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3"/>
  </bookViews>
  <sheets>
    <sheet name="DECLARACION" sheetId="11" r:id="rId1"/>
    <sheet name="JULIO 2021" sheetId="1" r:id="rId2"/>
    <sheet name="RESUMEN" sheetId="2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  <externalReference r:id="rId9"/>
  </externalReferences>
  <definedNames>
    <definedName name="_xlnm._FilterDatabase" localSheetId="1" hidden="1">'JULIO 2021'!$A$1:$XDV$1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8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" i="3" l="1"/>
  <c r="I25" i="3"/>
  <c r="E28" i="11" l="1"/>
  <c r="E27" i="11" l="1"/>
  <c r="F11" i="11" l="1"/>
  <c r="A28" i="11"/>
  <c r="A27" i="11"/>
  <c r="F10" i="11"/>
  <c r="B28" i="11"/>
  <c r="C28" i="11"/>
  <c r="C27" i="11"/>
  <c r="B27" i="11"/>
  <c r="J27" i="11" l="1"/>
  <c r="J28" i="11"/>
  <c r="I28" i="11"/>
  <c r="H28" i="11"/>
  <c r="I27" i="11"/>
  <c r="H27" i="11"/>
  <c r="G28" i="11" l="1"/>
  <c r="AC2163" i="1" l="1"/>
  <c r="AC2167" i="1" s="1"/>
  <c r="AE2162" i="1"/>
  <c r="AC2162" i="1"/>
  <c r="AC2165" i="1" l="1"/>
  <c r="AC2168" i="1"/>
  <c r="G27" i="11" l="1"/>
  <c r="F27" i="11" s="1"/>
  <c r="R2162" i="1" l="1"/>
  <c r="T2162" i="1"/>
  <c r="U2162" i="1"/>
  <c r="V2162" i="1"/>
  <c r="X2162" i="1"/>
  <c r="Z2162" i="1"/>
  <c r="AA2162" i="1"/>
  <c r="AB2162" i="1"/>
  <c r="AD2162" i="1"/>
  <c r="R2163" i="1"/>
  <c r="T2163" i="1"/>
  <c r="T2165" i="1" s="1"/>
  <c r="U2163" i="1"/>
  <c r="V2163" i="1"/>
  <c r="X2163" i="1"/>
  <c r="X2165" i="1" s="1"/>
  <c r="Z2163" i="1"/>
  <c r="AA2163" i="1"/>
  <c r="AB2163" i="1"/>
  <c r="AD2163" i="1"/>
  <c r="S2162" i="1"/>
  <c r="Z2165" i="1" l="1"/>
  <c r="V2165" i="1"/>
  <c r="AD2165" i="1"/>
  <c r="AA2165" i="1"/>
  <c r="AB2165" i="1"/>
  <c r="R2165" i="1"/>
  <c r="U2165" i="1"/>
  <c r="W2162" i="1"/>
  <c r="W2163" i="1"/>
  <c r="S2163" i="1"/>
  <c r="S2165" i="1" s="1"/>
  <c r="AE2163" i="1"/>
  <c r="Y2163" i="1"/>
  <c r="Y2162" i="1"/>
  <c r="Q2163" i="1"/>
  <c r="Q2162" i="1"/>
  <c r="AE2167" i="1" l="1"/>
  <c r="AE2168" i="1" s="1"/>
  <c r="AE2165" i="1"/>
  <c r="AF2162" i="1"/>
  <c r="W2165" i="1"/>
  <c r="Q2165" i="1"/>
  <c r="AF2163" i="1"/>
  <c r="Y2165" i="1"/>
  <c r="AF2165" i="1" l="1"/>
  <c r="F9" i="3"/>
  <c r="E9" i="3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G30" i="11"/>
  <c r="G32" i="11" s="1"/>
  <c r="F12" i="11" l="1"/>
  <c r="F16" i="11" s="1"/>
  <c r="H16" i="1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E15" i="3" s="1"/>
  <c r="J9" i="3"/>
  <c r="K15" i="3" s="1"/>
  <c r="K17" i="3" s="1"/>
  <c r="K9" i="3"/>
  <c r="L9" i="3"/>
  <c r="L15" i="3" s="1"/>
  <c r="L17" i="3" s="1"/>
  <c r="D11" i="3"/>
  <c r="J16" i="3" l="1"/>
  <c r="E17" i="3"/>
  <c r="H23" i="3"/>
  <c r="M16" i="3"/>
  <c r="J17" i="3"/>
  <c r="F15" i="3"/>
  <c r="I23" i="3"/>
  <c r="D15" i="3"/>
  <c r="M15" i="3"/>
  <c r="G15" i="3" l="1"/>
  <c r="D16" i="3"/>
  <c r="F17" i="3"/>
  <c r="I24" i="3" s="1"/>
  <c r="L17" i="10"/>
  <c r="H24" i="3"/>
  <c r="M17" i="3"/>
  <c r="P22" i="9"/>
  <c r="P21" i="9"/>
  <c r="D17" i="3" l="1"/>
  <c r="G23" i="3" s="1"/>
  <c r="G16" i="3"/>
  <c r="G17" i="3" s="1"/>
  <c r="G36" i="11" s="1"/>
  <c r="P20" i="9"/>
  <c r="G20" i="9" s="1"/>
  <c r="G23" i="9" s="1"/>
  <c r="G24" i="3"/>
  <c r="G17" i="10"/>
  <c r="G20" i="10" s="1"/>
  <c r="B17" i="10"/>
  <c r="B20" i="10" s="1"/>
  <c r="H20" i="9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B20" i="9" l="1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H30" i="3"/>
  <c r="K30" i="3"/>
  <c r="L30" i="3"/>
  <c r="I30" i="3"/>
  <c r="J30" i="3"/>
  <c r="G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<sst xmlns="http://schemas.openxmlformats.org/spreadsheetml/2006/main" count="49679" uniqueCount="5172">
  <si>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</si>
  <si>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</si>
  <si>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</si>
  <si>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</si>
  <si>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</si>
  <si>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</si>
  <si>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</si>
  <si>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</si>
  <si>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</si>
  <si>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</si>
  <si>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</si>
  <si>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</si>
  <si>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</si>
  <si>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</si>
  <si>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</si>
  <si>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</si>
  <si>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</si>
  <si>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</si>
  <si>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</si>
  <si>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</si>
  <si>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</si>
  <si>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</si>
  <si>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</si>
  <si>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</si>
  <si>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</si>
  <si>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</si>
  <si>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</si>
  <si>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</si>
  <si>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</si>
  <si>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</si>
  <si>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</si>
  <si>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</si>
  <si>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</si>
  <si>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</si>
  <si>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</si>
  <si>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</si>
  <si>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</si>
  <si>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</si>
  <si>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</si>
  <si>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</si>
  <si>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</si>
  <si>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</si>
  <si>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</si>
  <si>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</si>
  <si>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</si>
  <si>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</si>
  <si>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</si>
  <si>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</si>
  <si>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</si>
  <si>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</si>
  <si>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</si>
  <si>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</si>
  <si>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</si>
  <si>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</si>
  <si>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</si>
  <si>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</si>
  <si>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</si>
  <si>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</si>
  <si>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</si>
  <si>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</si>
  <si>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</si>
  <si>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</si>
  <si>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</si>
  <si>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</si>
  <si>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</si>
  <si>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</si>
  <si>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</si>
  <si>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</si>
  <si>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</si>
  <si>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</si>
  <si>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</si>
  <si>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</si>
  <si>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</si>
  <si>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</si>
  <si>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</si>
  <si>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</si>
  <si>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</si>
  <si>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</si>
  <si>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</si>
  <si>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</si>
  <si>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</si>
  <si>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</si>
  <si>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</si>
  <si>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</si>
  <si>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</si>
  <si>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</si>
  <si>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</si>
  <si>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</si>
  <si>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</si>
  <si>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</si>
  <si>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</si>
  <si>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</si>
  <si>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</si>
  <si>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</si>
  <si>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</si>
  <si>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</si>
  <si>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</si>
  <si>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</si>
  <si>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</si>
  <si>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</si>
  <si>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</si>
  <si>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</si>
  <si>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</si>
  <si>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</si>
  <si>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</si>
  <si>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</si>
  <si>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</si>
  <si>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</si>
  <si>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</si>
  <si>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</si>
  <si>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</si>
  <si>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</si>
  <si>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</si>
  <si>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</si>
  <si>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</si>
  <si>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</si>
  <si>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</si>
  <si>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</si>
  <si>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</si>
  <si>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</si>
  <si>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</si>
  <si>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</si>
  <si>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</si>
  <si>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</si>
  <si>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</si>
  <si>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</si>
  <si>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</si>
  <si>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</si>
  <si>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</si>
  <si>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</si>
  <si>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</si>
  <si>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</si>
  <si>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</si>
  <si>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</si>
  <si>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</si>
  <si>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</si>
  <si>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</si>
  <si>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</si>
  <si>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</si>
  <si>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</si>
  <si>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</si>
  <si>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</si>
  <si>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</si>
  <si>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</si>
  <si>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</si>
  <si>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</si>
  <si>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</si>
  <si>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</si>
  <si>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</si>
  <si>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</si>
  <si>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</si>
  <si>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</si>
  <si>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</si>
  <si>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</si>
  <si>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</si>
  <si>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</si>
  <si>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</si>
  <si>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</si>
  <si>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</si>
  <si>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</si>
  <si>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</si>
  <si>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</si>
  <si>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</si>
  <si>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</si>
  <si>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</si>
  <si>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</si>
  <si>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</si>
  <si>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</si>
  <si>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</si>
  <si>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</si>
  <si>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</si>
  <si>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</si>
  <si>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</si>
  <si>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</si>
  <si>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</si>
  <si>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</si>
  <si>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</si>
  <si>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</si>
  <si>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</si>
  <si>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</si>
  <si>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</si>
  <si>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</si>
  <si>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</si>
  <si>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</si>
  <si>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</si>
  <si>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</si>
  <si>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</si>
  <si>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</si>
  <si>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</si>
  <si>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</si>
  <si>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</si>
  <si>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</si>
  <si>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</si>
  <si>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</si>
  <si>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</si>
  <si>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</si>
  <si>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</si>
  <si>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</si>
  <si>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</si>
  <si>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</si>
  <si>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</si>
  <si>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</si>
  <si>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</si>
  <si>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</si>
  <si>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</si>
  <si>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</si>
  <si>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</si>
  <si>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</si>
  <si>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</si>
  <si>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</si>
  <si>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</si>
  <si>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</si>
  <si>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</si>
  <si>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</si>
  <si>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</si>
  <si>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</si>
  <si>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</si>
  <si>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</si>
  <si>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</si>
  <si>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</si>
  <si>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</si>
  <si>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</si>
  <si>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</si>
  <si>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</si>
  <si>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</si>
  <si>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</si>
  <si>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</si>
  <si>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</si>
  <si>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</si>
  <si>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</si>
  <si>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</si>
  <si>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</si>
  <si>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</si>
  <si>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</si>
  <si>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</si>
  <si>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</si>
  <si>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</si>
  <si>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</si>
  <si>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</si>
  <si>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</si>
  <si>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</si>
  <si>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</si>
  <si>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</si>
  <si>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</si>
  <si>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</si>
  <si>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</si>
  <si>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</si>
  <si>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</si>
  <si>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</si>
  <si>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</si>
  <si>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</si>
  <si>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</si>
  <si>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</si>
  <si>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</si>
  <si>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</si>
  <si>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</si>
  <si>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</si>
  <si>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</si>
  <si>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</si>
  <si>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</si>
  <si>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</si>
  <si>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</si>
  <si>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</si>
  <si>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</si>
  <si>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</si>
  <si>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</si>
  <si>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</si>
  <si>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</si>
  <si>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</si>
  <si>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</si>
  <si>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</si>
  <si>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</si>
  <si>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</si>
  <si>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</si>
  <si>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</si>
  <si>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</si>
  <si>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</si>
  <si>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</si>
  <si>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</si>
  <si>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</si>
  <si>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</si>
  <si>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</si>
  <si>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</si>
  <si>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</si>
  <si>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</si>
  <si>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</si>
  <si>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</si>
  <si>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</si>
  <si>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</si>
  <si>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</si>
  <si>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</si>
  <si>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</si>
  <si>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</si>
  <si>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</si>
  <si>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</si>
  <si>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</si>
  <si>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</si>
  <si>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</si>
  <si>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</si>
  <si>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</si>
  <si>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</si>
  <si>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</si>
  <si>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</si>
  <si>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</si>
  <si>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</si>
  <si>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</si>
  <si>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</si>
  <si>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</si>
  <si>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</si>
  <si>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</si>
  <si>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</si>
  <si>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</si>
  <si>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</si>
  <si>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</si>
  <si>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</si>
  <si>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</si>
  <si>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</si>
  <si>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</si>
  <si>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</si>
  <si>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</si>
  <si>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</si>
  <si>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</si>
  <si>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</si>
  <si>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</si>
  <si>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</si>
  <si>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</si>
  <si>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</si>
  <si>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</si>
  <si>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</si>
  <si>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</si>
  <si>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</si>
  <si>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</si>
  <si>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</si>
  <si>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</si>
  <si>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</si>
  <si>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</si>
  <si>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</si>
  <si>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</si>
  <si>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</si>
  <si>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</si>
  <si>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</si>
  <si>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</si>
  <si>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</si>
  <si>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</si>
  <si>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</si>
  <si>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</si>
  <si>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</si>
  <si>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</si>
  <si>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</si>
  <si>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</si>
  <si>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</si>
  <si>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</si>
  <si>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</si>
  <si>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</si>
  <si>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</si>
  <si>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</si>
  <si>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</si>
  <si>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</si>
  <si>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</si>
  <si>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</si>
  <si>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</si>
  <si>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</si>
  <si>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</si>
  <si>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</si>
  <si>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</si>
  <si>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</si>
  <si>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</si>
  <si>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</si>
  <si>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</si>
  <si>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</si>
  <si>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</si>
  <si>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</si>
  <si>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</si>
  <si>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</si>
  <si>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</si>
  <si>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</si>
  <si>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</si>
  <si>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</si>
  <si>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</si>
  <si>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</si>
  <si>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</si>
  <si>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</si>
  <si>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</si>
  <si>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</si>
  <si>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</si>
  <si>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</si>
  <si>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</si>
  <si>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</si>
  <si>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</si>
  <si>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</si>
  <si>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</si>
  <si>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</si>
  <si>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</si>
  <si>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</si>
  <si>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</si>
  <si>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</si>
  <si>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</si>
  <si>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</si>
  <si>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</si>
  <si>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</si>
  <si>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</si>
  <si>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</si>
  <si>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</si>
  <si>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</si>
  <si>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</si>
  <si>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</si>
  <si>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</si>
  <si>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</si>
  <si>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</si>
  <si>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</si>
  <si>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MONTO A DESCONTAR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</si>
  <si>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</si>
  <si>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</si>
  <si>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</si>
  <si>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</si>
  <si>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</si>
  <si>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</si>
  <si>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</si>
  <si>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</si>
  <si>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</si>
  <si>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</si>
  <si>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</si>
  <si>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</si>
  <si>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</si>
  <si>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</si>
  <si>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</si>
  <si>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</si>
  <si>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</si>
  <si>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</si>
  <si>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</si>
  <si>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</si>
  <si>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</si>
  <si>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</si>
  <si>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</si>
  <si>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</si>
  <si>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</si>
  <si>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</si>
  <si>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</si>
  <si>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</si>
  <si>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</si>
  <si>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</si>
  <si>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</si>
  <si>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</si>
  <si>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</si>
  <si>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</si>
  <si>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</si>
  <si>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</si>
  <si>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</si>
  <si>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</si>
  <si>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</si>
  <si>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</si>
  <si>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</si>
  <si>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</si>
  <si>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</si>
  <si>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</si>
  <si>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</si>
  <si>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</si>
  <si>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</si>
  <si>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</si>
  <si>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</si>
  <si>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</si>
  <si>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</si>
  <si>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</si>
  <si>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</si>
  <si>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</si>
  <si>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</si>
  <si>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</si>
  <si>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</si>
  <si>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</si>
  <si>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</si>
  <si>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</si>
  <si>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</si>
  <si>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</si>
  <si>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</si>
  <si>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</si>
  <si>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</si>
  <si>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</si>
  <si>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</si>
  <si>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</si>
  <si>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</si>
  <si>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</si>
  <si>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</si>
  <si>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</si>
  <si>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</si>
  <si>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</si>
  <si>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</si>
  <si>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</si>
  <si>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</si>
  <si>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</si>
  <si>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</si>
  <si>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</si>
  <si>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</si>
  <si>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</si>
  <si>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</si>
  <si>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</si>
  <si>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</si>
  <si>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</si>
  <si>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</si>
  <si>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</si>
  <si>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</si>
  <si>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</si>
  <si>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</si>
  <si>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</si>
  <si>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</si>
  <si>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</si>
  <si>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</si>
  <si>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</si>
  <si>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</si>
  <si>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</si>
  <si>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</si>
  <si>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</si>
  <si>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</si>
  <si>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</si>
  <si>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</si>
  <si>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</si>
  <si>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</si>
  <si>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</si>
  <si>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</si>
  <si>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</si>
  <si>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</si>
  <si>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</si>
  <si>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</si>
  <si>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</si>
  <si>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</si>
  <si>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</si>
  <si>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</si>
  <si>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</si>
  <si>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</si>
  <si>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</si>
  <si>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</si>
  <si>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</si>
  <si>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</si>
  <si>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</si>
  <si>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</si>
  <si>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</si>
  <si>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</si>
  <si>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</si>
  <si>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</si>
  <si>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</si>
  <si>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</si>
  <si>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</si>
  <si>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</si>
  <si>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</si>
  <si>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</si>
  <si>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</si>
  <si>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</si>
  <si>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</si>
  <si>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</si>
  <si>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</si>
  <si>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</si>
  <si>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</si>
  <si>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</si>
  <si>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</si>
  <si>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</si>
  <si>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</si>
  <si>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</si>
  <si>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</si>
  <si>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</si>
  <si>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</si>
  <si>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</si>
  <si>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</si>
  <si>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</si>
  <si>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</si>
  <si>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</si>
  <si>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</si>
  <si>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</si>
  <si>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</si>
  <si>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</si>
  <si>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</si>
  <si>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</si>
  <si>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</si>
  <si>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</si>
  <si>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</si>
  <si>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</si>
  <si>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</si>
  <si>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</si>
  <si>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</si>
  <si>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</si>
  <si>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</si>
  <si>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</si>
  <si>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</si>
  <si>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</si>
  <si>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</si>
  <si>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</si>
  <si>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</si>
  <si>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</si>
  <si>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</si>
  <si>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</si>
  <si>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</si>
  <si>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</si>
  <si>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</si>
  <si>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</si>
  <si>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</si>
  <si>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</si>
  <si>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</si>
  <si>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</si>
  <si>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</si>
  <si>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</si>
  <si>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</si>
  <si>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</si>
  <si>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</si>
  <si>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</si>
  <si>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</si>
  <si>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</si>
  <si>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</si>
  <si>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</si>
  <si>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</si>
  <si>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</si>
  <si>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</si>
  <si>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</si>
  <si>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</si>
  <si>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</si>
  <si>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</si>
  <si>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</si>
  <si>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</si>
  <si>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</si>
  <si>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</si>
  <si>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</si>
  <si>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</si>
  <si>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</si>
  <si>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</si>
  <si>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</si>
  <si>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</si>
  <si>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</si>
  <si>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</si>
  <si>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</si>
  <si>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</si>
  <si>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</si>
  <si>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</si>
  <si>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</si>
  <si>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</si>
  <si>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</si>
  <si>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</si>
  <si>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</si>
  <si>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</si>
  <si>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</si>
  <si>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</si>
  <si>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</si>
  <si>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</si>
  <si>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</si>
  <si>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</si>
  <si>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</si>
  <si>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</si>
  <si>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</si>
  <si>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</si>
  <si>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</si>
  <si>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</si>
  <si>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</si>
  <si>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</si>
  <si>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</si>
  <si>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</si>
  <si>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</si>
  <si>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</si>
  <si>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</si>
  <si>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</si>
  <si>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</si>
  <si>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</si>
  <si>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</si>
  <si>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</si>
  <si>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</si>
  <si>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</si>
  <si>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</si>
  <si>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</si>
  <si>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</si>
  <si>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</si>
  <si>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</si>
  <si>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</si>
  <si>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</si>
  <si>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</si>
  <si>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</si>
  <si>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</si>
  <si>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</si>
  <si>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</si>
  <si>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</si>
  <si>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</si>
  <si>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</si>
  <si>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</si>
  <si>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</si>
  <si>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</si>
  <si>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</si>
  <si>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</si>
  <si>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</si>
  <si>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</si>
  <si>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</si>
  <si>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</si>
  <si>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</si>
  <si>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</si>
  <si>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</si>
  <si>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</si>
  <si>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</si>
  <si>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</si>
  <si>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</si>
  <si>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</si>
  <si>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</si>
  <si>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</si>
  <si>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</si>
  <si>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</si>
  <si>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</si>
  <si>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</si>
  <si>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</si>
  <si>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</si>
  <si>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</si>
  <si>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</si>
  <si>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</si>
  <si>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</si>
  <si>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</si>
  <si>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</si>
  <si>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</si>
  <si>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</si>
  <si>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</si>
  <si>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</si>
  <si>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</si>
  <si>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</si>
  <si>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</si>
  <si>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</si>
  <si>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</si>
  <si>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</si>
  <si>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</si>
  <si>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</si>
  <si>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</si>
  <si>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</si>
  <si>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</si>
  <si>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</si>
  <si>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</si>
  <si>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</si>
  <si>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</si>
  <si>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</si>
  <si>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</si>
  <si>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</si>
  <si>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</si>
  <si>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</si>
  <si>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</si>
  <si>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</si>
  <si>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</si>
  <si>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CORPORACION LENOTRE GOURMET C.A</t>
  </si>
  <si>
    <t>J317391004</t>
  </si>
  <si>
    <t>Z1F0000338</t>
  </si>
  <si>
    <t>ETNAGROUP C.A</t>
  </si>
  <si>
    <t>J500093926</t>
  </si>
  <si>
    <t xml:space="preserve"> DESDE EL 01/12/2020 HASTA EL 31/12/2020</t>
  </si>
  <si>
    <t>DISTRIBUIDORA MONTOVJ C.A</t>
  </si>
  <si>
    <t>ALIMENTOS COMARCA C.A</t>
  </si>
  <si>
    <t>J-40706967-5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</si>
  <si>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</si>
  <si>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</si>
  <si>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</si>
  <si>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</si>
  <si>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</si>
  <si>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</si>
  <si>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</si>
  <si>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</si>
  <si>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</si>
  <si>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</si>
  <si>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</si>
  <si>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</si>
  <si>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</si>
  <si>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</si>
  <si>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</si>
  <si>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</si>
  <si>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</si>
  <si>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</si>
  <si>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</si>
  <si>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</si>
  <si>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</si>
  <si>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</si>
  <si>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</si>
  <si>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</si>
  <si>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</si>
  <si>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</si>
  <si>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</si>
  <si>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</si>
  <si>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</si>
  <si>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</si>
  <si>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</si>
  <si>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</si>
  <si>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</si>
  <si>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</si>
  <si>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</si>
  <si>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</si>
  <si>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</si>
  <si>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</si>
  <si>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</si>
  <si>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</si>
  <si>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</si>
  <si>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</si>
  <si>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</si>
  <si>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</si>
  <si>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</si>
  <si>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</si>
  <si>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</si>
  <si>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</si>
  <si>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</si>
  <si>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</si>
  <si>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</si>
  <si>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</si>
  <si>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</si>
  <si>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</si>
  <si>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</si>
  <si>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</si>
  <si>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</si>
  <si>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</si>
  <si>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</si>
  <si>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</si>
  <si>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</si>
  <si>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</si>
  <si>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</si>
  <si>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</si>
  <si>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</si>
  <si>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</si>
  <si>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</si>
  <si>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</si>
  <si>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</si>
  <si>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</si>
  <si>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</si>
  <si>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</si>
  <si>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</si>
  <si>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</si>
  <si>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</si>
  <si>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</si>
  <si>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</si>
  <si>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</si>
  <si>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</si>
  <si>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</si>
  <si>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</si>
  <si>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</si>
  <si>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</si>
  <si>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</si>
  <si>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</si>
  <si>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</si>
  <si>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</si>
  <si>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</si>
  <si>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</si>
  <si>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</si>
  <si>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</si>
  <si>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</si>
  <si>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</si>
  <si>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</si>
  <si>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</si>
  <si>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</si>
  <si>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</si>
  <si>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</si>
  <si>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</si>
  <si>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</si>
  <si>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</si>
  <si>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</si>
  <si>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</si>
  <si>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</si>
  <si>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</si>
  <si>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</si>
  <si>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</si>
  <si>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</si>
  <si>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</si>
  <si>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</si>
  <si>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</si>
  <si>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</si>
  <si>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</si>
  <si>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</si>
  <si>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</si>
  <si>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</si>
  <si>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</si>
  <si>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</si>
  <si>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</si>
  <si>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</si>
  <si>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</si>
  <si>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</si>
  <si>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</si>
  <si>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</si>
  <si>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</si>
  <si>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</si>
  <si>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</si>
  <si>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</si>
  <si>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</si>
  <si>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</si>
  <si>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</si>
  <si>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</si>
  <si>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</si>
  <si>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</si>
  <si>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</si>
  <si>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</si>
  <si>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</si>
  <si>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</si>
  <si>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</si>
  <si>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</si>
  <si>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</si>
  <si>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</si>
  <si>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</si>
  <si>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</si>
  <si>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</si>
  <si>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</si>
  <si>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IVA DECLARADO</t>
  </si>
  <si>
    <t>017</t>
  </si>
  <si>
    <t>AUTOSERVICIOS CRISS</t>
  </si>
  <si>
    <t>J294282792</t>
  </si>
  <si>
    <t>GRUPO DOPERCA C.A</t>
  </si>
  <si>
    <t>J411415898</t>
  </si>
  <si>
    <t>MULTISERVICIOS SOFPAC</t>
  </si>
  <si>
    <t>J-411007340</t>
  </si>
  <si>
    <t>INVERSIONES SUVINCLA 17 C.A.</t>
  </si>
  <si>
    <t>J-40751912-3</t>
  </si>
  <si>
    <t>J40706967-5</t>
  </si>
  <si>
    <t>FUNERARIA LA QUINTA</t>
  </si>
  <si>
    <t>008</t>
  </si>
  <si>
    <t>Z1B8050003</t>
  </si>
  <si>
    <t>CANDY HOUSE AND CHOCOLATE. CA.</t>
  </si>
  <si>
    <t>J411053520</t>
  </si>
  <si>
    <t>Z1F0017970</t>
  </si>
  <si>
    <t xml:space="preserve">FC </t>
  </si>
  <si>
    <t>1884</t>
  </si>
  <si>
    <t>(Varios elementos)</t>
  </si>
  <si>
    <t>1885</t>
  </si>
  <si>
    <t>1886</t>
  </si>
  <si>
    <t>FUNDAVIGEA</t>
  </si>
  <si>
    <t>J298180811</t>
  </si>
  <si>
    <t>1887</t>
  </si>
  <si>
    <t>1888</t>
  </si>
  <si>
    <t>J-40786379-7</t>
  </si>
  <si>
    <t>BODEGON BIELE VITE C.A.</t>
  </si>
  <si>
    <t>J410610832</t>
  </si>
  <si>
    <t>00000072</t>
  </si>
  <si>
    <t>3.1</t>
  </si>
  <si>
    <t>3.2</t>
  </si>
  <si>
    <t>1ER PASO - COLOCAR LOS MONTOS DE LA DECLARACIÓN POR SEMANA</t>
  </si>
  <si>
    <t>MAR</t>
  </si>
  <si>
    <t>JULIO RODRIGUEZ</t>
  </si>
  <si>
    <t>VALET PARKING 50 KPH</t>
  </si>
  <si>
    <t>00000073</t>
  </si>
  <si>
    <t>HOTELERA AMERICANA C.A</t>
  </si>
  <si>
    <t>J000578516</t>
  </si>
  <si>
    <t>00000074</t>
  </si>
  <si>
    <t>INVERSIONES HIGH MEDIA GROUP C.A</t>
  </si>
  <si>
    <t>LUCHERIA TEQUEEMPANADA</t>
  </si>
  <si>
    <t xml:space="preserve">V294208320 </t>
  </si>
  <si>
    <t>ALTOS TELECOM C.A</t>
  </si>
  <si>
    <t>AMARENAS CAKES REPOSTERIA</t>
  </si>
  <si>
    <t>J400736110</t>
  </si>
  <si>
    <t>INVERSIONES SOLCARSA</t>
  </si>
  <si>
    <t>J312167319</t>
  </si>
  <si>
    <t>1889</t>
  </si>
  <si>
    <t>1890</t>
  </si>
  <si>
    <t>1891</t>
  </si>
  <si>
    <t>1892</t>
  </si>
  <si>
    <t>1893</t>
  </si>
  <si>
    <t>1895</t>
  </si>
  <si>
    <t>1896</t>
  </si>
  <si>
    <t>V</t>
  </si>
  <si>
    <t>00000116</t>
  </si>
  <si>
    <t>00000117</t>
  </si>
  <si>
    <t>CAFE RESTAURANT GOTA DULCE</t>
  </si>
  <si>
    <t>J306533176</t>
  </si>
  <si>
    <t>00000077</t>
  </si>
  <si>
    <t>00000081</t>
  </si>
  <si>
    <t>00000082</t>
  </si>
  <si>
    <t>00000083</t>
  </si>
  <si>
    <t>00000084</t>
  </si>
  <si>
    <t>JUAN ALVAREZ</t>
  </si>
  <si>
    <t>V7422608</t>
  </si>
  <si>
    <t>COLINA FRESCA C.A</t>
  </si>
  <si>
    <t>J400677750</t>
  </si>
  <si>
    <t>1894</t>
  </si>
  <si>
    <t>00000168</t>
  </si>
  <si>
    <t>00000085</t>
  </si>
  <si>
    <t>V142148907</t>
  </si>
  <si>
    <t>0455-0455</t>
  </si>
  <si>
    <t>0456-0456</t>
  </si>
  <si>
    <t>00000093</t>
  </si>
  <si>
    <t>CONSTRUCCIONES URQUIDI C.A</t>
  </si>
  <si>
    <t>J402878176</t>
  </si>
  <si>
    <t>0457-0457</t>
  </si>
  <si>
    <t>0457</t>
  </si>
  <si>
    <t>MARY RODRIGUEZ</t>
  </si>
  <si>
    <t>0458-0458</t>
  </si>
  <si>
    <t>HTXM SERVICIOS C.A</t>
  </si>
  <si>
    <t>J296775478</t>
  </si>
  <si>
    <t>1731</t>
  </si>
  <si>
    <t>0459-0459</t>
  </si>
  <si>
    <t>0460-0460</t>
  </si>
  <si>
    <t>1971</t>
  </si>
  <si>
    <t>0461-0461</t>
  </si>
  <si>
    <t>0461</t>
  </si>
  <si>
    <t>1972</t>
  </si>
  <si>
    <t>1973</t>
  </si>
  <si>
    <t>0463-0463</t>
  </si>
  <si>
    <t>0463</t>
  </si>
  <si>
    <t>1974</t>
  </si>
  <si>
    <t>1975</t>
  </si>
  <si>
    <t>1976</t>
  </si>
  <si>
    <t>00000169</t>
  </si>
  <si>
    <t>0466-0466</t>
  </si>
  <si>
    <t>1977</t>
  </si>
  <si>
    <t>V5452904</t>
  </si>
  <si>
    <t>1978</t>
  </si>
  <si>
    <t>1741</t>
  </si>
  <si>
    <t>00000121</t>
  </si>
  <si>
    <t>NANCY</t>
  </si>
  <si>
    <t>0468-0468</t>
  </si>
  <si>
    <t>1979</t>
  </si>
  <si>
    <t>1921</t>
  </si>
  <si>
    <t>V298563893</t>
  </si>
  <si>
    <t>00000122</t>
  </si>
  <si>
    <t>0469-0469</t>
  </si>
  <si>
    <t>1980</t>
  </si>
  <si>
    <t>00000205</t>
  </si>
  <si>
    <t>1922</t>
  </si>
  <si>
    <t>FINCA AGRILUGO C.A</t>
  </si>
  <si>
    <t>J-412407619</t>
  </si>
  <si>
    <t>1743</t>
  </si>
  <si>
    <t>JUAN CARTAYA</t>
  </si>
  <si>
    <t>STARLOAF C.A</t>
  </si>
  <si>
    <t>0470-0470</t>
  </si>
  <si>
    <t>00000115</t>
  </si>
  <si>
    <t>V14850360-1</t>
  </si>
  <si>
    <t>1923</t>
  </si>
  <si>
    <t>SERVICIOS FUNERARIO CHACON</t>
  </si>
  <si>
    <t xml:space="preserve">J406322504 </t>
  </si>
  <si>
    <t>0471-0471</t>
  </si>
  <si>
    <t>0471</t>
  </si>
  <si>
    <t>00000094</t>
  </si>
  <si>
    <t>0468</t>
  </si>
  <si>
    <t>J404829890</t>
  </si>
  <si>
    <t>AUTO PARTE CAR´S LA GUAYANITA C.A</t>
  </si>
  <si>
    <t>J-30701940-9</t>
  </si>
  <si>
    <t>1924</t>
  </si>
  <si>
    <t>INDUSTRIAS POLLO PREMIUM</t>
  </si>
  <si>
    <t>0472-0472</t>
  </si>
  <si>
    <t>0472</t>
  </si>
  <si>
    <t>1925</t>
  </si>
  <si>
    <t>1746</t>
  </si>
  <si>
    <t>1587</t>
  </si>
  <si>
    <t>0473-0473</t>
  </si>
  <si>
    <t>00000097</t>
  </si>
  <si>
    <t>INVERCIONES CUADRA QUIMICA</t>
  </si>
  <si>
    <t>J310095205</t>
  </si>
  <si>
    <t>0466</t>
  </si>
  <si>
    <t>1926</t>
  </si>
  <si>
    <t>1588</t>
  </si>
  <si>
    <t>TRIGO DELYS, C.A</t>
  </si>
  <si>
    <t>J410982411</t>
  </si>
  <si>
    <t>0474-0474</t>
  </si>
  <si>
    <t>0474</t>
  </si>
  <si>
    <t>00000098</t>
  </si>
  <si>
    <t>00000157</t>
  </si>
  <si>
    <t>EILYN GRISEL</t>
  </si>
  <si>
    <t>V16148742</t>
  </si>
  <si>
    <t>1589</t>
  </si>
  <si>
    <t>AUTON PARTE CAR´S</t>
  </si>
  <si>
    <t>J307019409</t>
  </si>
  <si>
    <t>V294208320</t>
  </si>
  <si>
    <t>0475-0475</t>
  </si>
  <si>
    <t>0475</t>
  </si>
  <si>
    <t>FUAD</t>
  </si>
  <si>
    <t>1927</t>
  </si>
  <si>
    <t>1749</t>
  </si>
  <si>
    <t>1590</t>
  </si>
  <si>
    <t>0476-0476</t>
  </si>
  <si>
    <t>00000200</t>
  </si>
  <si>
    <t>J-409821315</t>
  </si>
  <si>
    <t>1928</t>
  </si>
  <si>
    <t>1845</t>
  </si>
  <si>
    <t>VALET PARKING 50KPH</t>
  </si>
  <si>
    <t>J31756025-6</t>
  </si>
  <si>
    <t>1750</t>
  </si>
  <si>
    <t>1591</t>
  </si>
  <si>
    <t>0477-0477</t>
  </si>
  <si>
    <t>00000201</t>
  </si>
  <si>
    <t>0470</t>
  </si>
  <si>
    <t>1929</t>
  </si>
  <si>
    <t>1846</t>
  </si>
  <si>
    <t>1751</t>
  </si>
  <si>
    <t>1592</t>
  </si>
  <si>
    <t>0478-0478</t>
  </si>
  <si>
    <t>0478</t>
  </si>
  <si>
    <t>MEGASERVI 3R.C.A</t>
  </si>
  <si>
    <t>J412341880</t>
  </si>
  <si>
    <t>CORPORACION XDV C.A</t>
  </si>
  <si>
    <t>J00361006-2</t>
  </si>
  <si>
    <t>1930</t>
  </si>
  <si>
    <t>1847</t>
  </si>
  <si>
    <t>1752</t>
  </si>
  <si>
    <t>1593</t>
  </si>
  <si>
    <t>00000123</t>
  </si>
  <si>
    <t>0479-0479</t>
  </si>
  <si>
    <t>ALIMENTOS COMARCA,C.A.</t>
  </si>
  <si>
    <t>J407069675</t>
  </si>
  <si>
    <t>1931</t>
  </si>
  <si>
    <t>1848</t>
  </si>
  <si>
    <t>1753</t>
  </si>
  <si>
    <t>1594</t>
  </si>
  <si>
    <t>00000054</t>
  </si>
  <si>
    <t>00000055</t>
  </si>
  <si>
    <t>1932</t>
  </si>
  <si>
    <t>1849</t>
  </si>
  <si>
    <t>1754</t>
  </si>
  <si>
    <t>1595</t>
  </si>
  <si>
    <t>0</t>
  </si>
  <si>
    <t>1933</t>
  </si>
  <si>
    <t>1850</t>
  </si>
  <si>
    <t>1755</t>
  </si>
  <si>
    <t>1596</t>
  </si>
  <si>
    <t>00000124</t>
  </si>
  <si>
    <t>0482</t>
  </si>
  <si>
    <t>TONO WELLS</t>
  </si>
  <si>
    <t>J411397326</t>
  </si>
  <si>
    <t>LUNCHERIA TEQUEMPANADAS</t>
  </si>
  <si>
    <t xml:space="preserve">J-29420832-0 </t>
  </si>
  <si>
    <t>INVERSIONES VEN2017 CA</t>
  </si>
  <si>
    <t>J410776790</t>
  </si>
  <si>
    <t>GUIFEL CAFE</t>
  </si>
  <si>
    <t>J406087882</t>
  </si>
  <si>
    <t>INVERSIONES SI SE PUEDE</t>
  </si>
  <si>
    <t>J412775600</t>
  </si>
  <si>
    <t>1935</t>
  </si>
  <si>
    <t>1851</t>
  </si>
  <si>
    <t>MANTENIMIENTOS ARFERCA C.A</t>
  </si>
  <si>
    <t>J41073527-9</t>
  </si>
  <si>
    <t>1756</t>
  </si>
  <si>
    <t>1597</t>
  </si>
  <si>
    <t>PANADERIA LA TEQUENCIA</t>
  </si>
  <si>
    <t>J305005702</t>
  </si>
  <si>
    <t>0483</t>
  </si>
  <si>
    <t>00000202</t>
  </si>
  <si>
    <t>1936</t>
  </si>
  <si>
    <t>1852</t>
  </si>
  <si>
    <t>00000175</t>
  </si>
  <si>
    <t>1757</t>
  </si>
  <si>
    <t>1598</t>
  </si>
  <si>
    <t>J401514227</t>
  </si>
  <si>
    <t>1734</t>
  </si>
  <si>
    <t>00004328</t>
  </si>
  <si>
    <t>J-40982131-5</t>
  </si>
  <si>
    <t>0484</t>
  </si>
  <si>
    <t xml:space="preserve">J-29413307-0 </t>
  </si>
  <si>
    <t>SAN MARTIN</t>
  </si>
  <si>
    <t>J303841414</t>
  </si>
  <si>
    <t>NOTA DE CREDITO</t>
  </si>
  <si>
    <t>PANADERIA LA CASONA DEL PAN C.A</t>
  </si>
  <si>
    <t>J-30128801-7</t>
  </si>
  <si>
    <t>00184120</t>
  </si>
  <si>
    <t xml:space="preserve">J40706967-5 </t>
  </si>
  <si>
    <t>00000056</t>
  </si>
  <si>
    <t>1937</t>
  </si>
  <si>
    <t>1853</t>
  </si>
  <si>
    <t>00000176</t>
  </si>
  <si>
    <t>FUNDACION RESTAURADORA DE PORTILLO</t>
  </si>
  <si>
    <t>J-41294111-9</t>
  </si>
  <si>
    <t>1758</t>
  </si>
  <si>
    <t>1599</t>
  </si>
  <si>
    <t>SERVICIOS TODO EN CROMADO 2021,CA</t>
  </si>
  <si>
    <t>J-406483303</t>
  </si>
  <si>
    <t>0485-0485</t>
  </si>
  <si>
    <t>0485</t>
  </si>
  <si>
    <t>V17311891</t>
  </si>
  <si>
    <t>00000125</t>
  </si>
  <si>
    <t>0482-0482</t>
  </si>
  <si>
    <t>MARA VARGAS</t>
  </si>
  <si>
    <t>J316211770</t>
  </si>
  <si>
    <t>00000119</t>
  </si>
  <si>
    <t>CORPORACION ZAM ZAM</t>
  </si>
  <si>
    <t>J315012413</t>
  </si>
  <si>
    <t>00000057</t>
  </si>
  <si>
    <t>1938</t>
  </si>
  <si>
    <t>1854</t>
  </si>
  <si>
    <t>00000173</t>
  </si>
  <si>
    <t>1759</t>
  </si>
  <si>
    <t>1600</t>
  </si>
  <si>
    <t>JULIO CESAR RODRIGUEZ</t>
  </si>
  <si>
    <t>0486-0486</t>
  </si>
  <si>
    <t>0936-0936</t>
  </si>
  <si>
    <t>0483-0483</t>
  </si>
  <si>
    <t>OH SI SALUD C.A.</t>
  </si>
  <si>
    <t>J402129041</t>
  </si>
  <si>
    <t>MULTISERVICIOS SOFPAC C.A</t>
  </si>
  <si>
    <t>00000058</t>
  </si>
  <si>
    <t>1939</t>
  </si>
  <si>
    <t>1855</t>
  </si>
  <si>
    <t>J410491280</t>
  </si>
  <si>
    <t>00000177</t>
  </si>
  <si>
    <t>1760</t>
  </si>
  <si>
    <t>1601</t>
  </si>
  <si>
    <t>0487-0487</t>
  </si>
  <si>
    <t>0937-0937</t>
  </si>
  <si>
    <t>0937</t>
  </si>
  <si>
    <t>0484-0484</t>
  </si>
  <si>
    <t>FUENTES DE SODA CAFEE</t>
  </si>
  <si>
    <t xml:space="preserve">V001017747 </t>
  </si>
  <si>
    <t>DISTRIBUIDORA DE ALIMENTOS INTERNACIONAL JHONZA C.A.</t>
  </si>
  <si>
    <t xml:space="preserve">J-41014336-3 </t>
  </si>
  <si>
    <t>1940</t>
  </si>
  <si>
    <t>1856</t>
  </si>
  <si>
    <t>1761</t>
  </si>
  <si>
    <t>1602</t>
  </si>
  <si>
    <t>1739</t>
  </si>
  <si>
    <t>0488-0488</t>
  </si>
  <si>
    <t>1914</t>
  </si>
  <si>
    <t>0938-0938</t>
  </si>
  <si>
    <t>00000203</t>
  </si>
  <si>
    <t>MOTEL PANORAMA</t>
  </si>
  <si>
    <t>J000532214</t>
  </si>
  <si>
    <t>J29413307-0</t>
  </si>
  <si>
    <t>1941</t>
  </si>
  <si>
    <t>1857</t>
  </si>
  <si>
    <t>1762</t>
  </si>
  <si>
    <t>1603</t>
  </si>
  <si>
    <t>0489-0489</t>
  </si>
  <si>
    <t>1915</t>
  </si>
  <si>
    <t>0939-0939</t>
  </si>
  <si>
    <t xml:space="preserve">J-30128801-7 </t>
  </si>
  <si>
    <t>1942</t>
  </si>
  <si>
    <t>1858</t>
  </si>
  <si>
    <t>DISTRIBUIDORA MONTOVEJ2012</t>
  </si>
  <si>
    <t>J407863797</t>
  </si>
  <si>
    <t>1763</t>
  </si>
  <si>
    <t>1604</t>
  </si>
  <si>
    <t>COMERCIALIZADORA PIERUZZINERA C.A</t>
  </si>
  <si>
    <t>0490-0490</t>
  </si>
  <si>
    <t>1916</t>
  </si>
  <si>
    <t>PANADERIA Y PASTELERIA MAXI-PAN</t>
  </si>
  <si>
    <t xml:space="preserve">J-31475870-5 </t>
  </si>
  <si>
    <t>0940-0940</t>
  </si>
  <si>
    <t>FUNDACION METANOIA</t>
  </si>
  <si>
    <t>1943</t>
  </si>
  <si>
    <t>1859</t>
  </si>
  <si>
    <t>1764</t>
  </si>
  <si>
    <t>1605</t>
  </si>
  <si>
    <t>CLUB DE CAMPO GOURMET</t>
  </si>
  <si>
    <t>J-40942481-2</t>
  </si>
  <si>
    <t>0491-0491</t>
  </si>
  <si>
    <t>1917</t>
  </si>
  <si>
    <t>0941-0941</t>
  </si>
  <si>
    <t>0941</t>
  </si>
  <si>
    <t>00000120</t>
  </si>
  <si>
    <t>1944</t>
  </si>
  <si>
    <t>1860</t>
  </si>
  <si>
    <t>1765</t>
  </si>
  <si>
    <t>1606</t>
  </si>
  <si>
    <t>0492-0492</t>
  </si>
  <si>
    <t>1918</t>
  </si>
  <si>
    <t>0942-0942</t>
  </si>
  <si>
    <t>0942</t>
  </si>
  <si>
    <t>00000059</t>
  </si>
  <si>
    <t>1945</t>
  </si>
  <si>
    <t>1861</t>
  </si>
  <si>
    <t>MULTISERVICIOS LA Y.K.K CA</t>
  </si>
  <si>
    <t>J298578670</t>
  </si>
  <si>
    <t>1766</t>
  </si>
  <si>
    <t>1607</t>
  </si>
  <si>
    <t>016</t>
  </si>
  <si>
    <t>Z1F0000490</t>
  </si>
  <si>
    <t>0493-0493</t>
  </si>
  <si>
    <t>1919</t>
  </si>
  <si>
    <t>0943-0943</t>
  </si>
  <si>
    <t>F SODA 3F</t>
  </si>
  <si>
    <t xml:space="preserve">J-00101774-7 </t>
  </si>
  <si>
    <t>1946</t>
  </si>
  <si>
    <t>1862</t>
  </si>
  <si>
    <t>1767</t>
  </si>
  <si>
    <t>1608</t>
  </si>
  <si>
    <t>0494-0494</t>
  </si>
  <si>
    <t>1920</t>
  </si>
  <si>
    <t>728</t>
  </si>
  <si>
    <t>0944-0944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</si>
  <si>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</si>
  <si>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</si>
  <si>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</si>
  <si>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</si>
  <si>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</si>
  <si>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</si>
  <si>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</si>
  <si>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</si>
  <si>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</si>
  <si>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</si>
  <si>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</si>
  <si>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</si>
  <si>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</si>
  <si>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</si>
  <si>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</si>
  <si>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</si>
  <si>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</si>
  <si>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00000238</t>
  </si>
  <si>
    <t>746</t>
  </si>
  <si>
    <t>747</t>
  </si>
  <si>
    <t>V7123481</t>
  </si>
  <si>
    <t>748</t>
  </si>
  <si>
    <t>00000002</t>
  </si>
  <si>
    <t>749</t>
  </si>
  <si>
    <t>750</t>
  </si>
  <si>
    <t>751</t>
  </si>
  <si>
    <t>752</t>
  </si>
  <si>
    <t>753</t>
  </si>
  <si>
    <t>754</t>
  </si>
  <si>
    <t>755</t>
  </si>
  <si>
    <t>756</t>
  </si>
  <si>
    <t>1947</t>
  </si>
  <si>
    <t>757</t>
  </si>
  <si>
    <t>1863</t>
  </si>
  <si>
    <t>758</t>
  </si>
  <si>
    <t>759</t>
  </si>
  <si>
    <t>760</t>
  </si>
  <si>
    <t>761</t>
  </si>
  <si>
    <t>762</t>
  </si>
  <si>
    <t>1768</t>
  </si>
  <si>
    <t>763</t>
  </si>
  <si>
    <t>JOHANA ACEVEDO</t>
  </si>
  <si>
    <t>V14059500</t>
  </si>
  <si>
    <t>764</t>
  </si>
  <si>
    <t>1609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</si>
  <si>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</si>
  <si>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</si>
  <si>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</si>
  <si>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</si>
  <si>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</si>
  <si>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</si>
  <si>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</si>
  <si>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</si>
  <si>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</si>
  <si>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</si>
  <si>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</si>
  <si>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</si>
  <si>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</si>
  <si>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</si>
  <si>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0495-0495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</si>
  <si>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</si>
  <si>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</si>
  <si>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</si>
  <si>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</si>
  <si>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</si>
  <si>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</si>
  <si>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</si>
  <si>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</si>
  <si>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</si>
  <si>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</si>
  <si>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</si>
  <si>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0945-0945</t>
  </si>
  <si>
    <t>790</t>
  </si>
  <si>
    <t>791</t>
  </si>
  <si>
    <t>792</t>
  </si>
  <si>
    <t>00000154</t>
  </si>
  <si>
    <t>INVERSIONES JRC-JEL 2015 C.A.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</si>
  <si>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</si>
  <si>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</si>
  <si>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</si>
  <si>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</si>
  <si>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</si>
  <si>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</si>
  <si>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</si>
  <si>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</si>
  <si>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</si>
  <si>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</si>
  <si>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</si>
  <si>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</si>
  <si>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</si>
  <si>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</si>
  <si>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</si>
  <si>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HOGARES DE LA ESPERANZA</t>
  </si>
  <si>
    <t>J294934471</t>
  </si>
  <si>
    <t>808</t>
  </si>
  <si>
    <t>809</t>
  </si>
  <si>
    <t>1948</t>
  </si>
  <si>
    <t>810</t>
  </si>
  <si>
    <t>1864</t>
  </si>
  <si>
    <t>811</t>
  </si>
  <si>
    <t>812</t>
  </si>
  <si>
    <t>813</t>
  </si>
  <si>
    <t>1769</t>
  </si>
  <si>
    <t>814</t>
  </si>
  <si>
    <t>1610</t>
  </si>
  <si>
    <t>815</t>
  </si>
  <si>
    <t>00000075</t>
  </si>
  <si>
    <t>816</t>
  </si>
  <si>
    <t>817</t>
  </si>
  <si>
    <t>818</t>
  </si>
  <si>
    <t>819</t>
  </si>
  <si>
    <t>820</t>
  </si>
  <si>
    <t>821</t>
  </si>
  <si>
    <t>822</t>
  </si>
  <si>
    <t>823</t>
  </si>
  <si>
    <t>MARIA SILVA</t>
  </si>
  <si>
    <t>V20748987</t>
  </si>
  <si>
    <t>824</t>
  </si>
  <si>
    <t>825</t>
  </si>
  <si>
    <t>00000000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</si>
  <si>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</si>
  <si>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</si>
  <si>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</si>
  <si>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</si>
  <si>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</si>
  <si>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</si>
  <si>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</si>
  <si>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</si>
  <si>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</si>
  <si>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</si>
  <si>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</si>
  <si>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</si>
  <si>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</si>
  <si>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0496-0496</t>
  </si>
  <si>
    <t>839</t>
  </si>
  <si>
    <t>840</t>
  </si>
  <si>
    <t xml:space="preserve">J-40982131-5 </t>
  </si>
  <si>
    <t>841</t>
  </si>
  <si>
    <t>0946-0946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</si>
  <si>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</si>
  <si>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</si>
  <si>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</si>
  <si>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</si>
  <si>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</si>
  <si>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</si>
  <si>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</si>
  <si>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</si>
  <si>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</si>
  <si>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</si>
  <si>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</si>
  <si>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</si>
  <si>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00000187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</si>
  <si>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</si>
  <si>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</si>
  <si>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</si>
  <si>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</si>
  <si>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</si>
  <si>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</si>
  <si>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</si>
  <si>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</si>
  <si>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</si>
  <si>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</si>
  <si>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0490</t>
  </si>
  <si>
    <t>864</t>
  </si>
  <si>
    <t>0006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</si>
  <si>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</si>
  <si>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</si>
  <si>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</si>
  <si>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</si>
  <si>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</si>
  <si>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</si>
  <si>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</si>
  <si>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</si>
  <si>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</si>
  <si>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</si>
  <si>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1949</t>
  </si>
  <si>
    <t>875</t>
  </si>
  <si>
    <t>1865</t>
  </si>
  <si>
    <t>876</t>
  </si>
  <si>
    <t>877</t>
  </si>
  <si>
    <t>878</t>
  </si>
  <si>
    <t>879</t>
  </si>
  <si>
    <t>880</t>
  </si>
  <si>
    <t>881</t>
  </si>
  <si>
    <t>882</t>
  </si>
  <si>
    <t>883</t>
  </si>
  <si>
    <t>BAZAR JOMANLYZ C.A.</t>
  </si>
  <si>
    <t>J312162171</t>
  </si>
  <si>
    <t>884</t>
  </si>
  <si>
    <t>885</t>
  </si>
  <si>
    <t>886</t>
  </si>
  <si>
    <t>887</t>
  </si>
  <si>
    <t>1770</t>
  </si>
  <si>
    <t>888</t>
  </si>
  <si>
    <t>1611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</si>
  <si>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</si>
  <si>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</si>
  <si>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</si>
  <si>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</si>
  <si>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</si>
  <si>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</si>
  <si>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</si>
  <si>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</si>
  <si>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</si>
  <si>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</si>
  <si>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</si>
  <si>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</si>
  <si>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VENTAS MENSUAL JUNIO</t>
  </si>
  <si>
    <t>7.1</t>
  </si>
  <si>
    <t>7.2</t>
  </si>
  <si>
    <t>0497-0497</t>
  </si>
  <si>
    <t>00029695-00029728</t>
  </si>
  <si>
    <t>0497</t>
  </si>
  <si>
    <t>00029694</t>
  </si>
  <si>
    <t>00029654-00029693</t>
  </si>
  <si>
    <t>0822</t>
  </si>
  <si>
    <t>00000129</t>
  </si>
  <si>
    <t>00110485</t>
  </si>
  <si>
    <t>1/7/2021</t>
  </si>
  <si>
    <t>ROSALBA</t>
  </si>
  <si>
    <t>V26610169</t>
  </si>
  <si>
    <t>0822-0822</t>
  </si>
  <si>
    <t>00110474-00110631</t>
  </si>
  <si>
    <t>0012710-00127615</t>
  </si>
  <si>
    <t>00015449-00015552</t>
  </si>
  <si>
    <t>0494</t>
  </si>
  <si>
    <t>00015448</t>
  </si>
  <si>
    <t>TROLK CA</t>
  </si>
  <si>
    <t>J001397906</t>
  </si>
  <si>
    <t>00015444-00015447</t>
  </si>
  <si>
    <t>0823-0823</t>
  </si>
  <si>
    <t>00110632-00110819</t>
  </si>
  <si>
    <t>00174062-00174075</t>
  </si>
  <si>
    <t>00212356-00212432</t>
  </si>
  <si>
    <t>00001270</t>
  </si>
  <si>
    <t>Z1B8050365</t>
  </si>
  <si>
    <t>1299</t>
  </si>
  <si>
    <t>00088279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</si>
  <si>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</si>
  <si>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</si>
  <si>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</si>
  <si>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</si>
  <si>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</si>
  <si>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</si>
  <si>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</si>
  <si>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</si>
  <si>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</si>
  <si>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</si>
  <si>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</si>
  <si>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</si>
  <si>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</si>
  <si>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</si>
  <si>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</si>
  <si>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</si>
  <si>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</si>
  <si>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</si>
  <si>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00024359-00024416</t>
  </si>
  <si>
    <t>00000277-00000342</t>
  </si>
  <si>
    <t>0824-0824</t>
  </si>
  <si>
    <t>00110983-00110993</t>
  </si>
  <si>
    <t>00015742-00015764</t>
  </si>
  <si>
    <t>0491</t>
  </si>
  <si>
    <t>00015741</t>
  </si>
  <si>
    <t>00015711-00015740</t>
  </si>
  <si>
    <t>00015710</t>
  </si>
  <si>
    <t>00015692-00015709</t>
  </si>
  <si>
    <t>00170410-00170514</t>
  </si>
  <si>
    <t>00170409</t>
  </si>
  <si>
    <t>00170404-00170408</t>
  </si>
  <si>
    <t>0824</t>
  </si>
  <si>
    <t>00110982</t>
  </si>
  <si>
    <t>HAZEL</t>
  </si>
  <si>
    <t>V161147706</t>
  </si>
  <si>
    <t>00019539-00019541</t>
  </si>
  <si>
    <t>00019538</t>
  </si>
  <si>
    <t>JORGE COSS</t>
  </si>
  <si>
    <t>V096487157</t>
  </si>
  <si>
    <t>00019485-00019537</t>
  </si>
  <si>
    <t>0007</t>
  </si>
  <si>
    <t>00000530-00000625</t>
  </si>
  <si>
    <t>00000529</t>
  </si>
  <si>
    <t>REPRESENTACIOS DOSCA.C.A</t>
  </si>
  <si>
    <t>J300628310</t>
  </si>
  <si>
    <t>00000507-00000528</t>
  </si>
  <si>
    <t>00008680-00008689</t>
  </si>
  <si>
    <t>00000234</t>
  </si>
  <si>
    <t>00165035</t>
  </si>
  <si>
    <t>MARIA VIERRO</t>
  </si>
  <si>
    <t>V17158934</t>
  </si>
  <si>
    <t>00165038-00165105</t>
  </si>
  <si>
    <t>00165037</t>
  </si>
  <si>
    <t>MANTENIMIENTOS ARFERCA</t>
  </si>
  <si>
    <t>J-41073527-9</t>
  </si>
  <si>
    <t>00164981-00165036</t>
  </si>
  <si>
    <t>1950</t>
  </si>
  <si>
    <t>00182508-00182594</t>
  </si>
  <si>
    <t>1866</t>
  </si>
  <si>
    <t>00181939-00181971</t>
  </si>
  <si>
    <t>00181938</t>
  </si>
  <si>
    <t>UNIDAD DE PRODUCCCION DE ALIMENTOS SOCIALISTA CACIQUE GUAICAPURO</t>
  </si>
  <si>
    <t xml:space="preserve">J-500400284 </t>
  </si>
  <si>
    <t>00181937</t>
  </si>
  <si>
    <t>J-500400284</t>
  </si>
  <si>
    <t>00181873-00181936</t>
  </si>
  <si>
    <t>0121-0121</t>
  </si>
  <si>
    <t>00001797-00001820</t>
  </si>
  <si>
    <t>00183926-00183936</t>
  </si>
  <si>
    <t>1390</t>
  </si>
  <si>
    <t>81294000-81298000</t>
  </si>
  <si>
    <t>81293000</t>
  </si>
  <si>
    <t>81214000-81292000</t>
  </si>
  <si>
    <t>1771</t>
  </si>
  <si>
    <t>00075727-00075734</t>
  </si>
  <si>
    <t>1612</t>
  </si>
  <si>
    <t>00065675-00065755</t>
  </si>
  <si>
    <t>00091116</t>
  </si>
  <si>
    <t>0289</t>
  </si>
  <si>
    <t>00005113-00005117</t>
  </si>
  <si>
    <t>00005112</t>
  </si>
  <si>
    <t>INGRID GIL</t>
  </si>
  <si>
    <t>V12416901</t>
  </si>
  <si>
    <t>00005106-00005111</t>
  </si>
  <si>
    <t>00005105</t>
  </si>
  <si>
    <t>ANTONIO LADERA</t>
  </si>
  <si>
    <t>V10280570</t>
  </si>
  <si>
    <t>00005077-00005104</t>
  </si>
  <si>
    <t>00005051-00005075</t>
  </si>
  <si>
    <t>00005046-00005049</t>
  </si>
  <si>
    <t>0207</t>
  </si>
  <si>
    <t>0498-0498</t>
  </si>
  <si>
    <t>00029843-00029853</t>
  </si>
  <si>
    <t>0498</t>
  </si>
  <si>
    <t>00029842</t>
  </si>
  <si>
    <t>00029839-00029841</t>
  </si>
  <si>
    <t>00029838</t>
  </si>
  <si>
    <t>00029831-00029837</t>
  </si>
  <si>
    <t>00029830</t>
  </si>
  <si>
    <t>00029780-00029829</t>
  </si>
  <si>
    <t>00029779</t>
  </si>
  <si>
    <t>INVERCIONES GILVER Y GILVER</t>
  </si>
  <si>
    <t>J404811435</t>
  </si>
  <si>
    <t>00029768-00029778</t>
  </si>
  <si>
    <t>00029767</t>
  </si>
  <si>
    <t>00029734-00029766</t>
  </si>
  <si>
    <t>00029733</t>
  </si>
  <si>
    <t>COLOR FANTASY C.A</t>
  </si>
  <si>
    <t>J310585130</t>
  </si>
  <si>
    <t>00029729-00029732</t>
  </si>
  <si>
    <t>00110820-00110981</t>
  </si>
  <si>
    <t>00000268</t>
  </si>
  <si>
    <t>27687000</t>
  </si>
  <si>
    <t>2/7/2021</t>
  </si>
  <si>
    <t>KATIUSKA ESPARZA</t>
  </si>
  <si>
    <t>V12731639</t>
  </si>
  <si>
    <t>00127616-00127718</t>
  </si>
  <si>
    <t>00015553-00015590</t>
  </si>
  <si>
    <t>0825-0825</t>
  </si>
  <si>
    <t>00111137-00111141</t>
  </si>
  <si>
    <t>0825</t>
  </si>
  <si>
    <t>00111136</t>
  </si>
  <si>
    <t>ANGEL GOURMET</t>
  </si>
  <si>
    <t xml:space="preserve">J-41029504-0 </t>
  </si>
  <si>
    <t>00174080-00174157</t>
  </si>
  <si>
    <t>00174079</t>
  </si>
  <si>
    <t>GLADYS VELASCO</t>
  </si>
  <si>
    <t xml:space="preserve">V065512633 </t>
  </si>
  <si>
    <t>00174076-00174078</t>
  </si>
  <si>
    <t>00212433-00212593</t>
  </si>
  <si>
    <t>00001271-00001273</t>
  </si>
  <si>
    <t>00024444-00024487</t>
  </si>
  <si>
    <t>00024443</t>
  </si>
  <si>
    <t>00024418-00024442</t>
  </si>
  <si>
    <t>00024417</t>
  </si>
  <si>
    <t>00000393</t>
  </si>
  <si>
    <t>ANA ANDRADE</t>
  </si>
  <si>
    <t>V12927305</t>
  </si>
  <si>
    <t>00000343-00000441</t>
  </si>
  <si>
    <t>00111129-00111135</t>
  </si>
  <si>
    <t>00111128</t>
  </si>
  <si>
    <t>DISTRI. ALIM. INTER</t>
  </si>
  <si>
    <t xml:space="preserve">J-410143363 </t>
  </si>
  <si>
    <t>00110994-00111127</t>
  </si>
  <si>
    <t>0826-0826</t>
  </si>
  <si>
    <t>00111142-00111248</t>
  </si>
  <si>
    <t>0827</t>
  </si>
  <si>
    <t>00000130</t>
  </si>
  <si>
    <t>00111189</t>
  </si>
  <si>
    <t>5/7/2021</t>
  </si>
  <si>
    <t>CARMEN GONZALEZ</t>
  </si>
  <si>
    <t>V8645770</t>
  </si>
  <si>
    <t>0827-0827</t>
  </si>
  <si>
    <t>00111249-00111424</t>
  </si>
  <si>
    <t>00015765-00015827</t>
  </si>
  <si>
    <t>00170515-00170579</t>
  </si>
  <si>
    <t>0828-0828</t>
  </si>
  <si>
    <t>00111425-00111577</t>
  </si>
  <si>
    <t>0008</t>
  </si>
  <si>
    <t>00000626-00000724</t>
  </si>
  <si>
    <t>00019572-00019605</t>
  </si>
  <si>
    <t>00019571</t>
  </si>
  <si>
    <t>00019542-00019570</t>
  </si>
  <si>
    <t>00165196-00165220</t>
  </si>
  <si>
    <t>00165195</t>
  </si>
  <si>
    <t>MIGUEL ALVAREZ</t>
  </si>
  <si>
    <t>V14772733</t>
  </si>
  <si>
    <t>00165127-00165194</t>
  </si>
  <si>
    <t>00165126</t>
  </si>
  <si>
    <t>00165109-00165125</t>
  </si>
  <si>
    <t>00165108</t>
  </si>
  <si>
    <t>PANADERIA NATI PAN</t>
  </si>
  <si>
    <t>J-003593303</t>
  </si>
  <si>
    <t>00165106-00165107</t>
  </si>
  <si>
    <t>00008690-00008751</t>
  </si>
  <si>
    <t>1951</t>
  </si>
  <si>
    <t>00182662-00182674</t>
  </si>
  <si>
    <t>00182661</t>
  </si>
  <si>
    <t>00182595-00182660</t>
  </si>
  <si>
    <t>1867</t>
  </si>
  <si>
    <t>00000179</t>
  </si>
  <si>
    <t>00182036</t>
  </si>
  <si>
    <t>EDUARDO TINOCO</t>
  </si>
  <si>
    <t>V16146632</t>
  </si>
  <si>
    <t>00181972-00182056</t>
  </si>
  <si>
    <t>0122-0122</t>
  </si>
  <si>
    <t>00001821-00001838</t>
  </si>
  <si>
    <t>00183937-00183971</t>
  </si>
  <si>
    <t>1391</t>
  </si>
  <si>
    <t>00000174</t>
  </si>
  <si>
    <t>81364000</t>
  </si>
  <si>
    <t>JOSHUE NIEVES</t>
  </si>
  <si>
    <t>V27916828</t>
  </si>
  <si>
    <t>81355000-81377000</t>
  </si>
  <si>
    <t>81354000</t>
  </si>
  <si>
    <t>INVERSIONES JVP</t>
  </si>
  <si>
    <t>J405612711</t>
  </si>
  <si>
    <t>81299000-81353000</t>
  </si>
  <si>
    <t>1772</t>
  </si>
  <si>
    <t>00075735-00075760</t>
  </si>
  <si>
    <t>1613</t>
  </si>
  <si>
    <t>00065756-00065876</t>
  </si>
  <si>
    <t>00091117-00091180</t>
  </si>
  <si>
    <t>0290</t>
  </si>
  <si>
    <t>00005173-00005177</t>
  </si>
  <si>
    <t>00005169-00005172</t>
  </si>
  <si>
    <t>00005165-00005168</t>
  </si>
  <si>
    <t>00005154-00005164</t>
  </si>
  <si>
    <t>00005118-00005153</t>
  </si>
  <si>
    <t>0208</t>
  </si>
  <si>
    <t>0499</t>
  </si>
  <si>
    <t>00000107</t>
  </si>
  <si>
    <t>00029879</t>
  </si>
  <si>
    <t>03-07-2021</t>
  </si>
  <si>
    <t>LUCIANO VISCARIELLO</t>
  </si>
  <si>
    <t>V5533044</t>
  </si>
  <si>
    <t>0499-0499</t>
  </si>
  <si>
    <t>00029941-00029985</t>
  </si>
  <si>
    <t>00029940</t>
  </si>
  <si>
    <t>DKORAZON S.A</t>
  </si>
  <si>
    <t>J404085823</t>
  </si>
  <si>
    <t>00029918-00029939</t>
  </si>
  <si>
    <t>00029917</t>
  </si>
  <si>
    <t>00029854-00029916</t>
  </si>
  <si>
    <t>00127719-00127851</t>
  </si>
  <si>
    <t>0829</t>
  </si>
  <si>
    <t>00000131</t>
  </si>
  <si>
    <t>00111709</t>
  </si>
  <si>
    <t>8/7/2021</t>
  </si>
  <si>
    <t>MIGUERANYELY VILLEGAS</t>
  </si>
  <si>
    <t xml:space="preserve">V26498556 </t>
  </si>
  <si>
    <t>0829-0829</t>
  </si>
  <si>
    <t>00111578-00111734</t>
  </si>
  <si>
    <t>0830-0830</t>
  </si>
  <si>
    <t>00111888-00111927</t>
  </si>
  <si>
    <t>00015591-00015629</t>
  </si>
  <si>
    <t>00174172-00174270</t>
  </si>
  <si>
    <t>00174171</t>
  </si>
  <si>
    <t>00174159-00174170</t>
  </si>
  <si>
    <t>0830</t>
  </si>
  <si>
    <t>00111887</t>
  </si>
  <si>
    <t>DAYSI ROMERO</t>
  </si>
  <si>
    <t xml:space="preserve">V830371276 </t>
  </si>
  <si>
    <t>00111735-00111886</t>
  </si>
  <si>
    <t>00212594-00212753</t>
  </si>
  <si>
    <t>1318</t>
  </si>
  <si>
    <t>00088280-00088304</t>
  </si>
  <si>
    <t>00024529-00024562</t>
  </si>
  <si>
    <t>00000497-00000555</t>
  </si>
  <si>
    <t>00024528</t>
  </si>
  <si>
    <t>00024488-00024527</t>
  </si>
  <si>
    <t>00000496</t>
  </si>
  <si>
    <t>00000442-00000495</t>
  </si>
  <si>
    <t>0831-0831</t>
  </si>
  <si>
    <t>00112166-00112183</t>
  </si>
  <si>
    <t>00170580-00170703</t>
  </si>
  <si>
    <t>00015828-00015907</t>
  </si>
  <si>
    <t>0831</t>
  </si>
  <si>
    <t>00112165</t>
  </si>
  <si>
    <t>0009</t>
  </si>
  <si>
    <t>00000004</t>
  </si>
  <si>
    <t>00000710</t>
  </si>
  <si>
    <t>FABIOLA AÑEZ</t>
  </si>
  <si>
    <t xml:space="preserve">V13218057 </t>
  </si>
  <si>
    <t>00000003</t>
  </si>
  <si>
    <t>00000735</t>
  </si>
  <si>
    <t>3/7/2021</t>
  </si>
  <si>
    <t>DANI VASQUEZ</t>
  </si>
  <si>
    <t xml:space="preserve">V10823763 </t>
  </si>
  <si>
    <t>00000725-00000820</t>
  </si>
  <si>
    <t>00019632-00019654</t>
  </si>
  <si>
    <t>00019631</t>
  </si>
  <si>
    <t>00019606-00019630</t>
  </si>
  <si>
    <t>00165258-00165352</t>
  </si>
  <si>
    <t>00165257</t>
  </si>
  <si>
    <t>00165241-00165256</t>
  </si>
  <si>
    <t>00165240</t>
  </si>
  <si>
    <t xml:space="preserve">J00361006-2 </t>
  </si>
  <si>
    <t>00165221-00165239</t>
  </si>
  <si>
    <t>00000036</t>
  </si>
  <si>
    <t>00008771</t>
  </si>
  <si>
    <t>LUIS MORENO</t>
  </si>
  <si>
    <t>V10529343</t>
  </si>
  <si>
    <t>00000035</t>
  </si>
  <si>
    <t>00008761</t>
  </si>
  <si>
    <t>CARMEN SANCHEZ APONTE</t>
  </si>
  <si>
    <t>V040538069</t>
  </si>
  <si>
    <t>00008801-00008804</t>
  </si>
  <si>
    <t>00008800</t>
  </si>
  <si>
    <t>IMPRESOS KATALEX 2952 C.A</t>
  </si>
  <si>
    <t>J409233626</t>
  </si>
  <si>
    <t>00008764-00008799</t>
  </si>
  <si>
    <t>00008763</t>
  </si>
  <si>
    <t>00008762</t>
  </si>
  <si>
    <t>00008752-00008760</t>
  </si>
  <si>
    <t>1952</t>
  </si>
  <si>
    <t>00182741-00182789</t>
  </si>
  <si>
    <t>00182740</t>
  </si>
  <si>
    <t>00182675-00182739</t>
  </si>
  <si>
    <t>1868</t>
  </si>
  <si>
    <t>00182080-00182198</t>
  </si>
  <si>
    <t>00182079</t>
  </si>
  <si>
    <t>00182057-00182078</t>
  </si>
  <si>
    <t>0123-0123</t>
  </si>
  <si>
    <t>00001839-00001857</t>
  </si>
  <si>
    <t>00183972-00184072</t>
  </si>
  <si>
    <t>1392</t>
  </si>
  <si>
    <t>81378000-81463000</t>
  </si>
  <si>
    <t>1773</t>
  </si>
  <si>
    <t>00075791-00075793</t>
  </si>
  <si>
    <t>00075761-00075788</t>
  </si>
  <si>
    <t>00075760</t>
  </si>
  <si>
    <t>1614</t>
  </si>
  <si>
    <t>00065920-00066014</t>
  </si>
  <si>
    <t>00065919</t>
  </si>
  <si>
    <t>00065877-00065918</t>
  </si>
  <si>
    <t>00091181-00091261</t>
  </si>
  <si>
    <t>0291</t>
  </si>
  <si>
    <t>00005241-00005256</t>
  </si>
  <si>
    <t>00005233-00005240</t>
  </si>
  <si>
    <t>00005224-00005232</t>
  </si>
  <si>
    <t>00005210-00005223</t>
  </si>
  <si>
    <t>00005209</t>
  </si>
  <si>
    <t>REBECA MORENO</t>
  </si>
  <si>
    <t>V16924672</t>
  </si>
  <si>
    <t>00005187-00005208</t>
  </si>
  <si>
    <t>00005178-00005186</t>
  </si>
  <si>
    <t>0209</t>
  </si>
  <si>
    <t>0500</t>
  </si>
  <si>
    <t>00000109</t>
  </si>
  <si>
    <t>00030024</t>
  </si>
  <si>
    <t>04-07-2021</t>
  </si>
  <si>
    <t>00000108</t>
  </si>
  <si>
    <t>0500-0500</t>
  </si>
  <si>
    <t>00030026-00030079</t>
  </si>
  <si>
    <t>00030025</t>
  </si>
  <si>
    <t>00029986-00030023</t>
  </si>
  <si>
    <t>00000270</t>
  </si>
  <si>
    <t>27920000</t>
  </si>
  <si>
    <t>4/7/2021</t>
  </si>
  <si>
    <t>JORGE ZAMBRANO</t>
  </si>
  <si>
    <t>V11042550</t>
  </si>
  <si>
    <t>00000269</t>
  </si>
  <si>
    <t>27873000</t>
  </si>
  <si>
    <t>NELSON URBINA</t>
  </si>
  <si>
    <t>V5453804</t>
  </si>
  <si>
    <t>00127852-00127956</t>
  </si>
  <si>
    <t>00111928-00112164</t>
  </si>
  <si>
    <t>0832-0833</t>
  </si>
  <si>
    <t>00112234-00112250</t>
  </si>
  <si>
    <t>0832-0832</t>
  </si>
  <si>
    <t>00112184-00112232</t>
  </si>
  <si>
    <t>00112251</t>
  </si>
  <si>
    <t>FARIA CHACON</t>
  </si>
  <si>
    <t xml:space="preserve">V10503291 </t>
  </si>
  <si>
    <t>0834-0834</t>
  </si>
  <si>
    <t>00112257-00112407</t>
  </si>
  <si>
    <t>00170707</t>
  </si>
  <si>
    <t>JESUS RAMIREZ</t>
  </si>
  <si>
    <t xml:space="preserve">V12158635 </t>
  </si>
  <si>
    <t>00174271-00174366</t>
  </si>
  <si>
    <t>00015654-00015703</t>
  </si>
  <si>
    <t>00015653</t>
  </si>
  <si>
    <t>00015652</t>
  </si>
  <si>
    <t>00015630-00015651</t>
  </si>
  <si>
    <t>0834</t>
  </si>
  <si>
    <t>00112256</t>
  </si>
  <si>
    <t>J-00367118-5</t>
  </si>
  <si>
    <t>00212754-00212899</t>
  </si>
  <si>
    <t>1319</t>
  </si>
  <si>
    <t>00088304</t>
  </si>
  <si>
    <t>00000556-00000642</t>
  </si>
  <si>
    <t>00024563-00024649</t>
  </si>
  <si>
    <t>00112252-00112255</t>
  </si>
  <si>
    <t>00170722-00170802</t>
  </si>
  <si>
    <t>00170721</t>
  </si>
  <si>
    <t>00170704-00170720</t>
  </si>
  <si>
    <t>00015919-00015933</t>
  </si>
  <si>
    <t>00015918</t>
  </si>
  <si>
    <t>00015908-00015917</t>
  </si>
  <si>
    <t>0835</t>
  </si>
  <si>
    <t>00000132</t>
  </si>
  <si>
    <t>00112521</t>
  </si>
  <si>
    <t>13/7/2021</t>
  </si>
  <si>
    <t xml:space="preserve">V11820277 </t>
  </si>
  <si>
    <t>0835-0835</t>
  </si>
  <si>
    <t>00112408-00112557</t>
  </si>
  <si>
    <t>975</t>
  </si>
  <si>
    <t>0836-0836</t>
  </si>
  <si>
    <t>00112558-00112728</t>
  </si>
  <si>
    <t>1053</t>
  </si>
  <si>
    <t>0837-0837</t>
  </si>
  <si>
    <t>00112729-00112862</t>
  </si>
  <si>
    <t>0010</t>
  </si>
  <si>
    <t>00000886-00000905</t>
  </si>
  <si>
    <t>00000885</t>
  </si>
  <si>
    <t xml:space="preserve">J312167319 </t>
  </si>
  <si>
    <t>00000821-00000884</t>
  </si>
  <si>
    <t>00019655-00019704</t>
  </si>
  <si>
    <t>00165404-00165441</t>
  </si>
  <si>
    <t>00165403</t>
  </si>
  <si>
    <t>00165388-00165402</t>
  </si>
  <si>
    <t>00165387</t>
  </si>
  <si>
    <t>J-413105071</t>
  </si>
  <si>
    <t>00165353-00165386</t>
  </si>
  <si>
    <t>00008805-00008847</t>
  </si>
  <si>
    <t>1953</t>
  </si>
  <si>
    <t>00000217</t>
  </si>
  <si>
    <t>00182881</t>
  </si>
  <si>
    <t>MARISOL DEL CASTILO</t>
  </si>
  <si>
    <t>V10733358</t>
  </si>
  <si>
    <t>00182790-00182905</t>
  </si>
  <si>
    <t>1869</t>
  </si>
  <si>
    <t>00000182</t>
  </si>
  <si>
    <t>00182241</t>
  </si>
  <si>
    <t>CAROLINA SOTO</t>
  </si>
  <si>
    <t>V19155373</t>
  </si>
  <si>
    <t>00000181</t>
  </si>
  <si>
    <t>00000180</t>
  </si>
  <si>
    <t>00182219</t>
  </si>
  <si>
    <t>JOEL VALERA</t>
  </si>
  <si>
    <t>V17641434</t>
  </si>
  <si>
    <t>00182254-00182285</t>
  </si>
  <si>
    <t>00182253</t>
  </si>
  <si>
    <t>J409414280</t>
  </si>
  <si>
    <t>00182199-00182252</t>
  </si>
  <si>
    <t>0124-0124</t>
  </si>
  <si>
    <t>00001874-00001892</t>
  </si>
  <si>
    <t>0124</t>
  </si>
  <si>
    <t>00001873</t>
  </si>
  <si>
    <t>V296579571</t>
  </si>
  <si>
    <t>00001858-00001872</t>
  </si>
  <si>
    <t>00184094-00184152</t>
  </si>
  <si>
    <t>00184093</t>
  </si>
  <si>
    <t>J-411514403</t>
  </si>
  <si>
    <t>00184089-00184092</t>
  </si>
  <si>
    <t>00184088</t>
  </si>
  <si>
    <t>00184073-00184087</t>
  </si>
  <si>
    <t>1393</t>
  </si>
  <si>
    <t>81464000-81546000</t>
  </si>
  <si>
    <t>1774</t>
  </si>
  <si>
    <t>00075809-00075820</t>
  </si>
  <si>
    <t>00075806-00075807</t>
  </si>
  <si>
    <t>00075805</t>
  </si>
  <si>
    <t>SERVICIO FUNERARIO CHACON CA</t>
  </si>
  <si>
    <t xml:space="preserve">J-406322504 </t>
  </si>
  <si>
    <t>00075796-00075804</t>
  </si>
  <si>
    <t>00075795</t>
  </si>
  <si>
    <t>CARLOS DANIEL PIÑANGO</t>
  </si>
  <si>
    <t xml:space="preserve">V17742980 </t>
  </si>
  <si>
    <t>1615</t>
  </si>
  <si>
    <t>00066018-00066165</t>
  </si>
  <si>
    <t>00091262-00091316</t>
  </si>
  <si>
    <t>0292</t>
  </si>
  <si>
    <t>00005342-00005343</t>
  </si>
  <si>
    <t>00005341</t>
  </si>
  <si>
    <t>ESTEFANI PERDOMO</t>
  </si>
  <si>
    <t xml:space="preserve"> V25231044</t>
  </si>
  <si>
    <t>00005336-00005340</t>
  </si>
  <si>
    <t>00005333-00005335</t>
  </si>
  <si>
    <t>00005323-00005332</t>
  </si>
  <si>
    <t>00005308-00005322</t>
  </si>
  <si>
    <t>00005303-00005305</t>
  </si>
  <si>
    <t>00005298-00005302</t>
  </si>
  <si>
    <t>00005291-00005297</t>
  </si>
  <si>
    <t>00005286-00005289</t>
  </si>
  <si>
    <t>00005281-00005285</t>
  </si>
  <si>
    <t>00005261-00005280</t>
  </si>
  <si>
    <t>00005257-00005260</t>
  </si>
  <si>
    <t>0210</t>
  </si>
  <si>
    <t>00127957-00128058</t>
  </si>
  <si>
    <t>0501-0501</t>
  </si>
  <si>
    <t>00030080-00030157</t>
  </si>
  <si>
    <t>0947-0947</t>
  </si>
  <si>
    <t>00124955-00125073</t>
  </si>
  <si>
    <t>00174367-00174403</t>
  </si>
  <si>
    <t>00015704-00015734</t>
  </si>
  <si>
    <t>0948</t>
  </si>
  <si>
    <t>00000152</t>
  </si>
  <si>
    <t>00125178</t>
  </si>
  <si>
    <t>JOSE BOLIVAR</t>
  </si>
  <si>
    <t xml:space="preserve">V6030587 </t>
  </si>
  <si>
    <t>002128900-00213004</t>
  </si>
  <si>
    <t>00001274</t>
  </si>
  <si>
    <t>1320</t>
  </si>
  <si>
    <t>00000643-00000728</t>
  </si>
  <si>
    <t>00024650-00024688</t>
  </si>
  <si>
    <t>0948-0948</t>
  </si>
  <si>
    <t>00125074-00125247</t>
  </si>
  <si>
    <t>0949</t>
  </si>
  <si>
    <t>00000153</t>
  </si>
  <si>
    <t>00125279</t>
  </si>
  <si>
    <t>YONATHAN ORTEGA</t>
  </si>
  <si>
    <t xml:space="preserve">V22350032 </t>
  </si>
  <si>
    <t>0949-0949</t>
  </si>
  <si>
    <t>00125248-00125448</t>
  </si>
  <si>
    <t>0950-0950</t>
  </si>
  <si>
    <t>00125449-00125557</t>
  </si>
  <si>
    <t>0951-0951</t>
  </si>
  <si>
    <t>00125558-00125664</t>
  </si>
  <si>
    <t>0952-0952</t>
  </si>
  <si>
    <t>00125692-00125817</t>
  </si>
  <si>
    <t>00170874</t>
  </si>
  <si>
    <t>JOANA GARCIA</t>
  </si>
  <si>
    <t>V20411541</t>
  </si>
  <si>
    <t>00170725</t>
  </si>
  <si>
    <t>WESNNER SECO</t>
  </si>
  <si>
    <t>V24998242</t>
  </si>
  <si>
    <t>00170885-00170920</t>
  </si>
  <si>
    <t>00170884</t>
  </si>
  <si>
    <t>00170803-00170883</t>
  </si>
  <si>
    <t>00015936-00016001</t>
  </si>
  <si>
    <t>0495</t>
  </si>
  <si>
    <t>00015935</t>
  </si>
  <si>
    <t>00015934</t>
  </si>
  <si>
    <t>JUAN RAMIREZ</t>
  </si>
  <si>
    <t>V24461494</t>
  </si>
  <si>
    <t>0952</t>
  </si>
  <si>
    <t>00125691</t>
  </si>
  <si>
    <t>FUENTE DE SODA TRES EFE</t>
  </si>
  <si>
    <t>J.001017747</t>
  </si>
  <si>
    <t>0011</t>
  </si>
  <si>
    <t>00000906-00001027</t>
  </si>
  <si>
    <t>00019705-00019759</t>
  </si>
  <si>
    <t>00000237</t>
  </si>
  <si>
    <t>00165564</t>
  </si>
  <si>
    <t>PAOLO AVILAN</t>
  </si>
  <si>
    <t>V15518767</t>
  </si>
  <si>
    <t>00000236</t>
  </si>
  <si>
    <t>00165450</t>
  </si>
  <si>
    <t>DAKIA LOPEZ</t>
  </si>
  <si>
    <t>V6296128</t>
  </si>
  <si>
    <t>00000235</t>
  </si>
  <si>
    <t>00165447</t>
  </si>
  <si>
    <t>JESUS SALAS</t>
  </si>
  <si>
    <t>V24273173</t>
  </si>
  <si>
    <t>00165463-00165566</t>
  </si>
  <si>
    <t>00165462</t>
  </si>
  <si>
    <t>HIDROPONIAS VENEZOLANAS C.A</t>
  </si>
  <si>
    <t>J-00080148-7</t>
  </si>
  <si>
    <t>00165442-00165461</t>
  </si>
  <si>
    <t>00008848-00008897</t>
  </si>
  <si>
    <t>1954</t>
  </si>
  <si>
    <t>00182937-00182970</t>
  </si>
  <si>
    <t>00182936</t>
  </si>
  <si>
    <t>GRUPO S&amp;S 2924 C.A</t>
  </si>
  <si>
    <t>J-40717081-3</t>
  </si>
  <si>
    <t>00182915-00182935</t>
  </si>
  <si>
    <t>00182914</t>
  </si>
  <si>
    <t>00182906-00182913</t>
  </si>
  <si>
    <t>1870</t>
  </si>
  <si>
    <t>00000183</t>
  </si>
  <si>
    <t>00182330</t>
  </si>
  <si>
    <t>DARRY CHIRINO</t>
  </si>
  <si>
    <t>V15912522</t>
  </si>
  <si>
    <t>00182286-00182378</t>
  </si>
  <si>
    <t>0125-0125</t>
  </si>
  <si>
    <t>00001893-00001911</t>
  </si>
  <si>
    <t>00184166-00184198</t>
  </si>
  <si>
    <t>00184165</t>
  </si>
  <si>
    <t>00184153-00184164</t>
  </si>
  <si>
    <t>1394</t>
  </si>
  <si>
    <t>00081547-00081551</t>
  </si>
  <si>
    <t>1775</t>
  </si>
  <si>
    <t>00075821-00075846</t>
  </si>
  <si>
    <t>1616</t>
  </si>
  <si>
    <t>00066166-00066240</t>
  </si>
  <si>
    <t>00091317-00091334</t>
  </si>
  <si>
    <t>0293</t>
  </si>
  <si>
    <t>00005378-00005395</t>
  </si>
  <si>
    <t>00005377</t>
  </si>
  <si>
    <t>00005375-00005376</t>
  </si>
  <si>
    <t>00005360-00005374</t>
  </si>
  <si>
    <t>00005354-00005359</t>
  </si>
  <si>
    <t>00005352-00005353</t>
  </si>
  <si>
    <t>00005348-00005351</t>
  </si>
  <si>
    <t>00005347</t>
  </si>
  <si>
    <t>00005344-00005346</t>
  </si>
  <si>
    <t>0211</t>
  </si>
  <si>
    <t>00128064-00128132</t>
  </si>
  <si>
    <t>00128063</t>
  </si>
  <si>
    <t>00128059-00128062</t>
  </si>
  <si>
    <t>0502-0502</t>
  </si>
  <si>
    <t>00030158-00030189</t>
  </si>
  <si>
    <t>00125665-00125690</t>
  </si>
  <si>
    <t>0953-0954</t>
  </si>
  <si>
    <t>00125935-00125962</t>
  </si>
  <si>
    <t>00174404-00174462</t>
  </si>
  <si>
    <t>00015765-00015801</t>
  </si>
  <si>
    <t>00015764</t>
  </si>
  <si>
    <t>00015735-00015763</t>
  </si>
  <si>
    <t>0953</t>
  </si>
  <si>
    <t>00125934</t>
  </si>
  <si>
    <t>CAROLINA MARTINEZ</t>
  </si>
  <si>
    <t xml:space="preserve">V151149064 </t>
  </si>
  <si>
    <t>0953-0953</t>
  </si>
  <si>
    <t>00125932-00125933</t>
  </si>
  <si>
    <t>00125931</t>
  </si>
  <si>
    <t>00213005-00213071</t>
  </si>
  <si>
    <t>00001275</t>
  </si>
  <si>
    <t>00000791-00000829</t>
  </si>
  <si>
    <t>00000790</t>
  </si>
  <si>
    <t>INEVERSIONES VEN 2017 C.A</t>
  </si>
  <si>
    <t>00000757-00000789</t>
  </si>
  <si>
    <t>00000756</t>
  </si>
  <si>
    <t>HACEB HOGARES DE LA ESPERANZA</t>
  </si>
  <si>
    <t>J-29493747-1</t>
  </si>
  <si>
    <t>00000729-00000755</t>
  </si>
  <si>
    <t>00000070</t>
  </si>
  <si>
    <t>00024779</t>
  </si>
  <si>
    <t>06-07-2021</t>
  </si>
  <si>
    <t>AMERICA GONCALVES</t>
  </si>
  <si>
    <t>V10891898</t>
  </si>
  <si>
    <t>00024689-00024785</t>
  </si>
  <si>
    <t>00125820-00125930</t>
  </si>
  <si>
    <t>00125819</t>
  </si>
  <si>
    <t>00125818</t>
  </si>
  <si>
    <t>VALDEMAR BARRETO</t>
  </si>
  <si>
    <t xml:space="preserve">V5302035 </t>
  </si>
  <si>
    <t>0955-0955</t>
  </si>
  <si>
    <t>00125963-00126110</t>
  </si>
  <si>
    <t>0956</t>
  </si>
  <si>
    <t>00126125</t>
  </si>
  <si>
    <t>9/7/2021</t>
  </si>
  <si>
    <t>ENDERLI</t>
  </si>
  <si>
    <t xml:space="preserve">V30458028 </t>
  </si>
  <si>
    <t>0956-0956</t>
  </si>
  <si>
    <t>00126111-00126288</t>
  </si>
  <si>
    <t>00170857</t>
  </si>
  <si>
    <t>YANHERY MADRIZ</t>
  </si>
  <si>
    <t>V18364768</t>
  </si>
  <si>
    <t>00170982-00171055</t>
  </si>
  <si>
    <t>00170981</t>
  </si>
  <si>
    <t>TURISMO DOÑA CARMEN</t>
  </si>
  <si>
    <t>J30014727-4</t>
  </si>
  <si>
    <t>00170921-00170980</t>
  </si>
  <si>
    <t>0496-0497</t>
  </si>
  <si>
    <t>00016026</t>
  </si>
  <si>
    <t>DANIEL MEDINA</t>
  </si>
  <si>
    <t>V15928679</t>
  </si>
  <si>
    <t>00016002-00016060</t>
  </si>
  <si>
    <t>0957-0957</t>
  </si>
  <si>
    <t>00126289-00126440</t>
  </si>
  <si>
    <t>0012</t>
  </si>
  <si>
    <t>00000005</t>
  </si>
  <si>
    <t>00001061</t>
  </si>
  <si>
    <t>6/7/2021</t>
  </si>
  <si>
    <t>FELIPA RAGA</t>
  </si>
  <si>
    <t>V8682034</t>
  </si>
  <si>
    <t>00001028-00001133</t>
  </si>
  <si>
    <t>00019760-00019831</t>
  </si>
  <si>
    <t>00165621</t>
  </si>
  <si>
    <t>REINALDO SILVA</t>
  </si>
  <si>
    <t>V4850776</t>
  </si>
  <si>
    <t>00165567-00165674</t>
  </si>
  <si>
    <t>00008898-00008904</t>
  </si>
  <si>
    <t>1955</t>
  </si>
  <si>
    <t>00182970</t>
  </si>
  <si>
    <t>1871</t>
  </si>
  <si>
    <t>00182454-00182469</t>
  </si>
  <si>
    <t>00182453</t>
  </si>
  <si>
    <t>POSADA NELALLA C.A</t>
  </si>
  <si>
    <t>J30760499-9</t>
  </si>
  <si>
    <t>00182411-00182452</t>
  </si>
  <si>
    <t>00182410</t>
  </si>
  <si>
    <t>00182394-00182409</t>
  </si>
  <si>
    <t>00182393</t>
  </si>
  <si>
    <t>FUNERARIA LA QUINTA S.A</t>
  </si>
  <si>
    <t>J294133070</t>
  </si>
  <si>
    <t>00182379-00182392</t>
  </si>
  <si>
    <t>0126-0126</t>
  </si>
  <si>
    <t>00001912-00001929</t>
  </si>
  <si>
    <t>00184198</t>
  </si>
  <si>
    <t>1395</t>
  </si>
  <si>
    <t>00081551</t>
  </si>
  <si>
    <t>1776</t>
  </si>
  <si>
    <t>00075847-00075867</t>
  </si>
  <si>
    <t>1617</t>
  </si>
  <si>
    <t>00066246-00066322</t>
  </si>
  <si>
    <t>00091336</t>
  </si>
  <si>
    <t>FUNDACION RESTAURADORA DE PORTILLOS</t>
  </si>
  <si>
    <t>J-412941119</t>
  </si>
  <si>
    <t>00091335</t>
  </si>
  <si>
    <t>NANCY JIMENEZ</t>
  </si>
  <si>
    <t>V10285277</t>
  </si>
  <si>
    <t>0294</t>
  </si>
  <si>
    <t>00005406</t>
  </si>
  <si>
    <t>ANTONIO CARVALLO</t>
  </si>
  <si>
    <t>V3587986</t>
  </si>
  <si>
    <t>00005454</t>
  </si>
  <si>
    <t>YOHANA</t>
  </si>
  <si>
    <t xml:space="preserve"> V20114047</t>
  </si>
  <si>
    <t>00005452-00005453</t>
  </si>
  <si>
    <t>00005451</t>
  </si>
  <si>
    <t>ALISSON</t>
  </si>
  <si>
    <t xml:space="preserve"> V19764105</t>
  </si>
  <si>
    <t>00005444-00005450</t>
  </si>
  <si>
    <t>00005442-00005443</t>
  </si>
  <si>
    <t>00005429-00005441</t>
  </si>
  <si>
    <t>00005426-00005428</t>
  </si>
  <si>
    <t>00005417-00005425</t>
  </si>
  <si>
    <t>00005416</t>
  </si>
  <si>
    <t>?CLIEDISTRIBUIDORA MONTEV2012. C.A</t>
  </si>
  <si>
    <t xml:space="preserve"> J407863797</t>
  </si>
  <si>
    <t>00005413-00005415</t>
  </si>
  <si>
    <t>00005408-00005412</t>
  </si>
  <si>
    <t>00005402-00005407</t>
  </si>
  <si>
    <t>00005401</t>
  </si>
  <si>
    <t>MANTENIMIENTO ARFERCA</t>
  </si>
  <si>
    <t>J410735279</t>
  </si>
  <si>
    <t>00005400</t>
  </si>
  <si>
    <t>00005399</t>
  </si>
  <si>
    <t>00005396-00005398</t>
  </si>
  <si>
    <t>00128133-00128205</t>
  </si>
  <si>
    <t>0503-0503</t>
  </si>
  <si>
    <t>00030197-00030237</t>
  </si>
  <si>
    <t>0503</t>
  </si>
  <si>
    <t>00030196</t>
  </si>
  <si>
    <t>00030190-00030195</t>
  </si>
  <si>
    <t>0958-0958</t>
  </si>
  <si>
    <t>00126441-00126630</t>
  </si>
  <si>
    <t>00174463-00174555</t>
  </si>
  <si>
    <t>00015802-00015875</t>
  </si>
  <si>
    <t>0959-0959</t>
  </si>
  <si>
    <t>00126706-00126782</t>
  </si>
  <si>
    <t>00126631-00126705</t>
  </si>
  <si>
    <t>903</t>
  </si>
  <si>
    <t>0960</t>
  </si>
  <si>
    <t>00000155</t>
  </si>
  <si>
    <t>00126938</t>
  </si>
  <si>
    <t xml:space="preserve">V8678709 </t>
  </si>
  <si>
    <t>904</t>
  </si>
  <si>
    <t>0960-0960</t>
  </si>
  <si>
    <t>00126859-00126961</t>
  </si>
  <si>
    <t>907</t>
  </si>
  <si>
    <t>00126858</t>
  </si>
  <si>
    <t>J40466217-0</t>
  </si>
  <si>
    <t>908</t>
  </si>
  <si>
    <t>00126783-00126857</t>
  </si>
  <si>
    <t>985</t>
  </si>
  <si>
    <t>0961-0961</t>
  </si>
  <si>
    <t>00127001-00127074</t>
  </si>
  <si>
    <t>00213072-00213165</t>
  </si>
  <si>
    <t>00001276-00001277</t>
  </si>
  <si>
    <t>00000830-00000899</t>
  </si>
  <si>
    <t>00024809-00024821</t>
  </si>
  <si>
    <t>00024808</t>
  </si>
  <si>
    <t>00024795-00024807</t>
  </si>
  <si>
    <t>00024794</t>
  </si>
  <si>
    <t>FRANCISCO DORTA A SUCESORES</t>
  </si>
  <si>
    <t>J000752583</t>
  </si>
  <si>
    <t>00024789-00024793</t>
  </si>
  <si>
    <t>00024788</t>
  </si>
  <si>
    <t>00024786-00024787</t>
  </si>
  <si>
    <t>986</t>
  </si>
  <si>
    <t>0961</t>
  </si>
  <si>
    <t>00127000</t>
  </si>
  <si>
    <t>V299225401</t>
  </si>
  <si>
    <t>987</t>
  </si>
  <si>
    <t>00126962-00126999</t>
  </si>
  <si>
    <t>1058</t>
  </si>
  <si>
    <t>0962-0962</t>
  </si>
  <si>
    <t>00127075-00127249</t>
  </si>
  <si>
    <t>00120559-00120706</t>
  </si>
  <si>
    <t>00120755</t>
  </si>
  <si>
    <t>MILEYDE RIOS</t>
  </si>
  <si>
    <t>V11821463</t>
  </si>
  <si>
    <t>00120810-00120854</t>
  </si>
  <si>
    <t>00120809</t>
  </si>
  <si>
    <t>SANTA ROJA</t>
  </si>
  <si>
    <t>V231539832</t>
  </si>
  <si>
    <t>00171056-00171167</t>
  </si>
  <si>
    <t>00016061-00016116</t>
  </si>
  <si>
    <t>00120794-00120808</t>
  </si>
  <si>
    <t>00120793</t>
  </si>
  <si>
    <t>SANAMED</t>
  </si>
  <si>
    <t>00120707-00120792</t>
  </si>
  <si>
    <t>00120855-00120996</t>
  </si>
  <si>
    <t>00120997-00121111</t>
  </si>
  <si>
    <t>0013</t>
  </si>
  <si>
    <t>00001240-00001257</t>
  </si>
  <si>
    <t>00001239</t>
  </si>
  <si>
    <t>00001228-00001238</t>
  </si>
  <si>
    <t>00001227</t>
  </si>
  <si>
    <t>00001134-00001226</t>
  </si>
  <si>
    <t>00019832-00019865</t>
  </si>
  <si>
    <t>00165745-00165776</t>
  </si>
  <si>
    <t>00165744</t>
  </si>
  <si>
    <t>FAST NAILS C.A</t>
  </si>
  <si>
    <t>J-31122224-3</t>
  </si>
  <si>
    <t>00165692-00165743</t>
  </si>
  <si>
    <t>00165691</t>
  </si>
  <si>
    <t>INVERSIONES VILLACARRY C.A</t>
  </si>
  <si>
    <t>J-406791571</t>
  </si>
  <si>
    <t>00165675-00165690</t>
  </si>
  <si>
    <t>00008961-00008971</t>
  </si>
  <si>
    <t>00008960</t>
  </si>
  <si>
    <t>00008959</t>
  </si>
  <si>
    <t>ARELIS CASTILLO</t>
  </si>
  <si>
    <t>V16589764</t>
  </si>
  <si>
    <t>00008958</t>
  </si>
  <si>
    <t>00008944-00008957</t>
  </si>
  <si>
    <t>00008943</t>
  </si>
  <si>
    <t>STYLE OBSEQUIOS ODONATES C.A</t>
  </si>
  <si>
    <t>J402383347</t>
  </si>
  <si>
    <t>00008910-00008942</t>
  </si>
  <si>
    <t>00008909</t>
  </si>
  <si>
    <t>DISTRIBUIDORA MARIN</t>
  </si>
  <si>
    <t>V153938098</t>
  </si>
  <si>
    <t>00008905-00008908</t>
  </si>
  <si>
    <t>1956</t>
  </si>
  <si>
    <t>00182971-00183017</t>
  </si>
  <si>
    <t>1872</t>
  </si>
  <si>
    <t>00182470-00182541</t>
  </si>
  <si>
    <t>0127-0127</t>
  </si>
  <si>
    <t>00001930-00001941</t>
  </si>
  <si>
    <t>00184199-00184206</t>
  </si>
  <si>
    <t>1396</t>
  </si>
  <si>
    <t>1777</t>
  </si>
  <si>
    <t>00075868-00075875</t>
  </si>
  <si>
    <t>1618</t>
  </si>
  <si>
    <t>00066323-00066377</t>
  </si>
  <si>
    <t>0295</t>
  </si>
  <si>
    <t>00005513</t>
  </si>
  <si>
    <t>JOSE VALECILLO</t>
  </si>
  <si>
    <t>V16148651</t>
  </si>
  <si>
    <t>00005509-00005511</t>
  </si>
  <si>
    <t>00005502-00005508</t>
  </si>
  <si>
    <t>00005495-00005501</t>
  </si>
  <si>
    <t>00005493</t>
  </si>
  <si>
    <t>ALIMARY PAEZ</t>
  </si>
  <si>
    <t>V10449255</t>
  </si>
  <si>
    <t>00005492</t>
  </si>
  <si>
    <t>MARIA LOPEZ</t>
  </si>
  <si>
    <t xml:space="preserve"> V18233313</t>
  </si>
  <si>
    <t>00005485-00005488</t>
  </si>
  <si>
    <t>00005480-00005484</t>
  </si>
  <si>
    <t>00005479</t>
  </si>
  <si>
    <t>NATALIA GONZALEZ</t>
  </si>
  <si>
    <t>V26386706</t>
  </si>
  <si>
    <t>00005464-00005478</t>
  </si>
  <si>
    <t>00005455-00005463</t>
  </si>
  <si>
    <t>0212</t>
  </si>
  <si>
    <t>00128206-00128240</t>
  </si>
  <si>
    <t>0504-0504</t>
  </si>
  <si>
    <t>00030242-00030303</t>
  </si>
  <si>
    <t>0504</t>
  </si>
  <si>
    <t>00030241</t>
  </si>
  <si>
    <t>00030238-00030240</t>
  </si>
  <si>
    <t>00121220-00121236</t>
  </si>
  <si>
    <t>0940</t>
  </si>
  <si>
    <t>00121219</t>
  </si>
  <si>
    <t xml:space="preserve">V296579571 </t>
  </si>
  <si>
    <t>00174565</t>
  </si>
  <si>
    <t>ALBENY LLOVERA</t>
  </si>
  <si>
    <t>V18444699</t>
  </si>
  <si>
    <t>00174580-00174635</t>
  </si>
  <si>
    <t>00174579</t>
  </si>
  <si>
    <t>CONJUNTO RESIDENCIAL LA QUINTA</t>
  </si>
  <si>
    <t>J412111612</t>
  </si>
  <si>
    <t>00174556-00174578</t>
  </si>
  <si>
    <t>00015952-00015962</t>
  </si>
  <si>
    <t>0501</t>
  </si>
  <si>
    <t>00015951</t>
  </si>
  <si>
    <t>00015876-00015950</t>
  </si>
  <si>
    <t>00121218</t>
  </si>
  <si>
    <t>00000905-00000998</t>
  </si>
  <si>
    <t>00000904</t>
  </si>
  <si>
    <t>00000900-00000903</t>
  </si>
  <si>
    <t>00024822-00024854</t>
  </si>
  <si>
    <t>00121136-00121217</t>
  </si>
  <si>
    <t>00121135</t>
  </si>
  <si>
    <t>LA CASA DE AGUSTIN</t>
  </si>
  <si>
    <t xml:space="preserve">J-30553502-7 </t>
  </si>
  <si>
    <t>00121112-00121134</t>
  </si>
  <si>
    <t>00171241-00171271</t>
  </si>
  <si>
    <t>00171240</t>
  </si>
  <si>
    <t>POSADA NELA LLAC</t>
  </si>
  <si>
    <t>J-30160499-9</t>
  </si>
  <si>
    <t>00171168-00171239</t>
  </si>
  <si>
    <t>00016117-00016159</t>
  </si>
  <si>
    <t>00121306-00121406</t>
  </si>
  <si>
    <t>00121305</t>
  </si>
  <si>
    <t>PANADERIA Y PASTELERIA MAXI-PAN CA</t>
  </si>
  <si>
    <t>J31475870-5</t>
  </si>
  <si>
    <t>00121304</t>
  </si>
  <si>
    <t>0014</t>
  </si>
  <si>
    <t>00001258-00001282</t>
  </si>
  <si>
    <t>00000060</t>
  </si>
  <si>
    <t>00019927</t>
  </si>
  <si>
    <t>08-07-2021</t>
  </si>
  <si>
    <t>DANIEL SANTANA</t>
  </si>
  <si>
    <t>V23626995</t>
  </si>
  <si>
    <t>00019895-00019944</t>
  </si>
  <si>
    <t>00019894</t>
  </si>
  <si>
    <t>00019866-00019893</t>
  </si>
  <si>
    <t>1921-1922</t>
  </si>
  <si>
    <t>00165777-00165823</t>
  </si>
  <si>
    <t>0462</t>
  </si>
  <si>
    <t>0008971</t>
  </si>
  <si>
    <t>1957</t>
  </si>
  <si>
    <t>00183018-00183080</t>
  </si>
  <si>
    <t>1873</t>
  </si>
  <si>
    <t>00182560-00182641</t>
  </si>
  <si>
    <t>00182559</t>
  </si>
  <si>
    <t>00182542-00182558</t>
  </si>
  <si>
    <t>0128-0128</t>
  </si>
  <si>
    <t>00001942-00001947</t>
  </si>
  <si>
    <t>00184207-00184267</t>
  </si>
  <si>
    <t>1397</t>
  </si>
  <si>
    <t>81552000-81611000</t>
  </si>
  <si>
    <t>1778</t>
  </si>
  <si>
    <t>00075875</t>
  </si>
  <si>
    <t>1619</t>
  </si>
  <si>
    <t>00066378-00066422</t>
  </si>
  <si>
    <t>00091337-00091365</t>
  </si>
  <si>
    <t>0296</t>
  </si>
  <si>
    <t>00005568-00005569</t>
  </si>
  <si>
    <t>00005567</t>
  </si>
  <si>
    <t>ORLANDO ESCALONA</t>
  </si>
  <si>
    <t xml:space="preserve"> V16889563</t>
  </si>
  <si>
    <t>00005566</t>
  </si>
  <si>
    <t>V11471293</t>
  </si>
  <si>
    <t>00005560-00005565</t>
  </si>
  <si>
    <t>00005553-00005559</t>
  </si>
  <si>
    <t>00005550-00005552</t>
  </si>
  <si>
    <t>00005549</t>
  </si>
  <si>
    <t>ADIANEZ RENGIFO</t>
  </si>
  <si>
    <t>V18537119</t>
  </si>
  <si>
    <t>00005547</t>
  </si>
  <si>
    <t>BASILIO SUAREZ</t>
  </si>
  <si>
    <t>V5017978</t>
  </si>
  <si>
    <t>00005543-00005546</t>
  </si>
  <si>
    <t>00005537-00005542</t>
  </si>
  <si>
    <t>00005532-00005536</t>
  </si>
  <si>
    <t>00005529-00005530</t>
  </si>
  <si>
    <t>00005528</t>
  </si>
  <si>
    <t>RAQUEL GAMEZ</t>
  </si>
  <si>
    <t>V16370340</t>
  </si>
  <si>
    <t>00005527</t>
  </si>
  <si>
    <t>VYEILIN MARTINEZ</t>
  </si>
  <si>
    <t xml:space="preserve"> V22446396</t>
  </si>
  <si>
    <t>00005524-00005526</t>
  </si>
  <si>
    <t>00005514-00005521</t>
  </si>
  <si>
    <t>0213</t>
  </si>
  <si>
    <t>00128241-00128319</t>
  </si>
  <si>
    <t>0505-0505</t>
  </si>
  <si>
    <t>00030304-00030401</t>
  </si>
  <si>
    <t>00121293-00121303</t>
  </si>
  <si>
    <t>00121292</t>
  </si>
  <si>
    <t>00121237-00121291</t>
  </si>
  <si>
    <t>00174636-00174707</t>
  </si>
  <si>
    <t>00016001-00016004</t>
  </si>
  <si>
    <t>0502</t>
  </si>
  <si>
    <t>00016000</t>
  </si>
  <si>
    <t>00015963-00015999</t>
  </si>
  <si>
    <t>00121513-00121530</t>
  </si>
  <si>
    <t>00121512</t>
  </si>
  <si>
    <t>ABDUL SHAHUUD</t>
  </si>
  <si>
    <t xml:space="preserve">V245246079 </t>
  </si>
  <si>
    <t>00213166-00213328</t>
  </si>
  <si>
    <t>00001278</t>
  </si>
  <si>
    <t>1321</t>
  </si>
  <si>
    <t>00088305-00088349</t>
  </si>
  <si>
    <t>00001413</t>
  </si>
  <si>
    <t>1322</t>
  </si>
  <si>
    <t>00088349</t>
  </si>
  <si>
    <t>1323</t>
  </si>
  <si>
    <t>00001013-00001081</t>
  </si>
  <si>
    <t>00001012</t>
  </si>
  <si>
    <t>INVERSIONES 8266 C.A</t>
  </si>
  <si>
    <t>J-40686614-8</t>
  </si>
  <si>
    <t>00000999-00001011</t>
  </si>
  <si>
    <t>00000071</t>
  </si>
  <si>
    <t>00024892</t>
  </si>
  <si>
    <t>09-07-2021</t>
  </si>
  <si>
    <t>ARMANDO ROJAS</t>
  </si>
  <si>
    <t>V14480789</t>
  </si>
  <si>
    <t>00024885-00024895</t>
  </si>
  <si>
    <t>00024884</t>
  </si>
  <si>
    <t>00024881-00024883</t>
  </si>
  <si>
    <t>00024880</t>
  </si>
  <si>
    <t>00024855-00024879</t>
  </si>
  <si>
    <t>00121493-00121511</t>
  </si>
  <si>
    <t>00171283-00171367</t>
  </si>
  <si>
    <t>00171282</t>
  </si>
  <si>
    <t>00171272-00171281</t>
  </si>
  <si>
    <t>0500-0501</t>
  </si>
  <si>
    <t>00016160-00016217</t>
  </si>
  <si>
    <t>00121492</t>
  </si>
  <si>
    <t>YUSBEILIS</t>
  </si>
  <si>
    <t>V193100038</t>
  </si>
  <si>
    <t>00121473-00121491</t>
  </si>
  <si>
    <t>00121472</t>
  </si>
  <si>
    <t>SENAIDA TORRES</t>
  </si>
  <si>
    <t xml:space="preserve">J-13490602-9 </t>
  </si>
  <si>
    <t>00121407-00121471</t>
  </si>
  <si>
    <t>00121545-00121668</t>
  </si>
  <si>
    <t>0943</t>
  </si>
  <si>
    <t>00121544</t>
  </si>
  <si>
    <t>PANADERIA FLOR DE LOS NUEVOS TEQUES</t>
  </si>
  <si>
    <t xml:space="preserve">J-00367118-5 </t>
  </si>
  <si>
    <t>00121531-00121543</t>
  </si>
  <si>
    <t>0015</t>
  </si>
  <si>
    <t>00001283-00001399</t>
  </si>
  <si>
    <t>00019980-00020002</t>
  </si>
  <si>
    <t>00019979</t>
  </si>
  <si>
    <t>00019945-00019978</t>
  </si>
  <si>
    <t>00165824-00165925</t>
  </si>
  <si>
    <t>00008977-00009007</t>
  </si>
  <si>
    <t>00008976</t>
  </si>
  <si>
    <t>00008972-00008982</t>
  </si>
  <si>
    <t>1958</t>
  </si>
  <si>
    <t>00183081-00183168</t>
  </si>
  <si>
    <t>1874</t>
  </si>
  <si>
    <t>00182642-00182743</t>
  </si>
  <si>
    <t>0129-0129</t>
  </si>
  <si>
    <t>00001948-00001957</t>
  </si>
  <si>
    <t>00184268-00184343</t>
  </si>
  <si>
    <t>1398</t>
  </si>
  <si>
    <t>00081672-00081690</t>
  </si>
  <si>
    <t>00081671</t>
  </si>
  <si>
    <t>00081668-00081670</t>
  </si>
  <si>
    <t>00081667</t>
  </si>
  <si>
    <t>FASTNAILS C.A</t>
  </si>
  <si>
    <t>J311222243</t>
  </si>
  <si>
    <t>00081639-00081666</t>
  </si>
  <si>
    <t>00081638</t>
  </si>
  <si>
    <t>FRIGORIFICO GENESIS AN-CAR, CA</t>
  </si>
  <si>
    <t xml:space="preserve">J-30282006-5 </t>
  </si>
  <si>
    <t>00081628-00081637</t>
  </si>
  <si>
    <t>00081627</t>
  </si>
  <si>
    <t>MAXI-LUNCHERIA</t>
  </si>
  <si>
    <t xml:space="preserve">J-40020026-3 </t>
  </si>
  <si>
    <t>00081613-00081626</t>
  </si>
  <si>
    <t>00081612</t>
  </si>
  <si>
    <t>PANADERIA Y PASTELERIA ROSA  GUAICAIPURO</t>
  </si>
  <si>
    <t>J001715223</t>
  </si>
  <si>
    <t>1779</t>
  </si>
  <si>
    <t>00075876-00075888</t>
  </si>
  <si>
    <t>1620</t>
  </si>
  <si>
    <t>00066423-00066478</t>
  </si>
  <si>
    <t>00091381-00091383</t>
  </si>
  <si>
    <t>00091380</t>
  </si>
  <si>
    <t>COMERCIALIZADORA ESCORPION</t>
  </si>
  <si>
    <t>J41087916-5</t>
  </si>
  <si>
    <t>00091367-00091379</t>
  </si>
  <si>
    <t>00091366</t>
  </si>
  <si>
    <t>0297</t>
  </si>
  <si>
    <t>00005638</t>
  </si>
  <si>
    <t>00005635-00005637</t>
  </si>
  <si>
    <t>00005633-00005634</t>
  </si>
  <si>
    <t>00005632</t>
  </si>
  <si>
    <t>LUSY RAMIREZ</t>
  </si>
  <si>
    <t>V13790367</t>
  </si>
  <si>
    <t>00005629-00005631</t>
  </si>
  <si>
    <t>00005627-00005628</t>
  </si>
  <si>
    <t>00005626</t>
  </si>
  <si>
    <t>LISBETH OLIVO</t>
  </si>
  <si>
    <t>V15715287</t>
  </si>
  <si>
    <t>00005625</t>
  </si>
  <si>
    <t>CARMEN GARCIA.</t>
  </si>
  <si>
    <t>V4275912</t>
  </si>
  <si>
    <t>00005620-00005624</t>
  </si>
  <si>
    <t>00005618-00005619</t>
  </si>
  <si>
    <t>00005611-00005617</t>
  </si>
  <si>
    <t>00005610</t>
  </si>
  <si>
    <t>OMAIRA VASQUEZ</t>
  </si>
  <si>
    <t>V5018094</t>
  </si>
  <si>
    <t>00005609</t>
  </si>
  <si>
    <t>SAMAI PEÑA</t>
  </si>
  <si>
    <t>V16147794</t>
  </si>
  <si>
    <t>00005608</t>
  </si>
  <si>
    <t>CARMEN SALAS</t>
  </si>
  <si>
    <t>V16645109</t>
  </si>
  <si>
    <t>00005607</t>
  </si>
  <si>
    <t>WILLIAMS TORREALBA</t>
  </si>
  <si>
    <t>V14675273</t>
  </si>
  <si>
    <t>00005605-00005606</t>
  </si>
  <si>
    <t>00005604</t>
  </si>
  <si>
    <t>ANIBAL VIELMA</t>
  </si>
  <si>
    <t>V5889327</t>
  </si>
  <si>
    <t>00005603</t>
  </si>
  <si>
    <t>PEDRO SARMIENTO</t>
  </si>
  <si>
    <t>V13231924</t>
  </si>
  <si>
    <t>00005590-00005602</t>
  </si>
  <si>
    <t>00005571-00005589</t>
  </si>
  <si>
    <t>00005570</t>
  </si>
  <si>
    <t>YEISON PRIN</t>
  </si>
  <si>
    <t>V26825198</t>
  </si>
  <si>
    <t>0214</t>
  </si>
  <si>
    <t>00128432-00128442</t>
  </si>
  <si>
    <t>00128431</t>
  </si>
  <si>
    <t>INVERSIONES GAMI 0606C.A</t>
  </si>
  <si>
    <t>J-411179779</t>
  </si>
  <si>
    <t>00128320-00128430</t>
  </si>
  <si>
    <t>0506-0506</t>
  </si>
  <si>
    <t>00030402-00030482</t>
  </si>
  <si>
    <t>00121669-00121825</t>
  </si>
  <si>
    <t>00121846-00121990</t>
  </si>
  <si>
    <t>0945</t>
  </si>
  <si>
    <t>00121845</t>
  </si>
  <si>
    <t>MAXIPAN</t>
  </si>
  <si>
    <t>J-31475870-5</t>
  </si>
  <si>
    <t>00174708-00174776</t>
  </si>
  <si>
    <t>00016038-00016051</t>
  </si>
  <si>
    <t>00016037</t>
  </si>
  <si>
    <t>00016005-00016036</t>
  </si>
  <si>
    <t>00121844</t>
  </si>
  <si>
    <t>00213329-00213332</t>
  </si>
  <si>
    <t>00213333-00213461</t>
  </si>
  <si>
    <t>1324</t>
  </si>
  <si>
    <t>00088350-00088403</t>
  </si>
  <si>
    <t>00001414</t>
  </si>
  <si>
    <t>1325</t>
  </si>
  <si>
    <t>1326</t>
  </si>
  <si>
    <t>1327</t>
  </si>
  <si>
    <t>00001160-00001182</t>
  </si>
  <si>
    <t>00001159</t>
  </si>
  <si>
    <t>00001149-00001158</t>
  </si>
  <si>
    <t>00001148</t>
  </si>
  <si>
    <t>TRANSPORTE RAMON RIBAS</t>
  </si>
  <si>
    <t>J402796935</t>
  </si>
  <si>
    <t>00001082-00001147</t>
  </si>
  <si>
    <t>00024897-00024938</t>
  </si>
  <si>
    <t>00121826-00121843</t>
  </si>
  <si>
    <t>00121991-00122111</t>
  </si>
  <si>
    <t>0947</t>
  </si>
  <si>
    <t>00121799</t>
  </si>
  <si>
    <t>MAIDELEN</t>
  </si>
  <si>
    <t xml:space="preserve">V27449574 </t>
  </si>
  <si>
    <t>00122112-00122240</t>
  </si>
  <si>
    <t>00171458-00171507</t>
  </si>
  <si>
    <t>00171457</t>
  </si>
  <si>
    <t>00171450-00171456</t>
  </si>
  <si>
    <t>00171368-00171449</t>
  </si>
  <si>
    <t>00016236-00016288</t>
  </si>
  <si>
    <t>00016235</t>
  </si>
  <si>
    <t>00016219-00016234</t>
  </si>
  <si>
    <t>917</t>
  </si>
  <si>
    <t>00122241-00122383</t>
  </si>
  <si>
    <t>0016</t>
  </si>
  <si>
    <t>00000006</t>
  </si>
  <si>
    <t>00001461</t>
  </si>
  <si>
    <t>10/7/2021</t>
  </si>
  <si>
    <t>KELVIN PALMA</t>
  </si>
  <si>
    <t>V11559527</t>
  </si>
  <si>
    <t>00001400-00001520</t>
  </si>
  <si>
    <t>00020085-00020086</t>
  </si>
  <si>
    <t>0492</t>
  </si>
  <si>
    <t>00020084</t>
  </si>
  <si>
    <t>00020003-00020083</t>
  </si>
  <si>
    <t>00165926-00166064</t>
  </si>
  <si>
    <t>0464-0465</t>
  </si>
  <si>
    <t>00009008-00009058</t>
  </si>
  <si>
    <t>1959</t>
  </si>
  <si>
    <t>00183169-00183280</t>
  </si>
  <si>
    <t>1875</t>
  </si>
  <si>
    <t>00182744-00182842</t>
  </si>
  <si>
    <t>0130-0130</t>
  </si>
  <si>
    <t>00001958-00001972</t>
  </si>
  <si>
    <t>00184344-00184450</t>
  </si>
  <si>
    <t>1399</t>
  </si>
  <si>
    <t>00081691-00081782</t>
  </si>
  <si>
    <t>1780</t>
  </si>
  <si>
    <t>00091349</t>
  </si>
  <si>
    <t>ROSBELIS FERNANDEZ</t>
  </si>
  <si>
    <t>V19388080</t>
  </si>
  <si>
    <t>00075889-00075919</t>
  </si>
  <si>
    <t>1621</t>
  </si>
  <si>
    <t>00066479-00066604</t>
  </si>
  <si>
    <t>00091384-00091455</t>
  </si>
  <si>
    <t>0298</t>
  </si>
  <si>
    <t>00005708-00005709</t>
  </si>
  <si>
    <t>00005706-00005707</t>
  </si>
  <si>
    <t>00005703-00005704</t>
  </si>
  <si>
    <t>00005700-00005702</t>
  </si>
  <si>
    <t>00005698-00005699</t>
  </si>
  <si>
    <t>00005695-00005697</t>
  </si>
  <si>
    <t>00005691-00005694</t>
  </si>
  <si>
    <t>00005687-00005690</t>
  </si>
  <si>
    <t>00005686</t>
  </si>
  <si>
    <t>RAIMES HERNANDEZ</t>
  </si>
  <si>
    <t>V25840949</t>
  </si>
  <si>
    <t>00005684</t>
  </si>
  <si>
    <t>TULIO GARCIA</t>
  </si>
  <si>
    <t>V6265808</t>
  </si>
  <si>
    <t>00005682</t>
  </si>
  <si>
    <t>GREGORIA B</t>
  </si>
  <si>
    <t>V4457738</t>
  </si>
  <si>
    <t>00005679-00005681</t>
  </si>
  <si>
    <t>00005673-00005677</t>
  </si>
  <si>
    <t>00005672</t>
  </si>
  <si>
    <t>HERRERA CARLOS</t>
  </si>
  <si>
    <t>V14471768</t>
  </si>
  <si>
    <t>00005671</t>
  </si>
  <si>
    <t>ELEISAE LOPEZ</t>
  </si>
  <si>
    <t>V15160229</t>
  </si>
  <si>
    <t>00005667-00005670</t>
  </si>
  <si>
    <t>00005665-00005666</t>
  </si>
  <si>
    <t>00005658-00005664</t>
  </si>
  <si>
    <t>00005653-00005657</t>
  </si>
  <si>
    <t>00005639-00005652</t>
  </si>
  <si>
    <t>0215</t>
  </si>
  <si>
    <t>00128443-00128537</t>
  </si>
  <si>
    <t>0507</t>
  </si>
  <si>
    <t>00000110</t>
  </si>
  <si>
    <t>00030508</t>
  </si>
  <si>
    <t>11-07-2021</t>
  </si>
  <si>
    <t>IRIS MORANTES</t>
  </si>
  <si>
    <t>V3589967</t>
  </si>
  <si>
    <t>0507-0507</t>
  </si>
  <si>
    <t>00030483-00030526</t>
  </si>
  <si>
    <t>994</t>
  </si>
  <si>
    <t>00122384-00122534</t>
  </si>
  <si>
    <t>1061</t>
  </si>
  <si>
    <t>00122535-00122683</t>
  </si>
  <si>
    <t>1728-1728</t>
  </si>
  <si>
    <t>00155392-00155484</t>
  </si>
  <si>
    <t>00174777-00174854</t>
  </si>
  <si>
    <t>00016052-00016131</t>
  </si>
  <si>
    <t>1729-1729</t>
  </si>
  <si>
    <t>00155485-00155539</t>
  </si>
  <si>
    <t>00213462-00213549</t>
  </si>
  <si>
    <t>00001279-00001280</t>
  </si>
  <si>
    <t>1328</t>
  </si>
  <si>
    <t>00088404-00088439</t>
  </si>
  <si>
    <t>00001218-00001258</t>
  </si>
  <si>
    <t>00001217</t>
  </si>
  <si>
    <t>00001183-00001216</t>
  </si>
  <si>
    <t>00024939-00025011</t>
  </si>
  <si>
    <t>1730-1730</t>
  </si>
  <si>
    <t>00155540-00155651</t>
  </si>
  <si>
    <t>00171600-00171604</t>
  </si>
  <si>
    <t>00171599</t>
  </si>
  <si>
    <t>00171580-00171598</t>
  </si>
  <si>
    <t>00171579</t>
  </si>
  <si>
    <t>00171508-00171578</t>
  </si>
  <si>
    <t>00016322-00016344</t>
  </si>
  <si>
    <t>00016289-00016318</t>
  </si>
  <si>
    <t>00155741</t>
  </si>
  <si>
    <t>THANIA OCHOA</t>
  </si>
  <si>
    <t xml:space="preserve">V16368120 </t>
  </si>
  <si>
    <t>1731-1731</t>
  </si>
  <si>
    <t>00155654-00155742</t>
  </si>
  <si>
    <t>00155653</t>
  </si>
  <si>
    <t>ANDRES</t>
  </si>
  <si>
    <t xml:space="preserve">V640067218 </t>
  </si>
  <si>
    <t>0017</t>
  </si>
  <si>
    <t>00000007</t>
  </si>
  <si>
    <t>00001589</t>
  </si>
  <si>
    <t>11/7/2021</t>
  </si>
  <si>
    <t>CHERLI CAÑIZALES</t>
  </si>
  <si>
    <t>V15152082</t>
  </si>
  <si>
    <t>00001521-00001613</t>
  </si>
  <si>
    <t>00020087-00020168</t>
  </si>
  <si>
    <t>00166065-00166161</t>
  </si>
  <si>
    <t>00009092-00009095</t>
  </si>
  <si>
    <t>00009091</t>
  </si>
  <si>
    <t>00009059-00009090</t>
  </si>
  <si>
    <t>1960</t>
  </si>
  <si>
    <t>00183291-00183373</t>
  </si>
  <si>
    <t>00183290</t>
  </si>
  <si>
    <t>COMERCIALIZADORA ESCORPION 1982, C.A</t>
  </si>
  <si>
    <t>J-41087916-5</t>
  </si>
  <si>
    <t>00183281-00183289</t>
  </si>
  <si>
    <t>1876</t>
  </si>
  <si>
    <t>00182843-00182944</t>
  </si>
  <si>
    <t>0131-0131</t>
  </si>
  <si>
    <t>00001973-00001981</t>
  </si>
  <si>
    <t>00184464-00184522</t>
  </si>
  <si>
    <t>00184463</t>
  </si>
  <si>
    <t>J-41100734-0</t>
  </si>
  <si>
    <t>00184462</t>
  </si>
  <si>
    <t>00184461</t>
  </si>
  <si>
    <t>00184451-00184460</t>
  </si>
  <si>
    <t>1400</t>
  </si>
  <si>
    <t>00081783-00081860</t>
  </si>
  <si>
    <t>1781</t>
  </si>
  <si>
    <t>00075937-00075950</t>
  </si>
  <si>
    <t>1622</t>
  </si>
  <si>
    <t>00066646-00066726</t>
  </si>
  <si>
    <t>00066645</t>
  </si>
  <si>
    <t>INVERSIONES8266</t>
  </si>
  <si>
    <t>J406866148</t>
  </si>
  <si>
    <t>00066605-00066644</t>
  </si>
  <si>
    <t>00091456-00091490</t>
  </si>
  <si>
    <t>0299</t>
  </si>
  <si>
    <t>00005533</t>
  </si>
  <si>
    <t>YOHELIS MARTINEZ</t>
  </si>
  <si>
    <t>V15914841</t>
  </si>
  <si>
    <t>00005777</t>
  </si>
  <si>
    <t>MAYKEL</t>
  </si>
  <si>
    <t xml:space="preserve"> V23526095</t>
  </si>
  <si>
    <t>00005776</t>
  </si>
  <si>
    <t>ROSY</t>
  </si>
  <si>
    <t xml:space="preserve"> </t>
  </si>
  <si>
    <t>00005775</t>
  </si>
  <si>
    <t>GLORIA MENDOZA</t>
  </si>
  <si>
    <t>V16887743</t>
  </si>
  <si>
    <t>00005770-00005774</t>
  </si>
  <si>
    <t>00005769</t>
  </si>
  <si>
    <t>MAIRA KULIRO</t>
  </si>
  <si>
    <t>V19380944</t>
  </si>
  <si>
    <t>00005765-00005768</t>
  </si>
  <si>
    <t>00005753-00005764</t>
  </si>
  <si>
    <t>00005752</t>
  </si>
  <si>
    <t>CARMEN OSORIO</t>
  </si>
  <si>
    <t xml:space="preserve"> V6458206</t>
  </si>
  <si>
    <t>00005751</t>
  </si>
  <si>
    <t>JESUS GUTIERREZ</t>
  </si>
  <si>
    <t>V21644008</t>
  </si>
  <si>
    <t>00005750</t>
  </si>
  <si>
    <t>ALEJANDRA GRATEROL</t>
  </si>
  <si>
    <t>V16146033</t>
  </si>
  <si>
    <t>00005741-00005749</t>
  </si>
  <si>
    <t>00005730-00005740</t>
  </si>
  <si>
    <t>00005727-00005728</t>
  </si>
  <si>
    <t>00005723-00005725</t>
  </si>
  <si>
    <t>00005715-00005721</t>
  </si>
  <si>
    <t>00005712-00005713</t>
  </si>
  <si>
    <t>0216</t>
  </si>
  <si>
    <t>00128636-00128641</t>
  </si>
  <si>
    <t>00128635</t>
  </si>
  <si>
    <t>00128538-00128634</t>
  </si>
  <si>
    <t>0508</t>
  </si>
  <si>
    <t>00000111</t>
  </si>
  <si>
    <t>00020094</t>
  </si>
  <si>
    <t>ENDER MARQUEZ</t>
  </si>
  <si>
    <t>V19274514</t>
  </si>
  <si>
    <t>0508-0508</t>
  </si>
  <si>
    <t>00030571-00030589</t>
  </si>
  <si>
    <t>00030570</t>
  </si>
  <si>
    <t>00030527-00030569</t>
  </si>
  <si>
    <t>00155652</t>
  </si>
  <si>
    <t>GILDRE</t>
  </si>
  <si>
    <t xml:space="preserve">V22666297 </t>
  </si>
  <si>
    <t>1732-1732</t>
  </si>
  <si>
    <t>00155743-00155783</t>
  </si>
  <si>
    <t>1733-1733</t>
  </si>
  <si>
    <t>00155784-00155845</t>
  </si>
  <si>
    <t>1934</t>
  </si>
  <si>
    <t>00174855-00174910</t>
  </si>
  <si>
    <t>00016164-00016218</t>
  </si>
  <si>
    <t>00016142-00016160</t>
  </si>
  <si>
    <t>0505</t>
  </si>
  <si>
    <t>00016141</t>
  </si>
  <si>
    <t>SENA C.A</t>
  </si>
  <si>
    <t>J000447349</t>
  </si>
  <si>
    <t>00016132-00016140</t>
  </si>
  <si>
    <t>1734-1734</t>
  </si>
  <si>
    <t>00155913-00155935</t>
  </si>
  <si>
    <t>00155912</t>
  </si>
  <si>
    <t>00213550-00213605</t>
  </si>
  <si>
    <t>1331</t>
  </si>
  <si>
    <t>00088439</t>
  </si>
  <si>
    <t>00001259-00001302</t>
  </si>
  <si>
    <t>00025012-00025022</t>
  </si>
  <si>
    <t>00155911</t>
  </si>
  <si>
    <t>GABRIUELA RIOBUENO</t>
  </si>
  <si>
    <t xml:space="preserve">V22352645 </t>
  </si>
  <si>
    <t>00155910</t>
  </si>
  <si>
    <t>00171708-00171733</t>
  </si>
  <si>
    <t>00171707</t>
  </si>
  <si>
    <t>00171605-00171706</t>
  </si>
  <si>
    <t>00155846-00155909</t>
  </si>
  <si>
    <t>00016407-00016421</t>
  </si>
  <si>
    <t>1735-1735</t>
  </si>
  <si>
    <t>00155979-00155989</t>
  </si>
  <si>
    <t>00016406</t>
  </si>
  <si>
    <t>00016354-00016405</t>
  </si>
  <si>
    <t>00016353</t>
  </si>
  <si>
    <t>00016346-00016352</t>
  </si>
  <si>
    <t>0018</t>
  </si>
  <si>
    <t>00000008</t>
  </si>
  <si>
    <t>00001716</t>
  </si>
  <si>
    <t>12/7/2021</t>
  </si>
  <si>
    <t>DANIELA SILVA</t>
  </si>
  <si>
    <t>V21469392</t>
  </si>
  <si>
    <t>00001720-00001755</t>
  </si>
  <si>
    <t>00001719</t>
  </si>
  <si>
    <t>00001614-00001718</t>
  </si>
  <si>
    <t>00000061</t>
  </si>
  <si>
    <t>00019969</t>
  </si>
  <si>
    <t>REINALDO RIVAS</t>
  </si>
  <si>
    <t>V19658088</t>
  </si>
  <si>
    <t>00020234-00020246</t>
  </si>
  <si>
    <t>00020233</t>
  </si>
  <si>
    <t>00020231-00020232</t>
  </si>
  <si>
    <t>00020230</t>
  </si>
  <si>
    <t>00020212-00020229</t>
  </si>
  <si>
    <t>00020211</t>
  </si>
  <si>
    <t>REPOSTERIA JVR</t>
  </si>
  <si>
    <t>J406197548</t>
  </si>
  <si>
    <t>00020169-00020210</t>
  </si>
  <si>
    <t>00000239</t>
  </si>
  <si>
    <t>00183385</t>
  </si>
  <si>
    <t>EDUARDO RODRIGUEZ</t>
  </si>
  <si>
    <t>V26327956</t>
  </si>
  <si>
    <t>00166261-00166298</t>
  </si>
  <si>
    <t>00166260</t>
  </si>
  <si>
    <t>00166225-00166259</t>
  </si>
  <si>
    <t>00166224</t>
  </si>
  <si>
    <t>MOLISERVICE C.A.</t>
  </si>
  <si>
    <t>J-40979172-6</t>
  </si>
  <si>
    <t>00166180-00166223</t>
  </si>
  <si>
    <t>00166179</t>
  </si>
  <si>
    <t>FUNDACION CASA HOGAR PADRE MACHADO</t>
  </si>
  <si>
    <t>J-31162884-3</t>
  </si>
  <si>
    <t>00166174-00166178</t>
  </si>
  <si>
    <t>00166173</t>
  </si>
  <si>
    <t>DONUNTS PRINCE. C.A</t>
  </si>
  <si>
    <t>J-40011408-0</t>
  </si>
  <si>
    <t>00166163-00166172</t>
  </si>
  <si>
    <t>00166162</t>
  </si>
  <si>
    <t>J-304112629</t>
  </si>
  <si>
    <t>1961</t>
  </si>
  <si>
    <t>00183389-00183432</t>
  </si>
  <si>
    <t>00183388</t>
  </si>
  <si>
    <t>DISTRIBUIDORA VEGSSEO C.A</t>
  </si>
  <si>
    <t>J40606107-7</t>
  </si>
  <si>
    <t>00183374-00183387</t>
  </si>
  <si>
    <t>1877</t>
  </si>
  <si>
    <t>00000184</t>
  </si>
  <si>
    <t>00182955</t>
  </si>
  <si>
    <t>JEXIS PEREZ</t>
  </si>
  <si>
    <t>V16511093</t>
  </si>
  <si>
    <t>00182945-00183006</t>
  </si>
  <si>
    <t>0132-0132</t>
  </si>
  <si>
    <t>00001982-00001994</t>
  </si>
  <si>
    <t>00184523-00184558</t>
  </si>
  <si>
    <t>1401</t>
  </si>
  <si>
    <t>00081860</t>
  </si>
  <si>
    <t>1782</t>
  </si>
  <si>
    <t>00075928</t>
  </si>
  <si>
    <t>JUAN JOSE DIAZ</t>
  </si>
  <si>
    <t xml:space="preserve">V10786252 </t>
  </si>
  <si>
    <t>00075972-00075971</t>
  </si>
  <si>
    <t>00075951-00075966</t>
  </si>
  <si>
    <t>YESICA RODRIGUEZ</t>
  </si>
  <si>
    <t xml:space="preserve">V17534431 </t>
  </si>
  <si>
    <t>1623</t>
  </si>
  <si>
    <t>00066728-00066800</t>
  </si>
  <si>
    <t>00091491-00091513</t>
  </si>
  <si>
    <t>0300</t>
  </si>
  <si>
    <t>00005849-00005852</t>
  </si>
  <si>
    <t>00005846-00005848</t>
  </si>
  <si>
    <t>00005829-00005845</t>
  </si>
  <si>
    <t>00005821-00005827</t>
  </si>
  <si>
    <t>00005818-00005820</t>
  </si>
  <si>
    <t>00005813-00005817</t>
  </si>
  <si>
    <t>00005812</t>
  </si>
  <si>
    <t>DIAZ LUSAIRA</t>
  </si>
  <si>
    <t>V14679822</t>
  </si>
  <si>
    <t>00005808-00005810</t>
  </si>
  <si>
    <t>00005800-00005807</t>
  </si>
  <si>
    <t>00005792-00005799</t>
  </si>
  <si>
    <t>00005778-00005790</t>
  </si>
  <si>
    <t>0217</t>
  </si>
  <si>
    <t>00000271</t>
  </si>
  <si>
    <t>28707000</t>
  </si>
  <si>
    <t>V11041395</t>
  </si>
  <si>
    <t>00128706-00128741</t>
  </si>
  <si>
    <t>00128705</t>
  </si>
  <si>
    <t>J-406244651</t>
  </si>
  <si>
    <t>00128697-00128704</t>
  </si>
  <si>
    <t>00128696</t>
  </si>
  <si>
    <t>J-400114080</t>
  </si>
  <si>
    <t>00128642-00128695</t>
  </si>
  <si>
    <t>0509</t>
  </si>
  <si>
    <t>00000113</t>
  </si>
  <si>
    <t>00020229</t>
  </si>
  <si>
    <t>12-07-2021</t>
  </si>
  <si>
    <t>00000112</t>
  </si>
  <si>
    <t>00030637</t>
  </si>
  <si>
    <t>13-07-2021</t>
  </si>
  <si>
    <t>V6357371</t>
  </si>
  <si>
    <t>0509-0509</t>
  </si>
  <si>
    <t>00030590-00030666</t>
  </si>
  <si>
    <t>1735</t>
  </si>
  <si>
    <t>00155978</t>
  </si>
  <si>
    <t>PANADERIA Y PASTELERIA ROMA</t>
  </si>
  <si>
    <t xml:space="preserve">V-00069478-8 </t>
  </si>
  <si>
    <t>00155936-00155977</t>
  </si>
  <si>
    <t>901</t>
  </si>
  <si>
    <t>00174911-00174934</t>
  </si>
  <si>
    <t>902</t>
  </si>
  <si>
    <t>00016219-00016238</t>
  </si>
  <si>
    <t>1736-1737</t>
  </si>
  <si>
    <t>00156066-00156088</t>
  </si>
  <si>
    <t>1736</t>
  </si>
  <si>
    <t>00156065</t>
  </si>
  <si>
    <t>ABDUL SHAHOUT</t>
  </si>
  <si>
    <t>905</t>
  </si>
  <si>
    <t>00213606-00213686</t>
  </si>
  <si>
    <t>906</t>
  </si>
  <si>
    <t>1332-1333</t>
  </si>
  <si>
    <t>00156064</t>
  </si>
  <si>
    <t>CARLOS CASTRO</t>
  </si>
  <si>
    <t>V6873988</t>
  </si>
  <si>
    <t>00156063</t>
  </si>
  <si>
    <t>909</t>
  </si>
  <si>
    <t>00001303-0001367</t>
  </si>
  <si>
    <t>910</t>
  </si>
  <si>
    <t>00025069-00025070</t>
  </si>
  <si>
    <t>911</t>
  </si>
  <si>
    <t>00025068</t>
  </si>
  <si>
    <t>912</t>
  </si>
  <si>
    <t>00025039-00025067</t>
  </si>
  <si>
    <t>913</t>
  </si>
  <si>
    <t>00025038</t>
  </si>
  <si>
    <t>914</t>
  </si>
  <si>
    <t>00025036-00025037</t>
  </si>
  <si>
    <t>915</t>
  </si>
  <si>
    <t>00025035</t>
  </si>
  <si>
    <t>916</t>
  </si>
  <si>
    <t>00025026-00025034</t>
  </si>
  <si>
    <t>1736-1736</t>
  </si>
  <si>
    <t>00156059-00156062</t>
  </si>
  <si>
    <t>918</t>
  </si>
  <si>
    <t>00171734-00171804</t>
  </si>
  <si>
    <t>00156058</t>
  </si>
  <si>
    <t>920</t>
  </si>
  <si>
    <t>00016496</t>
  </si>
  <si>
    <t>V19156971</t>
  </si>
  <si>
    <t>921</t>
  </si>
  <si>
    <t>00016436</t>
  </si>
  <si>
    <t>922</t>
  </si>
  <si>
    <t>00016478-00016497</t>
  </si>
  <si>
    <t>923</t>
  </si>
  <si>
    <t>00016477</t>
  </si>
  <si>
    <t>924</t>
  </si>
  <si>
    <t>00016422-00016476</t>
  </si>
  <si>
    <t>925</t>
  </si>
  <si>
    <t>0019</t>
  </si>
  <si>
    <t>00001857-00001882</t>
  </si>
  <si>
    <t>926</t>
  </si>
  <si>
    <t>00001856</t>
  </si>
  <si>
    <t>927</t>
  </si>
  <si>
    <t>00001802-00001855</t>
  </si>
  <si>
    <t>928</t>
  </si>
  <si>
    <t>00001801</t>
  </si>
  <si>
    <t>929</t>
  </si>
  <si>
    <t>00001756-00001800</t>
  </si>
  <si>
    <t>930</t>
  </si>
  <si>
    <t>00020247-00020327</t>
  </si>
  <si>
    <t>931</t>
  </si>
  <si>
    <t>00000240</t>
  </si>
  <si>
    <t>00166308</t>
  </si>
  <si>
    <t>V12831509</t>
  </si>
  <si>
    <t>932</t>
  </si>
  <si>
    <t>00166396-00166429</t>
  </si>
  <si>
    <t>933</t>
  </si>
  <si>
    <t>00166395</t>
  </si>
  <si>
    <t>J30231364-3</t>
  </si>
  <si>
    <t>934</t>
  </si>
  <si>
    <t>00166349-00166394</t>
  </si>
  <si>
    <t>935</t>
  </si>
  <si>
    <t>00166348</t>
  </si>
  <si>
    <t>J40298857-5</t>
  </si>
  <si>
    <t>936</t>
  </si>
  <si>
    <t>00166299-00166347</t>
  </si>
  <si>
    <t>937</t>
  </si>
  <si>
    <t>0467-0468</t>
  </si>
  <si>
    <t>00009151-00009156</t>
  </si>
  <si>
    <t>938</t>
  </si>
  <si>
    <t>00009150</t>
  </si>
  <si>
    <t>J294663222</t>
  </si>
  <si>
    <t>939</t>
  </si>
  <si>
    <t>00009145-00009149</t>
  </si>
  <si>
    <t>940</t>
  </si>
  <si>
    <t>00009144</t>
  </si>
  <si>
    <t>941</t>
  </si>
  <si>
    <t>00009096-00009143</t>
  </si>
  <si>
    <t>942</t>
  </si>
  <si>
    <t>1962</t>
  </si>
  <si>
    <t>00183524-00183547</t>
  </si>
  <si>
    <t>943</t>
  </si>
  <si>
    <t>00183523</t>
  </si>
  <si>
    <t xml:space="preserve">J-31122224-3 </t>
  </si>
  <si>
    <t>944</t>
  </si>
  <si>
    <t>00183483-00183522</t>
  </si>
  <si>
    <t>945</t>
  </si>
  <si>
    <t>00183482</t>
  </si>
  <si>
    <t xml:space="preserve">J-29610885-4 </t>
  </si>
  <si>
    <t>946</t>
  </si>
  <si>
    <t>00183433-00183481</t>
  </si>
  <si>
    <t>947</t>
  </si>
  <si>
    <t>1878</t>
  </si>
  <si>
    <t>00183037-00183108</t>
  </si>
  <si>
    <t>948</t>
  </si>
  <si>
    <t>00183036</t>
  </si>
  <si>
    <t>V05813760-6</t>
  </si>
  <si>
    <t>949</t>
  </si>
  <si>
    <t>00183007-00183035</t>
  </si>
  <si>
    <t>950</t>
  </si>
  <si>
    <t>0133-0133</t>
  </si>
  <si>
    <t>00001995-00002006</t>
  </si>
  <si>
    <t>951</t>
  </si>
  <si>
    <t>00184559-00184606</t>
  </si>
  <si>
    <t>952</t>
  </si>
  <si>
    <t>1402</t>
  </si>
  <si>
    <t>953</t>
  </si>
  <si>
    <t>1783</t>
  </si>
  <si>
    <t>00075973-00075993</t>
  </si>
  <si>
    <t>954</t>
  </si>
  <si>
    <t>1624</t>
  </si>
  <si>
    <t>00000076</t>
  </si>
  <si>
    <t>00066863</t>
  </si>
  <si>
    <t>955</t>
  </si>
  <si>
    <t>00066880-00066892</t>
  </si>
  <si>
    <t>956</t>
  </si>
  <si>
    <t>00066879</t>
  </si>
  <si>
    <t>957</t>
  </si>
  <si>
    <t>00066801-00066878</t>
  </si>
  <si>
    <t>958</t>
  </si>
  <si>
    <t>00182825</t>
  </si>
  <si>
    <t>V10282238</t>
  </si>
  <si>
    <t>959</t>
  </si>
  <si>
    <t>00091480</t>
  </si>
  <si>
    <t>V13232986</t>
  </si>
  <si>
    <t>960</t>
  </si>
  <si>
    <t>00091514-00091527</t>
  </si>
  <si>
    <t>961</t>
  </si>
  <si>
    <t>0301</t>
  </si>
  <si>
    <t>00005900-00005919</t>
  </si>
  <si>
    <t>962</t>
  </si>
  <si>
    <t>00005896-00005899</t>
  </si>
  <si>
    <t>963</t>
  </si>
  <si>
    <t>00005893-00005895</t>
  </si>
  <si>
    <t>964</t>
  </si>
  <si>
    <t>00005892</t>
  </si>
  <si>
    <t>V23625140</t>
  </si>
  <si>
    <t>965</t>
  </si>
  <si>
    <t>00005874-00005891</t>
  </si>
  <si>
    <t>966</t>
  </si>
  <si>
    <t>00005870-00005872</t>
  </si>
  <si>
    <t>967</t>
  </si>
  <si>
    <t>00005855-00005869</t>
  </si>
  <si>
    <t>968</t>
  </si>
  <si>
    <t>00005853-00005854</t>
  </si>
  <si>
    <t>969</t>
  </si>
  <si>
    <t>0218</t>
  </si>
  <si>
    <t>970</t>
  </si>
  <si>
    <t>00128742-00128801</t>
  </si>
  <si>
    <t>971</t>
  </si>
  <si>
    <t>0510</t>
  </si>
  <si>
    <t>00000114</t>
  </si>
  <si>
    <t>00030714</t>
  </si>
  <si>
    <t>14-07-2021</t>
  </si>
  <si>
    <t>V14276786</t>
  </si>
  <si>
    <t>972</t>
  </si>
  <si>
    <t>0510-0510</t>
  </si>
  <si>
    <t>00030709-00030763</t>
  </si>
  <si>
    <t>973</t>
  </si>
  <si>
    <t>00030708</t>
  </si>
  <si>
    <t>J401829015</t>
  </si>
  <si>
    <t>974</t>
  </si>
  <si>
    <t>00030667-00030707</t>
  </si>
  <si>
    <t>00155990-00156057</t>
  </si>
  <si>
    <t>976</t>
  </si>
  <si>
    <t>00174996-00175008</t>
  </si>
  <si>
    <t>977</t>
  </si>
  <si>
    <t>00174995</t>
  </si>
  <si>
    <t>978</t>
  </si>
  <si>
    <t>00174969-00174994</t>
  </si>
  <si>
    <t>979</t>
  </si>
  <si>
    <t>00174968</t>
  </si>
  <si>
    <t>980</t>
  </si>
  <si>
    <t>00174935-00174967</t>
  </si>
  <si>
    <t>981</t>
  </si>
  <si>
    <t>00016239-00016270</t>
  </si>
  <si>
    <t>982</t>
  </si>
  <si>
    <t>00213687-00213757</t>
  </si>
  <si>
    <t>983</t>
  </si>
  <si>
    <t>00001281</t>
  </si>
  <si>
    <t>984</t>
  </si>
  <si>
    <t>1335</t>
  </si>
  <si>
    <t>1738-1738</t>
  </si>
  <si>
    <t>00156089-00156222</t>
  </si>
  <si>
    <t>1739-1740</t>
  </si>
  <si>
    <t>00156253-00156314</t>
  </si>
  <si>
    <t>00156252</t>
  </si>
  <si>
    <t>FUENTE DE SODA</t>
  </si>
  <si>
    <t xml:space="preserve">J-001017747 </t>
  </si>
  <si>
    <t>988</t>
  </si>
  <si>
    <t>00001381-00001415</t>
  </si>
  <si>
    <t>989</t>
  </si>
  <si>
    <t>00001380</t>
  </si>
  <si>
    <t>990</t>
  </si>
  <si>
    <t>00001372-00001379</t>
  </si>
  <si>
    <t>991</t>
  </si>
  <si>
    <t>00001371</t>
  </si>
  <si>
    <t xml:space="preserve">J-00359330-3 </t>
  </si>
  <si>
    <t>992</t>
  </si>
  <si>
    <t>00001368-00001370</t>
  </si>
  <si>
    <t>993</t>
  </si>
  <si>
    <t>00025071-00025129</t>
  </si>
  <si>
    <t>1739-1739</t>
  </si>
  <si>
    <t>00156223-00156251</t>
  </si>
  <si>
    <t>995</t>
  </si>
  <si>
    <t>00171921-00171934</t>
  </si>
  <si>
    <t>996</t>
  </si>
  <si>
    <t>00171920</t>
  </si>
  <si>
    <t>997</t>
  </si>
  <si>
    <t>00171805-00171919</t>
  </si>
  <si>
    <t>00156331</t>
  </si>
  <si>
    <t>MILAVY PARICA</t>
  </si>
  <si>
    <t xml:space="preserve">V18537004 </t>
  </si>
  <si>
    <t>1741-1741</t>
  </si>
  <si>
    <t>00156315-00156343</t>
  </si>
  <si>
    <t>919</t>
  </si>
  <si>
    <t>1742-1742</t>
  </si>
  <si>
    <t>00156344-00156390</t>
  </si>
  <si>
    <t>1001</t>
  </si>
  <si>
    <t>0506</t>
  </si>
  <si>
    <t>00020152</t>
  </si>
  <si>
    <t>V6865387</t>
  </si>
  <si>
    <t>1002</t>
  </si>
  <si>
    <t>00016550-00016575</t>
  </si>
  <si>
    <t>1003</t>
  </si>
  <si>
    <t>00016549</t>
  </si>
  <si>
    <t>1004</t>
  </si>
  <si>
    <t>00016530-00016548</t>
  </si>
  <si>
    <t>1005</t>
  </si>
  <si>
    <t>00016529</t>
  </si>
  <si>
    <t>1006</t>
  </si>
  <si>
    <t>00016514-00016528</t>
  </si>
  <si>
    <t>1007</t>
  </si>
  <si>
    <t>00016513</t>
  </si>
  <si>
    <t>1008</t>
  </si>
  <si>
    <t>00016507-00016512</t>
  </si>
  <si>
    <t>1009</t>
  </si>
  <si>
    <t>00016506</t>
  </si>
  <si>
    <t>1010</t>
  </si>
  <si>
    <t>00016498-00016505</t>
  </si>
  <si>
    <t>1011</t>
  </si>
  <si>
    <t>0020</t>
  </si>
  <si>
    <t>00000009</t>
  </si>
  <si>
    <t>00002004</t>
  </si>
  <si>
    <t>14/7/2021</t>
  </si>
  <si>
    <t>1012</t>
  </si>
  <si>
    <t>00001936-00002012</t>
  </si>
  <si>
    <t>1013</t>
  </si>
  <si>
    <t>00001935</t>
  </si>
  <si>
    <t>J315792265</t>
  </si>
  <si>
    <t>1014</t>
  </si>
  <si>
    <t>00001883-00001934</t>
  </si>
  <si>
    <t>1015</t>
  </si>
  <si>
    <t>00020405-00020421</t>
  </si>
  <si>
    <t>1016</t>
  </si>
  <si>
    <t>0496</t>
  </si>
  <si>
    <t>00020404</t>
  </si>
  <si>
    <t>1017</t>
  </si>
  <si>
    <t>00020328-00020403</t>
  </si>
  <si>
    <t>1018</t>
  </si>
  <si>
    <t>00166494-00166563</t>
  </si>
  <si>
    <t>1019</t>
  </si>
  <si>
    <t>00166493</t>
  </si>
  <si>
    <t xml:space="preserve">J41240761-9 </t>
  </si>
  <si>
    <t>1020</t>
  </si>
  <si>
    <t>00166430-00166492</t>
  </si>
  <si>
    <t>1021</t>
  </si>
  <si>
    <t>00009157-00009178</t>
  </si>
  <si>
    <t>1022</t>
  </si>
  <si>
    <t>1963</t>
  </si>
  <si>
    <t>00183618</t>
  </si>
  <si>
    <t>J30334748-7</t>
  </si>
  <si>
    <t>1023</t>
  </si>
  <si>
    <t>00183549-00183617</t>
  </si>
  <si>
    <t>1024</t>
  </si>
  <si>
    <t>00183548</t>
  </si>
  <si>
    <t xml:space="preserve">J411618853 </t>
  </si>
  <si>
    <t>1025</t>
  </si>
  <si>
    <t>1879</t>
  </si>
  <si>
    <t>00183153-00183165</t>
  </si>
  <si>
    <t>1026</t>
  </si>
  <si>
    <t>00183152</t>
  </si>
  <si>
    <t>1027</t>
  </si>
  <si>
    <t>00183109-00183151</t>
  </si>
  <si>
    <t>1028</t>
  </si>
  <si>
    <t>0134-0134</t>
  </si>
  <si>
    <t>00002007-00002018</t>
  </si>
  <si>
    <t>1029</t>
  </si>
  <si>
    <t>1929-1930</t>
  </si>
  <si>
    <t>00184606</t>
  </si>
  <si>
    <t>1030</t>
  </si>
  <si>
    <t>1403</t>
  </si>
  <si>
    <t>1031</t>
  </si>
  <si>
    <t>1784</t>
  </si>
  <si>
    <t>00075994-00076003</t>
  </si>
  <si>
    <t>1032</t>
  </si>
  <si>
    <t>1625</t>
  </si>
  <si>
    <t>00066943</t>
  </si>
  <si>
    <t>V22350343</t>
  </si>
  <si>
    <t>1033</t>
  </si>
  <si>
    <t>00066893-00066972</t>
  </si>
  <si>
    <t>1034</t>
  </si>
  <si>
    <t>00091528-00091560</t>
  </si>
  <si>
    <t>1035</t>
  </si>
  <si>
    <t>0302</t>
  </si>
  <si>
    <t>00005985-00005989</t>
  </si>
  <si>
    <t>1036</t>
  </si>
  <si>
    <t>00005984</t>
  </si>
  <si>
    <t>1037</t>
  </si>
  <si>
    <t>00005965-00005983</t>
  </si>
  <si>
    <t>1038</t>
  </si>
  <si>
    <t>00005959-00005963</t>
  </si>
  <si>
    <t>1039</t>
  </si>
  <si>
    <t>00005952-00005958</t>
  </si>
  <si>
    <t>1040</t>
  </si>
  <si>
    <t>00005944-00005950</t>
  </si>
  <si>
    <t>1041</t>
  </si>
  <si>
    <t>00005943</t>
  </si>
  <si>
    <t>1042</t>
  </si>
  <si>
    <t>00005926-00005942</t>
  </si>
  <si>
    <t>1043</t>
  </si>
  <si>
    <t>00005921-00005925</t>
  </si>
  <si>
    <t>1044</t>
  </si>
  <si>
    <t>00005920</t>
  </si>
  <si>
    <t>V10825894</t>
  </si>
  <si>
    <t>1045</t>
  </si>
  <si>
    <t>0219</t>
  </si>
  <si>
    <t>1046</t>
  </si>
  <si>
    <t>00128805-00128910</t>
  </si>
  <si>
    <t>1047</t>
  </si>
  <si>
    <t>00128804</t>
  </si>
  <si>
    <t>J302313643</t>
  </si>
  <si>
    <t>1048</t>
  </si>
  <si>
    <t>00128802-00128803</t>
  </si>
  <si>
    <t>1049</t>
  </si>
  <si>
    <t>0511</t>
  </si>
  <si>
    <t>00029662</t>
  </si>
  <si>
    <t>01-07-2021</t>
  </si>
  <si>
    <t>V4587397</t>
  </si>
  <si>
    <t>1050</t>
  </si>
  <si>
    <t>0511-0511</t>
  </si>
  <si>
    <t>00030821-00030831</t>
  </si>
  <si>
    <t>1051</t>
  </si>
  <si>
    <t>00030820</t>
  </si>
  <si>
    <t>1052</t>
  </si>
  <si>
    <t>00030764-00030819</t>
  </si>
  <si>
    <t>998</t>
  </si>
  <si>
    <t>1743-1743</t>
  </si>
  <si>
    <t>00156406-00156452</t>
  </si>
  <si>
    <t>1054</t>
  </si>
  <si>
    <t>00175009-00175058</t>
  </si>
  <si>
    <t>1055</t>
  </si>
  <si>
    <t>00016271-00016329</t>
  </si>
  <si>
    <t>1056</t>
  </si>
  <si>
    <t>00213758-00213869</t>
  </si>
  <si>
    <t>1057</t>
  </si>
  <si>
    <t>1336</t>
  </si>
  <si>
    <t>999</t>
  </si>
  <si>
    <t>00156405</t>
  </si>
  <si>
    <t>1059</t>
  </si>
  <si>
    <t>00001416-00001492</t>
  </si>
  <si>
    <t>1060</t>
  </si>
  <si>
    <t>00025130-00025187</t>
  </si>
  <si>
    <t>1000</t>
  </si>
  <si>
    <t>00156391-00156404</t>
  </si>
  <si>
    <t>1062</t>
  </si>
  <si>
    <t>00172039-00172053</t>
  </si>
  <si>
    <t>1063</t>
  </si>
  <si>
    <t>00172038</t>
  </si>
  <si>
    <t>1064</t>
  </si>
  <si>
    <t>00171942-00172037</t>
  </si>
  <si>
    <t>1065</t>
  </si>
  <si>
    <t>00171941</t>
  </si>
  <si>
    <t xml:space="preserve">J400114080 </t>
  </si>
  <si>
    <t>1066</t>
  </si>
  <si>
    <t>00171935-00171940</t>
  </si>
  <si>
    <t>1067</t>
  </si>
  <si>
    <t>1744-1744</t>
  </si>
  <si>
    <t>00156453-00156544</t>
  </si>
  <si>
    <t>1068</t>
  </si>
  <si>
    <t>004016597</t>
  </si>
  <si>
    <t>15-07-2021</t>
  </si>
  <si>
    <t>1069</t>
  </si>
  <si>
    <t>00009106</t>
  </si>
  <si>
    <t>V6851571</t>
  </si>
  <si>
    <t>1070</t>
  </si>
  <si>
    <t>00016638-00016654</t>
  </si>
  <si>
    <t>1071</t>
  </si>
  <si>
    <t>00016637</t>
  </si>
  <si>
    <t>1072</t>
  </si>
  <si>
    <t>00016620-00016636</t>
  </si>
  <si>
    <t>1073</t>
  </si>
  <si>
    <t>00016619</t>
  </si>
  <si>
    <t>1074</t>
  </si>
  <si>
    <t>00016618</t>
  </si>
  <si>
    <t>1075</t>
  </si>
  <si>
    <t>00016576-00016617</t>
  </si>
  <si>
    <t>1076</t>
  </si>
  <si>
    <t>0021</t>
  </si>
  <si>
    <t>00002137-00002144</t>
  </si>
  <si>
    <t>1077</t>
  </si>
  <si>
    <t>00002136</t>
  </si>
  <si>
    <t>J-411583057</t>
  </si>
  <si>
    <t>1078</t>
  </si>
  <si>
    <t>00002092-00002135</t>
  </si>
  <si>
    <t>1079</t>
  </si>
  <si>
    <t>00002091</t>
  </si>
  <si>
    <t>1080</t>
  </si>
  <si>
    <t>00002015-00002090</t>
  </si>
  <si>
    <t>1081</t>
  </si>
  <si>
    <t>00002014</t>
  </si>
  <si>
    <t>1082</t>
  </si>
  <si>
    <t>00002013</t>
  </si>
  <si>
    <t xml:space="preserve">V5637248 </t>
  </si>
  <si>
    <t>1083</t>
  </si>
  <si>
    <t>0497-0498</t>
  </si>
  <si>
    <t>00020422-00020509</t>
  </si>
  <si>
    <t>1084</t>
  </si>
  <si>
    <t>00000241</t>
  </si>
  <si>
    <t>00166605</t>
  </si>
  <si>
    <t>15/7/2021</t>
  </si>
  <si>
    <t>V30860683</t>
  </si>
  <si>
    <t>1085</t>
  </si>
  <si>
    <t>00166564-00166679</t>
  </si>
  <si>
    <t>1086</t>
  </si>
  <si>
    <t>00000037</t>
  </si>
  <si>
    <t>00009210</t>
  </si>
  <si>
    <t>JOSE VASQUEZ</t>
  </si>
  <si>
    <t>V6464777</t>
  </si>
  <si>
    <t>1087</t>
  </si>
  <si>
    <t>00009179-00009213</t>
  </si>
  <si>
    <t>1088</t>
  </si>
  <si>
    <t>1964</t>
  </si>
  <si>
    <t>00000218</t>
  </si>
  <si>
    <t>00183561</t>
  </si>
  <si>
    <t>V6811308</t>
  </si>
  <si>
    <t>1089</t>
  </si>
  <si>
    <t>00183684-00183758</t>
  </si>
  <si>
    <t>1090</t>
  </si>
  <si>
    <t>00183683</t>
  </si>
  <si>
    <t>1091</t>
  </si>
  <si>
    <t>00183619-00183682</t>
  </si>
  <si>
    <t>1092</t>
  </si>
  <si>
    <t>1880</t>
  </si>
  <si>
    <t>00000185</t>
  </si>
  <si>
    <t>00182336</t>
  </si>
  <si>
    <t xml:space="preserve">V15518454 </t>
  </si>
  <si>
    <t>1093</t>
  </si>
  <si>
    <t>00183166-00183232</t>
  </si>
  <si>
    <t>1094</t>
  </si>
  <si>
    <t>0135-0135</t>
  </si>
  <si>
    <t>00002019-00002025</t>
  </si>
  <si>
    <t>1095</t>
  </si>
  <si>
    <t>1096</t>
  </si>
  <si>
    <t>1404</t>
  </si>
  <si>
    <t>1097</t>
  </si>
  <si>
    <t>1785</t>
  </si>
  <si>
    <t>00076004-00076014</t>
  </si>
  <si>
    <t>1098</t>
  </si>
  <si>
    <t>1626</t>
  </si>
  <si>
    <t>00067023-00067075</t>
  </si>
  <si>
    <t>1099</t>
  </si>
  <si>
    <t>00067022</t>
  </si>
  <si>
    <t>V270112889</t>
  </si>
  <si>
    <t>1100</t>
  </si>
  <si>
    <t>00066974-00067021</t>
  </si>
  <si>
    <t>1101</t>
  </si>
  <si>
    <t>00091561-00091604</t>
  </si>
  <si>
    <t>1102</t>
  </si>
  <si>
    <t>0303</t>
  </si>
  <si>
    <t>00006062-00006066</t>
  </si>
  <si>
    <t>1103</t>
  </si>
  <si>
    <t>00006054-00006061</t>
  </si>
  <si>
    <t>1104</t>
  </si>
  <si>
    <t>00006046-00006053</t>
  </si>
  <si>
    <t>1105</t>
  </si>
  <si>
    <t>00006042-00006045</t>
  </si>
  <si>
    <t>1106</t>
  </si>
  <si>
    <t>00006036-00006041</t>
  </si>
  <si>
    <t>1107</t>
  </si>
  <si>
    <t>00006028-00006035</t>
  </si>
  <si>
    <t>1108</t>
  </si>
  <si>
    <t>00006027</t>
  </si>
  <si>
    <t xml:space="preserve"> V316323234</t>
  </si>
  <si>
    <t>1109</t>
  </si>
  <si>
    <t>00006026</t>
  </si>
  <si>
    <t>V8676595</t>
  </si>
  <si>
    <t>1110</t>
  </si>
  <si>
    <t>00006020-00006025</t>
  </si>
  <si>
    <t>1111</t>
  </si>
  <si>
    <t>00006016-00006019</t>
  </si>
  <si>
    <t>1112</t>
  </si>
  <si>
    <t>00005993-00006014</t>
  </si>
  <si>
    <t>1113</t>
  </si>
  <si>
    <t>00005991-00005992</t>
  </si>
  <si>
    <t>1114</t>
  </si>
  <si>
    <t>0220</t>
  </si>
  <si>
    <t>1115</t>
  </si>
  <si>
    <t>15//7/2021</t>
  </si>
  <si>
    <t>0001282</t>
  </si>
  <si>
    <t>0512</t>
  </si>
  <si>
    <t>00030893</t>
  </si>
  <si>
    <t>00030873</t>
  </si>
  <si>
    <t>SOLUCLIN 2015</t>
  </si>
  <si>
    <t>J407055640</t>
  </si>
  <si>
    <t>0512-0512</t>
  </si>
  <si>
    <t>00030832-00030872</t>
  </si>
  <si>
    <t>00030874-00030892</t>
  </si>
  <si>
    <t>00030894-00030914</t>
  </si>
  <si>
    <t>00000272</t>
  </si>
  <si>
    <t>28970000</t>
  </si>
  <si>
    <t>16/7/2021</t>
  </si>
  <si>
    <t>JUAN PERONE</t>
  </si>
  <si>
    <t>V5534000</t>
  </si>
  <si>
    <t>28911000-29011001</t>
  </si>
  <si>
    <t>00000090</t>
  </si>
  <si>
    <t>00016418</t>
  </si>
  <si>
    <t>16-07-2021</t>
  </si>
  <si>
    <t>NORELA LEON</t>
  </si>
  <si>
    <t>V11937157</t>
  </si>
  <si>
    <t>00016330-00016441</t>
  </si>
  <si>
    <t>0963-0963</t>
  </si>
  <si>
    <t>00127250-00127400</t>
  </si>
  <si>
    <t>00175072</t>
  </si>
  <si>
    <t>00175061</t>
  </si>
  <si>
    <t>PANADERIA NATIPAN C.A</t>
  </si>
  <si>
    <t>00175067</t>
  </si>
  <si>
    <t>00175059-00175060</t>
  </si>
  <si>
    <t>00175062-00175066</t>
  </si>
  <si>
    <t>00175068-00175071</t>
  </si>
  <si>
    <t>00175073-00175154</t>
  </si>
  <si>
    <t>1337</t>
  </si>
  <si>
    <t>00088440-00088487</t>
  </si>
  <si>
    <t>00122684-00122833</t>
  </si>
  <si>
    <t>00001493-00001590</t>
  </si>
  <si>
    <t>00016370</t>
  </si>
  <si>
    <t>ALEJANDRO</t>
  </si>
  <si>
    <t>V15457155</t>
  </si>
  <si>
    <t>00016721</t>
  </si>
  <si>
    <t>AUTOPARTE CARS LA GUAYANITA</t>
  </si>
  <si>
    <t>00016655-00016720</t>
  </si>
  <si>
    <t>00016722-00016736</t>
  </si>
  <si>
    <t>00172072</t>
  </si>
  <si>
    <t>00172054-00172071</t>
  </si>
  <si>
    <t>00172073-00172143</t>
  </si>
  <si>
    <t>0499-0500</t>
  </si>
  <si>
    <t>00020515-00020547</t>
  </si>
  <si>
    <t>0022</t>
  </si>
  <si>
    <t>00002180</t>
  </si>
  <si>
    <t>00002159</t>
  </si>
  <si>
    <t>00002145-00002158</t>
  </si>
  <si>
    <t>00002160-00002179</t>
  </si>
  <si>
    <t>00002181-00002262</t>
  </si>
  <si>
    <t>00009256</t>
  </si>
  <si>
    <t>00009214-00009255</t>
  </si>
  <si>
    <t>00009257-00009315</t>
  </si>
  <si>
    <t>00166758</t>
  </si>
  <si>
    <t>J406723126</t>
  </si>
  <si>
    <t>00000242</t>
  </si>
  <si>
    <t>00166714</t>
  </si>
  <si>
    <t>MARIA QUINTANA</t>
  </si>
  <si>
    <t>V10283031</t>
  </si>
  <si>
    <t>00166680-00166757</t>
  </si>
  <si>
    <t>00166759-00166764</t>
  </si>
  <si>
    <t>1965</t>
  </si>
  <si>
    <t>00183759-00183865</t>
  </si>
  <si>
    <t>0136-0136</t>
  </si>
  <si>
    <t>00002026-00002043</t>
  </si>
  <si>
    <t>1881</t>
  </si>
  <si>
    <t>00183233-00183313</t>
  </si>
  <si>
    <t>00184607</t>
  </si>
  <si>
    <t>COMUNIDAD CRISTIANA CUDRANGULAR</t>
  </si>
  <si>
    <t>J-31387710-7</t>
  </si>
  <si>
    <t>00184608-00184680</t>
  </si>
  <si>
    <t>1405</t>
  </si>
  <si>
    <t>00081861-00081915</t>
  </si>
  <si>
    <t>0838-0838</t>
  </si>
  <si>
    <t>00112863-00113013</t>
  </si>
  <si>
    <t>1786</t>
  </si>
  <si>
    <t>00076015-00076032</t>
  </si>
  <si>
    <t>1745-1745</t>
  </si>
  <si>
    <t>00156545-00156611</t>
  </si>
  <si>
    <t>1627</t>
  </si>
  <si>
    <t>00067076-00067197</t>
  </si>
  <si>
    <t>00091605-00091659</t>
  </si>
  <si>
    <t>0304</t>
  </si>
  <si>
    <t>00006154-00006157</t>
  </si>
  <si>
    <t>00006151-00006153</t>
  </si>
  <si>
    <t>00006145-00006150</t>
  </si>
  <si>
    <t>00006125</t>
  </si>
  <si>
    <t>HOSFMAN</t>
  </si>
  <si>
    <t>V27669240</t>
  </si>
  <si>
    <t>00006109-00006118</t>
  </si>
  <si>
    <t>00006120-00006123</t>
  </si>
  <si>
    <t>00006126-00006134</t>
  </si>
  <si>
    <t>00006136-00006144</t>
  </si>
  <si>
    <t>00006106-00006108</t>
  </si>
  <si>
    <t>00006104-00006105</t>
  </si>
  <si>
    <t>00006086-00006095</t>
  </si>
  <si>
    <t>00006097-00006103</t>
  </si>
  <si>
    <t>00006074-00006078</t>
  </si>
  <si>
    <t>00006080-00006085</t>
  </si>
  <si>
    <t>00006071-00006073</t>
  </si>
  <si>
    <t>00006067-00006069</t>
  </si>
  <si>
    <t>0221</t>
  </si>
  <si>
    <t>00004329-00004339</t>
  </si>
  <si>
    <t>0513</t>
  </si>
  <si>
    <t>00030922</t>
  </si>
  <si>
    <t>00031013</t>
  </si>
  <si>
    <t>00031000</t>
  </si>
  <si>
    <t>17-07-2021</t>
  </si>
  <si>
    <t>GIAN MENNECHEY</t>
  </si>
  <si>
    <t>V25896464</t>
  </si>
  <si>
    <t>0513-0513</t>
  </si>
  <si>
    <t>00030915-00030921</t>
  </si>
  <si>
    <t>00030923-00031012</t>
  </si>
  <si>
    <t>00031014-00031019</t>
  </si>
  <si>
    <t>29024000</t>
  </si>
  <si>
    <t>29035000</t>
  </si>
  <si>
    <t>RENACER BAKERY</t>
  </si>
  <si>
    <t xml:space="preserve">J-31413836-7 </t>
  </si>
  <si>
    <t>29012000-29023000</t>
  </si>
  <si>
    <t>29025000-29034000</t>
  </si>
  <si>
    <t>29036000-29146001</t>
  </si>
  <si>
    <t>00016502</t>
  </si>
  <si>
    <t>00016442-00016501</t>
  </si>
  <si>
    <t>00016503-00016511</t>
  </si>
  <si>
    <t>0964</t>
  </si>
  <si>
    <t>00127418</t>
  </si>
  <si>
    <t>LUNCHERIA TEQUEMPANADA</t>
  </si>
  <si>
    <t xml:space="preserve">J-294208320 </t>
  </si>
  <si>
    <t>0964-0964</t>
  </si>
  <si>
    <t>00127401-00127417</t>
  </si>
  <si>
    <t>00127419-00127528</t>
  </si>
  <si>
    <t>00175209</t>
  </si>
  <si>
    <t>J-00361006-2</t>
  </si>
  <si>
    <t>00175155-00175208</t>
  </si>
  <si>
    <t>00175210-00175248</t>
  </si>
  <si>
    <t>1338-1339</t>
  </si>
  <si>
    <t>00088488-00088549</t>
  </si>
  <si>
    <t>00213869-00214008</t>
  </si>
  <si>
    <t>00001283</t>
  </si>
  <si>
    <t>00214009-00214164</t>
  </si>
  <si>
    <t>00001284</t>
  </si>
  <si>
    <t>00122834-00122988</t>
  </si>
  <si>
    <t>00001666</t>
  </si>
  <si>
    <t>00001591-00001665</t>
  </si>
  <si>
    <t>00001667-00001716</t>
  </si>
  <si>
    <t>00016808</t>
  </si>
  <si>
    <t>00016737-00016807</t>
  </si>
  <si>
    <t>00016809-00016813</t>
  </si>
  <si>
    <t>00172167</t>
  </si>
  <si>
    <t>17/7/2021</t>
  </si>
  <si>
    <t>SULLIVAN AVILA</t>
  </si>
  <si>
    <t>V15831999</t>
  </si>
  <si>
    <t>00172196</t>
  </si>
  <si>
    <t>00172144-00172195</t>
  </si>
  <si>
    <t>00172197-00172252</t>
  </si>
  <si>
    <t>00020558</t>
  </si>
  <si>
    <t>CONSTRUCTORA BYP CA</t>
  </si>
  <si>
    <t>J407182943</t>
  </si>
  <si>
    <t>00020565</t>
  </si>
  <si>
    <t>00020548-00020557</t>
  </si>
  <si>
    <t>00020559-00020564</t>
  </si>
  <si>
    <t>00020566-00020654</t>
  </si>
  <si>
    <t>0023</t>
  </si>
  <si>
    <t>00002267</t>
  </si>
  <si>
    <t>INVERSIONES SUVICLA 17 C.A.</t>
  </si>
  <si>
    <t>J407519123</t>
  </si>
  <si>
    <t>00002308</t>
  </si>
  <si>
    <t>00002263-00002266</t>
  </si>
  <si>
    <t>00002268-00002307</t>
  </si>
  <si>
    <t>00002309-00002330</t>
  </si>
  <si>
    <t>00002332-00002360</t>
  </si>
  <si>
    <t>00002331</t>
  </si>
  <si>
    <t>VIGIELECTRONIC</t>
  </si>
  <si>
    <t>J40152920-8</t>
  </si>
  <si>
    <t>00009385</t>
  </si>
  <si>
    <t>00009337</t>
  </si>
  <si>
    <t>00000038</t>
  </si>
  <si>
    <t>00009329</t>
  </si>
  <si>
    <t>CAROLINA RODRIGUEZ</t>
  </si>
  <si>
    <t>V6730527</t>
  </si>
  <si>
    <t>00009316-00009336</t>
  </si>
  <si>
    <t>00009338-00009384</t>
  </si>
  <si>
    <t>00009386-00009403</t>
  </si>
  <si>
    <t>00000039</t>
  </si>
  <si>
    <t>00020465</t>
  </si>
  <si>
    <t>YUDIT CAÑIZALES</t>
  </si>
  <si>
    <t>V5120551</t>
  </si>
  <si>
    <t>00166765-00166865</t>
  </si>
  <si>
    <t>1966</t>
  </si>
  <si>
    <t>00183866-00183982</t>
  </si>
  <si>
    <t>0137-0137</t>
  </si>
  <si>
    <t>00002044-00002064</t>
  </si>
  <si>
    <t>1882</t>
  </si>
  <si>
    <t>00183325</t>
  </si>
  <si>
    <t>00183400</t>
  </si>
  <si>
    <t xml:space="preserve">J40606107-7 </t>
  </si>
  <si>
    <t>00183314-00183324</t>
  </si>
  <si>
    <t>00183326-00183399</t>
  </si>
  <si>
    <t>00183401-00183404</t>
  </si>
  <si>
    <t>00000165</t>
  </si>
  <si>
    <t>00184695</t>
  </si>
  <si>
    <t>PUMA HARYANA</t>
  </si>
  <si>
    <t>V24524116</t>
  </si>
  <si>
    <t>00184681-00184717</t>
  </si>
  <si>
    <t>1406</t>
  </si>
  <si>
    <t>81934000</t>
  </si>
  <si>
    <t>JULIO GUERRERO</t>
  </si>
  <si>
    <t>V14199239</t>
  </si>
  <si>
    <t>00081916-00082002</t>
  </si>
  <si>
    <t>0839-0839</t>
  </si>
  <si>
    <t>00113014-00113235</t>
  </si>
  <si>
    <t>1787</t>
  </si>
  <si>
    <t>00076033-00076079</t>
  </si>
  <si>
    <t>00156697</t>
  </si>
  <si>
    <t>00156646</t>
  </si>
  <si>
    <t xml:space="preserve">J-412941119 </t>
  </si>
  <si>
    <t>00156621</t>
  </si>
  <si>
    <t>JUANA HERNANDEZ</t>
  </si>
  <si>
    <t xml:space="preserve">V3660391 </t>
  </si>
  <si>
    <t>1746-1746</t>
  </si>
  <si>
    <t>00156612-00156645</t>
  </si>
  <si>
    <t>00156647-00156696</t>
  </si>
  <si>
    <t>00156698-00156729</t>
  </si>
  <si>
    <t>1628</t>
  </si>
  <si>
    <t>00067198-00067393</t>
  </si>
  <si>
    <t>00091660-00091742</t>
  </si>
  <si>
    <t>0305</t>
  </si>
  <si>
    <t>00006157-00006215</t>
  </si>
  <si>
    <t>0306</t>
  </si>
  <si>
    <t>00006216-00006252</t>
  </si>
  <si>
    <t>0222</t>
  </si>
  <si>
    <t>00004339</t>
  </si>
  <si>
    <t>0514</t>
  </si>
  <si>
    <t>00031081</t>
  </si>
  <si>
    <t>0514-0514</t>
  </si>
  <si>
    <t>00031020-00031080</t>
  </si>
  <si>
    <t>00031082-00031133</t>
  </si>
  <si>
    <t>29147000-29254001</t>
  </si>
  <si>
    <t>00016512-00016590</t>
  </si>
  <si>
    <t>0965-0965</t>
  </si>
  <si>
    <t>00127529-00127642</t>
  </si>
  <si>
    <t>00175250-00175358</t>
  </si>
  <si>
    <t>1340</t>
  </si>
  <si>
    <t>00088550-00088659</t>
  </si>
  <si>
    <t>00214165-00214324</t>
  </si>
  <si>
    <t>00001285-00001286</t>
  </si>
  <si>
    <t>00025188-00025238</t>
  </si>
  <si>
    <t>00122989-00123175</t>
  </si>
  <si>
    <t>00175194</t>
  </si>
  <si>
    <t>ANGEL CUELLAR</t>
  </si>
  <si>
    <t>V10147232</t>
  </si>
  <si>
    <t>00166912</t>
  </si>
  <si>
    <t>18/7/2021</t>
  </si>
  <si>
    <t>GIOVAIKER PEREZ</t>
  </si>
  <si>
    <t>V29857151</t>
  </si>
  <si>
    <t>00001717-00001823</t>
  </si>
  <si>
    <t>00016814-00016836</t>
  </si>
  <si>
    <t>00172254-00172375</t>
  </si>
  <si>
    <t>00020737</t>
  </si>
  <si>
    <t>00020655-00020736</t>
  </si>
  <si>
    <t>00020738-00020744</t>
  </si>
  <si>
    <t>0024</t>
  </si>
  <si>
    <t>00002361-00002486</t>
  </si>
  <si>
    <t>00009404-00009410</t>
  </si>
  <si>
    <t>00166891</t>
  </si>
  <si>
    <t>00166866-00166890</t>
  </si>
  <si>
    <t>00166892-00167010</t>
  </si>
  <si>
    <t>1967</t>
  </si>
  <si>
    <t>00184000</t>
  </si>
  <si>
    <t>00184001</t>
  </si>
  <si>
    <t xml:space="preserve">J-30701940-9 </t>
  </si>
  <si>
    <t>00000219</t>
  </si>
  <si>
    <t>00000220</t>
  </si>
  <si>
    <t>00183862</t>
  </si>
  <si>
    <t>MARINELIS OCHOA</t>
  </si>
  <si>
    <t>V23437629</t>
  </si>
  <si>
    <t>00183990</t>
  </si>
  <si>
    <t>00183991</t>
  </si>
  <si>
    <t>00183983-00183989</t>
  </si>
  <si>
    <t>00183992-00183999</t>
  </si>
  <si>
    <t>00184002-00184043</t>
  </si>
  <si>
    <t>0138-0138</t>
  </si>
  <si>
    <t>00002065-00002109</t>
  </si>
  <si>
    <t>1883</t>
  </si>
  <si>
    <t>00183405-00183531</t>
  </si>
  <si>
    <t>00184744</t>
  </si>
  <si>
    <t>LARATEQUES C.A</t>
  </si>
  <si>
    <t>J-30895848-4</t>
  </si>
  <si>
    <t>00184719-00184743</t>
  </si>
  <si>
    <t>00184745-00184770</t>
  </si>
  <si>
    <t>1407</t>
  </si>
  <si>
    <t>82031000</t>
  </si>
  <si>
    <t>MAIRA SIFONTES</t>
  </si>
  <si>
    <t>V11994380</t>
  </si>
  <si>
    <t>00082003-00082055</t>
  </si>
  <si>
    <t>0840</t>
  </si>
  <si>
    <t>00000133</t>
  </si>
  <si>
    <t>00113331</t>
  </si>
  <si>
    <t>SARAY COVA</t>
  </si>
  <si>
    <t xml:space="preserve">V27897396 </t>
  </si>
  <si>
    <t>0840-0840</t>
  </si>
  <si>
    <t>00113236-00113367</t>
  </si>
  <si>
    <t>1788</t>
  </si>
  <si>
    <t>00076080-00076124</t>
  </si>
  <si>
    <t>1747-1747</t>
  </si>
  <si>
    <t>00156730-00156810</t>
  </si>
  <si>
    <t>1629</t>
  </si>
  <si>
    <t>00067394-00067695</t>
  </si>
  <si>
    <t>00091743-00091841</t>
  </si>
  <si>
    <t>0307</t>
  </si>
  <si>
    <t>00006329-00006331</t>
  </si>
  <si>
    <t>00006333-00006335</t>
  </si>
  <si>
    <t>00006328</t>
  </si>
  <si>
    <t>DEISY ALVARADO</t>
  </si>
  <si>
    <t xml:space="preserve"> V10872135</t>
  </si>
  <si>
    <t>00006325-00006327</t>
  </si>
  <si>
    <t>00006324</t>
  </si>
  <si>
    <t>YUMEISA PEÑA</t>
  </si>
  <si>
    <t>V16147793</t>
  </si>
  <si>
    <t>00006322-00006323</t>
  </si>
  <si>
    <t>00006313-00006321</t>
  </si>
  <si>
    <t>00006309-00006312</t>
  </si>
  <si>
    <t>00006296-00006308</t>
  </si>
  <si>
    <t>00006294-00006295</t>
  </si>
  <si>
    <t>00006289-00006293</t>
  </si>
  <si>
    <t>00006284-00006288</t>
  </si>
  <si>
    <t>00006274-00006282</t>
  </si>
  <si>
    <t>00006254-00006273</t>
  </si>
  <si>
    <t>0223</t>
  </si>
  <si>
    <t>0515</t>
  </si>
  <si>
    <t>00031147</t>
  </si>
  <si>
    <t>00031144</t>
  </si>
  <si>
    <t>INV. METAL WORKING</t>
  </si>
  <si>
    <t>J404246134</t>
  </si>
  <si>
    <t>00030996</t>
  </si>
  <si>
    <t>MIGUEL</t>
  </si>
  <si>
    <t>V18027949</t>
  </si>
  <si>
    <t>0515-0515</t>
  </si>
  <si>
    <t>00031134-00031143</t>
  </si>
  <si>
    <t>00031145-00031146</t>
  </si>
  <si>
    <t>00031148-00031176</t>
  </si>
  <si>
    <t>00031178-00031194</t>
  </si>
  <si>
    <t>001031151</t>
  </si>
  <si>
    <t>PEDRO MARQUEZ</t>
  </si>
  <si>
    <t>V10284681</t>
  </si>
  <si>
    <t>29256000</t>
  </si>
  <si>
    <t>ELENA LEY</t>
  </si>
  <si>
    <t>V11820080</t>
  </si>
  <si>
    <t>29255000</t>
  </si>
  <si>
    <t>INDUSTRIAS POLLO PREMIUM 5.8 C.A</t>
  </si>
  <si>
    <t>J-30411262-9</t>
  </si>
  <si>
    <t>29257000</t>
  </si>
  <si>
    <t>PANADERIA YESSIPAN C.A</t>
  </si>
  <si>
    <t>J-30231364-3</t>
  </si>
  <si>
    <t>29258000-29352000</t>
  </si>
  <si>
    <t>00016591-00016644</t>
  </si>
  <si>
    <t>0966</t>
  </si>
  <si>
    <t>00127673</t>
  </si>
  <si>
    <t>0966-0966</t>
  </si>
  <si>
    <t>00127643-00127672</t>
  </si>
  <si>
    <t>00127674-00127708</t>
  </si>
  <si>
    <t>00127710-00127833</t>
  </si>
  <si>
    <t>00127709</t>
  </si>
  <si>
    <t xml:space="preserve">V193100038 </t>
  </si>
  <si>
    <t>1341</t>
  </si>
  <si>
    <t>00088659</t>
  </si>
  <si>
    <t>00214325-00214411</t>
  </si>
  <si>
    <t>00001287</t>
  </si>
  <si>
    <t>00025239-00025248</t>
  </si>
  <si>
    <t>0954</t>
  </si>
  <si>
    <t>00123233</t>
  </si>
  <si>
    <t>GEORGE RAMIREZ</t>
  </si>
  <si>
    <t xml:space="preserve">V128790302 </t>
  </si>
  <si>
    <t>0954-0954</t>
  </si>
  <si>
    <t>00123176-00123232</t>
  </si>
  <si>
    <t>00123234-00123240</t>
  </si>
  <si>
    <t>00183902</t>
  </si>
  <si>
    <t>00001824-00001883</t>
  </si>
  <si>
    <t>00016856</t>
  </si>
  <si>
    <t>CORPORACION LENOTRE</t>
  </si>
  <si>
    <t>00016880</t>
  </si>
  <si>
    <t>00016837-00016861</t>
  </si>
  <si>
    <t>0511-0512</t>
  </si>
  <si>
    <t>00016857-00016879</t>
  </si>
  <si>
    <t>00016881-00016891</t>
  </si>
  <si>
    <t>00172478</t>
  </si>
  <si>
    <t>00172467</t>
  </si>
  <si>
    <t>00172376-00172466</t>
  </si>
  <si>
    <t>00172468-00172477</t>
  </si>
  <si>
    <t>00172479-00172490</t>
  </si>
  <si>
    <t>00020745-00020786</t>
  </si>
  <si>
    <t>0025</t>
  </si>
  <si>
    <t>00002490</t>
  </si>
  <si>
    <t>00002487-00002489</t>
  </si>
  <si>
    <t>00002491-00002569</t>
  </si>
  <si>
    <t>00009449</t>
  </si>
  <si>
    <t>00009411-00009448</t>
  </si>
  <si>
    <t>00009450-00009488</t>
  </si>
  <si>
    <t>00167094</t>
  </si>
  <si>
    <t>00167109</t>
  </si>
  <si>
    <t>INDUSTRIAS POLLO PREMIUM 5.8. C.A</t>
  </si>
  <si>
    <t xml:space="preserve">J304112629 </t>
  </si>
  <si>
    <t>00167011-00167093</t>
  </si>
  <si>
    <t>00167095-00167108</t>
  </si>
  <si>
    <t>00167110-00167118</t>
  </si>
  <si>
    <t>1968</t>
  </si>
  <si>
    <t>00184044-00184065</t>
  </si>
  <si>
    <t>0139</t>
  </si>
  <si>
    <t>00002111</t>
  </si>
  <si>
    <t>OSMARY SANTANA</t>
  </si>
  <si>
    <t>0139-0139</t>
  </si>
  <si>
    <t>00002112-00002114</t>
  </si>
  <si>
    <t>00002110</t>
  </si>
  <si>
    <t>YOANA MELENDES</t>
  </si>
  <si>
    <t xml:space="preserve"> V16411113</t>
  </si>
  <si>
    <t>00183532-00183635</t>
  </si>
  <si>
    <t>1408</t>
  </si>
  <si>
    <t>00082055</t>
  </si>
  <si>
    <t>0841-0841</t>
  </si>
  <si>
    <t>00113368-00113437</t>
  </si>
  <si>
    <t>00113439-00113494</t>
  </si>
  <si>
    <t>0841</t>
  </si>
  <si>
    <t>00113438</t>
  </si>
  <si>
    <t>VENEZUELA MUSIC CA.</t>
  </si>
  <si>
    <t xml:space="preserve">J-40310131-0 </t>
  </si>
  <si>
    <t>1789</t>
  </si>
  <si>
    <t>00076125-00076141</t>
  </si>
  <si>
    <t>1748-1748</t>
  </si>
  <si>
    <t>00156811-00156844</t>
  </si>
  <si>
    <t>1630</t>
  </si>
  <si>
    <t>00067696-00067754</t>
  </si>
  <si>
    <t>00091763</t>
  </si>
  <si>
    <t>MAYERLIN GALLANGO</t>
  </si>
  <si>
    <t>V11818582</t>
  </si>
  <si>
    <t>00091842-00091844</t>
  </si>
  <si>
    <t>0308</t>
  </si>
  <si>
    <t>00006359</t>
  </si>
  <si>
    <t>00006389</t>
  </si>
  <si>
    <t>00006366</t>
  </si>
  <si>
    <t>RYNA SUAREZ</t>
  </si>
  <si>
    <t>V17760830</t>
  </si>
  <si>
    <t>00006399-00006400</t>
  </si>
  <si>
    <t>00006390-00006397</t>
  </si>
  <si>
    <t>00006375-00006377</t>
  </si>
  <si>
    <t>00006379-00006387</t>
  </si>
  <si>
    <t>00006367-00006374</t>
  </si>
  <si>
    <t>00006363-00006365</t>
  </si>
  <si>
    <t>00006360-00006362</t>
  </si>
  <si>
    <t>00006353-00006358</t>
  </si>
  <si>
    <t>00006341-00006352</t>
  </si>
  <si>
    <t>00006339-00006340</t>
  </si>
  <si>
    <t>00006336-00006338</t>
  </si>
  <si>
    <t>0224</t>
  </si>
  <si>
    <t>0516-0516</t>
  </si>
  <si>
    <t>00031195-00031272</t>
  </si>
  <si>
    <t>29438000</t>
  </si>
  <si>
    <t>FAZTNALISCA</t>
  </si>
  <si>
    <t>V311222243</t>
  </si>
  <si>
    <t>29418000</t>
  </si>
  <si>
    <t>29354000-29417000</t>
  </si>
  <si>
    <t>29419000-29437000</t>
  </si>
  <si>
    <t>29439000-29466001</t>
  </si>
  <si>
    <t>00016677</t>
  </si>
  <si>
    <t>GALERIADECOMOBILIA.C.A</t>
  </si>
  <si>
    <t>J312806745</t>
  </si>
  <si>
    <t>00016645-00016676</t>
  </si>
  <si>
    <t>00016678-00016693</t>
  </si>
  <si>
    <t>0967</t>
  </si>
  <si>
    <t>00000156</t>
  </si>
  <si>
    <t>00127895</t>
  </si>
  <si>
    <t>20/7/2021</t>
  </si>
  <si>
    <t>GREILYS GIL</t>
  </si>
  <si>
    <t>V12158592</t>
  </si>
  <si>
    <t>00127879</t>
  </si>
  <si>
    <t>0967-0967</t>
  </si>
  <si>
    <t>00127834-00127878</t>
  </si>
  <si>
    <t>00127880-00128022</t>
  </si>
  <si>
    <t>00175359-00175361</t>
  </si>
  <si>
    <t>1342</t>
  </si>
  <si>
    <t>00214412-00214508</t>
  </si>
  <si>
    <t>00025312-00025311</t>
  </si>
  <si>
    <t>00123241-00123436</t>
  </si>
  <si>
    <t>00001987</t>
  </si>
  <si>
    <t>ABASTOS LAS TRES LETRAS</t>
  </si>
  <si>
    <t xml:space="preserve">J-00225757-1 </t>
  </si>
  <si>
    <t>00001927</t>
  </si>
  <si>
    <t>INVERSIONES OIRANOLLIN CA</t>
  </si>
  <si>
    <t>J-40819930-0</t>
  </si>
  <si>
    <t>00001990</t>
  </si>
  <si>
    <t xml:space="preserve">J-31756025-6 </t>
  </si>
  <si>
    <t>00001884-00001926</t>
  </si>
  <si>
    <t>00001928-00001986</t>
  </si>
  <si>
    <t>00001988-00001989</t>
  </si>
  <si>
    <t>00001991-00001999</t>
  </si>
  <si>
    <t>00016937</t>
  </si>
  <si>
    <t>ALFA 2000 GERENCIA INMOBILIARIAC.A</t>
  </si>
  <si>
    <t>J310379769</t>
  </si>
  <si>
    <t>0513-0514</t>
  </si>
  <si>
    <t>00016892-00016936</t>
  </si>
  <si>
    <t>00016938-00016951</t>
  </si>
  <si>
    <t>00172491-00172628</t>
  </si>
  <si>
    <t>00020787-00020817</t>
  </si>
  <si>
    <t>00020818-00020828</t>
  </si>
  <si>
    <t>0026</t>
  </si>
  <si>
    <t>00002570-00002726</t>
  </si>
  <si>
    <t>00000040</t>
  </si>
  <si>
    <t>00009528</t>
  </si>
  <si>
    <t>20-07-2021</t>
  </si>
  <si>
    <t>FLABIO</t>
  </si>
  <si>
    <t>V14742662</t>
  </si>
  <si>
    <t>00009489-00009548</t>
  </si>
  <si>
    <t>00167120-00167252</t>
  </si>
  <si>
    <t>1969</t>
  </si>
  <si>
    <t>00184065</t>
  </si>
  <si>
    <t>0140-0140</t>
  </si>
  <si>
    <t>00002115-00002127</t>
  </si>
  <si>
    <t>00183636-00183746</t>
  </si>
  <si>
    <t>00184771-00184816</t>
  </si>
  <si>
    <t>1409</t>
  </si>
  <si>
    <t>00082056-00082060</t>
  </si>
  <si>
    <t>0842-0842</t>
  </si>
  <si>
    <t>00113495-00113659</t>
  </si>
  <si>
    <t>1790</t>
  </si>
  <si>
    <t>00076148</t>
  </si>
  <si>
    <t>CONSORCIO COINSA LA QUINTA</t>
  </si>
  <si>
    <t xml:space="preserve">J29486902-5 </t>
  </si>
  <si>
    <t>00076144</t>
  </si>
  <si>
    <t>00076142-00076143</t>
  </si>
  <si>
    <t>00076145-00076147</t>
  </si>
  <si>
    <t>00076149-00076152</t>
  </si>
  <si>
    <t>00156887</t>
  </si>
  <si>
    <t>DORIS CARRILLO</t>
  </si>
  <si>
    <t xml:space="preserve">V18608267 </t>
  </si>
  <si>
    <t>00156885</t>
  </si>
  <si>
    <t>00156849</t>
  </si>
  <si>
    <t>1749-1749</t>
  </si>
  <si>
    <t>00156845-00156848</t>
  </si>
  <si>
    <t>00156850-00156884</t>
  </si>
  <si>
    <t>00156886-00156919</t>
  </si>
  <si>
    <t>1631</t>
  </si>
  <si>
    <t>00067755-00067845</t>
  </si>
  <si>
    <t>00091845-00091856</t>
  </si>
  <si>
    <t>0309</t>
  </si>
  <si>
    <t>06406000-00006477</t>
  </si>
  <si>
    <t>00000018</t>
  </si>
  <si>
    <t>00006428</t>
  </si>
  <si>
    <t>XAVIER GARCIAS</t>
  </si>
  <si>
    <t xml:space="preserve">V25948515 </t>
  </si>
  <si>
    <t>0225</t>
  </si>
  <si>
    <t>0517-0517</t>
  </si>
  <si>
    <t>00031273-00031349</t>
  </si>
  <si>
    <t>29467000</t>
  </si>
  <si>
    <t>ADELIS MEDINA</t>
  </si>
  <si>
    <t>V6952999</t>
  </si>
  <si>
    <t>29468000</t>
  </si>
  <si>
    <t>INVERSIONES AMITAI C.A</t>
  </si>
  <si>
    <t>J-40288741-8</t>
  </si>
  <si>
    <t>29469000</t>
  </si>
  <si>
    <t>29479000</t>
  </si>
  <si>
    <t>J-40237599-9</t>
  </si>
  <si>
    <t>29470000-29478000</t>
  </si>
  <si>
    <t>29480000-29582001</t>
  </si>
  <si>
    <t>00016718</t>
  </si>
  <si>
    <t>00016701</t>
  </si>
  <si>
    <t>00016694-00016700</t>
  </si>
  <si>
    <t>00016702-00016717</t>
  </si>
  <si>
    <t>00016719-00016750</t>
  </si>
  <si>
    <t>0968-0968</t>
  </si>
  <si>
    <t>00128023-00128205</t>
  </si>
  <si>
    <t>00175362-00175363</t>
  </si>
  <si>
    <t>1343</t>
  </si>
  <si>
    <t>00214509-00214593</t>
  </si>
  <si>
    <t>00025346</t>
  </si>
  <si>
    <t>SISTEMA Y EMPAQUES VENEZOLANOS SEVENCA</t>
  </si>
  <si>
    <t>J313364010</t>
  </si>
  <si>
    <t>00025313-00025345</t>
  </si>
  <si>
    <t>00025347-00025361</t>
  </si>
  <si>
    <t>00123443</t>
  </si>
  <si>
    <t>00123572</t>
  </si>
  <si>
    <t>LUIS YEPEZ</t>
  </si>
  <si>
    <t xml:space="preserve">J-819680500 </t>
  </si>
  <si>
    <t>00123459</t>
  </si>
  <si>
    <t>TRIGO DELYS</t>
  </si>
  <si>
    <t xml:space="preserve">J-410982411 </t>
  </si>
  <si>
    <t>00123437-00123442</t>
  </si>
  <si>
    <t>00123444-00123458</t>
  </si>
  <si>
    <t>00123460-00123571</t>
  </si>
  <si>
    <t>00123573-00123601</t>
  </si>
  <si>
    <t>21/7/2021</t>
  </si>
  <si>
    <t>CAMACHO EDGAR</t>
  </si>
  <si>
    <t>V17978980</t>
  </si>
  <si>
    <t>00002000-00002094</t>
  </si>
  <si>
    <t>00016952</t>
  </si>
  <si>
    <t>AUTO SERVIVCIOS LARGO CAMINO</t>
  </si>
  <si>
    <t>J308482153</t>
  </si>
  <si>
    <t>00016975</t>
  </si>
  <si>
    <t>00016957</t>
  </si>
  <si>
    <t>00016953-00016956</t>
  </si>
  <si>
    <t>00016958-00016974</t>
  </si>
  <si>
    <t>00016976-00016984</t>
  </si>
  <si>
    <t>00172640</t>
  </si>
  <si>
    <t>00172629-00172639</t>
  </si>
  <si>
    <t>00172641-00172742</t>
  </si>
  <si>
    <t>INVERSIONES METAL WORKING, C.A.</t>
  </si>
  <si>
    <t>00020829-00020897</t>
  </si>
  <si>
    <t>0027</t>
  </si>
  <si>
    <t>00002767</t>
  </si>
  <si>
    <t>00002727-00002766</t>
  </si>
  <si>
    <t>00002768-00002844</t>
  </si>
  <si>
    <t>0476</t>
  </si>
  <si>
    <t>00000043</t>
  </si>
  <si>
    <t>00016966</t>
  </si>
  <si>
    <t>21-07-2021</t>
  </si>
  <si>
    <t>ANDRES BELLO</t>
  </si>
  <si>
    <t>V16368295</t>
  </si>
  <si>
    <t>00000041</t>
  </si>
  <si>
    <t>00031273</t>
  </si>
  <si>
    <t>ANTONIO MARTINEZ</t>
  </si>
  <si>
    <t>V24523267</t>
  </si>
  <si>
    <t>00000042</t>
  </si>
  <si>
    <t>00016873</t>
  </si>
  <si>
    <t>19-07-2021</t>
  </si>
  <si>
    <t>CAROLINA ESTEBEN</t>
  </si>
  <si>
    <t>V17402083</t>
  </si>
  <si>
    <t>00009603</t>
  </si>
  <si>
    <t>LUZ AMERICA X</t>
  </si>
  <si>
    <t>J406173550</t>
  </si>
  <si>
    <t>00000044</t>
  </si>
  <si>
    <t>00009567</t>
  </si>
  <si>
    <t>V6236874</t>
  </si>
  <si>
    <t>00009562</t>
  </si>
  <si>
    <t>00009549-00009561</t>
  </si>
  <si>
    <t>00009563-00009602</t>
  </si>
  <si>
    <t>00000243</t>
  </si>
  <si>
    <t>00167285</t>
  </si>
  <si>
    <t>DORIS SEIJAS</t>
  </si>
  <si>
    <t>V6456256</t>
  </si>
  <si>
    <t>00167253-00167378</t>
  </si>
  <si>
    <t>1970</t>
  </si>
  <si>
    <t>0141-0141</t>
  </si>
  <si>
    <t>00002128-00002133</t>
  </si>
  <si>
    <t>00183840</t>
  </si>
  <si>
    <t>J-40672312-6</t>
  </si>
  <si>
    <t>00183747-00183839</t>
  </si>
  <si>
    <t>00183841</t>
  </si>
  <si>
    <t>YULEIXI SILVA</t>
  </si>
  <si>
    <t>V24285865</t>
  </si>
  <si>
    <t>00184841</t>
  </si>
  <si>
    <t>00184817-00184840</t>
  </si>
  <si>
    <t>00184842-00184846</t>
  </si>
  <si>
    <t>1410</t>
  </si>
  <si>
    <t>00082060</t>
  </si>
  <si>
    <t>0843</t>
  </si>
  <si>
    <t>00113675</t>
  </si>
  <si>
    <t>0843-0843</t>
  </si>
  <si>
    <t>00113660-00113674</t>
  </si>
  <si>
    <t>00113676-00113737</t>
  </si>
  <si>
    <t>1791</t>
  </si>
  <si>
    <t>00076153-00076160</t>
  </si>
  <si>
    <t>00156944</t>
  </si>
  <si>
    <t>FRANCIS</t>
  </si>
  <si>
    <t xml:space="preserve">V412159252 </t>
  </si>
  <si>
    <t>00156970</t>
  </si>
  <si>
    <t>LUNCHERIA NUEVA URQUIA</t>
  </si>
  <si>
    <t xml:space="preserve">J300873676 </t>
  </si>
  <si>
    <t>1750-1750</t>
  </si>
  <si>
    <t>00156920-00156943</t>
  </si>
  <si>
    <t>00156945-00156969</t>
  </si>
  <si>
    <t>00156971-00157010</t>
  </si>
  <si>
    <t>1632</t>
  </si>
  <si>
    <t>00067846-00067926</t>
  </si>
  <si>
    <t>00091859</t>
  </si>
  <si>
    <t>J-30014727-4</t>
  </si>
  <si>
    <t>00091857-00091858</t>
  </si>
  <si>
    <t>00091860-00091868</t>
  </si>
  <si>
    <t>0310</t>
  </si>
  <si>
    <t>00006478-00006533</t>
  </si>
  <si>
    <t>0518</t>
  </si>
  <si>
    <t>00031356</t>
  </si>
  <si>
    <t>00031369</t>
  </si>
  <si>
    <t>00031386</t>
  </si>
  <si>
    <t>0518-0518</t>
  </si>
  <si>
    <t>00031350-00031355</t>
  </si>
  <si>
    <t>00031357-00031368</t>
  </si>
  <si>
    <t>00031370-00031385</t>
  </si>
  <si>
    <t>00031387-00031445</t>
  </si>
  <si>
    <t>29583000-29681000</t>
  </si>
  <si>
    <t>00000091</t>
  </si>
  <si>
    <t>00009583</t>
  </si>
  <si>
    <t>MARIA HERNANDEZ DE GAMEZ</t>
  </si>
  <si>
    <t>00016751-00016783</t>
  </si>
  <si>
    <t>0969-0969</t>
  </si>
  <si>
    <t>00128206-00128333</t>
  </si>
  <si>
    <t>00175364-00175413</t>
  </si>
  <si>
    <t>1344</t>
  </si>
  <si>
    <t>00214594-00214697</t>
  </si>
  <si>
    <t>00025362-00025413</t>
  </si>
  <si>
    <t>0957</t>
  </si>
  <si>
    <t>00123616</t>
  </si>
  <si>
    <t>J-294208320</t>
  </si>
  <si>
    <t>00123644</t>
  </si>
  <si>
    <t xml:space="preserve">J-40466217-0 </t>
  </si>
  <si>
    <t>00123602-00123615</t>
  </si>
  <si>
    <t>00123617-00123643</t>
  </si>
  <si>
    <t>00123645-00123751</t>
  </si>
  <si>
    <t>00002095-00002177</t>
  </si>
  <si>
    <t>00016985-00017042</t>
  </si>
  <si>
    <t>00172755</t>
  </si>
  <si>
    <t>00172761</t>
  </si>
  <si>
    <t>UNIDAD DE PRODUCCION DE ALIMENTOS</t>
  </si>
  <si>
    <t>J500400284</t>
  </si>
  <si>
    <t>00172743-00172754</t>
  </si>
  <si>
    <t>00172756-00172760</t>
  </si>
  <si>
    <t>00172762-00172862</t>
  </si>
  <si>
    <t>00020968</t>
  </si>
  <si>
    <t>00020924</t>
  </si>
  <si>
    <t>00020898-00020923</t>
  </si>
  <si>
    <t>00020925-00020967</t>
  </si>
  <si>
    <t>00020969-00020990</t>
  </si>
  <si>
    <t>0028</t>
  </si>
  <si>
    <t>00000010</t>
  </si>
  <si>
    <t>00002895</t>
  </si>
  <si>
    <t>22/7/2021</t>
  </si>
  <si>
    <t>ENRIQUE MARTINES</t>
  </si>
  <si>
    <t>V17348642</t>
  </si>
  <si>
    <t>00002845-00002964</t>
  </si>
  <si>
    <t>00009604-00009623</t>
  </si>
  <si>
    <t>00167379-00167499</t>
  </si>
  <si>
    <t>0142-0142</t>
  </si>
  <si>
    <t>00002134-00002137</t>
  </si>
  <si>
    <t>00183870</t>
  </si>
  <si>
    <t>00183842-00183869</t>
  </si>
  <si>
    <t>00183871-00183915</t>
  </si>
  <si>
    <t>00184847-00184865</t>
  </si>
  <si>
    <t>1411</t>
  </si>
  <si>
    <t>0844</t>
  </si>
  <si>
    <t>00113786</t>
  </si>
  <si>
    <t>PANADERIA AMANONZHALI</t>
  </si>
  <si>
    <t xml:space="preserve">V413038730 </t>
  </si>
  <si>
    <t>0844-0844</t>
  </si>
  <si>
    <t>00113738-00113785</t>
  </si>
  <si>
    <t>00113787-00113865</t>
  </si>
  <si>
    <t>1792</t>
  </si>
  <si>
    <t>00076160</t>
  </si>
  <si>
    <t>1751-1751</t>
  </si>
  <si>
    <t>00157011-00157053</t>
  </si>
  <si>
    <t>1633</t>
  </si>
  <si>
    <t>00067927-00067995</t>
  </si>
  <si>
    <t>00091869-00091896</t>
  </si>
  <si>
    <t>0311</t>
  </si>
  <si>
    <t>00006536</t>
  </si>
  <si>
    <t>00006534-00006535</t>
  </si>
  <si>
    <t>00006537-00006596</t>
  </si>
  <si>
    <t>0227</t>
  </si>
  <si>
    <t>0519</t>
  </si>
  <si>
    <t>00031466</t>
  </si>
  <si>
    <t>IMVERSIONES SORIZA C.A</t>
  </si>
  <si>
    <t>J501126836</t>
  </si>
  <si>
    <t>0519-0519</t>
  </si>
  <si>
    <t>00031447-00031465</t>
  </si>
  <si>
    <t>00031467-00031516</t>
  </si>
  <si>
    <t>29697000</t>
  </si>
  <si>
    <t>INVERSIONES CHEFQUISITO CA</t>
  </si>
  <si>
    <t>J40537269-9</t>
  </si>
  <si>
    <t>00000273</t>
  </si>
  <si>
    <t>00172691</t>
  </si>
  <si>
    <t>OROPEZA SURANG</t>
  </si>
  <si>
    <t>V10278708</t>
  </si>
  <si>
    <t>29682000-29696000</t>
  </si>
  <si>
    <t>29698000-29769000</t>
  </si>
  <si>
    <t>0516</t>
  </si>
  <si>
    <t>00000092</t>
  </si>
  <si>
    <t>00016796</t>
  </si>
  <si>
    <t>23-07-2021</t>
  </si>
  <si>
    <t>SORELYS TOVAR</t>
  </si>
  <si>
    <t>V12977535</t>
  </si>
  <si>
    <t>00016784-00016846</t>
  </si>
  <si>
    <t>0970-0970</t>
  </si>
  <si>
    <t>00128334-00128482</t>
  </si>
  <si>
    <t>00175417</t>
  </si>
  <si>
    <t>PANADERIA LIONESAS Y CANDY</t>
  </si>
  <si>
    <t xml:space="preserve">J-30914441-3 </t>
  </si>
  <si>
    <t>00175414-00175416</t>
  </si>
  <si>
    <t>00175418-00175447</t>
  </si>
  <si>
    <t>1345</t>
  </si>
  <si>
    <t>00214698-00214794</t>
  </si>
  <si>
    <t>00025449</t>
  </si>
  <si>
    <t>00025414-00025448</t>
  </si>
  <si>
    <t>00025450-00025486</t>
  </si>
  <si>
    <t>00123752-00123879</t>
  </si>
  <si>
    <t>00002178-00002257</t>
  </si>
  <si>
    <t>00017043-00017094</t>
  </si>
  <si>
    <t>00172946</t>
  </si>
  <si>
    <t>00172961</t>
  </si>
  <si>
    <t>OLIMPIADA ESPECIALES VENEZUELA</t>
  </si>
  <si>
    <t>J30201494-8</t>
  </si>
  <si>
    <t>00172863-00172945</t>
  </si>
  <si>
    <t>00172947-00172960</t>
  </si>
  <si>
    <t>00172962-00172968</t>
  </si>
  <si>
    <t>00000062</t>
  </si>
  <si>
    <t>00021051</t>
  </si>
  <si>
    <t>NORMA RAMIREZ</t>
  </si>
  <si>
    <t>V3815378</t>
  </si>
  <si>
    <t>00020991-00021078</t>
  </si>
  <si>
    <t>0029</t>
  </si>
  <si>
    <t>00002965</t>
  </si>
  <si>
    <t>DANIELA HINOJOSA</t>
  </si>
  <si>
    <t>V15315316</t>
  </si>
  <si>
    <t>00002966</t>
  </si>
  <si>
    <t>U.E. INSTITUTO VICTEGUI, C.A</t>
  </si>
  <si>
    <t>J-30877518-5</t>
  </si>
  <si>
    <t>00002967</t>
  </si>
  <si>
    <t>00002968-00003063</t>
  </si>
  <si>
    <t>00009641</t>
  </si>
  <si>
    <t>AARON JAMES</t>
  </si>
  <si>
    <t>V142022350</t>
  </si>
  <si>
    <t>00009624-00009640</t>
  </si>
  <si>
    <t>00009642-00009677</t>
  </si>
  <si>
    <t>00167552</t>
  </si>
  <si>
    <t>00167576</t>
  </si>
  <si>
    <t>00167500-00167551</t>
  </si>
  <si>
    <t>00167553-00167575</t>
  </si>
  <si>
    <t>00167577-00167596</t>
  </si>
  <si>
    <t>00184118</t>
  </si>
  <si>
    <t>00000221</t>
  </si>
  <si>
    <t>23/7/2021</t>
  </si>
  <si>
    <t>PEGGY SANDOVAL</t>
  </si>
  <si>
    <t>V12061013</t>
  </si>
  <si>
    <t>00184066-00184117</t>
  </si>
  <si>
    <t>00184119-00184162</t>
  </si>
  <si>
    <t>0143-0143</t>
  </si>
  <si>
    <t>00002138-00002143</t>
  </si>
  <si>
    <t>00183916-00184010</t>
  </si>
  <si>
    <t>00184927</t>
  </si>
  <si>
    <t>J-317560256</t>
  </si>
  <si>
    <t>00184866-00184926</t>
  </si>
  <si>
    <t>00184928-00184947</t>
  </si>
  <si>
    <t>1412</t>
  </si>
  <si>
    <t>00082061-00082091</t>
  </si>
  <si>
    <t>0845-0845</t>
  </si>
  <si>
    <t>00113866-00114030</t>
  </si>
  <si>
    <t>1793</t>
  </si>
  <si>
    <t>00076161-00076167</t>
  </si>
  <si>
    <t>1752-1752</t>
  </si>
  <si>
    <t>00157054-00157094</t>
  </si>
  <si>
    <t>00157096-00157108</t>
  </si>
  <si>
    <t>00157095</t>
  </si>
  <si>
    <t>1634</t>
  </si>
  <si>
    <t>00067996-00068069</t>
  </si>
  <si>
    <t>00091899</t>
  </si>
  <si>
    <t>CHARLIE RONDON</t>
  </si>
  <si>
    <t xml:space="preserve">V12415805 </t>
  </si>
  <si>
    <t>00091897-00091940</t>
  </si>
  <si>
    <t>0312</t>
  </si>
  <si>
    <t>00006597-00006689</t>
  </si>
  <si>
    <t>0228</t>
  </si>
  <si>
    <t>0520</t>
  </si>
  <si>
    <t>00031540</t>
  </si>
  <si>
    <t>0520-0520</t>
  </si>
  <si>
    <t>00031517-00031539</t>
  </si>
  <si>
    <t>00031541-00031617</t>
  </si>
  <si>
    <t>29770000-29882001</t>
  </si>
  <si>
    <t>00016847-00016908</t>
  </si>
  <si>
    <t>0971-0971</t>
  </si>
  <si>
    <t>00128483-00128678</t>
  </si>
  <si>
    <t>00175458</t>
  </si>
  <si>
    <t>00175509</t>
  </si>
  <si>
    <t>PANADERIA CASONA EL PAN</t>
  </si>
  <si>
    <t>J301288017</t>
  </si>
  <si>
    <t>00175465</t>
  </si>
  <si>
    <t>PANADERIA REICER</t>
  </si>
  <si>
    <t xml:space="preserve">J-30672659-4 </t>
  </si>
  <si>
    <t>00175448-00175457</t>
  </si>
  <si>
    <t>00175459-00175464</t>
  </si>
  <si>
    <t>00175466-00175508</t>
  </si>
  <si>
    <t>00175510-00175526</t>
  </si>
  <si>
    <t>00025487-00025571</t>
  </si>
  <si>
    <t>00123880-00124056</t>
  </si>
  <si>
    <t>00002258-00002343</t>
  </si>
  <si>
    <t>00017125</t>
  </si>
  <si>
    <t>24-07-2021</t>
  </si>
  <si>
    <t>ANGELA NAVARRETE</t>
  </si>
  <si>
    <t>00017095-00017134</t>
  </si>
  <si>
    <t>00172969-00173103</t>
  </si>
  <si>
    <t>00021095</t>
  </si>
  <si>
    <t>00000063</t>
  </si>
  <si>
    <t>00009529</t>
  </si>
  <si>
    <t>MARIA ESTRADA</t>
  </si>
  <si>
    <t>V2145502</t>
  </si>
  <si>
    <t>00021079-00021094</t>
  </si>
  <si>
    <t>00021096-00021153</t>
  </si>
  <si>
    <t>0030</t>
  </si>
  <si>
    <t>00003064-00003170</t>
  </si>
  <si>
    <t>00009678-00009722</t>
  </si>
  <si>
    <t>00167597-00167704</t>
  </si>
  <si>
    <t>00184223</t>
  </si>
  <si>
    <t>INVERSIONES VR MRCA</t>
  </si>
  <si>
    <t>J-40487264-7</t>
  </si>
  <si>
    <t>00184163-00184222</t>
  </si>
  <si>
    <t>00184224-00184271</t>
  </si>
  <si>
    <t>0144-0144</t>
  </si>
  <si>
    <t>00002144-00002159</t>
  </si>
  <si>
    <t>00184080</t>
  </si>
  <si>
    <t>00184011-00184079</t>
  </si>
  <si>
    <t>00184081-00184106</t>
  </si>
  <si>
    <t>00184948-00185060</t>
  </si>
  <si>
    <t>1413</t>
  </si>
  <si>
    <t>00082092-00082157</t>
  </si>
  <si>
    <t>0846</t>
  </si>
  <si>
    <t>00114079</t>
  </si>
  <si>
    <t>EVELIN SUAREZ</t>
  </si>
  <si>
    <t xml:space="preserve">V182355598 </t>
  </si>
  <si>
    <t>00114115</t>
  </si>
  <si>
    <t>JOSE ALONSO</t>
  </si>
  <si>
    <t xml:space="preserve">V520116581 </t>
  </si>
  <si>
    <t>0846-0846</t>
  </si>
  <si>
    <t>00114031-00114078</t>
  </si>
  <si>
    <t>00114080-00114114</t>
  </si>
  <si>
    <t>00114116-00114152</t>
  </si>
  <si>
    <t>1794</t>
  </si>
  <si>
    <t>00076168-00076201</t>
  </si>
  <si>
    <t>00157119</t>
  </si>
  <si>
    <t>1753-1753</t>
  </si>
  <si>
    <t>00157109-00157118</t>
  </si>
  <si>
    <t>00157120-00157170</t>
  </si>
  <si>
    <t>1635</t>
  </si>
  <si>
    <t>00068071-00068152</t>
  </si>
  <si>
    <t>00091960</t>
  </si>
  <si>
    <t>00091941-00091959</t>
  </si>
  <si>
    <t>00091961-00092017</t>
  </si>
  <si>
    <t>0313</t>
  </si>
  <si>
    <t>00006690-00006768</t>
  </si>
  <si>
    <t>0229</t>
  </si>
  <si>
    <t>0521</t>
  </si>
  <si>
    <t>00000118</t>
  </si>
  <si>
    <t>00031642</t>
  </si>
  <si>
    <t>25-07-2021</t>
  </si>
  <si>
    <t>LIGIA</t>
  </si>
  <si>
    <t>V5283062</t>
  </si>
  <si>
    <t>0521-0521</t>
  </si>
  <si>
    <t>00031618-00031696</t>
  </si>
  <si>
    <t>29883000-29966000</t>
  </si>
  <si>
    <t>00025593</t>
  </si>
  <si>
    <t>CESAR LINARES</t>
  </si>
  <si>
    <t>V19583217</t>
  </si>
  <si>
    <t>00016909-00016971</t>
  </si>
  <si>
    <t>0972</t>
  </si>
  <si>
    <t>00128810</t>
  </si>
  <si>
    <t>DISTRIBUIDORA VEGSSEO,CA</t>
  </si>
  <si>
    <t>0972-0972</t>
  </si>
  <si>
    <t>00128679-00128809</t>
  </si>
  <si>
    <t>00128811-00128821</t>
  </si>
  <si>
    <t>00175527-00175556</t>
  </si>
  <si>
    <t>1346</t>
  </si>
  <si>
    <t>00088660-00088765</t>
  </si>
  <si>
    <t>1347</t>
  </si>
  <si>
    <t>00088766-00088807</t>
  </si>
  <si>
    <t>00214795-00214903</t>
  </si>
  <si>
    <t xml:space="preserve">NC </t>
  </si>
  <si>
    <t>00001288</t>
  </si>
  <si>
    <t>00214904-00214988</t>
  </si>
  <si>
    <t>00001289</t>
  </si>
  <si>
    <t>00017146</t>
  </si>
  <si>
    <t>EDILBERTO</t>
  </si>
  <si>
    <t>V23712819</t>
  </si>
  <si>
    <t>00021106</t>
  </si>
  <si>
    <t>IRENE CAMACHO</t>
  </si>
  <si>
    <t>V10918927</t>
  </si>
  <si>
    <t>00025636</t>
  </si>
  <si>
    <t>00025572-00025635</t>
  </si>
  <si>
    <t>00025637-00025654</t>
  </si>
  <si>
    <t>00124057-00124192</t>
  </si>
  <si>
    <t>00002344-00002425</t>
  </si>
  <si>
    <t>00031639</t>
  </si>
  <si>
    <t>MANUEL MARCOS</t>
  </si>
  <si>
    <t>V10280876</t>
  </si>
  <si>
    <t>00017135-00017183</t>
  </si>
  <si>
    <t>00173202</t>
  </si>
  <si>
    <t>00173104-00173201</t>
  </si>
  <si>
    <t>00173203-00173212</t>
  </si>
  <si>
    <t>00021154-00021229</t>
  </si>
  <si>
    <t>0031</t>
  </si>
  <si>
    <t>00003231</t>
  </si>
  <si>
    <t>00003171-00003230</t>
  </si>
  <si>
    <t>00003232-00003280</t>
  </si>
  <si>
    <t>0480-0481</t>
  </si>
  <si>
    <t>00009723-00009750</t>
  </si>
  <si>
    <t>00167705-00167829</t>
  </si>
  <si>
    <t>00184284</t>
  </si>
  <si>
    <t>ASOCIACION CIVIL CEP</t>
  </si>
  <si>
    <t>J-29816928-1</t>
  </si>
  <si>
    <t>00184370</t>
  </si>
  <si>
    <t>00184319</t>
  </si>
  <si>
    <t>00184272-00184283</t>
  </si>
  <si>
    <t>00184285-00184318</t>
  </si>
  <si>
    <t>00184320-00184369</t>
  </si>
  <si>
    <t>00184371-00184376</t>
  </si>
  <si>
    <t>0145-0145</t>
  </si>
  <si>
    <t>00002160-00002183</t>
  </si>
  <si>
    <t>00184107-00184195</t>
  </si>
  <si>
    <t>00185114</t>
  </si>
  <si>
    <t>00185122</t>
  </si>
  <si>
    <t>MAXILUNCHERIA TODO SABOR</t>
  </si>
  <si>
    <t>J40020025-3</t>
  </si>
  <si>
    <t>00185061-00185113</t>
  </si>
  <si>
    <t>00185115-00185121</t>
  </si>
  <si>
    <t>00185123-00185146</t>
  </si>
  <si>
    <t>1414</t>
  </si>
  <si>
    <t>00082158-00082192</t>
  </si>
  <si>
    <t>0847-0847</t>
  </si>
  <si>
    <t>00114153-00114264</t>
  </si>
  <si>
    <t>1795</t>
  </si>
  <si>
    <t>00076202-00076214</t>
  </si>
  <si>
    <t>1754-1754</t>
  </si>
  <si>
    <t>00157171-00157217</t>
  </si>
  <si>
    <t>1636</t>
  </si>
  <si>
    <t>00068153-00068262</t>
  </si>
  <si>
    <t>00183493</t>
  </si>
  <si>
    <t>CESAR OLMOS</t>
  </si>
  <si>
    <t xml:space="preserve">V15106458 </t>
  </si>
  <si>
    <t>00092029</t>
  </si>
  <si>
    <t>00092018-00092028</t>
  </si>
  <si>
    <t>00092030-00092043</t>
  </si>
  <si>
    <t>0314</t>
  </si>
  <si>
    <t>00006775</t>
  </si>
  <si>
    <t>ASOCIACN CIVIL CEP</t>
  </si>
  <si>
    <t>J298169281</t>
  </si>
  <si>
    <t>00006769-00006774</t>
  </si>
  <si>
    <t>00006776-00006826</t>
  </si>
  <si>
    <t>0230</t>
  </si>
  <si>
    <t>0522-0522</t>
  </si>
  <si>
    <t>00031697-00031717</t>
  </si>
  <si>
    <t>30002000</t>
  </si>
  <si>
    <t>PANADERIA Y PASTELERIA MAXI  PAN C.A</t>
  </si>
  <si>
    <t>J314758705</t>
  </si>
  <si>
    <t>29969000</t>
  </si>
  <si>
    <t>29967000-29968000</t>
  </si>
  <si>
    <t>29970000-30001000</t>
  </si>
  <si>
    <t>30003000-30043000</t>
  </si>
  <si>
    <t>MEDIFARM INVERSIONES Y REPRESENTACIONES CA</t>
  </si>
  <si>
    <t>J003252352</t>
  </si>
  <si>
    <t>00016972-00016974</t>
  </si>
  <si>
    <t>00016976-00017005</t>
  </si>
  <si>
    <t>0973-0973</t>
  </si>
  <si>
    <t>00128822-00128924</t>
  </si>
  <si>
    <t>00175568</t>
  </si>
  <si>
    <t>J-00359330-3</t>
  </si>
  <si>
    <t>00175557-00175567</t>
  </si>
  <si>
    <t>00175569-00175623</t>
  </si>
  <si>
    <t>1348-1349</t>
  </si>
  <si>
    <t>00088807</t>
  </si>
  <si>
    <t>00214989-00215088</t>
  </si>
  <si>
    <t>00001290</t>
  </si>
  <si>
    <t>00025655</t>
  </si>
  <si>
    <t>00025662</t>
  </si>
  <si>
    <t>26-07-2021</t>
  </si>
  <si>
    <t>PEDRO CARRERO</t>
  </si>
  <si>
    <t>V82124222</t>
  </si>
  <si>
    <t>00025658</t>
  </si>
  <si>
    <t>00025656-00025657</t>
  </si>
  <si>
    <t>00025659-00025710</t>
  </si>
  <si>
    <t>00021014</t>
  </si>
  <si>
    <t>VIRGILIO</t>
  </si>
  <si>
    <t>V10336670</t>
  </si>
  <si>
    <t>00124193-00124325</t>
  </si>
  <si>
    <t>00002446</t>
  </si>
  <si>
    <t>00002426-00002445</t>
  </si>
  <si>
    <t>00002447-00002500</t>
  </si>
  <si>
    <t>00017210</t>
  </si>
  <si>
    <t>00017186</t>
  </si>
  <si>
    <t>LUIS CASTILLO</t>
  </si>
  <si>
    <t>V5144302</t>
  </si>
  <si>
    <t>00017184-00017209</t>
  </si>
  <si>
    <t>00017211-00017280</t>
  </si>
  <si>
    <t>00000204</t>
  </si>
  <si>
    <t>00002273</t>
  </si>
  <si>
    <t>24/7/2021</t>
  </si>
  <si>
    <t>HERIBERTO MADRIZ</t>
  </si>
  <si>
    <t xml:space="preserve">V4506470 </t>
  </si>
  <si>
    <t>00173213-00173323</t>
  </si>
  <si>
    <t>00021230-00021303</t>
  </si>
  <si>
    <t>0032</t>
  </si>
  <si>
    <t>00000011</t>
  </si>
  <si>
    <t>00003308</t>
  </si>
  <si>
    <t>26/7/2021</t>
  </si>
  <si>
    <t>MONCADA JOS</t>
  </si>
  <si>
    <t>V10745993</t>
  </si>
  <si>
    <t>00000012</t>
  </si>
  <si>
    <t>00003355</t>
  </si>
  <si>
    <t>SIMON BURGOS</t>
  </si>
  <si>
    <t>V16922777</t>
  </si>
  <si>
    <t>00003281-00003376</t>
  </si>
  <si>
    <t>00000045</t>
  </si>
  <si>
    <t>00009764</t>
  </si>
  <si>
    <t>ERIKA LEON</t>
  </si>
  <si>
    <t>V14789183</t>
  </si>
  <si>
    <t>00009751-00009804</t>
  </si>
  <si>
    <t>00167924</t>
  </si>
  <si>
    <t>ESCUELA DE METODO TACTICO DE RESISTENCIA REVOLUCIONARIA</t>
  </si>
  <si>
    <t>G-200163305</t>
  </si>
  <si>
    <t>00000244</t>
  </si>
  <si>
    <t>00167916</t>
  </si>
  <si>
    <t>GLADYS</t>
  </si>
  <si>
    <t>V2106942</t>
  </si>
  <si>
    <t>00167830-00167923</t>
  </si>
  <si>
    <t>00167925-00167940</t>
  </si>
  <si>
    <t>00000222</t>
  </si>
  <si>
    <t>00184411</t>
  </si>
  <si>
    <t>CARLOS IRAZABAL</t>
  </si>
  <si>
    <t xml:space="preserve">V14215600 </t>
  </si>
  <si>
    <t>00184377-00184429</t>
  </si>
  <si>
    <t>0146-0146</t>
  </si>
  <si>
    <t>00002184-00002194</t>
  </si>
  <si>
    <t>00184270</t>
  </si>
  <si>
    <t>ALEJANDRA GARCIA</t>
  </si>
  <si>
    <t>V196779902</t>
  </si>
  <si>
    <t>00184196-00184269</t>
  </si>
  <si>
    <t>00184271-00184298</t>
  </si>
  <si>
    <t>00185147-00185189</t>
  </si>
  <si>
    <t>1415</t>
  </si>
  <si>
    <t>00082192</t>
  </si>
  <si>
    <t>0848-0848</t>
  </si>
  <si>
    <t>00114265-00114396</t>
  </si>
  <si>
    <t>1796</t>
  </si>
  <si>
    <t>00076215-00076220</t>
  </si>
  <si>
    <t>1755-1755</t>
  </si>
  <si>
    <t>00157218-00157293</t>
  </si>
  <si>
    <t>1637</t>
  </si>
  <si>
    <t>00068263-00068340</t>
  </si>
  <si>
    <t>00092044-00092047</t>
  </si>
  <si>
    <t>0315</t>
  </si>
  <si>
    <t>00006877</t>
  </si>
  <si>
    <t>G200163305</t>
  </si>
  <si>
    <t>00006827-00006876</t>
  </si>
  <si>
    <t>00006878-00006884</t>
  </si>
  <si>
    <t>0231</t>
  </si>
  <si>
    <t>0523-0523</t>
  </si>
  <si>
    <t>00031718-00031752</t>
  </si>
  <si>
    <t>30044000</t>
  </si>
  <si>
    <t>FERNANDO ESCALAN</t>
  </si>
  <si>
    <t>V10275161</t>
  </si>
  <si>
    <t>30057000</t>
  </si>
  <si>
    <t>MOLISERVICE GRUPO ASESOR C.A</t>
  </si>
  <si>
    <t>J409791726</t>
  </si>
  <si>
    <t>30105000</t>
  </si>
  <si>
    <t>30045000</t>
  </si>
  <si>
    <t>J309144413</t>
  </si>
  <si>
    <t>30073000</t>
  </si>
  <si>
    <t>30050000</t>
  </si>
  <si>
    <t>PANADERIA ROSA DE GUAICAIPURO</t>
  </si>
  <si>
    <t xml:space="preserve">J-00171522-3 </t>
  </si>
  <si>
    <t>30046000-30049000</t>
  </si>
  <si>
    <t>30051000-30056000</t>
  </si>
  <si>
    <t>30058000-30072000</t>
  </si>
  <si>
    <t>30074000-30104000</t>
  </si>
  <si>
    <t>30106000-30107000</t>
  </si>
  <si>
    <t>00017043</t>
  </si>
  <si>
    <t>00017006-00017042</t>
  </si>
  <si>
    <t>00017044-00017073</t>
  </si>
  <si>
    <t>0974</t>
  </si>
  <si>
    <t>00129024</t>
  </si>
  <si>
    <t>27/7/2021</t>
  </si>
  <si>
    <t>ROSA ULLOHA</t>
  </si>
  <si>
    <t>V17742203</t>
  </si>
  <si>
    <t>0974-0974</t>
  </si>
  <si>
    <t>00128925-00129085</t>
  </si>
  <si>
    <t>00175624</t>
  </si>
  <si>
    <t>JOHNSON FUENTES</t>
  </si>
  <si>
    <t>V25948531</t>
  </si>
  <si>
    <t>00175625</t>
  </si>
  <si>
    <t>STARLOAF C.A EL REY DEL PAN</t>
  </si>
  <si>
    <t>J-402375999</t>
  </si>
  <si>
    <t>00175626-00175690</t>
  </si>
  <si>
    <t>1350</t>
  </si>
  <si>
    <t>00215089-00215153</t>
  </si>
  <si>
    <t>00001291</t>
  </si>
  <si>
    <t>00025763</t>
  </si>
  <si>
    <t>27-07-2021</t>
  </si>
  <si>
    <t>GUSTAVO QUINTERO</t>
  </si>
  <si>
    <t>V6423864</t>
  </si>
  <si>
    <t>00025711-00025788</t>
  </si>
  <si>
    <t>0962</t>
  </si>
  <si>
    <t>00124458</t>
  </si>
  <si>
    <t>00124326-00124457</t>
  </si>
  <si>
    <t>00124459-00124460</t>
  </si>
  <si>
    <t>00002505</t>
  </si>
  <si>
    <t>00002501-00002504</t>
  </si>
  <si>
    <t>00002506-00002577</t>
  </si>
  <si>
    <t>00017316</t>
  </si>
  <si>
    <t>00017282-00017315</t>
  </si>
  <si>
    <t>00017317-00017327</t>
  </si>
  <si>
    <t>00173364</t>
  </si>
  <si>
    <t>00173324-00173363</t>
  </si>
  <si>
    <t>00173365-00173405</t>
  </si>
  <si>
    <t>00021304-00021350</t>
  </si>
  <si>
    <t>0033</t>
  </si>
  <si>
    <t>00003414</t>
  </si>
  <si>
    <t>00003377-00003413</t>
  </si>
  <si>
    <t>00003415-00003482</t>
  </si>
  <si>
    <t>00009805-00009839</t>
  </si>
  <si>
    <t>00167941-00168044</t>
  </si>
  <si>
    <t>00184430-00184451</t>
  </si>
  <si>
    <t>0147-0147</t>
  </si>
  <si>
    <t>00002195-00002198</t>
  </si>
  <si>
    <t>00184382</t>
  </si>
  <si>
    <t>DISTRIBUIDORA DE AVES PABLO CHIKEN</t>
  </si>
  <si>
    <t>J402202580</t>
  </si>
  <si>
    <t>00184299-00184381</t>
  </si>
  <si>
    <t>00184383-00184388</t>
  </si>
  <si>
    <t>00185205</t>
  </si>
  <si>
    <t>00185190</t>
  </si>
  <si>
    <t>PANADERIA PASTELERIA BOCHE</t>
  </si>
  <si>
    <t>J-41161385-3</t>
  </si>
  <si>
    <t>00185191-00185204</t>
  </si>
  <si>
    <t>00185206-00185239</t>
  </si>
  <si>
    <t>00185240-00185263</t>
  </si>
  <si>
    <t>1416</t>
  </si>
  <si>
    <t>00082193-00082207</t>
  </si>
  <si>
    <t>0849</t>
  </si>
  <si>
    <t>00114401</t>
  </si>
  <si>
    <t>HINVESIONES DICIPIZZA</t>
  </si>
  <si>
    <t>J-408083205</t>
  </si>
  <si>
    <t>00114400</t>
  </si>
  <si>
    <t>0849-0849</t>
  </si>
  <si>
    <t>00114397-00114399</t>
  </si>
  <si>
    <t>00114402-00114529</t>
  </si>
  <si>
    <t>1797</t>
  </si>
  <si>
    <t>00076221-00076231</t>
  </si>
  <si>
    <t>00157305</t>
  </si>
  <si>
    <t>ALBA</t>
  </si>
  <si>
    <t xml:space="preserve">V299225401 </t>
  </si>
  <si>
    <t>00157279</t>
  </si>
  <si>
    <t>RUDY QUINTERO</t>
  </si>
  <si>
    <t xml:space="preserve">V6320662 </t>
  </si>
  <si>
    <t>1756-1756</t>
  </si>
  <si>
    <t>00157294-00157304</t>
  </si>
  <si>
    <t>00157306-00157408</t>
  </si>
  <si>
    <t>1638</t>
  </si>
  <si>
    <t>00068341-00068402</t>
  </si>
  <si>
    <t>00092048-00092052</t>
  </si>
  <si>
    <t>0316</t>
  </si>
  <si>
    <t>00006885-00006938</t>
  </si>
  <si>
    <t>0232</t>
  </si>
  <si>
    <t>0524</t>
  </si>
  <si>
    <t>00031804</t>
  </si>
  <si>
    <t>0524-0524</t>
  </si>
  <si>
    <t>00031753-00031803</t>
  </si>
  <si>
    <t>00031805-00031826</t>
  </si>
  <si>
    <t>30108000-30204000</t>
  </si>
  <si>
    <t>00000274</t>
  </si>
  <si>
    <t>30133000</t>
  </si>
  <si>
    <t>28/7/2021</t>
  </si>
  <si>
    <t>WINIFER VIANA</t>
  </si>
  <si>
    <t xml:space="preserve">V25539472 </t>
  </si>
  <si>
    <t>00017074-00017137</t>
  </si>
  <si>
    <t>0975-0975</t>
  </si>
  <si>
    <t>00129086-00129189</t>
  </si>
  <si>
    <t>00175691-00175723</t>
  </si>
  <si>
    <t>1351</t>
  </si>
  <si>
    <t>00215154-00215218</t>
  </si>
  <si>
    <t>00021370</t>
  </si>
  <si>
    <t>28-07-2021</t>
  </si>
  <si>
    <t>DIEGO LEDEZMA</t>
  </si>
  <si>
    <t>V24463820</t>
  </si>
  <si>
    <t>00025789-00025881</t>
  </si>
  <si>
    <t>00124461-00124584</t>
  </si>
  <si>
    <t>00002578-00002600</t>
  </si>
  <si>
    <t>0522</t>
  </si>
  <si>
    <t>00017328</t>
  </si>
  <si>
    <t>CANDY HOUSE AND CHOCOLATE C.A</t>
  </si>
  <si>
    <t>00017355</t>
  </si>
  <si>
    <t>00017329-00017354</t>
  </si>
  <si>
    <t>00017356-00017362</t>
  </si>
  <si>
    <t>00173406-00173516</t>
  </si>
  <si>
    <t>00021367</t>
  </si>
  <si>
    <t>DAIMAR COMPUTER</t>
  </si>
  <si>
    <t>J312145056</t>
  </si>
  <si>
    <t>00021376</t>
  </si>
  <si>
    <t>00021351-00021366</t>
  </si>
  <si>
    <t>00021368-00021375</t>
  </si>
  <si>
    <t>00021377-00021439</t>
  </si>
  <si>
    <t>0034</t>
  </si>
  <si>
    <t>00000013</t>
  </si>
  <si>
    <t>00091981</t>
  </si>
  <si>
    <t>LUGO HEINY</t>
  </si>
  <si>
    <t>V13599681</t>
  </si>
  <si>
    <t>00003483-00003593</t>
  </si>
  <si>
    <t>Z1F0002472</t>
  </si>
  <si>
    <t>0237</t>
  </si>
  <si>
    <t>00034373-00034455</t>
  </si>
  <si>
    <t>00000046</t>
  </si>
  <si>
    <t>00009868</t>
  </si>
  <si>
    <t>ANGELY ALNEA</t>
  </si>
  <si>
    <t>V32604810</t>
  </si>
  <si>
    <t>00009840-00009871</t>
  </si>
  <si>
    <t>00168045-00168112</t>
  </si>
  <si>
    <t>00184452-00184501</t>
  </si>
  <si>
    <t>0148-0148</t>
  </si>
  <si>
    <t>00002199-00002205</t>
  </si>
  <si>
    <t>00000186</t>
  </si>
  <si>
    <t>00184479</t>
  </si>
  <si>
    <t>HEYBEL GIL</t>
  </si>
  <si>
    <t>V18270671</t>
  </si>
  <si>
    <t>00184389-00184503</t>
  </si>
  <si>
    <t>00173393</t>
  </si>
  <si>
    <t>JHONFREN DIAZ</t>
  </si>
  <si>
    <t>V15118997</t>
  </si>
  <si>
    <t>00185264-00185314</t>
  </si>
  <si>
    <t>00000167</t>
  </si>
  <si>
    <t>00185264</t>
  </si>
  <si>
    <t>YORGAN TORRES</t>
  </si>
  <si>
    <t>V15715340</t>
  </si>
  <si>
    <t>1417</t>
  </si>
  <si>
    <t>00082207</t>
  </si>
  <si>
    <t>0850-0850</t>
  </si>
  <si>
    <t>00114530-00114656</t>
  </si>
  <si>
    <t>1798</t>
  </si>
  <si>
    <t>00076237</t>
  </si>
  <si>
    <t xml:space="preserve">J303841414 </t>
  </si>
  <si>
    <t>00076232-00076236</t>
  </si>
  <si>
    <t>00076238-00076239</t>
  </si>
  <si>
    <t>1757-1757</t>
  </si>
  <si>
    <t>00157409-00157413</t>
  </si>
  <si>
    <t>00157415-00157478</t>
  </si>
  <si>
    <t>1639</t>
  </si>
  <si>
    <t>00068433</t>
  </si>
  <si>
    <t>00068403-00068432</t>
  </si>
  <si>
    <t>00068434-00068446</t>
  </si>
  <si>
    <t>00092052</t>
  </si>
  <si>
    <t>0317</t>
  </si>
  <si>
    <t>00006963</t>
  </si>
  <si>
    <t>00006939-00006962</t>
  </si>
  <si>
    <t>00006964-00007004</t>
  </si>
  <si>
    <t>0233</t>
  </si>
  <si>
    <t>0525</t>
  </si>
  <si>
    <t>00031897</t>
  </si>
  <si>
    <t>00031909</t>
  </si>
  <si>
    <t>29-07-2021</t>
  </si>
  <si>
    <t>EVELIN SALINA</t>
  </si>
  <si>
    <t>V17587579</t>
  </si>
  <si>
    <t>00031882</t>
  </si>
  <si>
    <t>00031891</t>
  </si>
  <si>
    <t>NELSY CUELLA</t>
  </si>
  <si>
    <t>V17756074</t>
  </si>
  <si>
    <t>0525-0525</t>
  </si>
  <si>
    <t>00031827-00031881</t>
  </si>
  <si>
    <t>00031883-00031896</t>
  </si>
  <si>
    <t>00031898-00031932</t>
  </si>
  <si>
    <t>30205000-30317001</t>
  </si>
  <si>
    <t>0522-0523</t>
  </si>
  <si>
    <t>00017138-00017176</t>
  </si>
  <si>
    <t>0976</t>
  </si>
  <si>
    <t>00129234</t>
  </si>
  <si>
    <t>00129210</t>
  </si>
  <si>
    <t>0976-0976</t>
  </si>
  <si>
    <t>00129190-00129209</t>
  </si>
  <si>
    <t>00129211-00129233</t>
  </si>
  <si>
    <t>00129235-00129342</t>
  </si>
  <si>
    <t>00175724-00175748</t>
  </si>
  <si>
    <t>1352-1353</t>
  </si>
  <si>
    <t>00215219-00215307</t>
  </si>
  <si>
    <t>00025926</t>
  </si>
  <si>
    <t>KAREN MANCERA</t>
  </si>
  <si>
    <t>J308325295</t>
  </si>
  <si>
    <t>00025954</t>
  </si>
  <si>
    <t>MARLEN</t>
  </si>
  <si>
    <t>J313729434</t>
  </si>
  <si>
    <t>00025955</t>
  </si>
  <si>
    <t>OPTICA LA ANTIGUA II SRL</t>
  </si>
  <si>
    <t>J002894075</t>
  </si>
  <si>
    <t>00025911</t>
  </si>
  <si>
    <t>00025882-00025910</t>
  </si>
  <si>
    <t>00025912-00025925</t>
  </si>
  <si>
    <t>00025927-00025953</t>
  </si>
  <si>
    <t>00025956-00025976</t>
  </si>
  <si>
    <t>00124609</t>
  </si>
  <si>
    <t>00124606</t>
  </si>
  <si>
    <t>PANADERIA Y PASTELERIA MAXIPAN</t>
  </si>
  <si>
    <t xml:space="preserve">J314758705 </t>
  </si>
  <si>
    <t>00124663</t>
  </si>
  <si>
    <t>PORTUHAMBURGUER</t>
  </si>
  <si>
    <t xml:space="preserve">J405245379 </t>
  </si>
  <si>
    <t>00124585-00124605</t>
  </si>
  <si>
    <t>00124607-00124608</t>
  </si>
  <si>
    <t>00124610-00124662</t>
  </si>
  <si>
    <t>00124664-00124699</t>
  </si>
  <si>
    <t>00002625</t>
  </si>
  <si>
    <t>00002601-00002624</t>
  </si>
  <si>
    <t>00002626-00002683</t>
  </si>
  <si>
    <t>00017364-00017381</t>
  </si>
  <si>
    <t>00173517-00173633</t>
  </si>
  <si>
    <t>00021515</t>
  </si>
  <si>
    <t>COLEGIO EDITH STEIN</t>
  </si>
  <si>
    <t>J306456201</t>
  </si>
  <si>
    <t>00021510</t>
  </si>
  <si>
    <t>00000064</t>
  </si>
  <si>
    <t>00021496</t>
  </si>
  <si>
    <t>MABELI ACOSTA</t>
  </si>
  <si>
    <t>V9472829</t>
  </si>
  <si>
    <t>00021440-00021509</t>
  </si>
  <si>
    <t>00021511-00021514</t>
  </si>
  <si>
    <t>00021516-00021523</t>
  </si>
  <si>
    <t>0035</t>
  </si>
  <si>
    <t>00003594-00003699</t>
  </si>
  <si>
    <t>00009911</t>
  </si>
  <si>
    <t>00009904</t>
  </si>
  <si>
    <t>00009872-00009903</t>
  </si>
  <si>
    <t>00009905-00009910</t>
  </si>
  <si>
    <t>00009912-00009921</t>
  </si>
  <si>
    <t>00168206</t>
  </si>
  <si>
    <t>00168113-00168205</t>
  </si>
  <si>
    <t>00168207-00168233</t>
  </si>
  <si>
    <t>00184515</t>
  </si>
  <si>
    <t>SERVICIO HIDRAULICO MONTACARGA</t>
  </si>
  <si>
    <t>J40578373-7</t>
  </si>
  <si>
    <t>00184507</t>
  </si>
  <si>
    <t>00184583</t>
  </si>
  <si>
    <t>00184502-00184506</t>
  </si>
  <si>
    <t>00184508-00184514</t>
  </si>
  <si>
    <t>00184516-00184582</t>
  </si>
  <si>
    <t>00184584-00184604</t>
  </si>
  <si>
    <t>0149-0149</t>
  </si>
  <si>
    <t>00002206-00002220</t>
  </si>
  <si>
    <t>00184504-00184612</t>
  </si>
  <si>
    <t>00175596</t>
  </si>
  <si>
    <t>00185315-00185356</t>
  </si>
  <si>
    <t>1418</t>
  </si>
  <si>
    <t>00082208-00082238</t>
  </si>
  <si>
    <t>0851-0851</t>
  </si>
  <si>
    <t>00114657-00114787</t>
  </si>
  <si>
    <t>1799</t>
  </si>
  <si>
    <t>00076240-00076243</t>
  </si>
  <si>
    <t>00157506</t>
  </si>
  <si>
    <t>UEP COLEGIO MARIA AUXILIADORA</t>
  </si>
  <si>
    <t xml:space="preserve">J-31108632-3 </t>
  </si>
  <si>
    <t>1758-1758</t>
  </si>
  <si>
    <t>00157485-00157505</t>
  </si>
  <si>
    <t>00157507-00157519</t>
  </si>
  <si>
    <t>00157521-00157544</t>
  </si>
  <si>
    <t>1640</t>
  </si>
  <si>
    <t>00068447-00068518</t>
  </si>
  <si>
    <t>0318</t>
  </si>
  <si>
    <t>00007005-00007090</t>
  </si>
  <si>
    <t>0234</t>
  </si>
  <si>
    <t>0526</t>
  </si>
  <si>
    <t>00031972</t>
  </si>
  <si>
    <t>00031941</t>
  </si>
  <si>
    <t>0526-0526</t>
  </si>
  <si>
    <t>00031933-00031940</t>
  </si>
  <si>
    <t>00031942-00031971</t>
  </si>
  <si>
    <t>00031973-00032055</t>
  </si>
  <si>
    <t>30353000</t>
  </si>
  <si>
    <t>30318000-30352000</t>
  </si>
  <si>
    <t>30354000-30406000</t>
  </si>
  <si>
    <t>00017229</t>
  </si>
  <si>
    <t>00017177-00017228</t>
  </si>
  <si>
    <t>00017230-00017274</t>
  </si>
  <si>
    <t>0977</t>
  </si>
  <si>
    <t>00129498</t>
  </si>
  <si>
    <t>JUAN PABLO PARRA</t>
  </si>
  <si>
    <t xml:space="preserve">V211119217 </t>
  </si>
  <si>
    <t>0977-0977</t>
  </si>
  <si>
    <t>00129343-00129497</t>
  </si>
  <si>
    <t>00129499-00129513</t>
  </si>
  <si>
    <t>00175749-00175844</t>
  </si>
  <si>
    <t>00025988</t>
  </si>
  <si>
    <t>00025977-00025987</t>
  </si>
  <si>
    <t>00025989-00026076</t>
  </si>
  <si>
    <t>0965</t>
  </si>
  <si>
    <t>00124820</t>
  </si>
  <si>
    <t>DANIEL MORALES</t>
  </si>
  <si>
    <t>V165839341</t>
  </si>
  <si>
    <t>00124700-00124819</t>
  </si>
  <si>
    <t>00124821-00124847</t>
  </si>
  <si>
    <t>00002684-00002794</t>
  </si>
  <si>
    <t>00017382-00017439</t>
  </si>
  <si>
    <t>00173709</t>
  </si>
  <si>
    <t>30/7/2021</t>
  </si>
  <si>
    <t>JOSE QUIJADA</t>
  </si>
  <si>
    <t xml:space="preserve">V25236565 </t>
  </si>
  <si>
    <t>00173634-00173740</t>
  </si>
  <si>
    <t>00021524-00021591</t>
  </si>
  <si>
    <t>0036</t>
  </si>
  <si>
    <t>00003700-00003820</t>
  </si>
  <si>
    <t>0238</t>
  </si>
  <si>
    <t>00034456-00034463</t>
  </si>
  <si>
    <t>0239</t>
  </si>
  <si>
    <t>00034464-00034524</t>
  </si>
  <si>
    <t>00009923-00009980</t>
  </si>
  <si>
    <t>00168234-00168324</t>
  </si>
  <si>
    <t>00184642</t>
  </si>
  <si>
    <t>COMPUJJBG F.P</t>
  </si>
  <si>
    <t>V159133776</t>
  </si>
  <si>
    <t>00184697</t>
  </si>
  <si>
    <t>V148503601</t>
  </si>
  <si>
    <t>00184605</t>
  </si>
  <si>
    <t>UE INSTITUTO VICTEGUI CA</t>
  </si>
  <si>
    <t>J308775185</t>
  </si>
  <si>
    <t>00184606-00184641</t>
  </si>
  <si>
    <t>00184643-00184696</t>
  </si>
  <si>
    <t>00184698-00184705</t>
  </si>
  <si>
    <t>0150-0150</t>
  </si>
  <si>
    <t>00002221-00002247</t>
  </si>
  <si>
    <t>00184690</t>
  </si>
  <si>
    <t>DAFERLYN ROSALES</t>
  </si>
  <si>
    <t>V19930381</t>
  </si>
  <si>
    <t>00184689</t>
  </si>
  <si>
    <t>FESTEJO DON LUIS XV CA</t>
  </si>
  <si>
    <t>J401405916</t>
  </si>
  <si>
    <t>00184691</t>
  </si>
  <si>
    <t>00184649</t>
  </si>
  <si>
    <t>J-315792265</t>
  </si>
  <si>
    <t>00184615</t>
  </si>
  <si>
    <t xml:space="preserve">J-294133070 </t>
  </si>
  <si>
    <t>00168146</t>
  </si>
  <si>
    <t>29/7/2021</t>
  </si>
  <si>
    <t>00184613-00184614</t>
  </si>
  <si>
    <t>00184616-00184648</t>
  </si>
  <si>
    <t>00184650-00184688</t>
  </si>
  <si>
    <t>00184692-00184726</t>
  </si>
  <si>
    <t>00185357-00185458</t>
  </si>
  <si>
    <t>1419</t>
  </si>
  <si>
    <t>00082239-00082338</t>
  </si>
  <si>
    <t>0852</t>
  </si>
  <si>
    <t>00000134</t>
  </si>
  <si>
    <t>00114834</t>
  </si>
  <si>
    <t>DANIELA</t>
  </si>
  <si>
    <t>V20746859</t>
  </si>
  <si>
    <t>00114796</t>
  </si>
  <si>
    <t>NAIROVI</t>
  </si>
  <si>
    <t>V182341633</t>
  </si>
  <si>
    <t>0852-0852</t>
  </si>
  <si>
    <t>00114788-00114795</t>
  </si>
  <si>
    <t>00114797-00114938</t>
  </si>
  <si>
    <t>1800</t>
  </si>
  <si>
    <t>00076244-00076276</t>
  </si>
  <si>
    <t>1759-1759</t>
  </si>
  <si>
    <t>00157546-00157626</t>
  </si>
  <si>
    <t>1641</t>
  </si>
  <si>
    <t>00068519-00068641</t>
  </si>
  <si>
    <t>0319</t>
  </si>
  <si>
    <t>00007091-00007210</t>
  </si>
  <si>
    <t>0235</t>
  </si>
  <si>
    <t>0527</t>
  </si>
  <si>
    <t>00032099</t>
  </si>
  <si>
    <t>00026027</t>
  </si>
  <si>
    <t>30-07-2021</t>
  </si>
  <si>
    <t>ILIANI VOLCAN</t>
  </si>
  <si>
    <t>V25510107</t>
  </si>
  <si>
    <t>00032038</t>
  </si>
  <si>
    <t>INLIANI BASTO</t>
  </si>
  <si>
    <t>V9143398</t>
  </si>
  <si>
    <t>00032132</t>
  </si>
  <si>
    <t>INVERSIONES AIR SUPLY 757</t>
  </si>
  <si>
    <t>J408632535</t>
  </si>
  <si>
    <t>00032128</t>
  </si>
  <si>
    <t>31-07-2021</t>
  </si>
  <si>
    <t>MARIELA AROCHA</t>
  </si>
  <si>
    <t>V12118628</t>
  </si>
  <si>
    <t>0527-0527</t>
  </si>
  <si>
    <t>00032056-00032098</t>
  </si>
  <si>
    <t>00032100-00032131</t>
  </si>
  <si>
    <t>00032133-00032169</t>
  </si>
  <si>
    <t>30440000</t>
  </si>
  <si>
    <t>AEROMOLINOS CARMEN C.A</t>
  </si>
  <si>
    <t>J-405556218</t>
  </si>
  <si>
    <t>30486000</t>
  </si>
  <si>
    <t>30497000</t>
  </si>
  <si>
    <t>30407000-30439000</t>
  </si>
  <si>
    <t>30441000-30485000</t>
  </si>
  <si>
    <t>30487000-30496000</t>
  </si>
  <si>
    <t>30498000-30505000</t>
  </si>
  <si>
    <t>00017330</t>
  </si>
  <si>
    <t>00032123</t>
  </si>
  <si>
    <t>SAMUEL BUSTAMANTE</t>
  </si>
  <si>
    <t>V4084808</t>
  </si>
  <si>
    <t>00017275-00017329</t>
  </si>
  <si>
    <t>00017331-00017339</t>
  </si>
  <si>
    <t>0978</t>
  </si>
  <si>
    <t>00129634</t>
  </si>
  <si>
    <t>00129602</t>
  </si>
  <si>
    <t>AIMARA CANCINES</t>
  </si>
  <si>
    <t xml:space="preserve">V140583369 </t>
  </si>
  <si>
    <t>0978-0978</t>
  </si>
  <si>
    <t>00129514-00129601</t>
  </si>
  <si>
    <t>00129603-00129633</t>
  </si>
  <si>
    <t>00129635-00129677</t>
  </si>
  <si>
    <t>1354</t>
  </si>
  <si>
    <t>00001415</t>
  </si>
  <si>
    <t>1355</t>
  </si>
  <si>
    <t>00175845-00175984</t>
  </si>
  <si>
    <t>00215308-00215444</t>
  </si>
  <si>
    <t>00026077-00026105</t>
  </si>
  <si>
    <t>00125017</t>
  </si>
  <si>
    <t>31/7/2021</t>
  </si>
  <si>
    <t>NADIA MORALES</t>
  </si>
  <si>
    <t xml:space="preserve">V5416584 </t>
  </si>
  <si>
    <t>00124848-00125038</t>
  </si>
  <si>
    <t>00002795-00002911</t>
  </si>
  <si>
    <t>00017440-00017521</t>
  </si>
  <si>
    <t>00173741-00173792</t>
  </si>
  <si>
    <t>00173794-00173834</t>
  </si>
  <si>
    <t>00173793</t>
  </si>
  <si>
    <t>VOV-3 CONTAC CENTER</t>
  </si>
  <si>
    <t>J-29809525-3</t>
  </si>
  <si>
    <t>00021592-00021693</t>
  </si>
  <si>
    <t>0037</t>
  </si>
  <si>
    <t>00003857</t>
  </si>
  <si>
    <t>CORPORACION JR2628 C.A</t>
  </si>
  <si>
    <t>J-41147527-0</t>
  </si>
  <si>
    <t>00003893</t>
  </si>
  <si>
    <t>FUENTE DE SODA CLIN SANTA SOFIA</t>
  </si>
  <si>
    <t>J00148536-8</t>
  </si>
  <si>
    <t>00003821-00003856</t>
  </si>
  <si>
    <t>00003858-00003892</t>
  </si>
  <si>
    <t>00003894-00003915</t>
  </si>
  <si>
    <t>0240</t>
  </si>
  <si>
    <t>00034525-00034627</t>
  </si>
  <si>
    <t>00168325-00168458</t>
  </si>
  <si>
    <t>00009981-00010029</t>
  </si>
  <si>
    <t>00184706-00184807</t>
  </si>
  <si>
    <t>00000188</t>
  </si>
  <si>
    <t>00184829</t>
  </si>
  <si>
    <t>JOSE CORREA</t>
  </si>
  <si>
    <t>V5887935</t>
  </si>
  <si>
    <t>00184750</t>
  </si>
  <si>
    <t>00184727</t>
  </si>
  <si>
    <t>U.E.P.COLEGIO LOS HIPOCAMPITOS</t>
  </si>
  <si>
    <t>J30954179-0</t>
  </si>
  <si>
    <t>00184728-00184749</t>
  </si>
  <si>
    <t>00184751-00184837</t>
  </si>
  <si>
    <t>0151-0151</t>
  </si>
  <si>
    <t>00002248-00002266</t>
  </si>
  <si>
    <t>00185462</t>
  </si>
  <si>
    <t>00185459-00185461</t>
  </si>
  <si>
    <t>00185463-00185542</t>
  </si>
  <si>
    <t>1420</t>
  </si>
  <si>
    <t>00082361</t>
  </si>
  <si>
    <t>00185339</t>
  </si>
  <si>
    <t xml:space="preserve">V14675835 </t>
  </si>
  <si>
    <t>00082339-00082360</t>
  </si>
  <si>
    <t>00082362-00082404</t>
  </si>
  <si>
    <t>0853</t>
  </si>
  <si>
    <t>00114995</t>
  </si>
  <si>
    <t>GVF</t>
  </si>
  <si>
    <t xml:space="preserve">V268259853 </t>
  </si>
  <si>
    <t>0853-0853</t>
  </si>
  <si>
    <t>00114939-00114994</t>
  </si>
  <si>
    <t>00114996-00115086</t>
  </si>
  <si>
    <t>1801</t>
  </si>
  <si>
    <t>00076280</t>
  </si>
  <si>
    <t>CEIP MARIA DE LAS A.C</t>
  </si>
  <si>
    <t xml:space="preserve">J314101382 </t>
  </si>
  <si>
    <t>00076277-00076279</t>
  </si>
  <si>
    <t>00076281-00076296</t>
  </si>
  <si>
    <t>00157718</t>
  </si>
  <si>
    <t>IRANAXY MORENO</t>
  </si>
  <si>
    <t xml:space="preserve">V242862854 </t>
  </si>
  <si>
    <t>1760-1760</t>
  </si>
  <si>
    <t>00157627-00157717</t>
  </si>
  <si>
    <t>00157719-00157738</t>
  </si>
  <si>
    <t>1642</t>
  </si>
  <si>
    <t>00068642-00068763</t>
  </si>
  <si>
    <t>00092078</t>
  </si>
  <si>
    <t>INVERSIONES CRYSRTALLINE WATER</t>
  </si>
  <si>
    <t>J50042722-0</t>
  </si>
  <si>
    <t>00092053-00092077</t>
  </si>
  <si>
    <t>00092079-00092129</t>
  </si>
  <si>
    <t>0320</t>
  </si>
  <si>
    <t>00007305</t>
  </si>
  <si>
    <t>FUENTE DE SODA CLINICA SANTA SOFIA C.A</t>
  </si>
  <si>
    <t>J001485368</t>
  </si>
  <si>
    <t>00007211-00007304</t>
  </si>
  <si>
    <t>00007306-00007320</t>
  </si>
  <si>
    <t>0236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</si>
</sst>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7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66" fontId="0" fillId="2" borderId="1" xfId="0" applyNumberFormat="1" applyFill="1" applyBorder="1"/>
    <xf numFmtId="166" fontId="5" fillId="2" borderId="1" xfId="0" applyNumberFormat="1" applyFont="1" applyFill="1" applyBorder="1"/>
    <xf numFmtId="166" fontId="4" fillId="2" borderId="1" xfId="0" applyNumberFormat="1" applyFont="1" applyFill="1" applyBorder="1"/>
    <xf numFmtId="0" fontId="0" fillId="2" borderId="0" xfId="0" applyFill="1" applyBorder="1"/>
    <xf numFmtId="165" fontId="2" fillId="2" borderId="0" xfId="0" applyNumberFormat="1" applyFont="1" applyFill="1" applyBorder="1"/>
    <xf numFmtId="14" fontId="0" fillId="2" borderId="1" xfId="0" applyNumberFormat="1" applyFill="1" applyBorder="1" applyAlignment="1">
      <alignment horizontal="center"/>
    </xf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257175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6.1%20%20LIBRO%20DE%20VENTAS%20AUTOMERCADO%20EXPRESS%20DEL%2001-06-2021%20HASTA%20EL%2015-06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6.2%20%20LIBRO%20DE%20VENTAS%20AUTOMERCADO%20EXPRESS%20DEL%2016-06-2021%20HASTA%20EL%2030-06-2021%20declar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"/>
      <sheetName val="RESUMEN "/>
    </sheetNames>
    <sheetDataSet>
      <sheetData sheetId="0">
        <row r="758">
          <cell r="J758">
            <v>421146133017.6239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2"/>
      <sheetName val="RESUMEN "/>
    </sheetNames>
    <sheetDataSet>
      <sheetData sheetId="0">
        <row r="925">
          <cell r="J925">
            <v>479488391360.53784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412.440574074077" createdVersion="4" refreshedVersion="4" minRefreshableVersion="3" recordCount="2158">
  <cacheSource type="worksheet">
    <worksheetSource ref="A1:AE2159" sheet="JULIO 2021"/>
  </cacheSource>
  <cacheFields count="31">
    <cacheField name="Linea" numFmtId="49">
      <sharedItems containsBlank="1"/>
    </cacheField>
    <cacheField name="Fecha" numFmtId="14">
      <sharedItems containsDate="1" containsBlank="1" containsMixedTypes="1" minDate="2020-02-01T00:00:00" maxDate="2021-08-01T00:00:00" count="455">
        <d v="2021-07-01T00:00:00"/>
        <d v="2021-07-02T00:00:00"/>
        <d v="2021-07-03T00:00:00"/>
        <d v="2021-07-04T00:00:00"/>
        <d v="2021-07-05T00:00:00"/>
        <d v="2021-07-06T00:00:00"/>
        <d v="2021-07-07T00:00:00"/>
        <d v="2021-07-08T00:00:00"/>
        <d v="2021-07-09T00:00:00"/>
        <d v="2021-07-10T00:00:00"/>
        <d v="2021-07-11T00:00:00"/>
        <d v="2021-07-12T00:00:00"/>
        <d v="2021-07-13T00:00:00"/>
        <d v="2021-07-14T00:00:00"/>
        <d v="2021-07-15T00:00:00"/>
        <s v="15//7/2021"/>
        <d v="2021-07-16T00:00:00"/>
        <d v="2021-07-17T00:00:00"/>
        <d v="2021-07-18T00:00:00"/>
        <d v="2021-07-19T00:00:00"/>
        <d v="2021-07-20T00:00:00"/>
        <d v="2021-07-21T00:00:00"/>
        <d v="2021-07-22T00:00:00"/>
        <d v="2021-07-23T00:00:00"/>
        <d v="2021-07-24T00:00:00"/>
        <d v="2021-07-25T00:00:00"/>
        <d v="2021-07-26T00:00:00"/>
        <d v="2021-07-27T00:00:00"/>
        <d v="2021-07-28T00:00:00"/>
        <d v="2021-07-29T00:00:00"/>
        <d v="2021-07-30T00:00:00"/>
        <d v="2021-07-31T00:00:00"/>
        <m/>
        <d v="2020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1-06-06T00:00:00" u="1"/>
        <d v="2020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1-06-08T00:00:00" u="1"/>
        <d v="2020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1-06-10T00:00:00" u="1"/>
        <d v="2020-07-06T00:00:00" u="1"/>
        <d v="2020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1-06-12T00:00:00" u="1"/>
        <d v="2020-07-08T00:00:00" u="1"/>
        <d v="2020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1-06-14T00:00:00" u="1"/>
        <d v="2020-07-10T00:00:00" u="1"/>
        <d v="2020-08-06T00:00:00" u="1"/>
        <d v="2020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1-06-16T00:00:00" u="1"/>
        <d v="2020-07-12T00:00:00" u="1"/>
        <d v="2020-08-08T00:00:00" u="1"/>
        <d v="2020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1-06-18T00:00:00" u="1"/>
        <d v="2020-07-14T00:00:00" u="1"/>
        <d v="2020-08-10T00:00:00" u="1"/>
        <d v="2020-09-06T00:00:00" u="1"/>
        <d v="2020-10-02T00:00:00" u="1"/>
        <d v="2020-04-28T00:00:00" u="1"/>
        <d v="2021-04-28T00:00:00" u="1"/>
        <d v="2020-05-24T00:00:00" u="1"/>
        <d v="2021-05-24T00:00:00" u="1"/>
        <d v="2020-06-20T00:00:00" u="1"/>
        <d v="2021-06-20T00:00:00" u="1"/>
        <d v="2020-07-16T00:00:00" u="1"/>
        <d v="2020-08-12T00:00:00" u="1"/>
        <d v="2020-09-08T00:00:00" u="1"/>
        <d v="2020-10-04T00:00:00" u="1"/>
        <d v="2020-04-30T00:00:00" u="1"/>
        <d v="2021-04-30T00:00:00" u="1"/>
        <d v="2020-05-26T00:00:00" u="1"/>
        <d v="2021-05-26T00:00:00" u="1"/>
        <d v="2020-06-22T00:00:00" u="1"/>
        <d v="2021-06-22T00:00:00" u="1"/>
        <d v="2020-07-18T00:00:00" u="1"/>
        <d v="2020-08-14T00:00:00" u="1"/>
        <d v="2020-09-10T00:00:00" u="1"/>
        <d v="2020-10-06T00:00:00" u="1"/>
        <d v="2020-05-28T00:00:00" u="1"/>
        <d v="2021-05-28T00:00:00" u="1"/>
        <d v="2020-06-24T00:00:00" u="1"/>
        <d v="2021-06-24T00:00:00" u="1"/>
        <d v="2020-07-20T00:00:00" u="1"/>
        <d v="2020-08-16T00:00:00" u="1"/>
        <d v="2020-09-12T00:00:00" u="1"/>
        <d v="2020-10-08T00:00:00" u="1"/>
        <d v="2020-05-30T00:00:00" u="1"/>
        <d v="2021-05-30T00:00:00" u="1"/>
        <d v="2020-06-26T00:00:00" u="1"/>
        <d v="2021-06-26T00:00:00" u="1"/>
        <d v="2020-07-22T00:00:00" u="1"/>
        <d v="2020-08-18T00:00:00" u="1"/>
        <d v="2020-09-14T00:00:00" u="1"/>
        <d v="2020-10-10T00:00:00" u="1"/>
        <d v="2020-12-02T00:00:00" u="1"/>
        <d v="2020-06-28T00:00:00" u="1"/>
        <d v="2021-06-28T00:00:00" u="1"/>
        <d v="2020-07-24T00:00:00" u="1"/>
        <d v="2020-08-20T00:00:00" u="1"/>
        <d v="2020-09-16T00:00:00" u="1"/>
        <d v="2020-10-12T00:00:00" u="1"/>
        <d v="2020-12-04T00:00:00" u="1"/>
        <d v="2020-06-30T00:00:00" u="1"/>
        <d v="2021-06-30T00:00:00" u="1"/>
        <d v="2020-07-26T00:00:00" u="1"/>
        <d v="2020-08-22T00:00:00" u="1"/>
        <d v="2020-09-18T00:00:00" u="1"/>
        <d v="2020-10-14T00:00:00" u="1"/>
        <d v="2020-12-06T00:00:00" u="1"/>
        <d v="2020-07-28T00:00:00" u="1"/>
        <d v="2020-08-24T00:00:00" u="1"/>
        <d v="2020-09-20T00:00:00" u="1"/>
        <d v="2020-10-16T00:00:00" u="1"/>
        <d v="2020-12-08T00:00:00" u="1"/>
        <d v="2020-07-30T00:00:00" u="1"/>
        <d v="2020-08-26T00:00:00" u="1"/>
        <d v="2020-09-22T00:00:00" u="1"/>
        <d v="2020-10-18T00:00:00" u="1"/>
        <d v="2020-12-10T00:00:00" u="1"/>
        <d v="2020-08-28T00:00:00" u="1"/>
        <d v="2020-09-24T00:00:00" u="1"/>
        <d v="2020-10-20T00:00:00" u="1"/>
        <d v="2020-12-12T00:00:00" u="1"/>
        <d v="2020-08-30T00:00:00" u="1"/>
        <d v="2020-09-26T00:00:00" u="1"/>
        <d v="2020-10-22T00:00:00" u="1"/>
        <d v="2020-12-14T00:00:00" u="1"/>
        <d v="2020-09-28T00:00:00" u="1"/>
        <d v="2020-10-24T00:00:00" u="1"/>
        <d v="2020-12-16T00:00:00" u="1"/>
        <d v="2020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1-06-05T00:00:00" u="1"/>
        <d v="2020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1-06-07T00:00:00" u="1"/>
        <d v="2020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1-06-09T00:00:00" u="1"/>
        <d v="2020-07-05T00:00:00" u="1"/>
        <d v="2020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1-06-11T00:00:00" u="1"/>
        <d v="2020-07-07T00:00:00" u="1"/>
        <d v="2020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1-06-13T00:00:00" u="1"/>
        <d v="2020-07-09T00:00:00" u="1"/>
        <d v="2020-08-05T00:00:00" u="1"/>
        <d v="2020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1-06-15T00:00:00" u="1"/>
        <d v="2020-07-11T00:00:00" u="1"/>
        <d v="2020-08-07T00:00:00" u="1"/>
        <d v="2020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1-06-17T00:00:00" u="1"/>
        <d v="2020-07-13T00:00:00" u="1"/>
        <d v="2020-08-09T00:00:00" u="1"/>
        <d v="2020-09-05T00:00:00" u="1"/>
        <d v="2020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1-06-19T00:00:00" u="1"/>
        <d v="2020-07-15T00:00:00" u="1"/>
        <d v="2020-08-11T00:00:00" u="1"/>
        <d v="2020-09-07T00:00:00" u="1"/>
        <d v="2020-10-03T00:00:00" u="1"/>
        <d v="2020-04-29T00:00:00" u="1"/>
        <d v="2021-04-29T00:00:00" u="1"/>
        <d v="2020-05-25T00:00:00" u="1"/>
        <d v="2021-05-25T00:00:00" u="1"/>
        <d v="2020-06-21T00:00:00" u="1"/>
        <d v="2021-06-21T00:00:00" u="1"/>
        <d v="2020-07-17T00:00:00" u="1"/>
        <d v="2020-08-13T00:00:00" u="1"/>
        <d v="2020-09-09T00:00:00" u="1"/>
        <d v="2020-10-05T00:00:00" u="1"/>
        <d v="2020-05-27T00:00:00" u="1"/>
        <d v="2021-05-27T00:00:00" u="1"/>
        <d v="2020-06-23T00:00:00" u="1"/>
        <d v="2021-06-23T00:00:00" u="1"/>
        <d v="2020-07-19T00:00:00" u="1"/>
        <d v="2020-08-15T00:00:00" u="1"/>
        <d v="2020-09-11T00:00:00" u="1"/>
        <d v="2020-10-07T00:00:00" u="1"/>
        <d v="2020-05-29T00:00:00" u="1"/>
        <d v="2021-05-29T00:00:00" u="1"/>
        <d v="2020-06-25T00:00:00" u="1"/>
        <d v="2021-06-25T00:00:00" u="1"/>
        <d v="2020-07-21T00:00:00" u="1"/>
        <d v="2020-08-17T00:00:00" u="1"/>
        <d v="2020-09-13T00:00:00" u="1"/>
        <d v="2020-10-09T00:00:00" u="1"/>
        <d v="2020-12-01T00:00:00" u="1"/>
        <d v="2020-05-31T00:00:00" u="1"/>
        <d v="2021-05-31T00:00:00" u="1"/>
        <d v="2020-06-27T00:00:00" u="1"/>
        <d v="2021-06-27T00:00:00" u="1"/>
        <d v="2020-07-23T00:00:00" u="1"/>
        <d v="2020-08-19T00:00:00" u="1"/>
        <d v="2020-09-15T00:00:00" u="1"/>
        <d v="2020-10-11T00:00:00" u="1"/>
        <d v="2020-12-03T00:00:00" u="1"/>
        <d v="2020-06-29T00:00:00" u="1"/>
        <d v="2021-06-29T00:00:00" u="1"/>
        <d v="2020-07-25T00:00:00" u="1"/>
        <d v="2020-08-21T00:00:00" u="1"/>
        <d v="2020-09-17T00:00:00" u="1"/>
        <d v="2020-10-13T00:00:00" u="1"/>
        <d v="2020-12-05T00:00:00" u="1"/>
        <d v="2020-07-27T00:00:00" u="1"/>
        <d v="2020-08-23T00:00:00" u="1"/>
        <d v="2020-09-19T00:00:00" u="1"/>
        <d v="2020-10-15T00:00:00" u="1"/>
        <d v="2020-12-07T00:00:00" u="1"/>
        <d v="2020-07-29T00:00:00" u="1"/>
        <d v="2020-08-25T00:00:00" u="1"/>
        <d v="2020-09-21T00:00:00" u="1"/>
        <d v="2020-10-17T00:00:00" u="1"/>
        <d v="2020-12-09T00:00:00" u="1"/>
        <d v="2020-07-31T00:00:00" u="1"/>
        <d v="2020-08-27T00:00:00" u="1"/>
        <d v="2020-09-23T00:00:00" u="1"/>
        <d v="2020-10-19T00:00:00" u="1"/>
        <d v="2020-12-11T00:00:00" u="1"/>
        <d v="2020-08-29T00:00:00" u="1"/>
        <d v="2020-09-25T00:00:00" u="1"/>
        <d v="2020-10-21T00:00:00" u="1"/>
        <d v="2020-12-13T00:00:00" u="1"/>
        <d v="2020-08-31T00:00:00" u="1"/>
        <d v="2020-09-27T00:00:00" u="1"/>
        <d v="2020-10-23T00:00:00" u="1"/>
        <d v="2020-12-15T00:00:00" u="1"/>
      </sharedItems>
    </cacheField>
    <cacheField name="Sucursal" numFmtId="49">
      <sharedItems containsBlank="1" count="6">
        <s v="0204"/>
        <s v="0201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306200533.5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235696742.5" maxValue="7884787578.3999996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61263022.5" maxValue="5924427343.1999998"/>
    </cacheField>
    <cacheField name="Base General Imponible Contribuyentes" numFmtId="165">
      <sharedItems containsString="0" containsBlank="1" containsNumber="1" minValue="-64167000" maxValue="473160700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-10266720" maxValue="75705712"/>
    </cacheField>
    <cacheField name="Base General Imponible no Contribuyentes" numFmtId="165">
      <sharedItems containsString="0" containsBlank="1" containsNumber="1" minValue="-53820000" maxValue="1689965720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8611200" maxValue="270394515.19999999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2891720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2313376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58">
  <r>
    <s v="1"/>
    <x v="0"/>
    <x v="0"/>
    <s v="001"/>
    <s v="Z1F0017854"/>
    <s v="0497-0497"/>
    <s v="FC"/>
    <s v="00029695-00029728"/>
    <s v=""/>
    <s v=""/>
    <s v=""/>
    <s v=""/>
    <n v="0"/>
    <s v=""/>
    <s v="VENTAS NO CONTRIBUYENTES"/>
    <s v=""/>
    <n v="1069519126.636"/>
    <n v="0"/>
    <n v="724326367.70000005"/>
    <n v="0"/>
    <s v="-"/>
    <n v="0"/>
    <n v="297579964.59999996"/>
    <s v="16"/>
    <n v="47612794.335999995"/>
    <n v="0"/>
    <s v="-"/>
    <n v="0"/>
    <n v="0"/>
    <s v="-"/>
    <n v="0"/>
  </r>
  <r>
    <s v="2"/>
    <x v="0"/>
    <x v="0"/>
    <s v="001"/>
    <s v="Z1F0017854"/>
    <s v="0497"/>
    <s v="FC"/>
    <s v="00029694"/>
    <s v=""/>
    <s v=""/>
    <s v=""/>
    <s v=""/>
    <n v="0"/>
    <s v=""/>
    <s v="GRUPO DOPERCA C.A"/>
    <s v="J411415898"/>
    <n v="71148502"/>
    <n v="0"/>
    <n v="55636750"/>
    <n v="13372200"/>
    <s v="16"/>
    <n v="2139552"/>
    <n v="0"/>
    <s v="-"/>
    <n v="0"/>
    <n v="0"/>
    <s v="-"/>
    <n v="0"/>
    <n v="0"/>
    <s v="-"/>
    <n v="0"/>
  </r>
  <r>
    <s v="3"/>
    <x v="0"/>
    <x v="0"/>
    <s v="001"/>
    <s v="Z1F0017854"/>
    <s v="0497-0497"/>
    <s v="FC"/>
    <s v="00029654-00029693"/>
    <s v=""/>
    <s v=""/>
    <s v=""/>
    <s v=""/>
    <n v="0"/>
    <s v=""/>
    <s v="VENTAS NO CONTRIBUYENTES"/>
    <s v=""/>
    <n v="939645788.01999998"/>
    <n v="0"/>
    <n v="722100866.1500001"/>
    <n v="0"/>
    <s v="-"/>
    <n v="0"/>
    <n v="187538725.75"/>
    <s v="-"/>
    <n v="30006196.120000001"/>
    <n v="0"/>
    <s v="-"/>
    <n v="0"/>
    <n v="0"/>
    <s v="-"/>
    <n v="0"/>
  </r>
  <r>
    <s v="4"/>
    <x v="0"/>
    <x v="1"/>
    <s v="011"/>
    <s v="Z1F0004616"/>
    <s v="0822"/>
    <s v="NC"/>
    <s v=""/>
    <s v="00000129"/>
    <s v=""/>
    <s v="00110485"/>
    <s v="1/7/2021"/>
    <n v="2713200"/>
    <s v="VEN"/>
    <s v="ROSALBA"/>
    <s v="V26610169"/>
    <n v="-2713200"/>
    <n v="0"/>
    <n v="-2713200"/>
    <n v="0"/>
    <s v="-"/>
    <n v="0"/>
    <n v="0"/>
    <s v="-"/>
    <n v="0"/>
    <n v="0"/>
    <s v="-"/>
    <n v="0"/>
    <n v="0"/>
    <s v="-"/>
    <n v="0"/>
  </r>
  <r>
    <s v="5"/>
    <x v="0"/>
    <x v="1"/>
    <s v="011"/>
    <s v="Z1F0004616"/>
    <s v="0822-0822"/>
    <s v="FC"/>
    <s v="00110474-00110631"/>
    <s v=""/>
    <s v=""/>
    <s v=""/>
    <s v=""/>
    <n v="0"/>
    <s v=""/>
    <s v="VENTAS NO CONTRIBUYENTES"/>
    <s v=""/>
    <n v="1457878687.9399998"/>
    <n v="0"/>
    <n v="1311611858.8999999"/>
    <n v="0"/>
    <s v="-"/>
    <n v="0"/>
    <n v="126092094"/>
    <s v="-"/>
    <n v="20174735.040000003"/>
    <n v="0"/>
    <s v="-"/>
    <n v="0"/>
    <n v="0"/>
    <s v="-"/>
    <n v="0"/>
  </r>
  <r>
    <s v="6"/>
    <x v="0"/>
    <x v="1"/>
    <s v="001"/>
    <s v="Z1F0000700"/>
    <s v="1587"/>
    <s v="FC"/>
    <s v="0012710-00127615"/>
    <s v=""/>
    <s v=""/>
    <s v=""/>
    <s v=""/>
    <n v="0"/>
    <s v=""/>
    <s v="VENTAS NO CONTRIBUYENTES"/>
    <s v=""/>
    <n v="4282316086.3699989"/>
    <n v="0"/>
    <n v="3212722616.9000001"/>
    <n v="0"/>
    <s v="-"/>
    <n v="0"/>
    <n v="922063335.75000012"/>
    <s v="16"/>
    <n v="147530133.72"/>
    <n v="0"/>
    <s v="-"/>
    <n v="0"/>
    <n v="0"/>
    <s v="-"/>
    <n v="0"/>
  </r>
  <r>
    <s v="7"/>
    <x v="0"/>
    <x v="0"/>
    <s v="002"/>
    <s v="Z1F0017966"/>
    <s v="0494-0494"/>
    <s v="FC"/>
    <s v="00015449-00015552"/>
    <s v=""/>
    <s v=""/>
    <s v=""/>
    <s v=""/>
    <n v="0"/>
    <s v=""/>
    <s v="VENTAS NO CONTRIBUYENTES"/>
    <s v=""/>
    <n v="2230446597.1988001"/>
    <n v="0"/>
    <n v="1437589189.3000002"/>
    <n v="0"/>
    <s v="-"/>
    <n v="0"/>
    <n v="683497765.42999995"/>
    <s v="-"/>
    <n v="109359642.46879998"/>
    <n v="0"/>
    <s v="-"/>
    <n v="0"/>
    <n v="0"/>
    <s v="-"/>
    <n v="0"/>
  </r>
  <r>
    <s v="8"/>
    <x v="0"/>
    <x v="0"/>
    <s v="002"/>
    <s v="Z1F0017966"/>
    <s v="0494"/>
    <s v="FC"/>
    <s v="00015448"/>
    <s v=""/>
    <s v=""/>
    <s v=""/>
    <s v=""/>
    <n v="0"/>
    <s v=""/>
    <s v="TROLK CA"/>
    <s v="J001397906"/>
    <n v="2248080"/>
    <n v="0"/>
    <n v="0"/>
    <n v="1938000"/>
    <s v="16"/>
    <n v="310080"/>
    <n v="0"/>
    <s v="-"/>
    <n v="0"/>
    <n v="0"/>
    <s v="-"/>
    <n v="0"/>
    <n v="0"/>
    <s v="-"/>
    <n v="0"/>
  </r>
  <r>
    <s v="9"/>
    <x v="0"/>
    <x v="0"/>
    <s v="002"/>
    <s v="Z1F0017966"/>
    <s v="0494-0494"/>
    <s v="FC"/>
    <s v="00015444-00015447"/>
    <s v=""/>
    <s v=""/>
    <s v=""/>
    <s v=""/>
    <n v="0"/>
    <s v=""/>
    <s v="VENTAS NO CONTRIBUYENTES"/>
    <s v=""/>
    <n v="13354112"/>
    <n v="0"/>
    <n v="8614410"/>
    <n v="0"/>
    <s v="-"/>
    <n v="0"/>
    <n v="4085950"/>
    <s v="16"/>
    <n v="653752"/>
    <n v="0"/>
    <s v="-"/>
    <n v="0"/>
    <n v="0"/>
    <s v="-"/>
    <n v="0"/>
  </r>
  <r>
    <s v="90"/>
    <x v="1"/>
    <x v="1"/>
    <s v="011"/>
    <s v="Z1F0004616"/>
    <s v="0823-0823"/>
    <s v="FC"/>
    <s v="00110632-00110819"/>
    <s v=""/>
    <s v=""/>
    <s v=""/>
    <s v=""/>
    <n v="0"/>
    <s v=""/>
    <s v="VENTAS NO CONTRIBUYENTES"/>
    <s v=""/>
    <n v="1805382685.75"/>
    <n v="0"/>
    <n v="1678069785.75"/>
    <n v="0"/>
    <s v="-"/>
    <n v="0"/>
    <n v="109752500"/>
    <s v="-"/>
    <n v="17560400"/>
    <n v="0"/>
    <s v="-"/>
    <n v="0"/>
    <n v="0"/>
    <s v="-"/>
    <n v="0"/>
  </r>
  <r>
    <s v="11"/>
    <x v="0"/>
    <x v="1"/>
    <s v="002"/>
    <s v="Z1B8050002"/>
    <s v="1923"/>
    <s v="FC"/>
    <s v="00174062-00174075"/>
    <s v=""/>
    <s v=""/>
    <s v=""/>
    <s v=""/>
    <n v="0"/>
    <s v=""/>
    <s v="VENTAS NO CONTRIBUYENTES"/>
    <s v=""/>
    <n v="714968862.972"/>
    <n v="0"/>
    <n v="570927209.49999988"/>
    <n v="0"/>
    <s v="-"/>
    <n v="0"/>
    <n v="124173839.2"/>
    <s v="-"/>
    <n v="19867814.272"/>
    <n v="0"/>
    <s v="-"/>
    <n v="0"/>
    <n v="0"/>
    <s v="-"/>
    <n v="0"/>
  </r>
  <r>
    <s v="12"/>
    <x v="0"/>
    <x v="1"/>
    <s v="002"/>
    <s v="Z1B8050149"/>
    <s v="1845"/>
    <s v="FC "/>
    <s v="00212356-00212432"/>
    <m/>
    <m/>
    <m/>
    <m/>
    <n v="0"/>
    <m/>
    <s v="VENTAS NO CONTRIBUYENTES"/>
    <m/>
    <n v="744257447.20000005"/>
    <n v="0"/>
    <n v="744257447.20000005"/>
    <n v="0"/>
    <s v="-"/>
    <n v="0"/>
    <n v="0"/>
    <s v="-"/>
    <n v="0"/>
    <n v="0"/>
    <s v="-"/>
    <n v="0"/>
    <n v="0"/>
    <s v="-"/>
    <n v="0"/>
  </r>
  <r>
    <s v="13"/>
    <x v="0"/>
    <x v="1"/>
    <s v="002"/>
    <s v="Z1B8050149"/>
    <s v="1845"/>
    <s v="NC"/>
    <m/>
    <s v="00001270"/>
    <m/>
    <m/>
    <m/>
    <n v="0"/>
    <m/>
    <s v="NOTA DE CREDITO"/>
    <m/>
    <n v="-43928000"/>
    <n v="0"/>
    <n v="-43928000"/>
    <n v="0"/>
    <s v="-"/>
    <n v="0"/>
    <n v="0"/>
    <s v="-"/>
    <n v="0"/>
    <n v="0"/>
    <s v="-"/>
    <n v="0"/>
    <n v="0"/>
    <s v="-"/>
    <n v="0"/>
  </r>
  <r>
    <s v="14"/>
    <x v="0"/>
    <x v="1"/>
    <s v="002"/>
    <s v="Z1B8050365"/>
    <s v="1299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5"/>
    <x v="0"/>
    <x v="1"/>
    <s v="002"/>
    <s v="Z1B8050365"/>
    <s v="1300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6"/>
    <x v="0"/>
    <x v="1"/>
    <s v="002"/>
    <s v="Z1B8050365"/>
    <s v="1301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7"/>
    <x v="0"/>
    <x v="1"/>
    <s v="002"/>
    <s v="Z1B8050365"/>
    <s v="1302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8"/>
    <x v="0"/>
    <x v="1"/>
    <s v="002"/>
    <s v="Z1B8050365"/>
    <s v="1303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9"/>
    <x v="0"/>
    <x v="1"/>
    <s v="002"/>
    <s v="Z1B8050365"/>
    <s v="1304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0"/>
    <x v="0"/>
    <x v="1"/>
    <s v="002"/>
    <s v="Z1B8050365"/>
    <s v="1305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1"/>
    <x v="0"/>
    <x v="1"/>
    <s v="002"/>
    <s v="Z1B8050365"/>
    <s v="1306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2"/>
    <x v="0"/>
    <x v="1"/>
    <s v="002"/>
    <s v="Z1B8050365"/>
    <s v="1307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3"/>
    <x v="0"/>
    <x v="1"/>
    <s v="002"/>
    <s v="Z1B8050365"/>
    <s v="1308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4"/>
    <x v="0"/>
    <x v="1"/>
    <s v="002"/>
    <s v="Z1B8050365"/>
    <s v="1309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5"/>
    <x v="0"/>
    <x v="1"/>
    <s v="002"/>
    <s v="Z1B8050365"/>
    <s v="1310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6"/>
    <x v="0"/>
    <x v="1"/>
    <s v="002"/>
    <s v="Z1B8050365"/>
    <s v="1311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7"/>
    <x v="0"/>
    <x v="1"/>
    <s v="002"/>
    <s v="Z1B8050365"/>
    <s v="1312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8"/>
    <x v="0"/>
    <x v="1"/>
    <s v="002"/>
    <s v="Z1B8050365"/>
    <s v="1313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9"/>
    <x v="0"/>
    <x v="1"/>
    <s v="002"/>
    <s v="Z1B8050365"/>
    <s v="1314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0"/>
    <x v="0"/>
    <x v="1"/>
    <s v="002"/>
    <s v="Z1B8050365"/>
    <s v="1315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1"/>
    <x v="0"/>
    <x v="1"/>
    <s v="002"/>
    <s v="Z1B8050365"/>
    <s v="1316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2"/>
    <x v="0"/>
    <x v="1"/>
    <s v="002"/>
    <s v="Z1B8050365"/>
    <s v="1317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3"/>
    <x v="0"/>
    <x v="0"/>
    <s v="003"/>
    <s v="Z1F0017848"/>
    <s v="0489-0489"/>
    <s v="FC"/>
    <s v="00024359-00024416"/>
    <s v=""/>
    <s v=""/>
    <s v=""/>
    <s v=""/>
    <n v="0"/>
    <s v=""/>
    <s v="VENTAS NO CONTRIBUYENTES"/>
    <s v=""/>
    <n v="1050760258.9580001"/>
    <n v="0"/>
    <n v="824486098.6500001"/>
    <n v="0"/>
    <s v="-"/>
    <n v="0"/>
    <n v="195063931.30000001"/>
    <s v="-"/>
    <n v="31210229.008000001"/>
    <n v="0"/>
    <s v="-"/>
    <n v="0"/>
    <n v="0"/>
    <s v="-"/>
    <n v="0"/>
  </r>
  <r>
    <s v="34"/>
    <x v="0"/>
    <x v="1"/>
    <s v="003"/>
    <s v="Z1B8051199"/>
    <s v="0006"/>
    <s v="FC"/>
    <s v="00000277-00000342"/>
    <s v=""/>
    <s v=""/>
    <s v=""/>
    <s v=""/>
    <n v="0"/>
    <s v=""/>
    <s v="VENTAS NO CONTRIBUYENTES"/>
    <s v=""/>
    <n v="1840081004.3859997"/>
    <n v="0"/>
    <n v="1461373664.6499999"/>
    <n v="0"/>
    <s v="-"/>
    <n v="0"/>
    <n v="326471844.59999996"/>
    <s v="16"/>
    <n v="52235495.136"/>
    <n v="0"/>
    <s v="-"/>
    <n v="0"/>
    <n v="0"/>
    <s v="-"/>
    <n v="0"/>
  </r>
  <r>
    <s v="155"/>
    <x v="2"/>
    <x v="1"/>
    <s v="011"/>
    <s v="Z1F0004616"/>
    <s v="0824-0824"/>
    <s v="FC"/>
    <s v="00110983-00110993"/>
    <s v=""/>
    <s v=""/>
    <s v=""/>
    <s v=""/>
    <n v="0"/>
    <s v=""/>
    <s v="VENTAS NO CONTRIBUYENTES"/>
    <s v=""/>
    <n v="79066987.900000006"/>
    <n v="0"/>
    <n v="58051047.5"/>
    <n v="0"/>
    <s v="-"/>
    <n v="0"/>
    <n v="18117190"/>
    <s v="16"/>
    <n v="2898750.4"/>
    <n v="0"/>
    <s v="-"/>
    <n v="0"/>
    <n v="0"/>
    <s v="-"/>
    <n v="0"/>
  </r>
  <r>
    <s v="36"/>
    <x v="0"/>
    <x v="0"/>
    <s v="004"/>
    <s v="Z1F0017963"/>
    <s v="0491-0491"/>
    <s v="FC"/>
    <s v="00015742-00015764"/>
    <s v=""/>
    <s v=""/>
    <s v=""/>
    <s v=""/>
    <n v="0"/>
    <s v=""/>
    <s v="VENTAS NO CONTRIBUYENTES"/>
    <s v=""/>
    <n v="895944664.82799995"/>
    <n v="0"/>
    <n v="649299527.5999999"/>
    <n v="0"/>
    <s v="-"/>
    <n v="0"/>
    <n v="212625118.30000001"/>
    <s v="16"/>
    <n v="34020018.928000003"/>
    <n v="0"/>
    <s v="-"/>
    <n v="0"/>
    <n v="0"/>
    <s v="-"/>
    <n v="0"/>
  </r>
  <r>
    <s v="37"/>
    <x v="0"/>
    <x v="0"/>
    <s v="004"/>
    <s v="Z1F0017963"/>
    <s v="0491"/>
    <s v="FC"/>
    <s v="00015741"/>
    <s v=""/>
    <s v=""/>
    <s v=""/>
    <s v=""/>
    <n v="0"/>
    <s v=""/>
    <s v="CORPORACION LENOTRE GOURMET C.A"/>
    <s v="J317391004"/>
    <n v="16921970"/>
    <n v="0"/>
    <n v="16921970"/>
    <n v="0"/>
    <s v="-"/>
    <n v="0"/>
    <n v="0"/>
    <s v="-"/>
    <n v="0"/>
    <n v="0"/>
    <s v="-"/>
    <n v="0"/>
    <n v="0"/>
    <s v="-"/>
    <n v="0"/>
  </r>
  <r>
    <s v="38"/>
    <x v="0"/>
    <x v="0"/>
    <s v="004"/>
    <s v="Z1F0017963"/>
    <s v="0491-0491"/>
    <s v="FC"/>
    <s v="00015711-00015740"/>
    <s v=""/>
    <s v=""/>
    <s v=""/>
    <s v=""/>
    <n v="0"/>
    <s v=""/>
    <s v="VENTAS NO CONTRIBUYENTES"/>
    <s v=""/>
    <n v="740060594.648"/>
    <n v="0"/>
    <n v="585222267.45000005"/>
    <n v="0"/>
    <s v="-"/>
    <n v="0"/>
    <n v="133481316.55"/>
    <s v="16"/>
    <n v="21357010.647999998"/>
    <n v="0"/>
    <s v="-"/>
    <n v="0"/>
    <n v="0"/>
    <s v="-"/>
    <n v="0"/>
  </r>
  <r>
    <s v="39"/>
    <x v="0"/>
    <x v="0"/>
    <s v="004"/>
    <s v="Z1F0017963"/>
    <s v="0491"/>
    <s v="FC"/>
    <s v="00015710"/>
    <s v=""/>
    <s v=""/>
    <s v=""/>
    <s v=""/>
    <n v="0"/>
    <s v=""/>
    <s v="MOTEL PANORAMA"/>
    <s v="J000532214"/>
    <n v="17044710"/>
    <n v="0"/>
    <n v="15827000"/>
    <n v="1049750"/>
    <s v="16"/>
    <n v="167960"/>
    <n v="0"/>
    <s v="-"/>
    <n v="0"/>
    <n v="0"/>
    <s v="-"/>
    <n v="0"/>
    <n v="0"/>
    <s v="-"/>
    <n v="0"/>
  </r>
  <r>
    <s v="40"/>
    <x v="0"/>
    <x v="0"/>
    <s v="004"/>
    <s v="Z1F0017963"/>
    <s v="0491-0491"/>
    <s v="FC"/>
    <s v="00015692-00015709"/>
    <s v=""/>
    <s v=""/>
    <s v=""/>
    <s v=""/>
    <n v="0"/>
    <s v=""/>
    <s v="VENTAS NO CONTRIBUYENTES"/>
    <s v=""/>
    <n v="461459621.06400001"/>
    <n v="0"/>
    <n v="279291216.70000005"/>
    <n v="0"/>
    <s v="-"/>
    <n v="0"/>
    <n v="157041727.90000001"/>
    <s v="-"/>
    <n v="25126676.463999998"/>
    <n v="0"/>
    <s v="-"/>
    <n v="0"/>
    <n v="0"/>
    <s v="-"/>
    <n v="0"/>
  </r>
  <r>
    <s v="41"/>
    <x v="0"/>
    <x v="1"/>
    <s v="004"/>
    <s v="Z1B8050937"/>
    <s v="1851"/>
    <s v="FC"/>
    <s v="00170410-00170514"/>
    <s v=""/>
    <s v=""/>
    <s v=""/>
    <s v=""/>
    <n v="0"/>
    <s v=""/>
    <s v="VENTAS NO CONTRIBUYENTES"/>
    <s v=""/>
    <n v="3090629397.934001"/>
    <n v="0"/>
    <n v="2349542781.9499998"/>
    <n v="0"/>
    <s v="-"/>
    <n v="0"/>
    <n v="638867772.39999998"/>
    <s v="16"/>
    <n v="102218843.58399999"/>
    <n v="0"/>
    <s v="-"/>
    <n v="0"/>
    <n v="0"/>
    <s v="-"/>
    <n v="0"/>
  </r>
  <r>
    <s v="42"/>
    <x v="0"/>
    <x v="1"/>
    <s v="004"/>
    <s v="Z1B8050937"/>
    <s v="1851"/>
    <s v="FC"/>
    <s v="00170409"/>
    <s v=""/>
    <s v=""/>
    <s v=""/>
    <s v=""/>
    <n v="0"/>
    <s v=""/>
    <s v="ALIMENTOS COMARCA,C.A."/>
    <s v="J407069675"/>
    <n v="18362550"/>
    <n v="0"/>
    <n v="18362550"/>
    <n v="0"/>
    <s v="-"/>
    <n v="0"/>
    <n v="0"/>
    <s v="-"/>
    <n v="0"/>
    <n v="0"/>
    <s v="-"/>
    <n v="0"/>
    <n v="0"/>
    <s v="-"/>
    <n v="0"/>
  </r>
  <r>
    <s v="43"/>
    <x v="0"/>
    <x v="1"/>
    <s v="004"/>
    <s v="Z1B8050937"/>
    <s v="1851"/>
    <s v="FC"/>
    <s v="00170404-00170408"/>
    <s v=""/>
    <s v=""/>
    <s v=""/>
    <s v=""/>
    <n v="0"/>
    <s v=""/>
    <s v="VENTAS NO CONTRIBUYENTES"/>
    <s v=""/>
    <n v="255097551.09999999"/>
    <n v="0"/>
    <n v="218727363.5"/>
    <n v="0"/>
    <s v="-"/>
    <n v="0"/>
    <n v="31353610"/>
    <s v="-"/>
    <n v="5016577.5999999996"/>
    <n v="0"/>
    <s v="-"/>
    <n v="0"/>
    <n v="0"/>
    <s v="-"/>
    <n v="0"/>
  </r>
  <r>
    <s v="156"/>
    <x v="2"/>
    <x v="1"/>
    <s v="011"/>
    <s v="Z1F0004616"/>
    <s v="0824"/>
    <s v="FC"/>
    <s v="00110982"/>
    <s v=""/>
    <s v=""/>
    <s v=""/>
    <s v=""/>
    <n v="0"/>
    <s v=""/>
    <s v="HAZEL"/>
    <s v="V161147706"/>
    <n v="6273280"/>
    <n v="0"/>
    <n v="0"/>
    <n v="5408000"/>
    <s v="16"/>
    <n v="865280"/>
    <n v="0"/>
    <s v="-"/>
    <n v="0"/>
    <n v="0"/>
    <s v="-"/>
    <n v="0"/>
    <n v="0"/>
    <s v="-"/>
    <n v="0"/>
  </r>
  <r>
    <s v="45"/>
    <x v="0"/>
    <x v="0"/>
    <s v="005"/>
    <s v="Z1F0017998"/>
    <s v="0483-0483"/>
    <s v="FC"/>
    <s v="00019539-00019541"/>
    <s v=""/>
    <s v=""/>
    <s v=""/>
    <s v=""/>
    <n v="0"/>
    <s v=""/>
    <s v="VENTAS NO CONTRIBUYENTES"/>
    <s v=""/>
    <n v="116727032"/>
    <n v="0"/>
    <n v="28808370"/>
    <n v="0"/>
    <s v="-"/>
    <n v="0"/>
    <n v="75791950"/>
    <s v="-"/>
    <n v="12126712"/>
    <n v="0"/>
    <s v="-"/>
    <n v="0"/>
    <n v="0"/>
    <s v="-"/>
    <n v="0"/>
  </r>
  <r>
    <s v="46"/>
    <x v="0"/>
    <x v="0"/>
    <s v="005"/>
    <s v="Z1F0017998"/>
    <s v="0483"/>
    <s v="FC"/>
    <s v="00019538"/>
    <s v=""/>
    <s v=""/>
    <s v=""/>
    <s v=""/>
    <n v="0"/>
    <s v=""/>
    <s v="JORGE COSS"/>
    <s v="V096487157"/>
    <n v="23999158.399999999"/>
    <n v="0"/>
    <n v="17861900"/>
    <n v="5290740"/>
    <s v="16"/>
    <n v="846518.4"/>
    <n v="0"/>
    <s v="-"/>
    <n v="0"/>
    <n v="0"/>
    <s v="-"/>
    <n v="0"/>
    <n v="0"/>
    <s v="-"/>
    <n v="0"/>
  </r>
  <r>
    <s v="47"/>
    <x v="0"/>
    <x v="0"/>
    <s v="005"/>
    <s v="Z1F0017998"/>
    <s v="0483-0483"/>
    <s v="FC"/>
    <s v="00019485-00019537"/>
    <s v=""/>
    <s v=""/>
    <s v=""/>
    <s v=""/>
    <n v="0"/>
    <s v=""/>
    <s v="VENTAS NO CONTRIBUYENTES"/>
    <s v=""/>
    <n v="1430889318.2360003"/>
    <n v="0"/>
    <n v="873188237.79999983"/>
    <n v="0"/>
    <s v="-"/>
    <n v="0"/>
    <n v="474281152.10000002"/>
    <s v="16"/>
    <n v="75884984.335999995"/>
    <n v="0"/>
    <s v="-"/>
    <n v="0"/>
    <n v="6976800"/>
    <s v="8"/>
    <n v="558144"/>
  </r>
  <r>
    <s v="48"/>
    <x v="0"/>
    <x v="1"/>
    <s v="005"/>
    <s v="Z1B8050363"/>
    <s v="0007"/>
    <s v="FC"/>
    <s v="00000530-00000625"/>
    <s v=""/>
    <s v=""/>
    <s v=""/>
    <s v=""/>
    <n v="0"/>
    <s v=""/>
    <s v="VENTAS NO CONTRIBUYENTES"/>
    <s v=""/>
    <n v="3018373692.6619987"/>
    <n v="0"/>
    <n v="2237571146.5500002"/>
    <n v="0"/>
    <s v="-"/>
    <n v="0"/>
    <n v="673105643.19999993"/>
    <s v="16"/>
    <n v="107696902.91200002"/>
    <n v="0"/>
    <s v="-"/>
    <n v="0"/>
    <n v="0"/>
    <s v="-"/>
    <n v="0"/>
  </r>
  <r>
    <s v="49"/>
    <x v="0"/>
    <x v="1"/>
    <s v="005"/>
    <s v="Z1B8050363"/>
    <s v="0007"/>
    <s v="FC"/>
    <s v="00000529"/>
    <s v=""/>
    <s v=""/>
    <s v=""/>
    <s v=""/>
    <n v="0"/>
    <s v=""/>
    <s v="REPRESENTACIOS DOSCA.C.A"/>
    <s v="J300628310"/>
    <n v="6298500"/>
    <n v="0"/>
    <n v="6298500"/>
    <n v="0"/>
    <s v="-"/>
    <n v="0"/>
    <n v="0"/>
    <s v="-"/>
    <n v="0"/>
    <n v="0"/>
    <s v="-"/>
    <n v="0"/>
    <n v="0"/>
    <s v="-"/>
    <n v="0"/>
  </r>
  <r>
    <s v="50"/>
    <x v="0"/>
    <x v="1"/>
    <s v="005"/>
    <s v="Z1B8050363"/>
    <s v="0007"/>
    <s v="FC"/>
    <s v="00000507-00000528"/>
    <s v=""/>
    <s v=""/>
    <s v=""/>
    <s v=""/>
    <n v="0"/>
    <s v=""/>
    <s v="VENTAS NO CONTRIBUYENTES"/>
    <s v=""/>
    <n v="492028733.97200006"/>
    <n v="0"/>
    <n v="378998400.14999998"/>
    <n v="0"/>
    <s v="-"/>
    <n v="0"/>
    <n v="97439942.950000003"/>
    <s v="-"/>
    <n v="15590390.871999998"/>
    <n v="0"/>
    <s v="-"/>
    <n v="0"/>
    <n v="0"/>
    <s v="-"/>
    <n v="0"/>
  </r>
  <r>
    <s v="51"/>
    <x v="0"/>
    <x v="0"/>
    <s v="006"/>
    <s v="Z1F0017787"/>
    <s v="0455-0455"/>
    <s v="FC"/>
    <s v="00008680-00008689"/>
    <s v=""/>
    <s v=""/>
    <s v=""/>
    <s v=""/>
    <n v="0"/>
    <s v=""/>
    <s v="VENTAS NO CONTRIBUYENTES"/>
    <s v=""/>
    <n v="53018033.700000003"/>
    <n v="0"/>
    <n v="34044238.5"/>
    <n v="0"/>
    <s v="-"/>
    <n v="0"/>
    <n v="16356720"/>
    <s v="16"/>
    <n v="2617075.2000000002"/>
    <n v="0"/>
    <s v="-"/>
    <n v="0"/>
    <n v="0"/>
    <s v="-"/>
    <n v="0"/>
  </r>
  <r>
    <s v="52"/>
    <x v="0"/>
    <x v="1"/>
    <s v="006"/>
    <s v="Z1B8044815"/>
    <s v="1914"/>
    <s v="NC"/>
    <s v=""/>
    <s v="00000234"/>
    <s v=""/>
    <s v="00165035"/>
    <s v="1/7/2021"/>
    <n v="57698650.859999999"/>
    <s v="VEN"/>
    <s v="MARIA VIERRO"/>
    <s v="V17158934"/>
    <n v="-57698650.862000003"/>
    <n v="0"/>
    <n v="-29790273.849999998"/>
    <n v="0"/>
    <s v="-"/>
    <n v="0"/>
    <n v="-24058945.699999999"/>
    <s v="16"/>
    <n v="-3849431.3119999999"/>
    <n v="0"/>
    <s v="-"/>
    <n v="0"/>
    <n v="0"/>
    <s v="-"/>
    <n v="0"/>
  </r>
  <r>
    <s v="53"/>
    <x v="0"/>
    <x v="1"/>
    <s v="006"/>
    <s v="Z1B8044815"/>
    <s v="1914"/>
    <s v="FC"/>
    <s v="00165038-00165105"/>
    <s v=""/>
    <s v=""/>
    <s v=""/>
    <s v=""/>
    <n v="0"/>
    <s v=""/>
    <s v="VENTAS NO CONTRIBUYENTES"/>
    <s v=""/>
    <n v="1959399998.4820001"/>
    <n v="0"/>
    <n v="1368354076.6000001"/>
    <n v="0"/>
    <s v="-"/>
    <n v="0"/>
    <n v="509522346.45000005"/>
    <s v="16"/>
    <n v="81523575.431999996"/>
    <n v="0"/>
    <s v="-"/>
    <n v="0"/>
    <n v="0"/>
    <s v="-"/>
    <n v="0"/>
  </r>
  <r>
    <s v="54"/>
    <x v="0"/>
    <x v="1"/>
    <s v="006"/>
    <s v="Z1B8044815"/>
    <s v="1914"/>
    <s v="FC"/>
    <s v="00165037"/>
    <s v=""/>
    <s v=""/>
    <s v=""/>
    <s v=""/>
    <n v="0"/>
    <s v=""/>
    <s v="MANTENIMIENTOS ARFERCA"/>
    <s v="J-41073527-9"/>
    <n v="14050500"/>
    <n v="0"/>
    <n v="14050500"/>
    <n v="0"/>
    <s v="-"/>
    <n v="0"/>
    <n v="0"/>
    <s v="-"/>
    <n v="0"/>
    <n v="0"/>
    <s v="-"/>
    <n v="0"/>
    <n v="0"/>
    <s v="-"/>
    <n v="0"/>
  </r>
  <r>
    <s v="55"/>
    <x v="0"/>
    <x v="1"/>
    <s v="006"/>
    <s v="Z1B8044815"/>
    <s v="1914"/>
    <s v="FC"/>
    <s v="00164981-00165036"/>
    <s v=""/>
    <s v=""/>
    <s v=""/>
    <s v=""/>
    <n v="0"/>
    <s v=""/>
    <s v="VENTAS NO CONTRIBUYENTES"/>
    <s v=""/>
    <n v="2549832569.0399995"/>
    <n v="0"/>
    <n v="1978449128.5000005"/>
    <n v="0"/>
    <s v="-"/>
    <n v="0"/>
    <n v="492571931.5"/>
    <s v="16"/>
    <n v="78811509.040000021"/>
    <n v="0"/>
    <s v="-"/>
    <n v="0"/>
    <n v="0"/>
    <s v="-"/>
    <n v="0"/>
  </r>
  <r>
    <s v="56"/>
    <x v="0"/>
    <x v="1"/>
    <s v="007"/>
    <s v="Z1B8050013"/>
    <s v="1950"/>
    <s v="FC"/>
    <s v="00182508-00182594"/>
    <s v=""/>
    <s v=""/>
    <s v=""/>
    <s v=""/>
    <n v="0"/>
    <s v=""/>
    <s v="VENTAS NO CONTRIBUYENTES"/>
    <s v=""/>
    <n v="3297989892.3539987"/>
    <n v="0"/>
    <n v="2557142041.1999998"/>
    <n v="0"/>
    <s v="-"/>
    <n v="0"/>
    <n v="638661940.6500001"/>
    <s v="16"/>
    <n v="102185910.50399996"/>
    <n v="0"/>
    <s v="-"/>
    <n v="0"/>
    <n v="0"/>
    <s v="-"/>
    <n v="0"/>
  </r>
  <r>
    <s v="57"/>
    <x v="0"/>
    <x v="1"/>
    <s v="008"/>
    <s v="Z1B8050003"/>
    <s v="1866"/>
    <s v="FC"/>
    <s v="00181939-00181971"/>
    <s v=""/>
    <s v=""/>
    <s v=""/>
    <s v=""/>
    <n v="0"/>
    <s v=""/>
    <s v="VENTAS NO CONTRIBUYENTES"/>
    <s v=""/>
    <n v="1255638430.04"/>
    <n v="0"/>
    <n v="903337879.0999999"/>
    <n v="0"/>
    <s v="-"/>
    <n v="0"/>
    <n v="303707371.5"/>
    <s v="16"/>
    <n v="48593179.439999998"/>
    <n v="0"/>
    <s v="-"/>
    <n v="0"/>
    <n v="0"/>
    <s v="-"/>
    <n v="0"/>
  </r>
  <r>
    <s v="58"/>
    <x v="0"/>
    <x v="1"/>
    <s v="008"/>
    <s v="Z1B8050003"/>
    <s v="1866"/>
    <s v="FC"/>
    <s v="00181938"/>
    <s v=""/>
    <s v=""/>
    <s v=""/>
    <s v=""/>
    <n v="0"/>
    <s v=""/>
    <s v="UNIDAD DE PRODUCCCION DE ALIMENTOS SOCIALISTA CACIQUE GUAICAPURO"/>
    <s v="J-500400284 "/>
    <n v="6060000"/>
    <n v="0"/>
    <n v="6060000"/>
    <n v="0"/>
    <s v="-"/>
    <n v="0"/>
    <n v="0"/>
    <s v="-"/>
    <n v="0"/>
    <n v="0"/>
    <s v="-"/>
    <n v="0"/>
    <n v="0"/>
    <s v="-"/>
    <n v="0"/>
  </r>
  <r>
    <s v="59"/>
    <x v="0"/>
    <x v="1"/>
    <s v="008"/>
    <s v="Z1B8050003"/>
    <s v="1866"/>
    <s v="FC"/>
    <s v="00181937"/>
    <s v=""/>
    <s v=""/>
    <s v=""/>
    <s v=""/>
    <n v="0"/>
    <s v=""/>
    <s v="UNIDAD DE PRODUCCCION DE ALIMENTOS SOCIALISTA CACIQUE GUAICAPURO"/>
    <s v="J-500400284"/>
    <n v="81621583.200000003"/>
    <n v="0"/>
    <n v="81396775.200000003"/>
    <n v="193800"/>
    <s v="16"/>
    <n v="31008"/>
    <n v="0"/>
    <s v="-"/>
    <n v="0"/>
    <n v="0"/>
    <s v="-"/>
    <n v="0"/>
    <n v="0"/>
    <s v="-"/>
    <n v="0"/>
  </r>
  <r>
    <s v="60"/>
    <x v="0"/>
    <x v="1"/>
    <s v="008"/>
    <s v="Z1B8050003"/>
    <s v="1866"/>
    <s v="FC"/>
    <s v="00181873-00181936"/>
    <s v=""/>
    <s v=""/>
    <s v=""/>
    <s v=""/>
    <n v="0"/>
    <s v=""/>
    <s v="VENTAS NO CONTRIBUYENTES"/>
    <s v=""/>
    <n v="2758001490.2100005"/>
    <n v="0"/>
    <n v="1989651769.9499998"/>
    <n v="0"/>
    <s v="-"/>
    <n v="0"/>
    <n v="662370448.5"/>
    <s v="16"/>
    <n v="105979271.76000001"/>
    <n v="0"/>
    <s v="-"/>
    <n v="0"/>
    <n v="0"/>
    <s v="-"/>
    <n v="0"/>
  </r>
  <r>
    <s v="61"/>
    <x v="0"/>
    <x v="0"/>
    <s v="008"/>
    <s v="Z1F0017970"/>
    <s v="0121-0121"/>
    <s v="FC"/>
    <s v="00001797-00001820"/>
    <s v=""/>
    <s v=""/>
    <s v=""/>
    <s v=""/>
    <n v="0"/>
    <s v=""/>
    <s v="VENTAS NO CONTRIBUYENTES"/>
    <s v=""/>
    <n v="112952712.39999999"/>
    <n v="0"/>
    <n v="762280"/>
    <n v="0"/>
    <s v="-"/>
    <n v="0"/>
    <n v="96715890"/>
    <s v="16"/>
    <n v="15474542.400000002"/>
    <n v="0"/>
    <s v="-"/>
    <n v="0"/>
    <n v="0"/>
    <s v="-"/>
    <n v="0"/>
  </r>
  <r>
    <s v="62"/>
    <x v="0"/>
    <x v="1"/>
    <s v="009"/>
    <s v="Z1B8014458"/>
    <s v="1916"/>
    <s v="FC"/>
    <s v="00183926-00183936"/>
    <s v=""/>
    <s v=""/>
    <s v=""/>
    <s v=""/>
    <n v="0"/>
    <s v=""/>
    <s v="VENTAS NO CONTRIBUYENTES"/>
    <s v=""/>
    <n v="723022587.30599999"/>
    <n v="0"/>
    <n v="483503076.85000002"/>
    <n v="0"/>
    <s v="-"/>
    <n v="0"/>
    <n v="206482336.59999999"/>
    <s v="-"/>
    <n v="33037173.855999999"/>
    <n v="0"/>
    <s v="-"/>
    <n v="0"/>
    <n v="0"/>
    <s v="-"/>
    <n v="0"/>
  </r>
  <r>
    <s v="63"/>
    <x v="0"/>
    <x v="1"/>
    <s v="010"/>
    <s v="Z1F0000341"/>
    <s v="1390"/>
    <s v="FC"/>
    <s v="81294000-81298000"/>
    <s v=""/>
    <s v=""/>
    <s v=""/>
    <s v=""/>
    <n v="0"/>
    <s v=""/>
    <s v="VENTAS NO CONTRIBUYENTES"/>
    <s v=""/>
    <n v="172014619"/>
    <n v="0"/>
    <n v="132114945.80000001"/>
    <n v="0"/>
    <s v="-"/>
    <n v="0"/>
    <n v="34396270"/>
    <s v="16"/>
    <n v="5503403.2000000002"/>
    <n v="0"/>
    <s v="-"/>
    <n v="0"/>
    <n v="0"/>
    <s v="-"/>
    <n v="0"/>
  </r>
  <r>
    <s v="64"/>
    <x v="0"/>
    <x v="1"/>
    <s v="010"/>
    <s v="Z1F0000341"/>
    <s v="1390"/>
    <s v="FC"/>
    <s v="81293000"/>
    <s v=""/>
    <s v=""/>
    <s v=""/>
    <s v=""/>
    <n v="0"/>
    <s v=""/>
    <s v="BAZAR JOMANLYZ C.A."/>
    <s v="J312162171"/>
    <n v="7941148.7999999998"/>
    <n v="0"/>
    <n v="7941148.7999999998"/>
    <n v="0"/>
    <s v="-"/>
    <n v="0"/>
    <n v="0"/>
    <s v="-"/>
    <n v="0"/>
    <n v="0"/>
    <s v="-"/>
    <n v="0"/>
    <n v="0"/>
    <s v="-"/>
    <n v="0"/>
  </r>
  <r>
    <s v="65"/>
    <x v="0"/>
    <x v="1"/>
    <s v="010"/>
    <s v="Z1F0000341"/>
    <s v="1390"/>
    <s v="FC"/>
    <s v="81214000-81292000"/>
    <s v=""/>
    <s v=""/>
    <s v=""/>
    <s v=""/>
    <n v="0"/>
    <s v=""/>
    <s v="VENTAS NO CONTRIBUYENTES"/>
    <s v=""/>
    <n v="2174333424.8899999"/>
    <n v="0"/>
    <n v="1587130526.4000001"/>
    <n v="0"/>
    <s v="-"/>
    <n v="0"/>
    <n v="506209395.25"/>
    <s v="16"/>
    <n v="80993503.239999995"/>
    <n v="0"/>
    <s v="-"/>
    <n v="0"/>
    <n v="0"/>
    <s v="-"/>
    <n v="0"/>
  </r>
  <r>
    <s v="66"/>
    <x v="0"/>
    <x v="1"/>
    <s v="012"/>
    <s v="Z1B8038506"/>
    <s v="1771"/>
    <s v="FC"/>
    <s v="00075727-00075734"/>
    <s v=""/>
    <s v=""/>
    <s v=""/>
    <s v=""/>
    <n v="0"/>
    <s v=""/>
    <s v="VENTAS NO CONTRIBUYENTES"/>
    <s v=""/>
    <n v="115285427.3"/>
    <n v="0"/>
    <n v="35436911.400000006"/>
    <n v="0"/>
    <s v="-"/>
    <n v="0"/>
    <n v="68834927.5"/>
    <s v="16"/>
    <n v="11013588.4"/>
    <n v="0"/>
    <s v="-"/>
    <n v="0"/>
    <n v="0"/>
    <s v="-"/>
    <n v="0"/>
  </r>
  <r>
    <s v="67"/>
    <x v="0"/>
    <x v="1"/>
    <s v="014"/>
    <s v="Z1F0000338"/>
    <s v="1612"/>
    <s v="FC"/>
    <s v="00065675-00065755"/>
    <s v=""/>
    <s v=""/>
    <s v=""/>
    <s v=""/>
    <n v="0"/>
    <s v=""/>
    <s v="VENTAS NO CONTRIBUYENTES"/>
    <s v=""/>
    <n v="471054156"/>
    <n v="0"/>
    <n v="326446410"/>
    <n v="0"/>
    <s v="-"/>
    <n v="0"/>
    <n v="124661850"/>
    <s v="16"/>
    <n v="19945896"/>
    <n v="0"/>
    <s v="-"/>
    <n v="0"/>
    <n v="0"/>
    <s v="-"/>
    <n v="0"/>
  </r>
  <r>
    <s v="68"/>
    <x v="0"/>
    <x v="1"/>
    <s v="015"/>
    <s v="Z1B8050356"/>
    <s v="1749"/>
    <s v="FC"/>
    <s v="0009111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9"/>
    <x v="0"/>
    <x v="1"/>
    <s v="016"/>
    <s v="Z1F0000490"/>
    <s v="0289"/>
    <s v="FC"/>
    <s v="00005113-00005117"/>
    <s v=""/>
    <s v=""/>
    <s v=""/>
    <s v=""/>
    <n v="0"/>
    <s v=""/>
    <s v="VENTAS NO CONTRIBUYENTES"/>
    <s v=""/>
    <n v="14476682.35"/>
    <n v="0"/>
    <n v="14476682.35"/>
    <n v="0"/>
    <s v="-"/>
    <n v="0"/>
    <n v="0"/>
    <s v="-"/>
    <n v="0"/>
    <n v="0"/>
    <s v="-"/>
    <n v="0"/>
    <n v="0"/>
    <s v="-"/>
    <n v="0"/>
  </r>
  <r>
    <s v="70"/>
    <x v="0"/>
    <x v="1"/>
    <s v="016"/>
    <s v="Z1F0000490"/>
    <s v="0289"/>
    <s v="FC"/>
    <s v="00005112"/>
    <s v=""/>
    <s v=""/>
    <s v=""/>
    <s v=""/>
    <n v="0"/>
    <s v=""/>
    <s v="INGRID GIL"/>
    <s v="V12416901"/>
    <n v="15307616"/>
    <n v="0"/>
    <n v="10361840"/>
    <n v="0"/>
    <s v="-"/>
    <n v="0"/>
    <n v="4263600"/>
    <s v="16"/>
    <n v="682176"/>
    <n v="0"/>
    <s v="-"/>
    <n v="0"/>
    <n v="0"/>
    <s v="-"/>
    <n v="0"/>
  </r>
  <r>
    <s v="71"/>
    <x v="0"/>
    <x v="1"/>
    <s v="016"/>
    <s v="Z1F0000490"/>
    <s v="0289"/>
    <s v="FC"/>
    <s v="00005106-00005111"/>
    <s v=""/>
    <s v=""/>
    <s v=""/>
    <s v=""/>
    <n v="0"/>
    <s v=""/>
    <s v="VENTAS NO CONTRIBUYENTES"/>
    <s v=""/>
    <n v="54764746.899999999"/>
    <n v="0"/>
    <n v="54764746.899999999"/>
    <n v="0"/>
    <s v="-"/>
    <n v="0"/>
    <n v="0"/>
    <s v="-"/>
    <n v="0"/>
    <n v="0"/>
    <s v="-"/>
    <n v="0"/>
    <n v="0"/>
    <s v="-"/>
    <n v="0"/>
  </r>
  <r>
    <s v="72"/>
    <x v="0"/>
    <x v="1"/>
    <s v="016"/>
    <s v="Z1F0000490"/>
    <s v="0289"/>
    <s v="FC"/>
    <s v="00005105"/>
    <s v=""/>
    <s v=""/>
    <s v=""/>
    <s v=""/>
    <n v="0"/>
    <s v=""/>
    <s v="ANTONIO LADERA"/>
    <s v="V10280570"/>
    <n v="10418365"/>
    <n v="0"/>
    <n v="10418365"/>
    <n v="0"/>
    <s v="-"/>
    <n v="0"/>
    <n v="0"/>
    <s v="-"/>
    <n v="0"/>
    <n v="0"/>
    <s v="-"/>
    <n v="0"/>
    <n v="0"/>
    <s v="-"/>
    <n v="0"/>
  </r>
  <r>
    <s v="73"/>
    <x v="0"/>
    <x v="1"/>
    <s v="016"/>
    <s v="Z1F0000490"/>
    <s v="0289"/>
    <s v="FC"/>
    <s v="00005077-00005104"/>
    <s v=""/>
    <s v=""/>
    <s v=""/>
    <s v=""/>
    <n v="0"/>
    <s v=""/>
    <s v="VENTAS NO CONTRIBUYENTES"/>
    <s v=""/>
    <n v="118196019.84999999"/>
    <n v="0"/>
    <n v="83639283.450000003"/>
    <n v="0"/>
    <s v="-"/>
    <n v="0"/>
    <n v="29790290"/>
    <s v="-"/>
    <n v="4766446.3999999994"/>
    <n v="0"/>
    <s v="-"/>
    <n v="0"/>
    <n v="0"/>
    <s v="-"/>
    <n v="0"/>
  </r>
  <r>
    <s v="74"/>
    <x v="0"/>
    <x v="1"/>
    <s v="016"/>
    <s v="Z1F0000490"/>
    <s v="0289"/>
    <s v="FC"/>
    <s v="00005051-00005075"/>
    <s v=""/>
    <s v=""/>
    <s v=""/>
    <s v=""/>
    <n v="0"/>
    <s v=""/>
    <s v="VENTAS NO CONTRIBUYENTES"/>
    <s v=""/>
    <n v="194035806.15000001"/>
    <n v="0"/>
    <n v="150970086.94999999"/>
    <n v="0"/>
    <s v="-"/>
    <n v="0"/>
    <n v="37125620"/>
    <s v="16"/>
    <n v="5940099.2000000002"/>
    <n v="0"/>
    <s v="-"/>
    <n v="0"/>
    <n v="0"/>
    <s v="-"/>
    <n v="0"/>
  </r>
  <r>
    <s v="75"/>
    <x v="0"/>
    <x v="1"/>
    <s v="016"/>
    <s v="Z1F0000490"/>
    <s v="0289"/>
    <s v="FC"/>
    <s v="00005046-00005049"/>
    <s v=""/>
    <s v=""/>
    <s v=""/>
    <s v=""/>
    <n v="0"/>
    <s v=""/>
    <s v="VENTAS NO CONTRIBUYENTES"/>
    <s v=""/>
    <n v="28586146"/>
    <n v="0"/>
    <n v="28586146"/>
    <n v="0"/>
    <s v="-"/>
    <n v="0"/>
    <n v="0"/>
    <s v="-"/>
    <n v="0"/>
    <n v="0"/>
    <s v="-"/>
    <n v="0"/>
    <n v="0"/>
    <s v="-"/>
    <n v="0"/>
  </r>
  <r>
    <s v="76"/>
    <x v="0"/>
    <x v="1"/>
    <s v="017"/>
    <s v="Z7C0004030"/>
    <s v="0207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77"/>
    <x v="1"/>
    <x v="0"/>
    <s v="001"/>
    <s v="Z1F0017854"/>
    <s v="0498-0498"/>
    <s v="FC"/>
    <s v="00029843-00029853"/>
    <s v=""/>
    <s v=""/>
    <s v=""/>
    <s v=""/>
    <n v="0"/>
    <s v=""/>
    <s v="VENTAS NO CONTRIBUYENTES"/>
    <s v=""/>
    <n v="264109374.55000001"/>
    <n v="0"/>
    <n v="147157697.5"/>
    <n v="0"/>
    <s v="-"/>
    <n v="0"/>
    <n v="100820411.25"/>
    <s v="-"/>
    <n v="16131265.800000001"/>
    <n v="0"/>
    <s v="-"/>
    <n v="0"/>
    <n v="0"/>
    <s v="-"/>
    <n v="0"/>
  </r>
  <r>
    <s v="78"/>
    <x v="1"/>
    <x v="0"/>
    <s v="001"/>
    <s v="Z1F0017854"/>
    <s v="0498"/>
    <s v="FC"/>
    <s v="00029842"/>
    <s v=""/>
    <s v=""/>
    <s v=""/>
    <s v=""/>
    <n v="0"/>
    <s v=""/>
    <s v="BODEGON BIELE VITE C.A."/>
    <s v="J410610832"/>
    <n v="389376000"/>
    <n v="0"/>
    <n v="389376000"/>
    <n v="0"/>
    <s v="-"/>
    <n v="0"/>
    <n v="0"/>
    <s v="-"/>
    <n v="0"/>
    <n v="0"/>
    <s v="-"/>
    <n v="0"/>
    <n v="0"/>
    <s v="-"/>
    <n v="0"/>
  </r>
  <r>
    <s v="79"/>
    <x v="1"/>
    <x v="0"/>
    <s v="001"/>
    <s v="Z1F0017854"/>
    <s v="0498-0498"/>
    <s v="FC"/>
    <s v="00029839-00029841"/>
    <s v=""/>
    <s v=""/>
    <s v=""/>
    <s v=""/>
    <n v="0"/>
    <s v=""/>
    <s v="VENTAS NO CONTRIBUYENTES"/>
    <s v=""/>
    <n v="94589625"/>
    <n v="0"/>
    <n v="52082875"/>
    <n v="0"/>
    <s v="-"/>
    <n v="0"/>
    <n v="36643750"/>
    <s v="16"/>
    <n v="5863000"/>
    <n v="0"/>
    <s v="-"/>
    <n v="0"/>
    <n v="0"/>
    <s v="-"/>
    <n v="0"/>
  </r>
  <r>
    <s v="80"/>
    <x v="1"/>
    <x v="0"/>
    <s v="001"/>
    <s v="Z1F0017854"/>
    <s v="0498"/>
    <s v="FC"/>
    <s v="00029838"/>
    <s v=""/>
    <s v=""/>
    <s v=""/>
    <s v=""/>
    <n v="0"/>
    <s v=""/>
    <s v="HOTELERA AMERICANA C.A"/>
    <s v="J000578516"/>
    <n v="13347750"/>
    <n v="0"/>
    <n v="7692750"/>
    <n v="4875000"/>
    <s v="16"/>
    <n v="780000"/>
    <n v="0"/>
    <s v="-"/>
    <n v="0"/>
    <n v="0"/>
    <s v="-"/>
    <n v="0"/>
    <n v="0"/>
    <s v="-"/>
    <n v="0"/>
  </r>
  <r>
    <s v="81"/>
    <x v="1"/>
    <x v="0"/>
    <s v="001"/>
    <s v="Z1F0017854"/>
    <s v="0498-0498"/>
    <s v="FC"/>
    <s v="00029831-00029837"/>
    <s v=""/>
    <s v=""/>
    <s v=""/>
    <s v=""/>
    <n v="0"/>
    <s v=""/>
    <s v="VENTAS NO CONTRIBUYENTES"/>
    <s v=""/>
    <n v="390257422.15000004"/>
    <n v="0"/>
    <n v="268716222.5"/>
    <n v="0"/>
    <s v="-"/>
    <n v="0"/>
    <n v="104776896.25"/>
    <s v="16"/>
    <n v="16764303.4"/>
    <n v="0"/>
    <s v="-"/>
    <n v="0"/>
    <n v="0"/>
    <s v="-"/>
    <n v="0"/>
  </r>
  <r>
    <s v="82"/>
    <x v="1"/>
    <x v="0"/>
    <s v="001"/>
    <s v="Z1F0017854"/>
    <s v="0498"/>
    <s v="FC"/>
    <s v="00029830"/>
    <s v=""/>
    <s v=""/>
    <s v=""/>
    <s v=""/>
    <n v="0"/>
    <s v=""/>
    <s v="AMARENAS CAKES REPOSTERIA"/>
    <s v="J400736110"/>
    <n v="13347555"/>
    <n v="0"/>
    <n v="3700125"/>
    <n v="8316750"/>
    <s v="16"/>
    <n v="1330680"/>
    <n v="0"/>
    <s v="-"/>
    <n v="0"/>
    <n v="0"/>
    <s v="-"/>
    <n v="0"/>
    <n v="0"/>
    <s v="-"/>
    <n v="0"/>
  </r>
  <r>
    <s v="83"/>
    <x v="1"/>
    <x v="0"/>
    <s v="001"/>
    <s v="Z1F0017854"/>
    <s v="0498-0498"/>
    <s v="FC"/>
    <s v="00029780-00029829"/>
    <s v=""/>
    <s v=""/>
    <s v=""/>
    <s v=""/>
    <n v="0"/>
    <s v=""/>
    <s v="VENTAS NO CONTRIBUYENTES"/>
    <s v=""/>
    <n v="1759139197.7"/>
    <n v="0"/>
    <n v="1233737822.5"/>
    <n v="0"/>
    <s v="-"/>
    <n v="0"/>
    <n v="452932220"/>
    <s v="16"/>
    <n v="72469155.200000018"/>
    <n v="0"/>
    <s v="-"/>
    <n v="0"/>
    <n v="0"/>
    <s v="-"/>
    <n v="0"/>
  </r>
  <r>
    <s v="84"/>
    <x v="1"/>
    <x v="0"/>
    <s v="001"/>
    <s v="Z1F0017854"/>
    <s v="0498"/>
    <s v="FC"/>
    <s v="00029779"/>
    <s v=""/>
    <s v=""/>
    <s v=""/>
    <s v=""/>
    <n v="0"/>
    <s v=""/>
    <s v="INVERCIONES GILVER Y GILVER"/>
    <s v="J404811435"/>
    <n v="1508000"/>
    <n v="0"/>
    <n v="0"/>
    <n v="1300000"/>
    <s v="16"/>
    <n v="208000"/>
    <n v="0"/>
    <s v="-"/>
    <n v="0"/>
    <n v="0"/>
    <s v="-"/>
    <n v="0"/>
    <n v="0"/>
    <s v="-"/>
    <n v="0"/>
  </r>
  <r>
    <s v="85"/>
    <x v="1"/>
    <x v="0"/>
    <s v="001"/>
    <s v="Z1F0017854"/>
    <s v="0498-0498"/>
    <s v="FC"/>
    <s v="00029768-00029778"/>
    <s v=""/>
    <s v=""/>
    <s v=""/>
    <s v=""/>
    <n v="0"/>
    <s v=""/>
    <s v="VENTAS NO CONTRIBUYENTES"/>
    <s v=""/>
    <n v="455345944.55000001"/>
    <n v="0"/>
    <n v="322854798.75"/>
    <n v="0"/>
    <s v="-"/>
    <n v="0"/>
    <n v="114216505"/>
    <s v="-"/>
    <n v="18274640.800000001"/>
    <n v="0"/>
    <s v="-"/>
    <n v="0"/>
    <n v="0"/>
    <s v="-"/>
    <n v="0"/>
  </r>
  <r>
    <s v="86"/>
    <x v="1"/>
    <x v="0"/>
    <s v="001"/>
    <s v="Z1F0017854"/>
    <s v="0498"/>
    <s v="FC"/>
    <s v="00029767"/>
    <s v=""/>
    <s v=""/>
    <s v=""/>
    <s v=""/>
    <n v="0"/>
    <s v=""/>
    <s v="CANDY HOUSE AND CHOCOLATE. CA."/>
    <s v="J411053520"/>
    <n v="77682085"/>
    <n v="0"/>
    <n v="57324085"/>
    <n v="17550000"/>
    <s v="16"/>
    <n v="2808000"/>
    <n v="0"/>
    <s v="-"/>
    <n v="0"/>
    <n v="0"/>
    <s v="-"/>
    <n v="0"/>
    <n v="0"/>
    <s v="-"/>
    <n v="0"/>
  </r>
  <r>
    <s v="87"/>
    <x v="1"/>
    <x v="0"/>
    <s v="001"/>
    <s v="Z1F0017854"/>
    <s v="0498-0498"/>
    <s v="FC"/>
    <s v="00029734-00029766"/>
    <s v=""/>
    <s v=""/>
    <s v=""/>
    <s v=""/>
    <n v="0"/>
    <s v=""/>
    <s v="VENTAS NO CONTRIBUYENTES"/>
    <s v=""/>
    <n v="717136571.29999995"/>
    <n v="0"/>
    <n v="519672208.75"/>
    <n v="0"/>
    <s v="-"/>
    <n v="0"/>
    <n v="170227898.75"/>
    <s v="16"/>
    <n v="27236463.800000001"/>
    <n v="0"/>
    <s v="-"/>
    <n v="0"/>
    <n v="0"/>
    <s v="-"/>
    <n v="0"/>
  </r>
  <r>
    <s v="88"/>
    <x v="1"/>
    <x v="0"/>
    <s v="001"/>
    <s v="Z1F0017854"/>
    <s v="0498"/>
    <s v="FC"/>
    <s v="00029733"/>
    <s v=""/>
    <s v=""/>
    <s v=""/>
    <s v=""/>
    <n v="0"/>
    <s v=""/>
    <s v="COLOR FANTASY C.A"/>
    <s v="J310585130"/>
    <n v="60580000"/>
    <n v="0"/>
    <n v="60580000"/>
    <n v="0"/>
    <s v="-"/>
    <n v="0"/>
    <n v="0"/>
    <s v="-"/>
    <n v="0"/>
    <n v="0"/>
    <s v="-"/>
    <n v="0"/>
    <n v="0"/>
    <s v="-"/>
    <n v="0"/>
  </r>
  <r>
    <s v="89"/>
    <x v="1"/>
    <x v="0"/>
    <s v="001"/>
    <s v="Z1F0017854"/>
    <s v="0498-0498"/>
    <s v="FC"/>
    <s v="00029729-00029732"/>
    <s v=""/>
    <s v=""/>
    <s v=""/>
    <s v=""/>
    <n v="0"/>
    <s v=""/>
    <s v="VENTAS NO CONTRIBUYENTES"/>
    <s v=""/>
    <n v="61889572.338799998"/>
    <n v="0"/>
    <n v="32156250"/>
    <n v="0"/>
    <s v="-"/>
    <n v="0"/>
    <n v="25632174.43"/>
    <s v="16"/>
    <n v="4101147.9087999999"/>
    <n v="0"/>
    <s v="-"/>
    <n v="0"/>
    <n v="0"/>
    <s v="-"/>
    <n v="0"/>
  </r>
  <r>
    <s v="157"/>
    <x v="2"/>
    <x v="1"/>
    <s v="011"/>
    <s v="Z1F0004616"/>
    <s v="0824-0824"/>
    <s v="FC"/>
    <s v="00110820-00110981"/>
    <s v=""/>
    <s v=""/>
    <s v=""/>
    <s v=""/>
    <n v="0"/>
    <s v=""/>
    <s v="VENTAS NO CONTRIBUYENTES"/>
    <s v=""/>
    <n v="2209001675"/>
    <n v="0"/>
    <n v="2069911295"/>
    <n v="0"/>
    <s v="-"/>
    <n v="0"/>
    <n v="119905500"/>
    <s v="-"/>
    <n v="19184880"/>
    <n v="0"/>
    <s v="-"/>
    <n v="0"/>
    <n v="0"/>
    <s v="-"/>
    <n v="0"/>
  </r>
  <r>
    <s v="91"/>
    <x v="1"/>
    <x v="1"/>
    <s v="001"/>
    <s v="Z1F0000700"/>
    <s v="1588"/>
    <s v="NC"/>
    <s v=""/>
    <s v="00000268"/>
    <s v=""/>
    <s v="27687000"/>
    <s v="2/7/2021"/>
    <n v="23009415"/>
    <s v="VEN"/>
    <s v="KATIUSKA ESPARZA"/>
    <s v="V12731639"/>
    <n v="-10040940"/>
    <n v="0"/>
    <n v="-10040940"/>
    <n v="0"/>
    <s v="-"/>
    <n v="0"/>
    <n v="0"/>
    <s v="-"/>
    <n v="0"/>
    <n v="0"/>
    <s v="-"/>
    <n v="0"/>
    <n v="0"/>
    <s v="-"/>
    <n v="0"/>
  </r>
  <r>
    <s v="92"/>
    <x v="1"/>
    <x v="1"/>
    <s v="001"/>
    <s v="Z1F0000700"/>
    <s v="1588"/>
    <s v="FC"/>
    <s v="00127616-00127718"/>
    <s v=""/>
    <s v=""/>
    <s v=""/>
    <s v=""/>
    <n v="0"/>
    <s v=""/>
    <s v="VENTAS NO CONTRIBUYENTES"/>
    <s v=""/>
    <n v="3765395103.8499994"/>
    <n v="0"/>
    <n v="2846816206.25"/>
    <n v="0"/>
    <s v="-"/>
    <n v="0"/>
    <n v="791878360"/>
    <s v="-"/>
    <n v="126700537.60000001"/>
    <n v="0"/>
    <s v="-"/>
    <n v="0"/>
    <n v="0"/>
    <s v="-"/>
    <n v="0"/>
  </r>
  <r>
    <s v="93"/>
    <x v="1"/>
    <x v="0"/>
    <s v="002"/>
    <s v="Z1F0017966"/>
    <s v="0495-0495"/>
    <s v="FC"/>
    <s v="00015553-00015590"/>
    <s v=""/>
    <s v=""/>
    <s v=""/>
    <s v=""/>
    <n v="0"/>
    <s v=""/>
    <s v="VENTAS NO CONTRIBUYENTES"/>
    <s v=""/>
    <n v="1030732363.45"/>
    <n v="0"/>
    <n v="789702653.75"/>
    <n v="0"/>
    <s v="-"/>
    <n v="0"/>
    <n v="207784232.5"/>
    <s v="16"/>
    <n v="33245477.199999999"/>
    <n v="0"/>
    <s v="-"/>
    <n v="0"/>
    <n v="0"/>
    <s v="-"/>
    <n v="0"/>
  </r>
  <r>
    <s v="229"/>
    <x v="3"/>
    <x v="1"/>
    <s v="011"/>
    <s v="Z1F0004616"/>
    <s v="0825-0825"/>
    <s v="FC"/>
    <s v="00111137-00111141"/>
    <s v=""/>
    <s v=""/>
    <s v=""/>
    <s v=""/>
    <n v="0"/>
    <s v=""/>
    <s v="VENTAS NO CONTRIBUYENTES"/>
    <s v=""/>
    <n v="42328195"/>
    <n v="0"/>
    <n v="30957875"/>
    <n v="0"/>
    <s v="-"/>
    <n v="0"/>
    <n v="9802000"/>
    <s v="16"/>
    <n v="1568320"/>
    <n v="0"/>
    <s v="-"/>
    <n v="0"/>
    <n v="0"/>
    <s v="-"/>
    <n v="0"/>
  </r>
  <r>
    <s v="230"/>
    <x v="3"/>
    <x v="1"/>
    <s v="011"/>
    <s v="Z1F0004616"/>
    <s v="0825"/>
    <s v="FC"/>
    <s v="00111136"/>
    <s v=""/>
    <s v=""/>
    <s v=""/>
    <s v=""/>
    <n v="0"/>
    <s v=""/>
    <s v="ANGEL GOURMET"/>
    <s v="J-41029504-0 "/>
    <n v="4252690"/>
    <n v="0"/>
    <n v="4252690"/>
    <n v="0"/>
    <s v="-"/>
    <n v="0"/>
    <n v="0"/>
    <s v="-"/>
    <n v="0"/>
    <n v="0"/>
    <s v="-"/>
    <n v="0"/>
    <n v="0"/>
    <s v="-"/>
    <n v="0"/>
  </r>
  <r>
    <s v="96"/>
    <x v="1"/>
    <x v="1"/>
    <s v="002"/>
    <s v="Z1B8050002"/>
    <s v="1924"/>
    <s v="FC"/>
    <s v="00174080-00174157"/>
    <s v=""/>
    <s v=""/>
    <s v=""/>
    <s v=""/>
    <n v="0"/>
    <s v=""/>
    <s v="VENTAS NO CONTRIBUYENTES"/>
    <s v=""/>
    <n v="2570903017.3499999"/>
    <n v="0"/>
    <n v="1943511662.5"/>
    <n v="0"/>
    <s v="-"/>
    <n v="0"/>
    <n v="540854616.25"/>
    <s v="16"/>
    <n v="86536738.599999994"/>
    <n v="0"/>
    <s v="-"/>
    <n v="0"/>
    <n v="0"/>
    <s v="-"/>
    <n v="0"/>
  </r>
  <r>
    <s v="97"/>
    <x v="1"/>
    <x v="1"/>
    <s v="002"/>
    <s v="Z1B8050002"/>
    <s v="1924"/>
    <s v="FC"/>
    <s v="00174079"/>
    <s v=""/>
    <s v=""/>
    <s v=""/>
    <s v=""/>
    <n v="0"/>
    <s v=""/>
    <s v="GLADYS VELASCO"/>
    <s v="V065512633 "/>
    <n v="127302500"/>
    <n v="0"/>
    <n v="127302500"/>
    <n v="0"/>
    <s v="-"/>
    <n v="0"/>
    <n v="0"/>
    <s v="-"/>
    <n v="0"/>
    <n v="0"/>
    <s v="-"/>
    <n v="0"/>
    <n v="0"/>
    <s v="-"/>
    <n v="0"/>
  </r>
  <r>
    <s v="98"/>
    <x v="1"/>
    <x v="1"/>
    <s v="002"/>
    <s v="Z1B8050002"/>
    <s v="1924"/>
    <s v="FC"/>
    <s v="00174076-00174078"/>
    <s v=""/>
    <s v=""/>
    <s v=""/>
    <s v=""/>
    <n v="0"/>
    <s v=""/>
    <s v="VENTAS NO CONTRIBUYENTES"/>
    <s v=""/>
    <n v="98636005"/>
    <n v="0"/>
    <n v="98522905"/>
    <n v="0"/>
    <s v="-"/>
    <n v="0"/>
    <n v="97500"/>
    <s v="-"/>
    <n v="15600"/>
    <n v="0"/>
    <s v="-"/>
    <n v="0"/>
    <n v="0"/>
    <s v="-"/>
    <n v="0"/>
  </r>
  <r>
    <s v="99"/>
    <x v="1"/>
    <x v="1"/>
    <s v="002"/>
    <s v="Z1B8050149"/>
    <s v="1846"/>
    <s v="FC "/>
    <s v="00212433-00212593"/>
    <m/>
    <m/>
    <m/>
    <m/>
    <n v="0"/>
    <m/>
    <s v="VENTAS NO CONTRIBUYENTES"/>
    <m/>
    <n v="2070646885.4000001"/>
    <n v="0"/>
    <n v="2070646885.4000001"/>
    <n v="0"/>
    <s v="-"/>
    <n v="0"/>
    <n v="0"/>
    <s v="-"/>
    <n v="0"/>
    <n v="0"/>
    <s v="-"/>
    <n v="0"/>
    <n v="0"/>
    <s v="-"/>
    <n v="0"/>
  </r>
  <r>
    <s v="100"/>
    <x v="1"/>
    <x v="1"/>
    <s v="002"/>
    <s v="Z1B8050149"/>
    <s v="1846"/>
    <s v="NC"/>
    <m/>
    <s v="00001271-00001273"/>
    <m/>
    <m/>
    <m/>
    <n v="0"/>
    <m/>
    <s v="NOTA DE CREDITO"/>
    <m/>
    <n v="-58037500"/>
    <n v="0"/>
    <n v="-58037500"/>
    <n v="0"/>
    <s v="-"/>
    <n v="0"/>
    <n v="0"/>
    <s v="-"/>
    <n v="0"/>
    <n v="0"/>
    <s v="-"/>
    <n v="0"/>
    <n v="0"/>
    <s v="-"/>
    <n v="0"/>
  </r>
  <r>
    <s v="101"/>
    <x v="1"/>
    <x v="0"/>
    <s v="003"/>
    <s v="Z1F0017848"/>
    <s v="0490-0490"/>
    <s v="FC"/>
    <s v="00024444-00024487"/>
    <s v=""/>
    <s v=""/>
    <s v=""/>
    <s v=""/>
    <n v="0"/>
    <s v=""/>
    <s v="VENTAS NO CONTRIBUYENTES"/>
    <s v=""/>
    <n v="1744283296.3000004"/>
    <n v="0"/>
    <n v="1021562741.25"/>
    <n v="0"/>
    <s v="-"/>
    <n v="0"/>
    <n v="623034961.25"/>
    <s v="16"/>
    <n v="99685593.800000012"/>
    <n v="0"/>
    <s v="-"/>
    <n v="0"/>
    <n v="0"/>
    <s v="-"/>
    <n v="0"/>
  </r>
  <r>
    <s v="102"/>
    <x v="1"/>
    <x v="0"/>
    <s v="003"/>
    <s v="Z1F0017848"/>
    <s v="0490"/>
    <s v="FC"/>
    <s v="00024443"/>
    <s v=""/>
    <s v=""/>
    <s v=""/>
    <s v=""/>
    <n v="0"/>
    <s v=""/>
    <s v="MARA VARGAS"/>
    <s v="J316211770"/>
    <n v="82023852.950000003"/>
    <n v="0"/>
    <n v="36247250"/>
    <n v="39462588.75"/>
    <s v="16"/>
    <n v="6314014.2000000002"/>
    <n v="0"/>
    <s v="-"/>
    <n v="0"/>
    <n v="0"/>
    <s v="-"/>
    <n v="0"/>
    <n v="0"/>
    <s v="-"/>
    <n v="0"/>
  </r>
  <r>
    <s v="103"/>
    <x v="1"/>
    <x v="0"/>
    <s v="003"/>
    <s v="Z1F0017848"/>
    <s v="0490-0490"/>
    <s v="FC"/>
    <s v="00024418-00024442"/>
    <s v=""/>
    <s v=""/>
    <s v=""/>
    <s v=""/>
    <n v="0"/>
    <s v=""/>
    <s v="VENTAS NO CONTRIBUYENTES"/>
    <s v=""/>
    <n v="713756356.05000007"/>
    <n v="0"/>
    <n v="459261130"/>
    <n v="0"/>
    <s v="-"/>
    <n v="0"/>
    <n v="219392436.25"/>
    <s v="16"/>
    <n v="35102789.799999997"/>
    <n v="0"/>
    <s v="-"/>
    <n v="0"/>
    <n v="0"/>
    <s v="-"/>
    <n v="0"/>
  </r>
  <r>
    <s v="104"/>
    <x v="1"/>
    <x v="0"/>
    <s v="003"/>
    <s v="Z1F0017848"/>
    <s v="0490"/>
    <s v="FC"/>
    <s v="00024417"/>
    <s v=""/>
    <s v=""/>
    <s v=""/>
    <s v=""/>
    <n v="0"/>
    <s v=""/>
    <s v="GUIFEL CAFE"/>
    <s v="J406087882"/>
    <n v="93817174.950000003"/>
    <n v="0"/>
    <n v="41444404.549999997"/>
    <n v="45148940"/>
    <s v="16"/>
    <n v="7223830.4000000004"/>
    <n v="0"/>
    <s v="-"/>
    <n v="0"/>
    <n v="0"/>
    <s v="-"/>
    <n v="0"/>
    <n v="0"/>
    <s v="-"/>
    <n v="0"/>
  </r>
  <r>
    <s v="105"/>
    <x v="1"/>
    <x v="1"/>
    <s v="003"/>
    <s v="Z1B8051199"/>
    <s v="0007"/>
    <s v="NC"/>
    <s v=""/>
    <s v="00000002"/>
    <s v=""/>
    <s v="00000393"/>
    <s v="2/7/2021"/>
    <n v="50837806.5"/>
    <s v="VEN"/>
    <s v="ANA ANDRADE"/>
    <s v="V12927305"/>
    <n v="-5408000"/>
    <n v="0"/>
    <n v="-5408000"/>
    <n v="0"/>
    <s v="-"/>
    <n v="0"/>
    <n v="0"/>
    <s v="-"/>
    <n v="0"/>
    <n v="0"/>
    <s v="-"/>
    <n v="0"/>
    <n v="0"/>
    <s v="-"/>
    <n v="0"/>
  </r>
  <r>
    <s v="106"/>
    <x v="1"/>
    <x v="1"/>
    <s v="003"/>
    <s v="Z1B8051199"/>
    <s v="0007"/>
    <s v="FC"/>
    <s v="00000343-00000441"/>
    <s v=""/>
    <s v=""/>
    <s v=""/>
    <s v=""/>
    <n v="0"/>
    <s v=""/>
    <s v="VENTAS NO CONTRIBUYENTES"/>
    <s v=""/>
    <n v="3945084872.1499996"/>
    <n v="0"/>
    <n v="3050345934.9499998"/>
    <n v="0"/>
    <s v="-"/>
    <n v="0"/>
    <n v="771326670"/>
    <s v="16"/>
    <n v="123412267.2"/>
    <n v="0"/>
    <s v="-"/>
    <n v="0"/>
    <n v="0"/>
    <s v="-"/>
    <n v="0"/>
  </r>
  <r>
    <s v="231"/>
    <x v="3"/>
    <x v="1"/>
    <s v="011"/>
    <s v="Z1F0004616"/>
    <s v="0825-0825"/>
    <s v="FC"/>
    <s v="00111129-00111135"/>
    <s v=""/>
    <s v=""/>
    <s v=""/>
    <s v=""/>
    <n v="0"/>
    <s v=""/>
    <s v="VENTAS NO CONTRIBUYENTES"/>
    <s v=""/>
    <n v="57135650"/>
    <n v="0"/>
    <n v="56909450"/>
    <n v="0"/>
    <s v="-"/>
    <n v="0"/>
    <n v="195000"/>
    <s v="-"/>
    <n v="31200"/>
    <n v="0"/>
    <s v="-"/>
    <n v="0"/>
    <n v="0"/>
    <s v="-"/>
    <n v="0"/>
  </r>
  <r>
    <s v="232"/>
    <x v="3"/>
    <x v="1"/>
    <s v="011"/>
    <s v="Z1F0004616"/>
    <s v="0825"/>
    <s v="FC"/>
    <s v="00111128"/>
    <s v=""/>
    <s v=""/>
    <s v=""/>
    <s v=""/>
    <n v="0"/>
    <s v=""/>
    <s v="DISTRI. ALIM. INTER"/>
    <s v="J-410143363 "/>
    <n v="11208210"/>
    <n v="0"/>
    <n v="0"/>
    <n v="9662250"/>
    <s v="16"/>
    <n v="1545960"/>
    <n v="0"/>
    <s v="-"/>
    <n v="0"/>
    <n v="0"/>
    <s v="-"/>
    <n v="0"/>
    <n v="0"/>
    <s v="-"/>
    <n v="0"/>
  </r>
  <r>
    <s v="233"/>
    <x v="3"/>
    <x v="1"/>
    <s v="011"/>
    <s v="Z1F0004616"/>
    <s v="0825-0825"/>
    <s v="FC"/>
    <s v="00110994-00111127"/>
    <s v=""/>
    <s v=""/>
    <s v=""/>
    <s v=""/>
    <n v="0"/>
    <s v=""/>
    <s v="VENTAS NO CONTRIBUYENTES"/>
    <s v=""/>
    <n v="1454496172.1000001"/>
    <n v="0"/>
    <n v="1374287612.5"/>
    <n v="0"/>
    <s v="-"/>
    <n v="0"/>
    <n v="69145310"/>
    <s v="16"/>
    <n v="11063249.6"/>
    <n v="0"/>
    <s v="-"/>
    <n v="0"/>
    <n v="0"/>
    <s v="-"/>
    <n v="0"/>
  </r>
  <r>
    <s v="306"/>
    <x v="4"/>
    <x v="1"/>
    <s v="011"/>
    <s v="Z1F0004616"/>
    <s v="0826-0826"/>
    <s v="FC"/>
    <s v="00111142-00111248"/>
    <s v=""/>
    <s v=""/>
    <s v=""/>
    <s v=""/>
    <n v="0"/>
    <s v=""/>
    <s v="VENTAS NO CONTRIBUYENTES"/>
    <s v=""/>
    <n v="870752731.25"/>
    <n v="0"/>
    <n v="815797441.25"/>
    <n v="0"/>
    <s v="-"/>
    <n v="0"/>
    <n v="47375250"/>
    <s v="16"/>
    <n v="7580040"/>
    <n v="0"/>
    <s v="-"/>
    <n v="0"/>
    <n v="0"/>
    <s v="-"/>
    <n v="0"/>
  </r>
  <r>
    <s v="368"/>
    <x v="5"/>
    <x v="1"/>
    <s v="011"/>
    <s v="Z1F0004616"/>
    <s v="0827"/>
    <s v="NC"/>
    <s v=""/>
    <s v="00000130"/>
    <s v=""/>
    <s v="00111189"/>
    <s v="5/7/2021"/>
    <n v="11723546.25"/>
    <s v="VEN"/>
    <s v="CARMEN GONZALEZ"/>
    <s v="V8645770"/>
    <n v="-2193896.25"/>
    <n v="0"/>
    <n v="-2193896.25"/>
    <n v="0"/>
    <s v="-"/>
    <n v="0"/>
    <n v="0"/>
    <s v="-"/>
    <n v="0"/>
    <n v="0"/>
    <s v="-"/>
    <n v="0"/>
    <n v="0"/>
    <s v="-"/>
    <n v="0"/>
  </r>
  <r>
    <s v="369"/>
    <x v="5"/>
    <x v="1"/>
    <s v="011"/>
    <s v="Z1F0004616"/>
    <s v="0827-0827"/>
    <s v="FC"/>
    <s v="00111249-00111424"/>
    <s v=""/>
    <s v=""/>
    <s v=""/>
    <s v=""/>
    <n v="0"/>
    <s v=""/>
    <s v="VENTAS NO CONTRIBUYENTES"/>
    <s v=""/>
    <n v="1544145943.5"/>
    <n v="0"/>
    <n v="1442764800"/>
    <n v="0"/>
    <s v="-"/>
    <n v="0"/>
    <n v="87397537.5"/>
    <s v="16"/>
    <n v="13983606"/>
    <n v="0"/>
    <s v="-"/>
    <n v="0"/>
    <n v="0"/>
    <s v="-"/>
    <n v="0"/>
  </r>
  <r>
    <s v="113"/>
    <x v="1"/>
    <x v="0"/>
    <s v="004"/>
    <s v="Z1F0017963"/>
    <s v="0492-0492"/>
    <s v="FC"/>
    <s v="00015765-00015827"/>
    <s v=""/>
    <s v=""/>
    <s v=""/>
    <s v=""/>
    <n v="0"/>
    <s v=""/>
    <s v="VENTAS NO CONTRIBUYENTES"/>
    <s v=""/>
    <n v="1768180301.55"/>
    <n v="0"/>
    <n v="1297811962.45"/>
    <n v="0"/>
    <s v="-"/>
    <n v="0"/>
    <n v="405489947.5"/>
    <s v="16"/>
    <n v="64878391.600000001"/>
    <n v="0"/>
    <s v="-"/>
    <n v="0"/>
    <n v="0"/>
    <s v="-"/>
    <n v="0"/>
  </r>
  <r>
    <s v="114"/>
    <x v="1"/>
    <x v="1"/>
    <s v="004"/>
    <s v="Z1B8050937"/>
    <s v="1852"/>
    <s v="FC"/>
    <s v="00170515-00170579"/>
    <s v=""/>
    <s v=""/>
    <s v=""/>
    <s v=""/>
    <n v="0"/>
    <s v=""/>
    <s v="VENTAS NO CONTRIBUYENTES"/>
    <s v=""/>
    <n v="1745379693.0500002"/>
    <n v="0"/>
    <n v="1407730613.75"/>
    <n v="0"/>
    <s v="-"/>
    <n v="0"/>
    <n v="291076792.5"/>
    <s v="16"/>
    <n v="46572286.79999999"/>
    <n v="0"/>
    <s v="-"/>
    <n v="0"/>
    <n v="0"/>
    <s v="-"/>
    <n v="0"/>
  </r>
  <r>
    <s v="441"/>
    <x v="6"/>
    <x v="1"/>
    <s v="011"/>
    <s v="Z1F0004616"/>
    <s v="0828-0828"/>
    <s v="FC"/>
    <s v="00111425-00111577"/>
    <s v=""/>
    <s v=""/>
    <s v=""/>
    <s v=""/>
    <n v="0"/>
    <s v=""/>
    <s v="VENTAS NO CONTRIBUYENTES"/>
    <s v=""/>
    <n v="1323989999"/>
    <n v="0"/>
    <n v="1209218192.5"/>
    <n v="0"/>
    <s v="-"/>
    <n v="0"/>
    <n v="98941212.5"/>
    <s v="16"/>
    <n v="15830594"/>
    <n v="0"/>
    <s v="-"/>
    <n v="0"/>
    <n v="0"/>
    <s v="-"/>
    <n v="0"/>
  </r>
  <r>
    <s v="116"/>
    <x v="1"/>
    <x v="1"/>
    <s v="005"/>
    <s v="Z1B8050363"/>
    <s v="0008"/>
    <s v="FC"/>
    <s v="00000626-00000724"/>
    <s v=""/>
    <s v=""/>
    <s v=""/>
    <s v=""/>
    <n v="0"/>
    <s v=""/>
    <s v="VENTAS NO CONTRIBUYENTES"/>
    <s v=""/>
    <n v="3790575894.0499997"/>
    <n v="0"/>
    <n v="2910113543.75"/>
    <n v="0"/>
    <s v="-"/>
    <n v="0"/>
    <n v="759019267.5"/>
    <s v="-"/>
    <n v="121443082.8"/>
    <n v="0"/>
    <s v="-"/>
    <n v="0"/>
    <n v="0"/>
    <s v="-"/>
    <n v="0"/>
  </r>
  <r>
    <s v="117"/>
    <x v="1"/>
    <x v="0"/>
    <s v="005"/>
    <s v="Z1F0017998"/>
    <s v="0484-0484"/>
    <s v="FC"/>
    <s v="00019572-00019605"/>
    <s v=""/>
    <s v=""/>
    <s v=""/>
    <s v=""/>
    <n v="0"/>
    <s v=""/>
    <s v="VENTAS NO CONTRIBUYENTES"/>
    <s v=""/>
    <n v="865176062.04999995"/>
    <n v="0"/>
    <n v="531321205"/>
    <n v="0"/>
    <s v="-"/>
    <n v="0"/>
    <n v="287805911.25"/>
    <s v="16"/>
    <n v="46048945.799999997"/>
    <n v="0"/>
    <s v="-"/>
    <n v="0"/>
    <n v="0"/>
    <s v="-"/>
    <n v="0"/>
  </r>
  <r>
    <s v="118"/>
    <x v="1"/>
    <x v="0"/>
    <s v="005"/>
    <s v="Z1F0017998"/>
    <s v="0484"/>
    <s v="FC"/>
    <s v="00019571"/>
    <s v=""/>
    <s v=""/>
    <s v=""/>
    <s v=""/>
    <n v="0"/>
    <s v=""/>
    <s v="AUTOSERVICIOS CRISS"/>
    <s v="J294282792"/>
    <n v="49001550"/>
    <n v="0"/>
    <n v="38106250"/>
    <n v="9392500"/>
    <s v="16"/>
    <n v="1502800"/>
    <n v="0"/>
    <s v="-"/>
    <n v="0"/>
    <n v="0"/>
    <s v="-"/>
    <n v="0"/>
    <n v="0"/>
    <s v="-"/>
    <n v="0"/>
  </r>
  <r>
    <s v="119"/>
    <x v="1"/>
    <x v="0"/>
    <s v="005"/>
    <s v="Z1F0017998"/>
    <s v="0484-0484"/>
    <s v="FC"/>
    <s v="00019542-00019570"/>
    <s v=""/>
    <s v=""/>
    <s v=""/>
    <s v=""/>
    <n v="0"/>
    <s v=""/>
    <s v="VENTAS NO CONTRIBUYENTES"/>
    <s v=""/>
    <n v="922711313.75"/>
    <n v="0"/>
    <n v="706852423.75"/>
    <n v="0"/>
    <s v="-"/>
    <n v="0"/>
    <n v="186085250"/>
    <s v="16"/>
    <n v="29773640"/>
    <n v="0"/>
    <s v="-"/>
    <n v="0"/>
    <n v="0"/>
    <s v="-"/>
    <n v="0"/>
  </r>
  <r>
    <s v="120"/>
    <x v="1"/>
    <x v="1"/>
    <s v="006"/>
    <s v="Z1B8044815"/>
    <s v="1915"/>
    <s v="FC"/>
    <s v="00165196-00165220"/>
    <s v=""/>
    <s v=""/>
    <s v=""/>
    <s v=""/>
    <n v="0"/>
    <s v=""/>
    <s v="VENTAS NO CONTRIBUYENTES"/>
    <s v=""/>
    <n v="973008903.75"/>
    <n v="0"/>
    <n v="627472381.25"/>
    <n v="0"/>
    <s v="-"/>
    <n v="0"/>
    <n v="297876312.5"/>
    <s v="16"/>
    <n v="47660210"/>
    <n v="0"/>
    <s v="-"/>
    <n v="0"/>
    <n v="0"/>
    <s v="-"/>
    <n v="0"/>
  </r>
  <r>
    <s v="121"/>
    <x v="1"/>
    <x v="1"/>
    <s v="006"/>
    <s v="Z1B8044815"/>
    <s v="1915"/>
    <s v="FC"/>
    <s v="00165195"/>
    <s v=""/>
    <s v=""/>
    <s v=""/>
    <s v=""/>
    <n v="0"/>
    <s v=""/>
    <s v="MIGUEL ALVAREZ"/>
    <s v="V14772733"/>
    <n v="45305292.5"/>
    <n v="0"/>
    <n v="39982052.5"/>
    <n v="4589000"/>
    <s v="16"/>
    <n v="734240"/>
    <n v="0"/>
    <s v="-"/>
    <n v="0"/>
    <n v="0"/>
    <s v="-"/>
    <n v="0"/>
    <n v="0"/>
    <s v="-"/>
    <n v="0"/>
  </r>
  <r>
    <s v="122"/>
    <x v="1"/>
    <x v="1"/>
    <s v="006"/>
    <s v="Z1B8044815"/>
    <s v="1915"/>
    <s v="FC"/>
    <s v="00165127-00165194"/>
    <s v=""/>
    <s v=""/>
    <s v=""/>
    <s v=""/>
    <n v="0"/>
    <s v=""/>
    <s v="VENTAS NO CONTRIBUYENTES"/>
    <s v=""/>
    <n v="1835079521.45"/>
    <n v="0"/>
    <n v="1379353401.25"/>
    <n v="0"/>
    <s v="-"/>
    <n v="0"/>
    <n v="392867345"/>
    <s v="-"/>
    <n v="62858775.200000003"/>
    <n v="0"/>
    <s v="-"/>
    <n v="0"/>
    <n v="0"/>
    <s v="-"/>
    <n v="0"/>
  </r>
  <r>
    <s v="123"/>
    <x v="1"/>
    <x v="1"/>
    <s v="006"/>
    <s v="Z1B8044815"/>
    <s v="1915"/>
    <s v="FC"/>
    <s v="00165126"/>
    <s v=""/>
    <s v=""/>
    <s v=""/>
    <s v=""/>
    <n v="0"/>
    <s v=""/>
    <s v="FINCA AGRILUGO C.A"/>
    <s v="J-412407619"/>
    <n v="105544258.95"/>
    <n v="0"/>
    <n v="85657000"/>
    <n v="17144188.75"/>
    <s v="16"/>
    <n v="2743070.2"/>
    <n v="0"/>
    <s v="-"/>
    <n v="0"/>
    <n v="0"/>
    <s v="-"/>
    <n v="0"/>
    <n v="0"/>
    <s v="-"/>
    <n v="0"/>
  </r>
  <r>
    <s v="124"/>
    <x v="1"/>
    <x v="1"/>
    <s v="006"/>
    <s v="Z1B8044815"/>
    <s v="1915"/>
    <s v="FC"/>
    <s v="00165109-00165125"/>
    <s v=""/>
    <s v=""/>
    <s v=""/>
    <s v=""/>
    <n v="0"/>
    <s v=""/>
    <s v="VENTAS NO CONTRIBUYENTES"/>
    <s v=""/>
    <n v="441794242.5"/>
    <n v="0"/>
    <n v="350522542.5"/>
    <n v="0"/>
    <s v="-"/>
    <n v="0"/>
    <n v="78682500"/>
    <s v="16"/>
    <n v="12589200"/>
    <n v="0"/>
    <s v="-"/>
    <n v="0"/>
    <n v="0"/>
    <s v="-"/>
    <n v="0"/>
  </r>
  <r>
    <s v="125"/>
    <x v="1"/>
    <x v="1"/>
    <s v="006"/>
    <s v="Z1B8044815"/>
    <s v="1915"/>
    <s v="FC"/>
    <s v="00165108"/>
    <s v=""/>
    <s v=""/>
    <s v=""/>
    <s v=""/>
    <n v="0"/>
    <s v=""/>
    <s v="PANADERIA NATI PAN"/>
    <s v="J-003593303"/>
    <n v="481000000"/>
    <n v="0"/>
    <n v="481000000"/>
    <n v="0"/>
    <s v="-"/>
    <n v="0"/>
    <n v="0"/>
    <s v="-"/>
    <n v="0"/>
    <n v="0"/>
    <s v="-"/>
    <n v="0"/>
    <n v="0"/>
    <s v="-"/>
    <n v="0"/>
  </r>
  <r>
    <s v="126"/>
    <x v="1"/>
    <x v="1"/>
    <s v="006"/>
    <s v="Z1B8044815"/>
    <s v="1915"/>
    <s v="FC"/>
    <s v="00165106-00165107"/>
    <s v=""/>
    <s v=""/>
    <s v=""/>
    <s v=""/>
    <n v="0"/>
    <s v=""/>
    <s v="VENTAS NO CONTRIBUYENTES"/>
    <s v=""/>
    <n v="136646380"/>
    <n v="0"/>
    <n v="114214880"/>
    <n v="0"/>
    <s v="-"/>
    <n v="0"/>
    <n v="19337500"/>
    <s v="16"/>
    <n v="3094000"/>
    <n v="0"/>
    <s v="-"/>
    <n v="0"/>
    <n v="0"/>
    <s v="-"/>
    <n v="0"/>
  </r>
  <r>
    <s v="127"/>
    <x v="1"/>
    <x v="0"/>
    <s v="006"/>
    <s v="Z1F0017787"/>
    <s v="0456-0456"/>
    <s v="FC"/>
    <s v="00008690-00008751"/>
    <s v=""/>
    <s v=""/>
    <s v=""/>
    <s v=""/>
    <n v="0"/>
    <s v=""/>
    <s v="VENTAS NO CONTRIBUYENTES"/>
    <s v=""/>
    <n v="1968416405.75"/>
    <n v="0"/>
    <n v="1338749083.05"/>
    <n v="0"/>
    <s v="-"/>
    <n v="0"/>
    <n v="542816657.5"/>
    <s v="-"/>
    <n v="86850665.200000003"/>
    <n v="0"/>
    <s v="-"/>
    <n v="0"/>
    <n v="0"/>
    <s v="-"/>
    <n v="0"/>
  </r>
  <r>
    <s v="128"/>
    <x v="1"/>
    <x v="1"/>
    <s v="007"/>
    <s v="Z1B8050013"/>
    <s v="1951"/>
    <s v="FC"/>
    <s v="00182662-00182674"/>
    <s v=""/>
    <s v=""/>
    <s v=""/>
    <s v=""/>
    <n v="0"/>
    <s v=""/>
    <s v="VENTAS NO CONTRIBUYENTES"/>
    <s v=""/>
    <n v="1411793136.4000001"/>
    <n v="0"/>
    <n v="915450695"/>
    <n v="0"/>
    <s v="-"/>
    <n v="0"/>
    <n v="427881415"/>
    <s v="16"/>
    <n v="68461026.400000006"/>
    <n v="0"/>
    <s v="-"/>
    <n v="0"/>
    <n v="0"/>
    <s v="-"/>
    <n v="0"/>
  </r>
  <r>
    <s v="129"/>
    <x v="1"/>
    <x v="1"/>
    <s v="007"/>
    <s v="Z1B8050013"/>
    <s v="1951"/>
    <s v="FC"/>
    <s v="00182661"/>
    <s v=""/>
    <s v=""/>
    <s v=""/>
    <s v=""/>
    <n v="0"/>
    <s v=""/>
    <s v="MANTENIMIENTOS ARFERCA C.A"/>
    <s v="J41073527-9"/>
    <n v="95473495"/>
    <n v="0"/>
    <n v="66252225"/>
    <n v="25190750"/>
    <s v="16"/>
    <n v="4030520"/>
    <n v="0"/>
    <s v="-"/>
    <n v="0"/>
    <n v="0"/>
    <s v="-"/>
    <n v="0"/>
    <n v="0"/>
    <s v="-"/>
    <n v="0"/>
  </r>
  <r>
    <s v="130"/>
    <x v="1"/>
    <x v="1"/>
    <s v="007"/>
    <s v="Z1B8050013"/>
    <s v="1951"/>
    <s v="FC"/>
    <s v="00182595-00182660"/>
    <s v=""/>
    <s v=""/>
    <s v=""/>
    <s v=""/>
    <n v="0"/>
    <s v=""/>
    <s v="VENTAS NO CONTRIBUYENTES"/>
    <s v=""/>
    <n v="2485041639.2980003"/>
    <n v="0"/>
    <n v="2041478121.6499999"/>
    <n v="0"/>
    <s v="-"/>
    <n v="0"/>
    <n v="382382342.80000001"/>
    <s v="16"/>
    <n v="61181174.847999997"/>
    <n v="0"/>
    <s v="-"/>
    <n v="0"/>
    <n v="0"/>
    <s v="-"/>
    <n v="0"/>
  </r>
  <r>
    <s v="131"/>
    <x v="1"/>
    <x v="1"/>
    <s v="008"/>
    <s v="Z1B8050003"/>
    <s v="1867"/>
    <s v="NC"/>
    <s v=""/>
    <s v="00000179"/>
    <s v=""/>
    <s v="00182036"/>
    <s v="2/7/2021"/>
    <n v="30367949.300000001"/>
    <s v="VEN"/>
    <s v="EDUARDO TINOCO"/>
    <s v="V16146632"/>
    <n v="-30367949.300000001"/>
    <n v="0"/>
    <n v="-19319625"/>
    <n v="0"/>
    <s v="-"/>
    <n v="0"/>
    <n v="-9524417.5"/>
    <s v="16"/>
    <n v="-1523906.8"/>
    <n v="0"/>
    <s v="-"/>
    <n v="0"/>
    <n v="0"/>
    <s v="-"/>
    <n v="0"/>
  </r>
  <r>
    <s v="132"/>
    <x v="1"/>
    <x v="1"/>
    <s v="008"/>
    <s v="Z1B8050003"/>
    <s v="1867"/>
    <s v="FC"/>
    <s v="00181972-00182056"/>
    <s v=""/>
    <s v=""/>
    <s v=""/>
    <s v=""/>
    <n v="0"/>
    <s v=""/>
    <s v="VENTAS NO CONTRIBUYENTES"/>
    <s v=""/>
    <n v="2665064552.7999997"/>
    <n v="0"/>
    <n v="2077895478.75"/>
    <n v="0"/>
    <s v="-"/>
    <n v="0"/>
    <n v="506180236.25"/>
    <s v="16"/>
    <n v="80988837.799999982"/>
    <n v="0"/>
    <s v="-"/>
    <n v="0"/>
    <n v="0"/>
    <s v="-"/>
    <n v="0"/>
  </r>
  <r>
    <s v="133"/>
    <x v="1"/>
    <x v="0"/>
    <s v="008"/>
    <s v="Z1F0017970"/>
    <s v="0122-0122"/>
    <s v="FC"/>
    <s v="00001821-00001838"/>
    <s v=""/>
    <s v=""/>
    <s v=""/>
    <s v=""/>
    <n v="0"/>
    <s v=""/>
    <s v="VENTAS NO CONTRIBUYENTES"/>
    <s v=""/>
    <n v="116636260"/>
    <n v="0"/>
    <n v="6409000"/>
    <n v="0"/>
    <s v="-"/>
    <n v="0"/>
    <n v="95023500"/>
    <s v="16"/>
    <n v="15203760"/>
    <n v="0"/>
    <s v="-"/>
    <n v="0"/>
    <n v="0"/>
    <s v="-"/>
    <n v="0"/>
  </r>
  <r>
    <s v="134"/>
    <x v="1"/>
    <x v="1"/>
    <s v="009"/>
    <s v="Z1B8014458"/>
    <s v="1917"/>
    <s v="FC"/>
    <s v="00183937-00183971"/>
    <s v=""/>
    <s v=""/>
    <s v=""/>
    <s v=""/>
    <n v="0"/>
    <s v=""/>
    <s v="VENTAS NO CONTRIBUYENTES"/>
    <s v=""/>
    <n v="813595859.04999995"/>
    <n v="0"/>
    <n v="658637021.25"/>
    <n v="0"/>
    <s v="-"/>
    <n v="0"/>
    <n v="133585205"/>
    <s v="16"/>
    <n v="21373632.800000001"/>
    <n v="0"/>
    <s v="-"/>
    <n v="0"/>
    <n v="0"/>
    <s v="-"/>
    <n v="0"/>
  </r>
  <r>
    <s v="135"/>
    <x v="1"/>
    <x v="1"/>
    <s v="010"/>
    <s v="Z1F0000341"/>
    <s v="1391"/>
    <s v="NC"/>
    <s v=""/>
    <s v="00000174"/>
    <s v=""/>
    <s v="81364000"/>
    <s v="2/7/2021"/>
    <n v="14172790"/>
    <s v="VEN"/>
    <s v="JOSHUE NIEVES"/>
    <s v="V27916828"/>
    <n v="-14172790"/>
    <n v="0"/>
    <n v="-12091750"/>
    <n v="0"/>
    <s v="-"/>
    <n v="0"/>
    <n v="-1794000"/>
    <s v="16"/>
    <n v="-287040"/>
    <n v="0"/>
    <s v="-"/>
    <n v="0"/>
    <n v="0"/>
    <s v="-"/>
    <n v="0"/>
  </r>
  <r>
    <s v="136"/>
    <x v="1"/>
    <x v="1"/>
    <s v="010"/>
    <s v="Z1F0000341"/>
    <s v="1391"/>
    <s v="FC"/>
    <s v="81355000-81377000"/>
    <s v=""/>
    <s v=""/>
    <s v=""/>
    <s v=""/>
    <n v="0"/>
    <s v=""/>
    <s v="VENTAS NO CONTRIBUYENTES"/>
    <s v=""/>
    <n v="631719239.95000005"/>
    <n v="0"/>
    <n v="506729376.25"/>
    <n v="0"/>
    <s v="-"/>
    <n v="0"/>
    <n v="107749882.5"/>
    <s v="16"/>
    <n v="17239981.199999999"/>
    <n v="0"/>
    <s v="-"/>
    <n v="0"/>
    <n v="0"/>
    <s v="-"/>
    <n v="0"/>
  </r>
  <r>
    <s v="137"/>
    <x v="1"/>
    <x v="1"/>
    <s v="010"/>
    <s v="Z1F0000341"/>
    <s v="1391"/>
    <s v="FC"/>
    <s v="81354000"/>
    <s v=""/>
    <s v=""/>
    <s v=""/>
    <s v=""/>
    <n v="0"/>
    <s v=""/>
    <s v="INVERSIONES JVP"/>
    <s v="J405612711"/>
    <n v="35560200"/>
    <n v="0"/>
    <n v="35334000"/>
    <n v="195000"/>
    <s v="16"/>
    <n v="31200"/>
    <n v="0"/>
    <s v="-"/>
    <n v="0"/>
    <n v="0"/>
    <s v="-"/>
    <n v="0"/>
    <n v="0"/>
    <s v="-"/>
    <n v="0"/>
  </r>
  <r>
    <s v="138"/>
    <x v="1"/>
    <x v="1"/>
    <s v="010"/>
    <s v="Z1F0000341"/>
    <s v="1391"/>
    <s v="FC"/>
    <s v="81299000-81353000"/>
    <s v=""/>
    <s v=""/>
    <s v=""/>
    <s v=""/>
    <n v="0"/>
    <s v=""/>
    <s v="VENTAS NO CONTRIBUYENTES"/>
    <s v=""/>
    <n v="1594578619.95"/>
    <n v="0"/>
    <n v="1235683637.5"/>
    <n v="0"/>
    <s v="-"/>
    <n v="0"/>
    <n v="309392226.25"/>
    <s v="16"/>
    <n v="49502756.200000003"/>
    <n v="0"/>
    <s v="-"/>
    <n v="0"/>
    <n v="0"/>
    <s v="-"/>
    <n v="0"/>
  </r>
  <r>
    <s v="139"/>
    <x v="1"/>
    <x v="1"/>
    <s v="012"/>
    <s v="Z1B8038506"/>
    <s v="1772"/>
    <s v="FC"/>
    <s v="00075735-00075760"/>
    <s v=""/>
    <s v=""/>
    <s v=""/>
    <s v=""/>
    <n v="0"/>
    <s v=""/>
    <s v="VENTAS NO CONTRIBUYENTES"/>
    <s v=""/>
    <n v="411242789.75"/>
    <n v="0"/>
    <n v="272884543.75"/>
    <n v="0"/>
    <s v="-"/>
    <n v="0"/>
    <n v="119274350"/>
    <s v="-"/>
    <n v="19083896"/>
    <n v="0"/>
    <s v="-"/>
    <n v="0"/>
    <n v="0"/>
    <s v="-"/>
    <n v="0"/>
  </r>
  <r>
    <s v="140"/>
    <x v="1"/>
    <x v="1"/>
    <s v="014"/>
    <s v="Z1F0000338"/>
    <s v="1613"/>
    <s v="FC"/>
    <s v="00065756-00065876"/>
    <s v=""/>
    <s v=""/>
    <s v=""/>
    <s v=""/>
    <n v="0"/>
    <s v=""/>
    <s v="VENTAS NO CONTRIBUYENTES"/>
    <s v=""/>
    <n v="687214970"/>
    <n v="0"/>
    <n v="509418000"/>
    <n v="0"/>
    <s v="-"/>
    <n v="0"/>
    <n v="153273250"/>
    <s v="-"/>
    <n v="24523720"/>
    <n v="0"/>
    <s v="-"/>
    <n v="0"/>
    <n v="0"/>
    <s v="-"/>
    <n v="0"/>
  </r>
  <r>
    <s v="141"/>
    <x v="1"/>
    <x v="1"/>
    <s v="015"/>
    <s v="Z1B8050356"/>
    <s v="1750"/>
    <s v="FC"/>
    <s v="00091117-00091180"/>
    <s v=""/>
    <s v=""/>
    <s v=""/>
    <s v=""/>
    <n v="0"/>
    <s v=""/>
    <s v="VENTAS NO CONTRIBUYENTES"/>
    <s v=""/>
    <n v="1983399670.3"/>
    <n v="0"/>
    <n v="1643153343.75"/>
    <n v="0"/>
    <s v="-"/>
    <n v="0"/>
    <n v="293315798.75"/>
    <s v="-"/>
    <n v="46930527.799999997"/>
    <n v="0"/>
    <s v="-"/>
    <n v="0"/>
    <n v="0"/>
    <s v="-"/>
    <n v="0"/>
  </r>
  <r>
    <s v="142"/>
    <x v="1"/>
    <x v="1"/>
    <s v="016"/>
    <s v="Z1F0000490"/>
    <s v="0290"/>
    <s v="FC"/>
    <s v="00005173-00005177"/>
    <s v=""/>
    <s v=""/>
    <s v=""/>
    <s v=""/>
    <n v="0"/>
    <s v=""/>
    <s v="VENTAS NO CONTRIBUYENTES"/>
    <s v=""/>
    <n v="41989788.75"/>
    <n v="0"/>
    <n v="39720248.75"/>
    <n v="0"/>
    <s v="-"/>
    <n v="0"/>
    <n v="1956500"/>
    <s v="16"/>
    <n v="313040"/>
    <n v="0"/>
    <s v="-"/>
    <n v="0"/>
    <n v="0"/>
    <s v="-"/>
    <n v="0"/>
  </r>
  <r>
    <s v="143"/>
    <x v="1"/>
    <x v="1"/>
    <s v="016"/>
    <s v="Z1F0000490"/>
    <s v="0290"/>
    <s v="FC"/>
    <s v="00005169-00005172"/>
    <s v=""/>
    <s v=""/>
    <s v=""/>
    <s v=""/>
    <n v="0"/>
    <s v=""/>
    <s v="VENTAS NO CONTRIBUYENTES"/>
    <s v=""/>
    <n v="39575802.5"/>
    <n v="0"/>
    <n v="31093302.5"/>
    <n v="0"/>
    <s v="-"/>
    <n v="0"/>
    <n v="7312500"/>
    <s v="-"/>
    <n v="1170000"/>
    <n v="0"/>
    <s v="-"/>
    <n v="0"/>
    <n v="0"/>
    <s v="-"/>
    <n v="0"/>
  </r>
  <r>
    <s v="144"/>
    <x v="1"/>
    <x v="1"/>
    <s v="016"/>
    <s v="Z1F0000490"/>
    <s v="0290"/>
    <s v="FC"/>
    <s v="00005165-00005168"/>
    <s v=""/>
    <s v=""/>
    <s v=""/>
    <s v=""/>
    <n v="0"/>
    <s v=""/>
    <s v="VENTAS NO CONTRIBUYENTES"/>
    <s v=""/>
    <n v="16755700"/>
    <n v="0"/>
    <n v="16755700"/>
    <n v="0"/>
    <s v="-"/>
    <n v="0"/>
    <n v="0"/>
    <s v="-"/>
    <n v="0"/>
    <n v="0"/>
    <s v="-"/>
    <n v="0"/>
    <n v="0"/>
    <s v="-"/>
    <n v="0"/>
  </r>
  <r>
    <s v="145"/>
    <x v="1"/>
    <x v="1"/>
    <s v="016"/>
    <s v="Z1F0000490"/>
    <s v="0290"/>
    <s v="FC"/>
    <s v="00005154-00005164"/>
    <s v=""/>
    <s v=""/>
    <s v=""/>
    <s v=""/>
    <n v="0"/>
    <s v=""/>
    <s v="VENTAS NO CONTRIBUYENTES"/>
    <s v=""/>
    <n v="125581833"/>
    <n v="0"/>
    <n v="40750612.5"/>
    <n v="0"/>
    <s v="-"/>
    <n v="0"/>
    <n v="73130362.5"/>
    <s v="-"/>
    <n v="11700858"/>
    <n v="0"/>
    <s v="-"/>
    <n v="0"/>
    <n v="0"/>
    <s v="-"/>
    <n v="0"/>
  </r>
  <r>
    <s v="146"/>
    <x v="1"/>
    <x v="1"/>
    <s v="016"/>
    <s v="Z1F0000490"/>
    <s v="0290"/>
    <s v="FC"/>
    <s v="00005118-00005153"/>
    <s v=""/>
    <s v=""/>
    <s v=""/>
    <s v=""/>
    <n v="0"/>
    <s v=""/>
    <s v="VENTAS NO CONTRIBUYENTES"/>
    <s v=""/>
    <n v="201249896.25"/>
    <n v="0"/>
    <n v="142950616.25"/>
    <n v="0"/>
    <s v="-"/>
    <n v="0"/>
    <n v="50258000"/>
    <s v="-"/>
    <n v="8041280"/>
    <n v="0"/>
    <s v="-"/>
    <n v="0"/>
    <n v="0"/>
    <s v="-"/>
    <n v="0"/>
  </r>
  <r>
    <s v="147"/>
    <x v="1"/>
    <x v="1"/>
    <s v="017"/>
    <s v="Z7C0004030"/>
    <s v="0208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48"/>
    <x v="2"/>
    <x v="0"/>
    <s v="001"/>
    <s v="Z1F0017854"/>
    <s v="0499"/>
    <s v="NC"/>
    <s v=""/>
    <s v="00000107"/>
    <s v=""/>
    <s v="00029879"/>
    <s v="03-07-2021"/>
    <n v="20926620"/>
    <s v="VEN"/>
    <s v="LUCIANO VISCARIELLO"/>
    <s v="V5533044"/>
    <n v="-3971500"/>
    <n v="0"/>
    <n v="-3971500"/>
    <n v="0"/>
    <s v="-"/>
    <n v="0"/>
    <n v="0"/>
    <s v="-"/>
    <n v="0"/>
    <n v="0"/>
    <s v="-"/>
    <n v="0"/>
    <n v="0"/>
    <s v="-"/>
    <n v="0"/>
  </r>
  <r>
    <s v="149"/>
    <x v="2"/>
    <x v="0"/>
    <s v="001"/>
    <s v="Z1F0017854"/>
    <s v="0499-0499"/>
    <s v="FC"/>
    <s v="00029941-00029985"/>
    <s v=""/>
    <s v=""/>
    <s v=""/>
    <s v=""/>
    <n v="0"/>
    <s v=""/>
    <s v="VENTAS NO CONTRIBUYENTES"/>
    <s v=""/>
    <n v="1128448675.5888"/>
    <n v="0"/>
    <n v="642104647.5"/>
    <n v="0"/>
    <s v="-"/>
    <n v="0"/>
    <n v="419262093.18000001"/>
    <s v="16"/>
    <n v="67081934.908800006"/>
    <n v="0"/>
    <s v="-"/>
    <n v="0"/>
    <n v="0"/>
    <s v="-"/>
    <n v="0"/>
  </r>
  <r>
    <s v="150"/>
    <x v="2"/>
    <x v="0"/>
    <s v="001"/>
    <s v="Z1F0017854"/>
    <s v="0499"/>
    <s v="FC"/>
    <s v="00029940"/>
    <s v=""/>
    <s v=""/>
    <s v=""/>
    <s v=""/>
    <n v="0"/>
    <s v=""/>
    <s v="DKORAZON S.A"/>
    <s v="J404085823"/>
    <n v="34665150"/>
    <n v="0"/>
    <n v="0"/>
    <n v="29883750"/>
    <s v="16"/>
    <n v="4781400"/>
    <n v="0"/>
    <s v="-"/>
    <n v="0"/>
    <n v="0"/>
    <s v="-"/>
    <n v="0"/>
    <n v="0"/>
    <s v="-"/>
    <n v="0"/>
  </r>
  <r>
    <s v="151"/>
    <x v="2"/>
    <x v="0"/>
    <s v="001"/>
    <s v="Z1F0017854"/>
    <s v="0499-0499"/>
    <s v="FC"/>
    <s v="00029918-00029939"/>
    <s v=""/>
    <s v=""/>
    <s v=""/>
    <s v=""/>
    <n v="0"/>
    <s v=""/>
    <s v="VENTAS NO CONTRIBUYENTES"/>
    <s v=""/>
    <n v="682619710.64999998"/>
    <n v="0"/>
    <n v="507066946.25"/>
    <n v="0"/>
    <s v="-"/>
    <n v="0"/>
    <n v="151338590"/>
    <s v="16"/>
    <n v="24214174.399999999"/>
    <n v="0"/>
    <s v="-"/>
    <n v="0"/>
    <n v="0"/>
    <s v="-"/>
    <n v="0"/>
  </r>
  <r>
    <s v="152"/>
    <x v="2"/>
    <x v="0"/>
    <s v="001"/>
    <s v="Z1F0017854"/>
    <s v="0499"/>
    <s v="FC"/>
    <s v="00029917"/>
    <s v=""/>
    <s v=""/>
    <s v=""/>
    <s v=""/>
    <n v="0"/>
    <s v=""/>
    <s v="CORPORACION ZAM ZAM"/>
    <s v="J315012413"/>
    <n v="79210690"/>
    <n v="0"/>
    <n v="24406200"/>
    <n v="47245250"/>
    <s v="16"/>
    <n v="7559240"/>
    <n v="0"/>
    <s v="-"/>
    <n v="0"/>
    <n v="0"/>
    <s v="-"/>
    <n v="0"/>
    <n v="0"/>
    <s v="-"/>
    <n v="0"/>
  </r>
  <r>
    <s v="153"/>
    <x v="2"/>
    <x v="0"/>
    <s v="001"/>
    <s v="Z1F0017854"/>
    <s v="0499-0499"/>
    <s v="FC"/>
    <s v="00029854-00029916"/>
    <s v=""/>
    <s v=""/>
    <s v=""/>
    <s v=""/>
    <n v="0"/>
    <s v=""/>
    <s v="VENTAS NO CONTRIBUYENTES"/>
    <s v=""/>
    <n v="1950074851.95"/>
    <n v="0"/>
    <n v="1383354446.4000001"/>
    <n v="0"/>
    <s v="-"/>
    <n v="0"/>
    <n v="488552073.75"/>
    <s v="16"/>
    <n v="78168331.799999997"/>
    <n v="0"/>
    <s v="-"/>
    <n v="0"/>
    <n v="0"/>
    <s v="-"/>
    <n v="0"/>
  </r>
  <r>
    <s v="154"/>
    <x v="2"/>
    <x v="1"/>
    <s v="001"/>
    <s v="Z1F0000700"/>
    <s v="1589"/>
    <s v="FC"/>
    <s v="00127719-00127851"/>
    <s v=""/>
    <s v=""/>
    <s v=""/>
    <s v=""/>
    <n v="0"/>
    <s v=""/>
    <s v="VENTAS NO CONTRIBUYENTES"/>
    <s v=""/>
    <n v="4721948240.0500011"/>
    <n v="0"/>
    <n v="3714505032.5"/>
    <n v="0"/>
    <s v="-"/>
    <n v="0"/>
    <n v="868485523.75"/>
    <s v="16"/>
    <n v="138957683.79999998"/>
    <n v="0"/>
    <s v="-"/>
    <n v="0"/>
    <n v="0"/>
    <s v="-"/>
    <n v="0"/>
  </r>
  <r>
    <s v="519"/>
    <x v="7"/>
    <x v="1"/>
    <s v="011"/>
    <s v="Z1F0004616"/>
    <s v="0829"/>
    <s v="NC"/>
    <s v=""/>
    <s v="00000131"/>
    <s v=""/>
    <s v="00111709"/>
    <s v="8/7/2021"/>
    <n v="6012500"/>
    <s v="VEN"/>
    <s v="MIGUERANYELY VILLEGAS"/>
    <s v="V26498556 "/>
    <n v="-6012500"/>
    <n v="0"/>
    <n v="-6012500"/>
    <n v="0"/>
    <s v="-"/>
    <n v="0"/>
    <n v="0"/>
    <s v="-"/>
    <n v="0"/>
    <n v="0"/>
    <s v="-"/>
    <n v="0"/>
    <n v="0"/>
    <s v="-"/>
    <n v="0"/>
  </r>
  <r>
    <s v="520"/>
    <x v="7"/>
    <x v="1"/>
    <s v="011"/>
    <s v="Z1F0004616"/>
    <s v="0829-0829"/>
    <s v="FC"/>
    <s v="00111578-00111734"/>
    <s v=""/>
    <s v=""/>
    <s v=""/>
    <s v=""/>
    <n v="0"/>
    <s v=""/>
    <s v="VENTAS NO CONTRIBUYENTES"/>
    <s v=""/>
    <n v="1422438288.98"/>
    <n v="0"/>
    <n v="1301268567.1500001"/>
    <n v="0"/>
    <s v="-"/>
    <n v="0"/>
    <n v="104456656.75"/>
    <s v="-"/>
    <n v="16713065.08"/>
    <n v="0"/>
    <s v="-"/>
    <n v="0"/>
    <n v="0"/>
    <s v="-"/>
    <n v="0"/>
  </r>
  <r>
    <s v="580"/>
    <x v="8"/>
    <x v="1"/>
    <s v="011"/>
    <s v="Z1F0004616"/>
    <s v="0830-0830"/>
    <s v="FC"/>
    <s v="00111888-00111927"/>
    <s v=""/>
    <s v=""/>
    <s v=""/>
    <s v=""/>
    <n v="0"/>
    <s v=""/>
    <s v="VENTAS NO CONTRIBUYENTES"/>
    <s v=""/>
    <n v="326892810.04999995"/>
    <n v="0"/>
    <n v="257151034.85000002"/>
    <n v="0"/>
    <s v="-"/>
    <n v="0"/>
    <n v="60122220"/>
    <s v="-"/>
    <n v="9619555.2000000011"/>
    <n v="0"/>
    <s v="-"/>
    <n v="0"/>
    <n v="0"/>
    <s v="-"/>
    <n v="0"/>
  </r>
  <r>
    <s v="158"/>
    <x v="2"/>
    <x v="0"/>
    <s v="002"/>
    <s v="Z1F0017966"/>
    <s v="0496-0496"/>
    <s v="FC"/>
    <s v="00015591-00015629"/>
    <s v=""/>
    <s v=""/>
    <s v=""/>
    <s v=""/>
    <n v="0"/>
    <s v=""/>
    <s v="VENTAS NO CONTRIBUYENTES"/>
    <s v=""/>
    <n v="820775862.85000002"/>
    <n v="0"/>
    <n v="576350728.75"/>
    <n v="0"/>
    <s v="-"/>
    <n v="0"/>
    <n v="210711322.5"/>
    <s v="-"/>
    <n v="33713811.600000001"/>
    <n v="0"/>
    <s v="-"/>
    <n v="0"/>
    <n v="0"/>
    <s v="-"/>
    <n v="0"/>
  </r>
  <r>
    <s v="159"/>
    <x v="2"/>
    <x v="1"/>
    <s v="002"/>
    <s v="Z1B8050002"/>
    <s v="1925"/>
    <s v="FC"/>
    <s v="00174172-00174270"/>
    <s v=""/>
    <s v=""/>
    <s v=""/>
    <s v=""/>
    <n v="0"/>
    <s v=""/>
    <s v="VENTAS NO CONTRIBUYENTES"/>
    <s v=""/>
    <n v="3960149808.8499999"/>
    <n v="0"/>
    <n v="2912716552.5"/>
    <n v="0"/>
    <s v="-"/>
    <n v="0"/>
    <n v="902959703.75"/>
    <s v="16"/>
    <n v="144473552.59999999"/>
    <n v="0"/>
    <s v="-"/>
    <n v="0"/>
    <n v="0"/>
    <s v="-"/>
    <n v="0"/>
  </r>
  <r>
    <s v="160"/>
    <x v="2"/>
    <x v="1"/>
    <s v="002"/>
    <s v="Z1B8050002"/>
    <s v="1925"/>
    <s v="FC"/>
    <s v="00174171"/>
    <s v=""/>
    <s v=""/>
    <s v=""/>
    <s v=""/>
    <n v="0"/>
    <s v=""/>
    <s v="SERVICIOS TODO EN CROMADO 2021,CA"/>
    <s v="J-406483303"/>
    <n v="31817240"/>
    <n v="0"/>
    <n v="13189670"/>
    <n v="16058250"/>
    <s v="16"/>
    <n v="2569320"/>
    <n v="0"/>
    <s v="-"/>
    <n v="0"/>
    <n v="0"/>
    <s v="-"/>
    <n v="0"/>
    <n v="0"/>
    <s v="-"/>
    <n v="0"/>
  </r>
  <r>
    <s v="161"/>
    <x v="2"/>
    <x v="1"/>
    <s v="002"/>
    <s v="Z1B8050002"/>
    <s v="1925"/>
    <s v="FC"/>
    <s v="00174159-00174170"/>
    <s v=""/>
    <s v=""/>
    <s v=""/>
    <s v=""/>
    <n v="0"/>
    <s v=""/>
    <s v="VENTAS NO CONTRIBUYENTES"/>
    <s v=""/>
    <n v="1238290577.55"/>
    <n v="0"/>
    <n v="941637515"/>
    <n v="0"/>
    <s v="-"/>
    <n v="0"/>
    <n v="255735398.75"/>
    <s v="16"/>
    <n v="40917663.799999997"/>
    <n v="0"/>
    <s v="-"/>
    <n v="0"/>
    <n v="0"/>
    <s v="-"/>
    <n v="0"/>
  </r>
  <r>
    <s v="581"/>
    <x v="8"/>
    <x v="1"/>
    <s v="011"/>
    <s v="Z1F0004616"/>
    <s v="0830"/>
    <s v="FC"/>
    <s v="00111887"/>
    <s v=""/>
    <s v=""/>
    <s v=""/>
    <s v=""/>
    <n v="0"/>
    <s v=""/>
    <s v="DAYSI ROMERO"/>
    <s v="V830371276 "/>
    <n v="4290109.2"/>
    <n v="0"/>
    <n v="0"/>
    <n v="3698370"/>
    <s v="16"/>
    <n v="591739.19999999995"/>
    <n v="0"/>
    <s v="-"/>
    <n v="0"/>
    <n v="0"/>
    <s v="-"/>
    <n v="0"/>
    <n v="0"/>
    <s v="-"/>
    <n v="0"/>
  </r>
  <r>
    <s v="582"/>
    <x v="8"/>
    <x v="1"/>
    <s v="011"/>
    <s v="Z1F0004616"/>
    <s v="0830-0830"/>
    <s v="FC"/>
    <s v="00111735-00111886"/>
    <s v=""/>
    <s v=""/>
    <s v=""/>
    <s v=""/>
    <n v="0"/>
    <s v=""/>
    <s v="VENTAS NO CONTRIBUYENTES"/>
    <s v=""/>
    <n v="1512028935.8000002"/>
    <n v="0"/>
    <n v="1419782105"/>
    <n v="0"/>
    <s v="-"/>
    <n v="0"/>
    <n v="79523130"/>
    <s v="-"/>
    <n v="12723700.800000003"/>
    <n v="0"/>
    <s v="-"/>
    <n v="0"/>
    <n v="0"/>
    <s v="-"/>
    <n v="0"/>
  </r>
  <r>
    <s v="164"/>
    <x v="2"/>
    <x v="1"/>
    <s v="002"/>
    <s v="Z1B8050149"/>
    <s v="1847"/>
    <s v="FC "/>
    <s v="00212594-00212753"/>
    <m/>
    <m/>
    <m/>
    <m/>
    <n v="0"/>
    <m/>
    <s v="VENTAS NO CONTRIBUYENTES"/>
    <m/>
    <n v="2370020117.8000002"/>
    <n v="0"/>
    <n v="2370020117.8000002"/>
    <n v="0"/>
    <s v="-"/>
    <n v="0"/>
    <n v="0"/>
    <s v="-"/>
    <n v="0"/>
    <n v="0"/>
    <s v="-"/>
    <n v="0"/>
    <n v="0"/>
    <s v="-"/>
    <n v="0"/>
  </r>
  <r>
    <s v="165"/>
    <x v="2"/>
    <x v="1"/>
    <s v="002"/>
    <s v="Z1B8050365"/>
    <s v="1318"/>
    <s v="FC "/>
    <s v="00088280-00088304"/>
    <m/>
    <m/>
    <m/>
    <m/>
    <n v="0"/>
    <m/>
    <s v="VENTAS NO CONTRIBUYENTES"/>
    <m/>
    <n v="542023005"/>
    <n v="0"/>
    <n v="542023005"/>
    <n v="0"/>
    <s v="-"/>
    <n v="0"/>
    <n v="0"/>
    <s v="-"/>
    <n v="0"/>
    <n v="0"/>
    <s v="-"/>
    <n v="0"/>
    <n v="0"/>
    <s v="-"/>
    <n v="0"/>
  </r>
  <r>
    <s v="166"/>
    <x v="2"/>
    <x v="0"/>
    <s v="003"/>
    <s v="Z1F0017848"/>
    <s v="0491-0491"/>
    <s v="FC"/>
    <s v="00024529-00024562"/>
    <s v=""/>
    <s v=""/>
    <s v=""/>
    <s v=""/>
    <n v="0"/>
    <s v=""/>
    <s v="VENTAS NO CONTRIBUYENTES"/>
    <s v=""/>
    <n v="788528139.85000002"/>
    <n v="0"/>
    <n v="585619935"/>
    <n v="0"/>
    <s v="-"/>
    <n v="0"/>
    <n v="174920866.25"/>
    <s v="16"/>
    <n v="27987338.599999998"/>
    <n v="0"/>
    <s v="-"/>
    <n v="0"/>
    <n v="0"/>
    <s v="-"/>
    <n v="0"/>
  </r>
  <r>
    <s v="167"/>
    <x v="2"/>
    <x v="1"/>
    <s v="003"/>
    <s v="Z1B8051199"/>
    <s v="0008"/>
    <s v="FC"/>
    <s v="00000497-00000555"/>
    <s v=""/>
    <s v=""/>
    <s v=""/>
    <s v=""/>
    <n v="0"/>
    <s v=""/>
    <s v="VENTAS NO CONTRIBUYENTES"/>
    <s v=""/>
    <n v="2186600371.5"/>
    <n v="0"/>
    <n v="1494413008.75"/>
    <n v="0"/>
    <s v="-"/>
    <n v="0"/>
    <n v="596713243.75"/>
    <s v="16"/>
    <n v="95474119"/>
    <n v="0"/>
    <s v="-"/>
    <n v="0"/>
    <n v="0"/>
    <s v="-"/>
    <n v="0"/>
  </r>
  <r>
    <s v="168"/>
    <x v="2"/>
    <x v="0"/>
    <s v="003"/>
    <s v="Z1F0017848"/>
    <s v="0491"/>
    <s v="FC"/>
    <s v="00024528"/>
    <s v=""/>
    <s v=""/>
    <s v=""/>
    <s v=""/>
    <n v="0"/>
    <s v=""/>
    <s v="BODEGON BIELE VITE C.A."/>
    <s v="J410610832"/>
    <n v="103060750"/>
    <n v="0"/>
    <n v="103060750"/>
    <n v="0"/>
    <s v="-"/>
    <n v="0"/>
    <n v="0"/>
    <s v="-"/>
    <n v="0"/>
    <n v="0"/>
    <s v="-"/>
    <n v="0"/>
    <n v="0"/>
    <s v="-"/>
    <n v="0"/>
  </r>
  <r>
    <s v="169"/>
    <x v="2"/>
    <x v="0"/>
    <s v="003"/>
    <s v="Z1F0017848"/>
    <s v="0491-0491"/>
    <s v="FC"/>
    <s v="00024488-00024527"/>
    <s v=""/>
    <s v=""/>
    <s v=""/>
    <s v=""/>
    <n v="0"/>
    <s v=""/>
    <s v="VENTAS NO CONTRIBUYENTES"/>
    <s v=""/>
    <n v="1534266573.1000001"/>
    <n v="0"/>
    <n v="1105600740.05"/>
    <n v="0"/>
    <s v="-"/>
    <n v="0"/>
    <n v="369539511.25"/>
    <s v="16"/>
    <n v="59126321.799999997"/>
    <n v="0"/>
    <s v="-"/>
    <n v="0"/>
    <n v="0"/>
    <s v="-"/>
    <n v="0"/>
  </r>
  <r>
    <s v="170"/>
    <x v="2"/>
    <x v="1"/>
    <s v="003"/>
    <s v="Z1B8051199"/>
    <s v="0008"/>
    <s v="FC"/>
    <s v="00000496"/>
    <s v=""/>
    <s v=""/>
    <s v=""/>
    <s v=""/>
    <n v="0"/>
    <s v=""/>
    <s v="MIGUEL ALVAREZ"/>
    <s v="V14772733"/>
    <n v="1442675"/>
    <n v="0"/>
    <n v="1442675"/>
    <n v="0"/>
    <s v="-"/>
    <n v="0"/>
    <n v="0"/>
    <s v="-"/>
    <n v="0"/>
    <n v="0"/>
    <s v="-"/>
    <n v="0"/>
    <n v="0"/>
    <s v="-"/>
    <n v="0"/>
  </r>
  <r>
    <s v="171"/>
    <x v="2"/>
    <x v="1"/>
    <s v="003"/>
    <s v="Z1B8051199"/>
    <s v="0008"/>
    <s v="FC"/>
    <s v="00000442-00000495"/>
    <s v=""/>
    <s v=""/>
    <s v=""/>
    <s v=""/>
    <n v="0"/>
    <s v=""/>
    <s v="VENTAS NO CONTRIBUYENTES"/>
    <s v=""/>
    <n v="3620036144.25"/>
    <n v="0"/>
    <n v="2500563296.25"/>
    <n v="0"/>
    <s v="-"/>
    <n v="0"/>
    <n v="965062800"/>
    <s v="16"/>
    <n v="154410048"/>
    <n v="0"/>
    <s v="-"/>
    <n v="0"/>
    <n v="0"/>
    <s v="-"/>
    <n v="0"/>
  </r>
  <r>
    <s v="670"/>
    <x v="9"/>
    <x v="1"/>
    <s v="011"/>
    <s v="Z1F0004616"/>
    <s v="0831-0831"/>
    <s v="FC"/>
    <s v="00112166-00112183"/>
    <s v=""/>
    <s v=""/>
    <s v=""/>
    <s v=""/>
    <n v="0"/>
    <s v=""/>
    <s v="VENTAS NO CONTRIBUYENTES"/>
    <s v=""/>
    <n v="161682615.5"/>
    <n v="0"/>
    <n v="136510940.30000001"/>
    <n v="0"/>
    <s v="-"/>
    <n v="0"/>
    <n v="21699720"/>
    <s v="16"/>
    <n v="3471955.2"/>
    <n v="0"/>
    <s v="-"/>
    <n v="0"/>
    <n v="0"/>
    <s v="-"/>
    <n v="0"/>
  </r>
  <r>
    <s v="173"/>
    <x v="2"/>
    <x v="1"/>
    <s v="004"/>
    <s v="Z1B8050937"/>
    <s v="1853"/>
    <s v="FC"/>
    <s v="00170580-00170703"/>
    <s v=""/>
    <s v=""/>
    <s v=""/>
    <s v=""/>
    <n v="0"/>
    <s v=""/>
    <s v="VENTAS NO CONTRIBUYENTES"/>
    <s v=""/>
    <n v="6143736063.0999994"/>
    <n v="0"/>
    <n v="4766489267.5"/>
    <n v="0"/>
    <s v="-"/>
    <n v="0"/>
    <n v="1180751910"/>
    <s v="16"/>
    <n v="188920305.59999999"/>
    <n v="0"/>
    <s v="-"/>
    <n v="0"/>
    <n v="7013500"/>
    <s v="-"/>
    <n v="561080"/>
  </r>
  <r>
    <s v="174"/>
    <x v="2"/>
    <x v="0"/>
    <s v="004"/>
    <s v="Z1F0017963"/>
    <s v="0493-0493"/>
    <s v="FC"/>
    <s v="00015828-00015907"/>
    <s v=""/>
    <s v=""/>
    <s v=""/>
    <s v=""/>
    <n v="0"/>
    <s v=""/>
    <s v="VENTAS NO CONTRIBUYENTES"/>
    <s v=""/>
    <n v="2209747845.75"/>
    <n v="0"/>
    <n v="1343005373.7"/>
    <n v="0"/>
    <s v="-"/>
    <n v="0"/>
    <n v="747191786.25"/>
    <s v="16"/>
    <n v="119550685.8"/>
    <n v="0"/>
    <s v="-"/>
    <n v="0"/>
    <n v="0"/>
    <s v="-"/>
    <n v="0"/>
  </r>
  <r>
    <s v="671"/>
    <x v="9"/>
    <x v="1"/>
    <s v="011"/>
    <s v="Z1F0004616"/>
    <s v="0831"/>
    <s v="FC"/>
    <s v="00112165"/>
    <s v=""/>
    <s v=""/>
    <s v=""/>
    <s v=""/>
    <n v="0"/>
    <s v=""/>
    <s v="DISTRIBUIDORA DE ALIMENTOS INTERNACIONAL JHONZA C.A."/>
    <s v="J-41014336-3 "/>
    <n v="25097904"/>
    <n v="0"/>
    <n v="8331960"/>
    <n v="14453400"/>
    <s v="16"/>
    <n v="2312544"/>
    <n v="0"/>
    <s v="-"/>
    <n v="0"/>
    <n v="0"/>
    <s v="-"/>
    <n v="0"/>
    <n v="0"/>
    <s v="-"/>
    <n v="0"/>
  </r>
  <r>
    <s v="176"/>
    <x v="2"/>
    <x v="1"/>
    <s v="005"/>
    <s v="Z1B8050363"/>
    <s v="0009"/>
    <s v="NC"/>
    <s v=""/>
    <s v="00000004"/>
    <s v=""/>
    <s v="00000710"/>
    <s v="2/7/2021"/>
    <n v="44120895"/>
    <s v="VEN"/>
    <s v="FABIOLA AÑEZ"/>
    <s v="V13218057 "/>
    <n v="-17055480"/>
    <n v="0"/>
    <n v="0"/>
    <n v="0"/>
    <s v="-"/>
    <n v="0"/>
    <n v="-14703000"/>
    <s v="16"/>
    <n v="-2352480"/>
    <n v="0"/>
    <s v="-"/>
    <n v="0"/>
    <n v="0"/>
    <s v="-"/>
    <n v="0"/>
  </r>
  <r>
    <s v="177"/>
    <x v="2"/>
    <x v="1"/>
    <s v="005"/>
    <s v="Z1B8050363"/>
    <s v="0009"/>
    <s v="NC"/>
    <s v=""/>
    <s v="00000003"/>
    <s v=""/>
    <s v="00000735"/>
    <s v="3/7/2021"/>
    <n v="48765665"/>
    <s v="VEN"/>
    <s v="DANI VASQUEZ"/>
    <s v="V10823763 "/>
    <n v="-48765665"/>
    <n v="0"/>
    <n v="-36418915"/>
    <n v="0"/>
    <s v="-"/>
    <n v="0"/>
    <n v="-10643750"/>
    <s v="16"/>
    <n v="-1703000"/>
    <n v="0"/>
    <s v="-"/>
    <n v="0"/>
    <n v="0"/>
    <s v="-"/>
    <n v="0"/>
  </r>
  <r>
    <s v="178"/>
    <x v="2"/>
    <x v="1"/>
    <s v="005"/>
    <s v="Z1B8050363"/>
    <s v="0009"/>
    <s v="FC"/>
    <s v="00000725-00000820"/>
    <s v=""/>
    <s v=""/>
    <s v=""/>
    <s v=""/>
    <n v="0"/>
    <s v=""/>
    <s v="VENTAS NO CONTRIBUYENTES"/>
    <s v=""/>
    <n v="5053158270.499999"/>
    <n v="0"/>
    <n v="3662800083.75"/>
    <n v="0"/>
    <s v="-"/>
    <n v="0"/>
    <n v="1198584643.75"/>
    <s v="-"/>
    <n v="191773542.99999997"/>
    <n v="0"/>
    <s v="-"/>
    <n v="0"/>
    <n v="0"/>
    <s v="-"/>
    <n v="0"/>
  </r>
  <r>
    <s v="179"/>
    <x v="2"/>
    <x v="0"/>
    <s v="005"/>
    <s v="Z1F0017998"/>
    <s v="0485-0485"/>
    <s v="FC"/>
    <s v="00019632-00019654"/>
    <s v=""/>
    <s v=""/>
    <s v=""/>
    <s v=""/>
    <n v="0"/>
    <s v=""/>
    <s v="VENTAS NO CONTRIBUYENTES"/>
    <s v=""/>
    <n v="748293305.60000002"/>
    <n v="0"/>
    <n v="568912822.5"/>
    <n v="0"/>
    <s v="-"/>
    <n v="0"/>
    <n v="154638347.5"/>
    <s v="-"/>
    <n v="24742135.600000001"/>
    <n v="0"/>
    <s v="-"/>
    <n v="0"/>
    <n v="0"/>
    <s v="-"/>
    <n v="0"/>
  </r>
  <r>
    <s v="180"/>
    <x v="2"/>
    <x v="0"/>
    <s v="005"/>
    <s v="Z1F0017998"/>
    <s v="0485"/>
    <s v="FC"/>
    <s v="00019631"/>
    <s v=""/>
    <s v=""/>
    <s v=""/>
    <s v=""/>
    <n v="0"/>
    <s v=""/>
    <s v="FUNDAVIGEA"/>
    <s v="J298180811"/>
    <n v="13486960"/>
    <n v="0"/>
    <n v="6331500"/>
    <n v="6168500"/>
    <s v="16"/>
    <n v="986960"/>
    <n v="0"/>
    <s v="-"/>
    <n v="0"/>
    <n v="0"/>
    <s v="-"/>
    <n v="0"/>
    <n v="0"/>
    <s v="-"/>
    <n v="0"/>
  </r>
  <r>
    <s v="181"/>
    <x v="2"/>
    <x v="0"/>
    <s v="005"/>
    <s v="Z1F0017998"/>
    <s v="0485-0485"/>
    <s v="FC"/>
    <s v="00019606-00019630"/>
    <s v=""/>
    <s v=""/>
    <s v=""/>
    <s v=""/>
    <n v="0"/>
    <s v=""/>
    <s v="VENTAS NO CONTRIBUYENTES"/>
    <s v=""/>
    <n v="652864811.70000005"/>
    <n v="0"/>
    <n v="505683220"/>
    <n v="0"/>
    <s v="-"/>
    <n v="0"/>
    <n v="126880682.5"/>
    <s v="-"/>
    <n v="20300909.199999999"/>
    <n v="0"/>
    <s v="-"/>
    <n v="0"/>
    <n v="0"/>
    <s v="-"/>
    <n v="0"/>
  </r>
  <r>
    <s v="182"/>
    <x v="2"/>
    <x v="1"/>
    <s v="006"/>
    <s v="Z1B8044815"/>
    <s v="1916"/>
    <s v="FC"/>
    <s v="00165258-00165352"/>
    <s v=""/>
    <s v=""/>
    <s v=""/>
    <s v=""/>
    <n v="0"/>
    <s v=""/>
    <s v="VENTAS NO CONTRIBUYENTES"/>
    <s v=""/>
    <n v="4162533308.2999992"/>
    <n v="0"/>
    <n v="2951748647.5"/>
    <n v="0"/>
    <s v="-"/>
    <n v="0"/>
    <n v="1043779880"/>
    <s v="16"/>
    <n v="167004780.79999998"/>
    <n v="0"/>
    <s v="-"/>
    <n v="0"/>
    <n v="0"/>
    <s v="-"/>
    <n v="0"/>
  </r>
  <r>
    <s v="183"/>
    <x v="2"/>
    <x v="1"/>
    <s v="006"/>
    <s v="Z1B8044815"/>
    <s v="1916"/>
    <s v="FC"/>
    <s v="00165257"/>
    <s v=""/>
    <s v=""/>
    <s v=""/>
    <s v=""/>
    <n v="0"/>
    <s v=""/>
    <s v="INVERSIONES SUVINCLA 17 C.A."/>
    <s v="J-40751912-3"/>
    <n v="48804229.5"/>
    <n v="0"/>
    <n v="21804997.5"/>
    <n v="23275200"/>
    <s v="16"/>
    <n v="3724032"/>
    <n v="0"/>
    <s v="-"/>
    <n v="0"/>
    <n v="0"/>
    <s v="-"/>
    <n v="0"/>
    <n v="0"/>
    <s v="-"/>
    <n v="0"/>
  </r>
  <r>
    <s v="184"/>
    <x v="2"/>
    <x v="1"/>
    <s v="006"/>
    <s v="Z1B8044815"/>
    <s v="1916"/>
    <s v="FC"/>
    <s v="00165241-00165256"/>
    <s v=""/>
    <s v=""/>
    <s v=""/>
    <s v=""/>
    <n v="0"/>
    <s v=""/>
    <s v="VENTAS NO CONTRIBUYENTES"/>
    <s v=""/>
    <n v="476331939.80000001"/>
    <n v="0"/>
    <n v="408152470"/>
    <n v="0"/>
    <s v="-"/>
    <n v="0"/>
    <n v="58775405"/>
    <s v="-"/>
    <n v="9404064.8000000007"/>
    <n v="0"/>
    <s v="-"/>
    <n v="0"/>
    <n v="0"/>
    <s v="-"/>
    <n v="0"/>
  </r>
  <r>
    <s v="185"/>
    <x v="2"/>
    <x v="1"/>
    <s v="006"/>
    <s v="Z1B8044815"/>
    <s v="1916"/>
    <s v="FC"/>
    <s v="00165240"/>
    <s v=""/>
    <s v=""/>
    <s v=""/>
    <s v=""/>
    <n v="0"/>
    <s v=""/>
    <s v="CORPORACION XDV C.A"/>
    <s v="J00361006-2 "/>
    <n v="14150500"/>
    <n v="0"/>
    <n v="14150500"/>
    <n v="0"/>
    <s v="-"/>
    <n v="0"/>
    <n v="0"/>
    <s v="-"/>
    <n v="0"/>
    <n v="0"/>
    <s v="-"/>
    <n v="0"/>
    <n v="0"/>
    <s v="-"/>
    <n v="0"/>
  </r>
  <r>
    <s v="186"/>
    <x v="2"/>
    <x v="1"/>
    <s v="006"/>
    <s v="Z1B8044815"/>
    <s v="1916"/>
    <s v="FC"/>
    <s v="00165221-00165239"/>
    <s v=""/>
    <s v=""/>
    <s v=""/>
    <s v=""/>
    <n v="0"/>
    <s v=""/>
    <s v="VENTAS NO CONTRIBUYENTES"/>
    <s v=""/>
    <n v="1320707287"/>
    <n v="0"/>
    <n v="896667206.25"/>
    <n v="0"/>
    <s v="-"/>
    <n v="0"/>
    <n v="365551793.75"/>
    <s v="-"/>
    <n v="58488287"/>
    <n v="0"/>
    <s v="-"/>
    <n v="0"/>
    <n v="0"/>
    <s v="-"/>
    <n v="0"/>
  </r>
  <r>
    <s v="187"/>
    <x v="2"/>
    <x v="0"/>
    <s v="006"/>
    <s v="Z1F0017787"/>
    <s v="0457"/>
    <s v="NC"/>
    <s v=""/>
    <s v="00000036"/>
    <s v=""/>
    <s v="00008771"/>
    <s v="03-07-2021"/>
    <n v="9726600"/>
    <s v="VEN"/>
    <s v="LUIS MORENO"/>
    <s v="V10529343"/>
    <n v="-9726600"/>
    <n v="0"/>
    <n v="0"/>
    <n v="0"/>
    <s v="-"/>
    <n v="0"/>
    <n v="-8385000"/>
    <s v="16"/>
    <n v="-1341600"/>
    <n v="0"/>
    <s v="-"/>
    <n v="0"/>
    <n v="0"/>
    <s v="-"/>
    <n v="0"/>
  </r>
  <r>
    <s v="188"/>
    <x v="2"/>
    <x v="0"/>
    <s v="006"/>
    <s v="Z1F0017787"/>
    <s v="0457"/>
    <s v="NC"/>
    <s v=""/>
    <s v="00000035"/>
    <s v=""/>
    <s v="00008761"/>
    <s v="03-07-2021"/>
    <n v="97035471"/>
    <s v="VEN"/>
    <s v="CARMEN SANCHEZ APONTE"/>
    <s v="V040538069"/>
    <n v="-4380740"/>
    <n v="0"/>
    <n v="0"/>
    <n v="-3776500"/>
    <s v="16"/>
    <n v="-604240"/>
    <n v="0"/>
    <s v="-"/>
    <n v="0"/>
    <n v="0"/>
    <s v="-"/>
    <n v="0"/>
    <n v="0"/>
    <s v="-"/>
    <n v="0"/>
  </r>
  <r>
    <s v="189"/>
    <x v="2"/>
    <x v="0"/>
    <s v="006"/>
    <s v="Z1F0017787"/>
    <s v="0457-0457"/>
    <s v="FC"/>
    <s v="00008801-00008804"/>
    <s v=""/>
    <s v=""/>
    <s v=""/>
    <s v=""/>
    <n v="0"/>
    <s v=""/>
    <s v="VENTAS NO CONTRIBUYENTES"/>
    <s v=""/>
    <n v="298268108.5"/>
    <n v="0"/>
    <n v="148892037.5"/>
    <n v="0"/>
    <s v="-"/>
    <n v="0"/>
    <n v="128772475"/>
    <s v="16"/>
    <n v="20603596"/>
    <n v="0"/>
    <s v="-"/>
    <n v="0"/>
    <n v="0"/>
    <s v="-"/>
    <n v="0"/>
  </r>
  <r>
    <s v="190"/>
    <x v="2"/>
    <x v="0"/>
    <s v="006"/>
    <s v="Z1F0017787"/>
    <s v="0457"/>
    <s v="FC"/>
    <s v="00008800"/>
    <s v=""/>
    <s v=""/>
    <s v=""/>
    <s v=""/>
    <n v="0"/>
    <s v=""/>
    <s v="IMPRESOS KATALEX 2952 C.A"/>
    <s v="J409233626"/>
    <n v="23330531.25"/>
    <n v="0"/>
    <n v="23330531.25"/>
    <n v="0"/>
    <s v="-"/>
    <n v="0"/>
    <n v="0"/>
    <s v="-"/>
    <n v="0"/>
    <n v="0"/>
    <s v="-"/>
    <n v="0"/>
    <n v="0"/>
    <s v="-"/>
    <n v="0"/>
  </r>
  <r>
    <s v="191"/>
    <x v="2"/>
    <x v="0"/>
    <s v="006"/>
    <s v="Z1F0017787"/>
    <s v="0457-0457"/>
    <s v="FC"/>
    <s v="00008764-00008799"/>
    <s v=""/>
    <s v=""/>
    <s v=""/>
    <s v=""/>
    <n v="0"/>
    <s v=""/>
    <s v="VENTAS NO CONTRIBUYENTES"/>
    <s v=""/>
    <n v="1130204709.4000001"/>
    <n v="0"/>
    <n v="787226245"/>
    <n v="0"/>
    <s v="-"/>
    <n v="0"/>
    <n v="295671090"/>
    <s v="16"/>
    <n v="47307374.399999999"/>
    <n v="0"/>
    <s v="-"/>
    <n v="0"/>
    <n v="0"/>
    <s v="-"/>
    <n v="0"/>
  </r>
  <r>
    <s v="192"/>
    <x v="2"/>
    <x v="0"/>
    <s v="006"/>
    <s v="Z1F0017787"/>
    <s v="0457"/>
    <s v="FC"/>
    <s v="00008763"/>
    <s v=""/>
    <s v=""/>
    <s v=""/>
    <s v=""/>
    <n v="0"/>
    <s v=""/>
    <s v="CARMEN SANCHEZ APONTE"/>
    <s v="V040538069"/>
    <n v="6050000"/>
    <n v="0"/>
    <n v="6050000"/>
    <n v="0"/>
    <s v="-"/>
    <n v="0"/>
    <n v="0"/>
    <s v="-"/>
    <n v="0"/>
    <n v="0"/>
    <s v="-"/>
    <n v="0"/>
    <n v="0"/>
    <s v="-"/>
    <n v="0"/>
  </r>
  <r>
    <s v="193"/>
    <x v="2"/>
    <x v="0"/>
    <s v="006"/>
    <s v="Z1F0017787"/>
    <s v="0457"/>
    <s v="FC"/>
    <s v="00008762"/>
    <s v=""/>
    <s v=""/>
    <s v=""/>
    <s v=""/>
    <n v="0"/>
    <s v=""/>
    <s v="JUAN ALVAREZ"/>
    <s v="V7422608"/>
    <n v="19451500"/>
    <n v="0"/>
    <n v="12100000"/>
    <n v="0"/>
    <s v="-"/>
    <n v="0"/>
    <n v="6337500"/>
    <s v="16"/>
    <n v="1014000"/>
    <n v="0"/>
    <s v="-"/>
    <n v="0"/>
    <n v="0"/>
    <s v="-"/>
    <n v="0"/>
  </r>
  <r>
    <s v="194"/>
    <x v="2"/>
    <x v="0"/>
    <s v="006"/>
    <s v="Z1F0017787"/>
    <s v="0457"/>
    <s v="FC"/>
    <s v="00008761"/>
    <s v=""/>
    <s v=""/>
    <s v=""/>
    <s v=""/>
    <n v="0"/>
    <s v=""/>
    <s v="CARMEN SANCHEZ APONTE"/>
    <s v="V040538069"/>
    <n v="97035471"/>
    <n v="0"/>
    <n v="39763327.5"/>
    <n v="49372537.5"/>
    <s v="16"/>
    <n v="7899606"/>
    <n v="0"/>
    <s v="-"/>
    <n v="0"/>
    <n v="0"/>
    <s v="-"/>
    <n v="0"/>
    <n v="0"/>
    <s v="-"/>
    <n v="0"/>
  </r>
  <r>
    <s v="195"/>
    <x v="2"/>
    <x v="0"/>
    <s v="006"/>
    <s v="Z1F0017787"/>
    <s v="0457-0457"/>
    <s v="FC"/>
    <s v="00008752-00008760"/>
    <s v=""/>
    <s v=""/>
    <s v=""/>
    <s v=""/>
    <n v="0"/>
    <s v=""/>
    <s v="VENTAS NO CONTRIBUYENTES"/>
    <s v=""/>
    <n v="510866889.10000002"/>
    <n v="0"/>
    <n v="338513787.5"/>
    <n v="0"/>
    <s v="-"/>
    <n v="0"/>
    <n v="148580260"/>
    <s v="16"/>
    <n v="23772841.600000001"/>
    <n v="0"/>
    <s v="-"/>
    <n v="0"/>
    <n v="0"/>
    <s v="-"/>
    <n v="0"/>
  </r>
  <r>
    <s v="196"/>
    <x v="2"/>
    <x v="1"/>
    <s v="007"/>
    <s v="Z1B8050013"/>
    <s v="1952"/>
    <s v="FC"/>
    <s v="00182741-00182789"/>
    <s v=""/>
    <s v=""/>
    <s v=""/>
    <s v=""/>
    <n v="0"/>
    <s v=""/>
    <s v="VENTAS NO CONTRIBUYENTES"/>
    <s v=""/>
    <n v="2018493675.1000001"/>
    <n v="0"/>
    <n v="1408768728.75"/>
    <n v="0"/>
    <s v="-"/>
    <n v="0"/>
    <n v="525624953.75"/>
    <s v="16"/>
    <n v="84099992.600000009"/>
    <n v="0"/>
    <s v="-"/>
    <n v="0"/>
    <n v="0"/>
    <s v="-"/>
    <n v="0"/>
  </r>
  <r>
    <s v="197"/>
    <x v="2"/>
    <x v="1"/>
    <s v="007"/>
    <s v="Z1B8050013"/>
    <s v="1952"/>
    <s v="FC"/>
    <s v="00182740"/>
    <s v=""/>
    <s v=""/>
    <s v=""/>
    <s v=""/>
    <n v="0"/>
    <s v=""/>
    <s v="JULIO RODRIGUEZ"/>
    <s v="V14850360-1"/>
    <n v="49774123.75"/>
    <n v="0"/>
    <n v="36428323.75"/>
    <n v="11505000"/>
    <s v="16"/>
    <n v="1840800"/>
    <n v="0"/>
    <s v="-"/>
    <n v="0"/>
    <n v="0"/>
    <s v="-"/>
    <n v="0"/>
    <n v="0"/>
    <s v="-"/>
    <n v="0"/>
  </r>
  <r>
    <s v="198"/>
    <x v="2"/>
    <x v="1"/>
    <s v="007"/>
    <s v="Z1B8050013"/>
    <s v="1952"/>
    <s v="FC"/>
    <s v="00182675-00182739"/>
    <s v=""/>
    <s v=""/>
    <s v=""/>
    <s v=""/>
    <n v="0"/>
    <s v=""/>
    <s v="VENTAS NO CONTRIBUYENTES"/>
    <s v=""/>
    <n v="4370155918.1499996"/>
    <n v="0"/>
    <n v="3373545221.25"/>
    <n v="0"/>
    <s v="-"/>
    <n v="0"/>
    <n v="859147152.5"/>
    <s v="-"/>
    <n v="137463544.40000001"/>
    <n v="0"/>
    <s v="-"/>
    <n v="0"/>
    <n v="0"/>
    <s v="-"/>
    <n v="0"/>
  </r>
  <r>
    <s v="199"/>
    <x v="2"/>
    <x v="1"/>
    <s v="008"/>
    <s v="Z1B8050003"/>
    <s v="1868"/>
    <s v="FC"/>
    <s v="00182080-00182198"/>
    <s v=""/>
    <s v=""/>
    <s v=""/>
    <s v=""/>
    <n v="0"/>
    <s v=""/>
    <s v="VENTAS NO CONTRIBUYENTES"/>
    <s v=""/>
    <n v="3999628807.8000002"/>
    <n v="0"/>
    <n v="3045557207.5"/>
    <n v="0"/>
    <s v="-"/>
    <n v="0"/>
    <n v="822475517.5"/>
    <s v="16"/>
    <n v="131596082.80000001"/>
    <n v="0"/>
    <s v="-"/>
    <n v="0"/>
    <n v="0"/>
    <s v="-"/>
    <n v="0"/>
  </r>
  <r>
    <s v="200"/>
    <x v="2"/>
    <x v="1"/>
    <s v="008"/>
    <s v="Z1B8050003"/>
    <s v="1868"/>
    <s v="FC"/>
    <s v="00182079"/>
    <s v=""/>
    <s v=""/>
    <s v=""/>
    <s v=""/>
    <n v="0"/>
    <s v=""/>
    <s v="MULTISERVICIOS LA Y.K.K CA"/>
    <s v="J298578670"/>
    <n v="96939423.75"/>
    <n v="0"/>
    <n v="83424916.25"/>
    <n v="11650437.5"/>
    <s v="16"/>
    <n v="1864070"/>
    <n v="0"/>
    <s v="-"/>
    <n v="0"/>
    <n v="0"/>
    <s v="-"/>
    <n v="0"/>
    <n v="0"/>
    <s v="-"/>
    <n v="0"/>
  </r>
  <r>
    <s v="201"/>
    <x v="2"/>
    <x v="1"/>
    <s v="008"/>
    <s v="Z1B8050003"/>
    <s v="1868"/>
    <s v="FC"/>
    <s v="00182057-00182078"/>
    <s v=""/>
    <s v=""/>
    <s v=""/>
    <s v=""/>
    <n v="0"/>
    <s v=""/>
    <s v="VENTAS NO CONTRIBUYENTES"/>
    <s v=""/>
    <n v="644636028.75"/>
    <n v="0"/>
    <n v="518792674.75"/>
    <n v="0"/>
    <s v="-"/>
    <n v="0"/>
    <n v="108485650"/>
    <s v="16"/>
    <n v="17357704"/>
    <n v="0"/>
    <s v="-"/>
    <n v="0"/>
    <n v="0"/>
    <s v="-"/>
    <n v="0"/>
  </r>
  <r>
    <s v="202"/>
    <x v="2"/>
    <x v="0"/>
    <s v="008"/>
    <s v="Z1F0017970"/>
    <s v="0123-0123"/>
    <s v="FC"/>
    <s v="00001839-00001857"/>
    <s v=""/>
    <s v=""/>
    <s v=""/>
    <s v=""/>
    <n v="0"/>
    <s v=""/>
    <s v="VENTAS NO CONTRIBUYENTES"/>
    <s v=""/>
    <n v="200351710"/>
    <n v="0"/>
    <n v="4225000"/>
    <n v="0"/>
    <s v="-"/>
    <n v="0"/>
    <n v="169074750"/>
    <s v="16"/>
    <n v="27051960"/>
    <n v="0"/>
    <s v="-"/>
    <n v="0"/>
    <n v="0"/>
    <s v="-"/>
    <n v="0"/>
  </r>
  <r>
    <s v="203"/>
    <x v="2"/>
    <x v="1"/>
    <s v="009"/>
    <s v="Z1B8014458"/>
    <s v="1918"/>
    <s v="FC"/>
    <s v="00183972-00184072"/>
    <s v=""/>
    <s v=""/>
    <s v=""/>
    <s v=""/>
    <n v="0"/>
    <s v=""/>
    <s v="VENTAS NO CONTRIBUYENTES"/>
    <s v=""/>
    <n v="5301526840.0500002"/>
    <n v="0"/>
    <n v="3996147702.75"/>
    <n v="0"/>
    <s v="-"/>
    <n v="0"/>
    <n v="1125326842.5"/>
    <s v="16"/>
    <n v="180052294.79999998"/>
    <n v="0"/>
    <s v="-"/>
    <n v="0"/>
    <n v="0"/>
    <s v="-"/>
    <n v="0"/>
  </r>
  <r>
    <s v="204"/>
    <x v="2"/>
    <x v="1"/>
    <s v="010"/>
    <s v="Z1F0000341"/>
    <s v="1392"/>
    <s v="FC"/>
    <s v="81378000-81463000"/>
    <s v=""/>
    <s v=""/>
    <s v=""/>
    <s v=""/>
    <n v="0"/>
    <s v=""/>
    <s v="VENTAS NO CONTRIBUYENTES"/>
    <s v=""/>
    <n v="4290778801.0500002"/>
    <n v="0"/>
    <n v="2909058287.5"/>
    <n v="0"/>
    <s v="-"/>
    <n v="0"/>
    <n v="1191138373.75"/>
    <s v="16"/>
    <n v="190582139.79999998"/>
    <n v="0"/>
    <s v="-"/>
    <n v="0"/>
    <n v="0"/>
    <s v="-"/>
    <n v="0"/>
  </r>
  <r>
    <s v="205"/>
    <x v="2"/>
    <x v="1"/>
    <s v="012"/>
    <s v="Z1B8038506"/>
    <s v="1773"/>
    <s v="FC"/>
    <s v="00075791-00075793"/>
    <s v=""/>
    <s v=""/>
    <s v=""/>
    <s v=""/>
    <n v="0"/>
    <s v=""/>
    <s v="VENTAS NO CONTRIBUYENTES"/>
    <s v=""/>
    <n v="2154750"/>
    <n v="0"/>
    <n v="552500"/>
    <n v="0"/>
    <s v="-"/>
    <n v="0"/>
    <n v="1381250"/>
    <s v="16"/>
    <n v="221000"/>
    <n v="0"/>
    <s v="-"/>
    <n v="0"/>
    <n v="0"/>
    <s v="-"/>
    <n v="0"/>
  </r>
  <r>
    <s v="206"/>
    <x v="2"/>
    <x v="1"/>
    <s v="012"/>
    <s v="Z1B8038506"/>
    <s v="1773"/>
    <s v="FC"/>
    <s v="00075761-00075788"/>
    <s v=""/>
    <s v=""/>
    <s v=""/>
    <s v=""/>
    <n v="0"/>
    <s v=""/>
    <s v="VENTAS NO CONTRIBUYENTES"/>
    <s v=""/>
    <n v="413738653.75"/>
    <n v="0"/>
    <n v="260460350"/>
    <n v="0"/>
    <s v="-"/>
    <n v="0"/>
    <n v="132136468.75"/>
    <s v="-"/>
    <n v="21141835"/>
    <n v="0"/>
    <s v="-"/>
    <n v="0"/>
    <n v="0"/>
    <s v="-"/>
    <n v="0"/>
  </r>
  <r>
    <s v="207"/>
    <x v="2"/>
    <x v="1"/>
    <s v="012"/>
    <s v="Z1B8038506"/>
    <s v="1773"/>
    <s v="FC"/>
    <s v="00075760"/>
    <s v=""/>
    <s v=""/>
    <s v=""/>
    <s v=""/>
    <n v="0"/>
    <s v=""/>
    <s v="VENTAS NO CONTRIBUYENTES"/>
    <s v=""/>
    <n v="31416450"/>
    <n v="0"/>
    <n v="13471250"/>
    <n v="0"/>
    <s v="-"/>
    <n v="0"/>
    <n v="15470000"/>
    <s v="-"/>
    <n v="2475200"/>
    <n v="0"/>
    <s v="-"/>
    <n v="0"/>
    <n v="0"/>
    <s v="-"/>
    <n v="0"/>
  </r>
  <r>
    <s v="208"/>
    <x v="2"/>
    <x v="1"/>
    <s v="014"/>
    <s v="Z1F0000338"/>
    <s v="1614"/>
    <s v="FC"/>
    <s v="00065920-00066014"/>
    <s v=""/>
    <s v=""/>
    <s v=""/>
    <s v=""/>
    <n v="0"/>
    <s v=""/>
    <s v="VENTAS NO CONTRIBUYENTES"/>
    <s v=""/>
    <n v="648792690"/>
    <n v="0"/>
    <n v="528729500"/>
    <n v="0"/>
    <s v="-"/>
    <n v="0"/>
    <n v="103502750"/>
    <s v="16"/>
    <n v="16560440"/>
    <n v="0"/>
    <s v="-"/>
    <n v="0"/>
    <n v="0"/>
    <s v="-"/>
    <n v="0"/>
  </r>
  <r>
    <s v="209"/>
    <x v="2"/>
    <x v="1"/>
    <s v="014"/>
    <s v="Z1F0000338"/>
    <s v="1614"/>
    <s v="FC"/>
    <s v="00065919"/>
    <s v=""/>
    <s v=""/>
    <s v=""/>
    <s v=""/>
    <n v="0"/>
    <s v=""/>
    <s v="PANADERIA LA TEQUENCIA"/>
    <s v="J305005702"/>
    <n v="14300000"/>
    <n v="0"/>
    <n v="14300000"/>
    <n v="0"/>
    <s v="-"/>
    <n v="0"/>
    <n v="0"/>
    <s v="-"/>
    <n v="0"/>
    <n v="0"/>
    <s v="-"/>
    <n v="0"/>
    <n v="0"/>
    <s v="-"/>
    <n v="0"/>
  </r>
  <r>
    <s v="210"/>
    <x v="2"/>
    <x v="1"/>
    <s v="014"/>
    <s v="Z1F0000338"/>
    <s v="1614"/>
    <s v="FC"/>
    <s v="00065877-00065918"/>
    <s v=""/>
    <s v=""/>
    <s v=""/>
    <s v=""/>
    <n v="0"/>
    <s v=""/>
    <s v="VENTAS NO CONTRIBUYENTES"/>
    <s v=""/>
    <n v="177457150"/>
    <n v="0"/>
    <n v="122622500"/>
    <n v="0"/>
    <s v="-"/>
    <n v="0"/>
    <n v="47271250"/>
    <s v="16"/>
    <n v="7563400"/>
    <n v="0"/>
    <s v="-"/>
    <n v="0"/>
    <n v="0"/>
    <s v="-"/>
    <n v="0"/>
  </r>
  <r>
    <s v="211"/>
    <x v="2"/>
    <x v="1"/>
    <s v="015"/>
    <s v="Z1B8050356"/>
    <s v="1751"/>
    <s v="FC"/>
    <s v="00091181-00091261"/>
    <s v=""/>
    <s v=""/>
    <s v=""/>
    <s v=""/>
    <n v="0"/>
    <s v=""/>
    <s v="VENTAS NO CONTRIBUYENTES"/>
    <s v=""/>
    <n v="2846325220.3000002"/>
    <n v="0"/>
    <n v="2470223837.5"/>
    <n v="0"/>
    <s v="-"/>
    <n v="0"/>
    <n v="324225330"/>
    <s v="-"/>
    <n v="51876052.799999997"/>
    <n v="0"/>
    <s v="-"/>
    <n v="0"/>
    <n v="0"/>
    <s v="-"/>
    <n v="0"/>
  </r>
  <r>
    <s v="212"/>
    <x v="2"/>
    <x v="1"/>
    <s v="016"/>
    <s v="Z1F0000490"/>
    <s v="0291"/>
    <s v="FC"/>
    <s v="00005241-00005256"/>
    <s v=""/>
    <s v=""/>
    <s v=""/>
    <s v=""/>
    <n v="0"/>
    <s v=""/>
    <s v="VENTAS NO CONTRIBUYENTES"/>
    <s v=""/>
    <n v="97699615"/>
    <n v="0"/>
    <n v="97699615"/>
    <n v="0"/>
    <s v="-"/>
    <n v="0"/>
    <n v="0"/>
    <s v="-"/>
    <n v="0"/>
    <n v="0"/>
    <s v="-"/>
    <n v="0"/>
    <n v="0"/>
    <s v="-"/>
    <n v="0"/>
  </r>
  <r>
    <s v="213"/>
    <x v="2"/>
    <x v="1"/>
    <s v="016"/>
    <s v="Z1F0000490"/>
    <s v="0291"/>
    <s v="FC"/>
    <s v="00005233-00005240"/>
    <s v=""/>
    <s v=""/>
    <s v=""/>
    <s v=""/>
    <n v="0"/>
    <s v=""/>
    <s v="VENTAS NO CONTRIBUYENTES"/>
    <s v=""/>
    <n v="36119362.5"/>
    <n v="0"/>
    <n v="36119362.5"/>
    <n v="0"/>
    <s v="-"/>
    <n v="0"/>
    <n v="0"/>
    <s v="-"/>
    <n v="0"/>
    <n v="0"/>
    <s v="-"/>
    <n v="0"/>
    <n v="0"/>
    <s v="-"/>
    <n v="0"/>
  </r>
  <r>
    <s v="214"/>
    <x v="2"/>
    <x v="1"/>
    <s v="016"/>
    <s v="Z1F0000490"/>
    <s v="0291"/>
    <s v="FC"/>
    <s v="00005224-00005232"/>
    <s v=""/>
    <s v=""/>
    <s v=""/>
    <s v=""/>
    <n v="0"/>
    <s v=""/>
    <s v="VENTAS NO CONTRIBUYENTES"/>
    <s v=""/>
    <n v="143850443.75"/>
    <n v="0"/>
    <n v="115835573.75"/>
    <n v="0"/>
    <s v="-"/>
    <n v="0"/>
    <n v="24150750"/>
    <s v="16"/>
    <n v="3864120"/>
    <n v="0"/>
    <s v="-"/>
    <n v="0"/>
    <n v="0"/>
    <s v="-"/>
    <n v="0"/>
  </r>
  <r>
    <s v="215"/>
    <x v="2"/>
    <x v="1"/>
    <s v="016"/>
    <s v="Z1F0000490"/>
    <s v="0291"/>
    <s v="FC"/>
    <s v="00005210-00005223"/>
    <s v=""/>
    <s v=""/>
    <s v=""/>
    <s v=""/>
    <n v="0"/>
    <s v=""/>
    <s v="VENTAS NO CONTRIBUYENTES"/>
    <s v=""/>
    <n v="105562795"/>
    <n v="0"/>
    <n v="76511175"/>
    <n v="0"/>
    <s v="-"/>
    <n v="0"/>
    <n v="25044500"/>
    <s v="-"/>
    <n v="4007120"/>
    <n v="0"/>
    <s v="-"/>
    <n v="0"/>
    <n v="0"/>
    <s v="-"/>
    <n v="0"/>
  </r>
  <r>
    <s v="216"/>
    <x v="2"/>
    <x v="1"/>
    <s v="016"/>
    <s v="Z1F0000490"/>
    <s v="0291"/>
    <s v="FC"/>
    <s v="00005209"/>
    <s v=""/>
    <s v=""/>
    <s v=""/>
    <s v=""/>
    <n v="0"/>
    <s v=""/>
    <s v="REBECA MORENO"/>
    <s v="V16924672"/>
    <n v="13122525"/>
    <n v="0"/>
    <n v="8146125"/>
    <n v="0"/>
    <s v="-"/>
    <n v="0"/>
    <n v="4290000"/>
    <s v="16"/>
    <n v="686400"/>
    <n v="0"/>
    <s v="-"/>
    <n v="0"/>
    <n v="0"/>
    <s v="-"/>
    <n v="0"/>
  </r>
  <r>
    <s v="217"/>
    <x v="2"/>
    <x v="1"/>
    <s v="016"/>
    <s v="Z1F0000490"/>
    <s v="0291"/>
    <s v="FC"/>
    <s v="00005187-00005208"/>
    <s v=""/>
    <s v=""/>
    <s v=""/>
    <s v=""/>
    <n v="0"/>
    <s v=""/>
    <s v="VENTAS NO CONTRIBUYENTES"/>
    <s v=""/>
    <n v="153890571.25"/>
    <n v="0"/>
    <n v="110840941.25"/>
    <n v="0"/>
    <s v="-"/>
    <n v="0"/>
    <n v="37111750"/>
    <s v="-"/>
    <n v="5937880"/>
    <n v="0"/>
    <s v="-"/>
    <n v="0"/>
    <n v="0"/>
    <s v="-"/>
    <n v="0"/>
  </r>
  <r>
    <s v="218"/>
    <x v="2"/>
    <x v="1"/>
    <s v="016"/>
    <s v="Z1F0000490"/>
    <s v="0291"/>
    <s v="FC"/>
    <s v="00005178-00005186"/>
    <s v=""/>
    <s v=""/>
    <s v=""/>
    <s v=""/>
    <n v="0"/>
    <s v=""/>
    <s v="VENTAS NO CONTRIBUYENTES"/>
    <s v=""/>
    <n v="96244752.5"/>
    <n v="0"/>
    <n v="52505212.5"/>
    <n v="0"/>
    <s v="-"/>
    <n v="0"/>
    <n v="37706500"/>
    <s v="-"/>
    <n v="6033040"/>
    <n v="0"/>
    <s v="-"/>
    <n v="0"/>
    <n v="0"/>
    <s v="-"/>
    <n v="0"/>
  </r>
  <r>
    <s v="219"/>
    <x v="2"/>
    <x v="1"/>
    <s v="017"/>
    <s v="Z7C0004030"/>
    <s v="0209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220"/>
    <x v="3"/>
    <x v="0"/>
    <s v="001"/>
    <s v="Z1F0017854"/>
    <s v="0500"/>
    <s v="NC"/>
    <s v=""/>
    <s v="00000109"/>
    <s v=""/>
    <s v="00030024"/>
    <s v="04-07-2021"/>
    <n v="79996198.75"/>
    <s v="VEN"/>
    <s v="CAFE RESTAURANT GOTA DULCE"/>
    <s v="J306533176"/>
    <n v="-1257750"/>
    <n v="0"/>
    <n v="-1257750"/>
    <n v="0"/>
    <s v="-"/>
    <n v="0"/>
    <n v="0"/>
    <s v="-"/>
    <n v="0"/>
    <n v="0"/>
    <s v="-"/>
    <n v="0"/>
    <n v="0"/>
    <s v="-"/>
    <n v="0"/>
  </r>
  <r>
    <s v="221"/>
    <x v="3"/>
    <x v="0"/>
    <s v="001"/>
    <s v="Z1F0017854"/>
    <s v="0500"/>
    <s v="NC"/>
    <s v=""/>
    <s v="00000108"/>
    <s v=""/>
    <s v="00030024"/>
    <s v="04-07-2021"/>
    <n v="79996198.75"/>
    <s v="VEN"/>
    <s v="CAFE RESTAURANT GOTA DULCE"/>
    <s v="J306533176"/>
    <n v="-2778750"/>
    <n v="0"/>
    <n v="-2778750"/>
    <n v="0"/>
    <s v="-"/>
    <n v="0"/>
    <n v="0"/>
    <s v="-"/>
    <n v="0"/>
    <n v="0"/>
    <s v="-"/>
    <n v="0"/>
    <n v="0"/>
    <s v="-"/>
    <n v="0"/>
  </r>
  <r>
    <s v="222"/>
    <x v="3"/>
    <x v="0"/>
    <s v="001"/>
    <s v="Z1F0017854"/>
    <s v="0500-0500"/>
    <s v="FC"/>
    <s v="00030026-00030079"/>
    <s v=""/>
    <s v=""/>
    <s v=""/>
    <s v=""/>
    <n v="0"/>
    <s v=""/>
    <s v="VENTAS NO CONTRIBUYENTES"/>
    <s v=""/>
    <n v="1885715126.3499999"/>
    <n v="0"/>
    <n v="1155851118.75"/>
    <n v="0"/>
    <s v="-"/>
    <n v="0"/>
    <n v="629193110"/>
    <s v="-"/>
    <n v="100670897.60000001"/>
    <n v="0"/>
    <s v="-"/>
    <n v="0"/>
    <n v="0"/>
    <s v="-"/>
    <n v="0"/>
  </r>
  <r>
    <s v="223"/>
    <x v="3"/>
    <x v="0"/>
    <s v="001"/>
    <s v="Z1F0017854"/>
    <s v="0500"/>
    <s v="FC"/>
    <s v="00030025"/>
    <s v=""/>
    <s v=""/>
    <s v=""/>
    <s v=""/>
    <n v="0"/>
    <s v=""/>
    <s v="CAFE RESTAURANT GOTA DULCE"/>
    <s v="J306533176"/>
    <n v="5105002.5"/>
    <n v="0"/>
    <n v="5105002.5"/>
    <n v="0"/>
    <s v="-"/>
    <n v="0"/>
    <n v="0"/>
    <s v="-"/>
    <n v="0"/>
    <n v="0"/>
    <s v="-"/>
    <n v="0"/>
    <n v="0"/>
    <s v="-"/>
    <n v="0"/>
  </r>
  <r>
    <s v="224"/>
    <x v="3"/>
    <x v="0"/>
    <s v="001"/>
    <s v="Z1F0017854"/>
    <s v="0500"/>
    <s v="FC"/>
    <s v="00030024"/>
    <s v=""/>
    <s v=""/>
    <s v=""/>
    <s v=""/>
    <n v="0"/>
    <s v=""/>
    <s v="CAFE RESTAURANT GOTA DULCE"/>
    <s v="J306533176"/>
    <n v="79996198.75"/>
    <n v="0"/>
    <n v="65293198.75"/>
    <n v="12675000"/>
    <s v="16"/>
    <n v="2028000"/>
    <n v="0"/>
    <s v="-"/>
    <n v="0"/>
    <n v="0"/>
    <s v="-"/>
    <n v="0"/>
    <n v="0"/>
    <s v="-"/>
    <n v="0"/>
  </r>
  <r>
    <s v="225"/>
    <x v="3"/>
    <x v="0"/>
    <s v="001"/>
    <s v="Z1F0017854"/>
    <s v="0500-0500"/>
    <s v="FC"/>
    <s v="00029986-00030023"/>
    <s v=""/>
    <s v=""/>
    <s v=""/>
    <s v=""/>
    <n v="0"/>
    <s v=""/>
    <s v="VENTAS NO CONTRIBUYENTES"/>
    <s v=""/>
    <n v="785901598.60000002"/>
    <n v="0"/>
    <n v="519509892.5"/>
    <n v="0"/>
    <s v="-"/>
    <n v="0"/>
    <n v="229648022.5"/>
    <s v="16"/>
    <n v="36743683.600000001"/>
    <n v="0"/>
    <s v="-"/>
    <n v="0"/>
    <n v="0"/>
    <s v="-"/>
    <n v="0"/>
  </r>
  <r>
    <s v="226"/>
    <x v="3"/>
    <x v="1"/>
    <s v="001"/>
    <s v="Z1F0000700"/>
    <s v="1590"/>
    <s v="NC"/>
    <s v=""/>
    <s v="00000270"/>
    <s v=""/>
    <s v="27920000"/>
    <s v="4/7/2021"/>
    <n v="48672000"/>
    <s v="VEN"/>
    <s v="JORGE ZAMBRANO"/>
    <s v="V11042550"/>
    <n v="-48672000"/>
    <n v="0"/>
    <n v="-48672000"/>
    <n v="0"/>
    <s v="-"/>
    <n v="0"/>
    <n v="0"/>
    <s v="-"/>
    <n v="0"/>
    <n v="0"/>
    <s v="-"/>
    <n v="0"/>
    <n v="0"/>
    <s v="-"/>
    <n v="0"/>
  </r>
  <r>
    <s v="227"/>
    <x v="3"/>
    <x v="1"/>
    <s v="001"/>
    <s v="Z1F0000700"/>
    <s v="1590"/>
    <s v="NC"/>
    <s v=""/>
    <s v="00000269"/>
    <s v=""/>
    <s v="27873000"/>
    <s v="4/7/2021"/>
    <n v="36919187.5"/>
    <s v="VEN"/>
    <s v="NELSON URBINA"/>
    <s v="V5453804"/>
    <n v="-12776400"/>
    <n v="0"/>
    <n v="-12776400"/>
    <n v="0"/>
    <s v="-"/>
    <n v="0"/>
    <n v="0"/>
    <s v="-"/>
    <n v="0"/>
    <n v="0"/>
    <s v="-"/>
    <n v="0"/>
    <n v="0"/>
    <s v="-"/>
    <n v="0"/>
  </r>
  <r>
    <s v="228"/>
    <x v="3"/>
    <x v="1"/>
    <s v="001"/>
    <s v="Z1F0000700"/>
    <s v="1590"/>
    <s v="FC"/>
    <s v="00127852-00127956"/>
    <s v=""/>
    <s v=""/>
    <s v=""/>
    <s v=""/>
    <n v="0"/>
    <s v=""/>
    <s v="VENTAS NO CONTRIBUYENTES"/>
    <s v=""/>
    <n v="4233073699.3499999"/>
    <n v="0"/>
    <n v="3269052070"/>
    <n v="0"/>
    <s v="-"/>
    <n v="0"/>
    <n v="831053128.75"/>
    <s v="16"/>
    <n v="132968500.59999999"/>
    <n v="0"/>
    <s v="-"/>
    <n v="0"/>
    <n v="0"/>
    <s v="-"/>
    <n v="0"/>
  </r>
  <r>
    <s v="672"/>
    <x v="9"/>
    <x v="1"/>
    <s v="011"/>
    <s v="Z1F0004616"/>
    <s v="0831-0831"/>
    <s v="FC"/>
    <s v="00111928-00112164"/>
    <s v=""/>
    <s v=""/>
    <s v=""/>
    <s v=""/>
    <n v="0"/>
    <s v=""/>
    <s v="VENTAS NO CONTRIBUYENTES"/>
    <s v=""/>
    <n v="2672804986.9199996"/>
    <n v="0"/>
    <n v="2473875923.4000001"/>
    <n v="0"/>
    <s v="-"/>
    <n v="0"/>
    <n v="171490572"/>
    <s v="16"/>
    <n v="27438491.520000003"/>
    <n v="0"/>
    <s v="-"/>
    <n v="0"/>
    <n v="0"/>
    <s v="-"/>
    <n v="0"/>
  </r>
  <r>
    <s v="743"/>
    <x v="10"/>
    <x v="1"/>
    <s v="011"/>
    <s v="Z1F0004616"/>
    <s v="0832-0833"/>
    <s v="FC"/>
    <s v="00112234-00112250"/>
    <s v=""/>
    <s v=""/>
    <s v=""/>
    <s v=""/>
    <n v="0"/>
    <s v=""/>
    <s v="VENTAS NO CONTRIBUYENTES"/>
    <s v=""/>
    <n v="192591902.80000001"/>
    <n v="0"/>
    <n v="126859540"/>
    <n v="0"/>
    <s v="-"/>
    <n v="0"/>
    <n v="56665830"/>
    <s v="16"/>
    <n v="9066532.7999999989"/>
    <n v="0"/>
    <s v="-"/>
    <n v="0"/>
    <n v="0"/>
    <s v="-"/>
    <n v="0"/>
  </r>
  <r>
    <s v="744"/>
    <x v="10"/>
    <x v="1"/>
    <s v="011"/>
    <s v="Z1F0004616"/>
    <s v="0832-0832"/>
    <s v="FC"/>
    <s v="00112184-00112232"/>
    <s v=""/>
    <s v=""/>
    <s v=""/>
    <s v=""/>
    <n v="0"/>
    <s v=""/>
    <s v="VENTAS NO CONTRIBUYENTES"/>
    <s v=""/>
    <n v="467122674.19999999"/>
    <n v="0"/>
    <n v="419722847"/>
    <n v="0"/>
    <s v="-"/>
    <n v="0"/>
    <n v="40861920"/>
    <s v="-"/>
    <n v="6537907.2000000002"/>
    <n v="0"/>
    <s v="-"/>
    <n v="0"/>
    <n v="0"/>
    <s v="-"/>
    <n v="0"/>
  </r>
  <r>
    <s v="745"/>
    <x v="10"/>
    <x v="1"/>
    <s v="011"/>
    <s v="Z1F0004616"/>
    <s v="0832-0833"/>
    <s v="FC"/>
    <s v="00112251"/>
    <s v=""/>
    <s v=""/>
    <s v=""/>
    <s v=""/>
    <n v="0"/>
    <s v=""/>
    <s v="FARIA CHACON"/>
    <s v="V10503291 "/>
    <n v="3270000"/>
    <n v="0"/>
    <n v="3270000"/>
    <n v="0"/>
    <s v="-"/>
    <n v="0"/>
    <n v="0"/>
    <s v="-"/>
    <n v="0"/>
    <n v="0"/>
    <s v="-"/>
    <n v="0"/>
    <n v="0"/>
    <s v="-"/>
    <n v="0"/>
  </r>
  <r>
    <s v="815"/>
    <x v="11"/>
    <x v="1"/>
    <s v="011"/>
    <s v="Z1F0004616"/>
    <s v="0834-0834"/>
    <s v="FC"/>
    <s v="00112257-00112407"/>
    <s v=""/>
    <s v=""/>
    <s v=""/>
    <s v=""/>
    <n v="0"/>
    <s v=""/>
    <s v="CAJA SIN ACTIVIDAD"/>
    <s v=""/>
    <n v="1467913791.55"/>
    <n v="0"/>
    <n v="1370353719.95"/>
    <n v="0"/>
    <s v="-"/>
    <n v="0"/>
    <n v="84103510"/>
    <s v="-"/>
    <n v="13456561.6"/>
    <n v="0"/>
    <s v="-"/>
    <n v="0"/>
    <n v="0"/>
    <s v="-"/>
    <n v="0"/>
  </r>
  <r>
    <s v="234"/>
    <x v="3"/>
    <x v="1"/>
    <s v="002"/>
    <s v="Z1B8050002"/>
    <s v="1926"/>
    <s v="NC"/>
    <s v=""/>
    <s v="00000173"/>
    <s v=""/>
    <s v="00170707"/>
    <s v="4/7/2021"/>
    <n v="40347645"/>
    <s v="VEN"/>
    <s v="JESUS RAMIREZ"/>
    <s v="V12158635 "/>
    <n v="-9100000"/>
    <n v="0"/>
    <n v="-9100000"/>
    <n v="0"/>
    <s v="-"/>
    <n v="0"/>
    <n v="0"/>
    <s v="-"/>
    <n v="0"/>
    <n v="0"/>
    <s v="-"/>
    <n v="0"/>
    <n v="0"/>
    <s v="-"/>
    <n v="0"/>
  </r>
  <r>
    <s v="235"/>
    <x v="3"/>
    <x v="1"/>
    <s v="002"/>
    <s v="Z1B8050002"/>
    <s v="1926"/>
    <s v="FC"/>
    <s v="00174271-00174366"/>
    <s v=""/>
    <s v=""/>
    <s v=""/>
    <s v=""/>
    <n v="0"/>
    <s v=""/>
    <s v="VENTAS NO CONTRIBUYENTES"/>
    <s v=""/>
    <n v="4282513575.0799999"/>
    <n v="0"/>
    <n v="3338421426.25"/>
    <n v="0"/>
    <s v="-"/>
    <n v="0"/>
    <n v="807342731.75"/>
    <s v="16"/>
    <n v="129174837.08"/>
    <n v="0"/>
    <s v="-"/>
    <n v="0"/>
    <n v="7013500"/>
    <s v="-"/>
    <n v="561080"/>
  </r>
  <r>
    <s v="236"/>
    <x v="3"/>
    <x v="0"/>
    <s v="002"/>
    <s v="Z1F0017966"/>
    <s v="0497-0497"/>
    <s v="FC"/>
    <s v="00015654-00015703"/>
    <s v=""/>
    <s v=""/>
    <s v=""/>
    <s v=""/>
    <n v="0"/>
    <s v=""/>
    <s v="VENTAS NO CONTRIBUYENTES"/>
    <s v=""/>
    <n v="1039749668.0999999"/>
    <n v="0"/>
    <n v="745926593.75"/>
    <n v="0"/>
    <s v="-"/>
    <n v="0"/>
    <n v="253295753.75"/>
    <s v="-"/>
    <n v="40527320.600000001"/>
    <n v="0"/>
    <s v="-"/>
    <n v="0"/>
    <n v="0"/>
    <s v="-"/>
    <n v="0"/>
  </r>
  <r>
    <s v="237"/>
    <x v="3"/>
    <x v="0"/>
    <s v="002"/>
    <s v="Z1F0017966"/>
    <s v="0497"/>
    <s v="FC"/>
    <s v="00015653"/>
    <s v=""/>
    <s v=""/>
    <s v=""/>
    <s v=""/>
    <n v="0"/>
    <s v=""/>
    <s v="CORPORACION LENOTRE GOURMET C.A"/>
    <s v="J317391004"/>
    <n v="10703875"/>
    <n v="0"/>
    <n v="10703875"/>
    <n v="0"/>
    <s v="-"/>
    <n v="0"/>
    <n v="0"/>
    <s v="-"/>
    <n v="0"/>
    <n v="0"/>
    <s v="-"/>
    <n v="0"/>
    <n v="0"/>
    <s v="-"/>
    <n v="0"/>
  </r>
  <r>
    <s v="238"/>
    <x v="3"/>
    <x v="0"/>
    <s v="002"/>
    <s v="Z1F0017966"/>
    <s v="0497"/>
    <s v="FC"/>
    <s v="00015652"/>
    <s v=""/>
    <s v=""/>
    <s v=""/>
    <s v=""/>
    <n v="0"/>
    <s v=""/>
    <s v="CANDY HOUSE AND CHOCOLATE. CA."/>
    <s v="J411053520"/>
    <n v="41794350"/>
    <n v="0"/>
    <n v="41794350"/>
    <n v="0"/>
    <s v="-"/>
    <n v="0"/>
    <n v="0"/>
    <s v="-"/>
    <n v="0"/>
    <n v="0"/>
    <s v="-"/>
    <n v="0"/>
    <n v="0"/>
    <s v="-"/>
    <n v="0"/>
  </r>
  <r>
    <s v="239"/>
    <x v="3"/>
    <x v="0"/>
    <s v="002"/>
    <s v="Z1F0017966"/>
    <s v="0497-0497"/>
    <s v="FC"/>
    <s v="00015630-00015651"/>
    <s v=""/>
    <s v=""/>
    <s v=""/>
    <s v=""/>
    <n v="0"/>
    <s v=""/>
    <s v="VENTAS NO CONTRIBUYENTES"/>
    <s v=""/>
    <n v="700803679.30000007"/>
    <n v="0"/>
    <n v="477386625.14999998"/>
    <n v="0"/>
    <s v="-"/>
    <n v="0"/>
    <n v="192600908.75"/>
    <s v="16"/>
    <n v="30816145.399999999"/>
    <n v="0"/>
    <s v="-"/>
    <n v="0"/>
    <n v="0"/>
    <s v="-"/>
    <n v="0"/>
  </r>
  <r>
    <s v="816"/>
    <x v="11"/>
    <x v="1"/>
    <s v="011"/>
    <s v="Z1F0004616"/>
    <s v="0834"/>
    <s v="FC"/>
    <s v="00112256"/>
    <s v=""/>
    <s v=""/>
    <s v=""/>
    <s v=""/>
    <n v="0"/>
    <s v=""/>
    <s v="CAJA SIN ACTIVIDAD"/>
    <s v="J-00367118-5"/>
    <n v="63765000"/>
    <n v="0"/>
    <n v="63765000"/>
    <n v="0"/>
    <s v="-"/>
    <n v="0"/>
    <n v="0"/>
    <s v="-"/>
    <n v="0"/>
    <n v="0"/>
    <s v="-"/>
    <n v="0"/>
    <n v="0"/>
    <s v="-"/>
    <n v="0"/>
  </r>
  <r>
    <s v="241"/>
    <x v="3"/>
    <x v="1"/>
    <s v="002"/>
    <s v="Z1B8050149"/>
    <s v="1848"/>
    <s v="FC "/>
    <s v="00212754-00212899"/>
    <m/>
    <m/>
    <m/>
    <m/>
    <n v="0"/>
    <m/>
    <s v="VENTAS NO CONTRIBUYENTES"/>
    <m/>
    <n v="1955858579"/>
    <n v="0"/>
    <n v="1955858579"/>
    <n v="0"/>
    <s v="-"/>
    <n v="0"/>
    <n v="0"/>
    <s v="-"/>
    <n v="0"/>
    <n v="0"/>
    <s v="-"/>
    <n v="0"/>
    <n v="0"/>
    <s v="-"/>
    <n v="0"/>
  </r>
  <r>
    <s v="242"/>
    <x v="3"/>
    <x v="1"/>
    <s v="002"/>
    <s v="Z1B8050365"/>
    <s v="1319"/>
    <s v="FC "/>
    <s v="0008830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43"/>
    <x v="3"/>
    <x v="1"/>
    <s v="003"/>
    <s v="Z1B8051199"/>
    <s v="0009"/>
    <s v="FC"/>
    <s v="00000556-00000642"/>
    <s v=""/>
    <s v=""/>
    <s v=""/>
    <s v=""/>
    <n v="0"/>
    <s v=""/>
    <s v="VENTAS NO CONTRIBUYENTES"/>
    <s v=""/>
    <n v="3983544215.3000002"/>
    <n v="0"/>
    <n v="3120943182.5"/>
    <n v="0"/>
    <s v="-"/>
    <n v="0"/>
    <n v="743621580"/>
    <s v="16"/>
    <n v="118979452.8"/>
    <n v="0"/>
    <s v="-"/>
    <n v="0"/>
    <n v="0"/>
    <s v="-"/>
    <n v="0"/>
  </r>
  <r>
    <s v="244"/>
    <x v="3"/>
    <x v="0"/>
    <s v="003"/>
    <s v="Z1F0017848"/>
    <s v="0492-0492"/>
    <s v="FC"/>
    <s v="00024563-00024649"/>
    <s v=""/>
    <s v=""/>
    <s v=""/>
    <s v=""/>
    <n v="0"/>
    <s v=""/>
    <s v="VENTAS NO CONTRIBUYENTES"/>
    <s v=""/>
    <n v="3463086770.6500001"/>
    <n v="0"/>
    <n v="2230321728.0500002"/>
    <n v="0"/>
    <s v="-"/>
    <n v="0"/>
    <n v="1062728485"/>
    <s v="16"/>
    <n v="170036557.59999999"/>
    <n v="0"/>
    <s v="-"/>
    <n v="0"/>
    <n v="0"/>
    <s v="-"/>
    <n v="0"/>
  </r>
  <r>
    <s v="817"/>
    <x v="11"/>
    <x v="1"/>
    <s v="011"/>
    <s v="Z1F0004616"/>
    <s v="0834-0834"/>
    <s v="FC"/>
    <s v="00112252-00112255"/>
    <s v=""/>
    <s v=""/>
    <s v=""/>
    <s v=""/>
    <n v="0"/>
    <s v=""/>
    <s v="CAJA SIN ACTIVIDAD"/>
    <s v=""/>
    <n v="55086058.399999999"/>
    <n v="0"/>
    <n v="51437000"/>
    <n v="0"/>
    <s v="-"/>
    <n v="0"/>
    <n v="3145740"/>
    <s v="16"/>
    <n v="503318.4"/>
    <n v="0"/>
    <s v="-"/>
    <n v="0"/>
    <n v="0"/>
    <s v="-"/>
    <n v="0"/>
  </r>
  <r>
    <s v="246"/>
    <x v="3"/>
    <x v="1"/>
    <s v="004"/>
    <s v="Z1B8050937"/>
    <s v="1854"/>
    <s v="FC"/>
    <s v="00170722-00170802"/>
    <s v=""/>
    <s v=""/>
    <s v=""/>
    <s v=""/>
    <n v="0"/>
    <s v=""/>
    <s v="VENTAS NO CONTRIBUYENTES"/>
    <s v=""/>
    <n v="3953775713.6000004"/>
    <n v="0"/>
    <n v="2944483358.75"/>
    <n v="0"/>
    <s v="-"/>
    <n v="0"/>
    <n v="870079616.25"/>
    <s v="-"/>
    <n v="139212738.60000002"/>
    <n v="0"/>
    <s v="-"/>
    <n v="0"/>
    <n v="0"/>
    <s v="-"/>
    <n v="0"/>
  </r>
  <r>
    <s v="247"/>
    <x v="3"/>
    <x v="1"/>
    <s v="004"/>
    <s v="Z1B8050937"/>
    <s v="1854"/>
    <s v="FC"/>
    <s v="00170721"/>
    <s v=""/>
    <s v=""/>
    <s v=""/>
    <s v=""/>
    <n v="0"/>
    <s v=""/>
    <s v="ALIMENTOS COMARCA,C.A."/>
    <s v="J407069675"/>
    <n v="302996333.75"/>
    <n v="0"/>
    <n v="129655975"/>
    <n v="149431343.75"/>
    <s v="16"/>
    <n v="23909015"/>
    <n v="0"/>
    <s v="-"/>
    <n v="0"/>
    <n v="0"/>
    <s v="-"/>
    <n v="0"/>
    <n v="0"/>
    <s v="-"/>
    <n v="0"/>
  </r>
  <r>
    <s v="248"/>
    <x v="3"/>
    <x v="1"/>
    <s v="004"/>
    <s v="Z1B8050937"/>
    <s v="1854"/>
    <s v="FC"/>
    <s v="00170704-00170720"/>
    <s v=""/>
    <s v=""/>
    <s v=""/>
    <s v=""/>
    <n v="0"/>
    <s v=""/>
    <s v="VENTAS NO CONTRIBUYENTES"/>
    <s v=""/>
    <n v="932451009.05000007"/>
    <n v="0"/>
    <n v="757136527.5"/>
    <n v="0"/>
    <s v="-"/>
    <n v="0"/>
    <n v="151133173.75"/>
    <s v="16"/>
    <n v="24181307.800000001"/>
    <n v="0"/>
    <s v="-"/>
    <n v="0"/>
    <n v="0"/>
    <s v="-"/>
    <n v="0"/>
  </r>
  <r>
    <s v="249"/>
    <x v="3"/>
    <x v="0"/>
    <s v="004"/>
    <s v="Z1F0017963"/>
    <s v="0494-0494"/>
    <s v="FC"/>
    <s v="00015919-00015933"/>
    <s v=""/>
    <s v=""/>
    <s v=""/>
    <s v=""/>
    <n v="0"/>
    <s v=""/>
    <s v="VENTAS NO CONTRIBUYENTES"/>
    <s v=""/>
    <n v="388427150.44999999"/>
    <n v="0"/>
    <n v="228211255"/>
    <n v="0"/>
    <s v="-"/>
    <n v="0"/>
    <n v="138117151.25"/>
    <s v="-"/>
    <n v="22098744.199999999"/>
    <n v="0"/>
    <s v="-"/>
    <n v="0"/>
    <n v="0"/>
    <s v="-"/>
    <n v="0"/>
  </r>
  <r>
    <s v="250"/>
    <x v="3"/>
    <x v="0"/>
    <s v="004"/>
    <s v="Z1F0017963"/>
    <s v="0494"/>
    <s v="FC"/>
    <s v="00015918"/>
    <s v=""/>
    <s v=""/>
    <s v=""/>
    <s v=""/>
    <n v="0"/>
    <s v=""/>
    <s v="CANDY HOUSE AND CHOCOLATE. CA."/>
    <s v="J411053520"/>
    <n v="57732183.75"/>
    <n v="0"/>
    <n v="57732183.75"/>
    <n v="0"/>
    <s v="-"/>
    <n v="0"/>
    <n v="0"/>
    <s v="-"/>
    <n v="0"/>
    <n v="0"/>
    <s v="-"/>
    <n v="0"/>
    <n v="0"/>
    <s v="-"/>
    <n v="0"/>
  </r>
  <r>
    <s v="251"/>
    <x v="3"/>
    <x v="0"/>
    <s v="004"/>
    <s v="Z1F0017963"/>
    <s v="0494-0494"/>
    <s v="FC"/>
    <s v="00015908-00015917"/>
    <s v=""/>
    <s v=""/>
    <s v=""/>
    <s v=""/>
    <n v="0"/>
    <s v=""/>
    <s v="VENTAS NO CONTRIBUYENTES"/>
    <s v=""/>
    <n v="649465844.25"/>
    <n v="0"/>
    <n v="494342031.25"/>
    <n v="0"/>
    <s v="-"/>
    <n v="0"/>
    <n v="133727425"/>
    <s v="-"/>
    <n v="21396388"/>
    <n v="0"/>
    <s v="-"/>
    <n v="0"/>
    <n v="0"/>
    <s v="-"/>
    <n v="0"/>
  </r>
  <r>
    <s v="899"/>
    <x v="12"/>
    <x v="1"/>
    <s v="011"/>
    <s v="Z1F0004616"/>
    <s v="0835"/>
    <s v="NC"/>
    <s v=""/>
    <s v="00000132"/>
    <s v=""/>
    <s v="00112521"/>
    <s v="13/7/2021"/>
    <n v="11105250"/>
    <s v="VEN"/>
    <s v="CAJA SIN ACTIVIDAD"/>
    <s v="V11820277 "/>
    <n v="-7403500"/>
    <n v="0"/>
    <n v="-7403500"/>
    <n v="0"/>
    <s v="-"/>
    <n v="0"/>
    <n v="0"/>
    <s v="-"/>
    <n v="0"/>
    <n v="0"/>
    <s v="-"/>
    <n v="0"/>
    <n v="0"/>
    <s v="-"/>
    <n v="0"/>
  </r>
  <r>
    <s v="900"/>
    <x v="12"/>
    <x v="1"/>
    <s v="011"/>
    <s v="Z1F0004616"/>
    <s v="0835-0835"/>
    <s v="FC"/>
    <s v="00112408-00112557"/>
    <s v=""/>
    <s v=""/>
    <s v=""/>
    <s v=""/>
    <n v="0"/>
    <s v=""/>
    <s v="CAJA SIN ACTIVIDAD"/>
    <s v=""/>
    <n v="1679652144.1040001"/>
    <n v="0"/>
    <n v="1539136211.7999997"/>
    <n v="0"/>
    <s v="-"/>
    <n v="0"/>
    <n v="121134424.40000001"/>
    <s v="-"/>
    <n v="19381507.903999999"/>
    <n v="0"/>
    <s v="-"/>
    <n v="0"/>
    <n v="0"/>
    <s v="-"/>
    <n v="0"/>
  </r>
  <r>
    <s v="975"/>
    <x v="13"/>
    <x v="1"/>
    <s v="011"/>
    <s v="Z1F0004616"/>
    <s v="0836-0836"/>
    <s v="FC"/>
    <s v="00112558-00112728"/>
    <s v=""/>
    <s v=""/>
    <s v=""/>
    <s v=""/>
    <n v="0"/>
    <s v=""/>
    <s v="CAJA SIN ACTIVIDAD"/>
    <s v=""/>
    <n v="1733721160.75"/>
    <n v="0"/>
    <n v="1635412552.75"/>
    <n v="0"/>
    <s v="-"/>
    <n v="0"/>
    <n v="84748800"/>
    <s v="-"/>
    <n v="13559808"/>
    <n v="0"/>
    <s v="-"/>
    <n v="0"/>
    <n v="0"/>
    <s v="-"/>
    <n v="0"/>
  </r>
  <r>
    <s v="1053"/>
    <x v="14"/>
    <x v="1"/>
    <s v="011"/>
    <s v="Z1F0004616"/>
    <s v="0837-0837"/>
    <s v="FC"/>
    <s v="00112729-00112862"/>
    <s v=""/>
    <s v=""/>
    <s v=""/>
    <s v=""/>
    <n v="0"/>
    <s v=""/>
    <s v="VENTAS NO CONTRIBUYENTES"/>
    <s v=""/>
    <n v="1562292297"/>
    <n v="0"/>
    <n v="1439212585"/>
    <n v="0"/>
    <s v="-"/>
    <n v="0"/>
    <n v="106103200"/>
    <s v="16"/>
    <n v="16976512"/>
    <n v="0"/>
    <s v="-"/>
    <n v="0"/>
    <n v="0"/>
    <s v="-"/>
    <n v="0"/>
  </r>
  <r>
    <s v="256"/>
    <x v="3"/>
    <x v="1"/>
    <s v="005"/>
    <s v="Z1B8050363"/>
    <s v="0010"/>
    <s v="FC"/>
    <s v="00000886-00000905"/>
    <s v=""/>
    <s v=""/>
    <s v=""/>
    <s v=""/>
    <n v="0"/>
    <s v=""/>
    <s v="VENTAS NO CONTRIBUYENTES"/>
    <s v=""/>
    <n v="692127994"/>
    <n v="0"/>
    <n v="451313777.5"/>
    <n v="0"/>
    <s v="-"/>
    <n v="0"/>
    <n v="207598462.5"/>
    <s v="16"/>
    <n v="33215754"/>
    <n v="0"/>
    <s v="-"/>
    <n v="0"/>
    <n v="0"/>
    <s v="-"/>
    <n v="0"/>
  </r>
  <r>
    <s v="257"/>
    <x v="3"/>
    <x v="1"/>
    <s v="005"/>
    <s v="Z1B8050363"/>
    <s v="0010"/>
    <s v="FC"/>
    <s v="00000885"/>
    <s v=""/>
    <s v=""/>
    <s v=""/>
    <s v=""/>
    <n v="0"/>
    <s v=""/>
    <s v="INVERSIONES SOLCARSA"/>
    <s v="J312167319 "/>
    <n v="159470788.75"/>
    <n v="0"/>
    <n v="107840638.75"/>
    <n v="44508750"/>
    <s v="16"/>
    <n v="7121400"/>
    <n v="0"/>
    <s v="-"/>
    <n v="0"/>
    <n v="0"/>
    <s v="-"/>
    <n v="0"/>
    <n v="0"/>
    <s v="-"/>
    <n v="0"/>
  </r>
  <r>
    <s v="258"/>
    <x v="3"/>
    <x v="1"/>
    <s v="005"/>
    <s v="Z1B8050363"/>
    <s v="0010"/>
    <s v="FC"/>
    <s v="00000821-00000884"/>
    <s v=""/>
    <s v=""/>
    <s v=""/>
    <s v=""/>
    <n v="0"/>
    <s v=""/>
    <s v="VENTAS NO CONTRIBUYENTES"/>
    <s v=""/>
    <n v="2424459041.3499999"/>
    <n v="0"/>
    <n v="1853691390"/>
    <n v="0"/>
    <s v="-"/>
    <n v="0"/>
    <n v="492041078.75"/>
    <s v="16"/>
    <n v="78726572.600000009"/>
    <n v="0"/>
    <s v="-"/>
    <n v="0"/>
    <n v="0"/>
    <s v="-"/>
    <n v="0"/>
  </r>
  <r>
    <s v="259"/>
    <x v="3"/>
    <x v="0"/>
    <s v="005"/>
    <s v="Z1F0017998"/>
    <s v="0486-0486"/>
    <s v="FC"/>
    <s v="00019655-00019704"/>
    <s v=""/>
    <s v=""/>
    <s v=""/>
    <s v=""/>
    <n v="0"/>
    <s v=""/>
    <s v="VENTAS NO CONTRIBUYENTES"/>
    <s v=""/>
    <n v="1297767506.4000001"/>
    <n v="0"/>
    <n v="868891308.79999995"/>
    <n v="0"/>
    <s v="-"/>
    <n v="0"/>
    <n v="369720860"/>
    <s v="16"/>
    <n v="59155337.600000001"/>
    <n v="0"/>
    <s v="-"/>
    <n v="0"/>
    <n v="0"/>
    <s v="-"/>
    <n v="0"/>
  </r>
  <r>
    <s v="260"/>
    <x v="3"/>
    <x v="1"/>
    <s v="006"/>
    <s v="Z1B8044815"/>
    <s v="1917"/>
    <s v="FC"/>
    <s v="00165404-00165441"/>
    <s v=""/>
    <s v=""/>
    <s v=""/>
    <s v=""/>
    <n v="0"/>
    <s v=""/>
    <s v="VENTAS NO CONTRIBUYENTES"/>
    <s v=""/>
    <n v="1590977770.2"/>
    <n v="0"/>
    <n v="1118096736.25"/>
    <n v="0"/>
    <s v="-"/>
    <n v="0"/>
    <n v="407656063.75"/>
    <s v="16"/>
    <n v="65224970.200000003"/>
    <n v="0"/>
    <s v="-"/>
    <n v="0"/>
    <n v="0"/>
    <s v="-"/>
    <n v="0"/>
  </r>
  <r>
    <s v="261"/>
    <x v="3"/>
    <x v="1"/>
    <s v="006"/>
    <s v="Z1B8044815"/>
    <s v="1917"/>
    <s v="FC"/>
    <s v="00165403"/>
    <s v=""/>
    <s v=""/>
    <s v=""/>
    <s v=""/>
    <n v="0"/>
    <s v=""/>
    <s v="MULTISERVICIOS SOFPAC"/>
    <s v="J-411007340"/>
    <n v="72455500"/>
    <n v="0"/>
    <n v="72455500"/>
    <n v="0"/>
    <s v="-"/>
    <n v="0"/>
    <n v="0"/>
    <s v="-"/>
    <n v="0"/>
    <n v="0"/>
    <s v="-"/>
    <n v="0"/>
    <n v="0"/>
    <s v="-"/>
    <n v="0"/>
  </r>
  <r>
    <s v="262"/>
    <x v="3"/>
    <x v="1"/>
    <s v="006"/>
    <s v="Z1B8044815"/>
    <s v="1917"/>
    <s v="FC"/>
    <s v="00165388-00165402"/>
    <s v=""/>
    <s v=""/>
    <s v=""/>
    <s v=""/>
    <n v="0"/>
    <s v=""/>
    <s v="VENTAS NO CONTRIBUYENTES"/>
    <s v=""/>
    <n v="1198442381.3"/>
    <n v="0"/>
    <n v="822823478.75"/>
    <n v="0"/>
    <s v="-"/>
    <n v="0"/>
    <n v="323809398.75"/>
    <s v="16"/>
    <n v="51809503.799999997"/>
    <n v="0"/>
    <s v="-"/>
    <n v="0"/>
    <n v="0"/>
    <s v="-"/>
    <n v="0"/>
  </r>
  <r>
    <s v="263"/>
    <x v="3"/>
    <x v="1"/>
    <s v="006"/>
    <s v="Z1B8044815"/>
    <s v="1917"/>
    <s v="FC"/>
    <s v="00165387"/>
    <s v=""/>
    <s v=""/>
    <s v=""/>
    <s v=""/>
    <n v="0"/>
    <s v=""/>
    <s v="COMERCIALIZADORA PIERUZZINERA C.A"/>
    <s v="J-413105071"/>
    <n v="108832685"/>
    <n v="0"/>
    <n v="78604825"/>
    <n v="26058500"/>
    <s v="16"/>
    <n v="4169360"/>
    <n v="0"/>
    <s v="-"/>
    <n v="0"/>
    <n v="0"/>
    <s v="-"/>
    <n v="0"/>
    <n v="0"/>
    <s v="-"/>
    <n v="0"/>
  </r>
  <r>
    <s v="264"/>
    <x v="3"/>
    <x v="1"/>
    <s v="006"/>
    <s v="Z1B8044815"/>
    <s v="1917"/>
    <s v="FC"/>
    <s v="00165353-00165386"/>
    <s v=""/>
    <s v=""/>
    <s v=""/>
    <s v=""/>
    <n v="0"/>
    <s v=""/>
    <s v="VENTAS NO CONTRIBUYENTES"/>
    <s v=""/>
    <n v="1426757424.5"/>
    <n v="0"/>
    <n v="901365135"/>
    <n v="0"/>
    <s v="-"/>
    <n v="0"/>
    <n v="452924387.5"/>
    <s v="16"/>
    <n v="72467902"/>
    <n v="0"/>
    <s v="-"/>
    <n v="0"/>
    <n v="0"/>
    <s v="-"/>
    <n v="0"/>
  </r>
  <r>
    <s v="265"/>
    <x v="3"/>
    <x v="0"/>
    <s v="006"/>
    <s v="Z1F0017787"/>
    <s v="0458-0458"/>
    <s v="FC"/>
    <s v="00008805-00008847"/>
    <s v=""/>
    <s v=""/>
    <s v=""/>
    <s v=""/>
    <n v="0"/>
    <s v=""/>
    <s v="VENTAS NO CONTRIBUYENTES"/>
    <s v=""/>
    <n v="1218647714.75"/>
    <n v="0"/>
    <n v="835123541.25"/>
    <n v="0"/>
    <s v="-"/>
    <n v="0"/>
    <n v="330624287.5"/>
    <s v="16"/>
    <n v="52899886.000000007"/>
    <n v="0"/>
    <s v="-"/>
    <n v="0"/>
    <n v="0"/>
    <s v="-"/>
    <n v="0"/>
  </r>
  <r>
    <s v="266"/>
    <x v="3"/>
    <x v="1"/>
    <s v="007"/>
    <s v="Z1B8050013"/>
    <s v="1953"/>
    <s v="NC"/>
    <s v=""/>
    <s v="00000217"/>
    <s v=""/>
    <s v="00182881"/>
    <s v="4/7/2021"/>
    <n v="14185769.800000001"/>
    <s v="VEN"/>
    <s v="MARISOL DEL CASTILO"/>
    <s v="V10733358"/>
    <n v="-2100000"/>
    <n v="0"/>
    <n v="-2100000"/>
    <n v="0"/>
    <s v="-"/>
    <n v="0"/>
    <n v="0"/>
    <s v="-"/>
    <n v="0"/>
    <n v="0"/>
    <s v="-"/>
    <n v="0"/>
    <n v="0"/>
    <s v="-"/>
    <n v="0"/>
  </r>
  <r>
    <s v="267"/>
    <x v="3"/>
    <x v="1"/>
    <s v="007"/>
    <s v="Z1B8050013"/>
    <s v="1953"/>
    <s v="FC"/>
    <s v="00182790-00182905"/>
    <s v=""/>
    <s v=""/>
    <s v=""/>
    <s v=""/>
    <n v="0"/>
    <s v=""/>
    <s v="VENTAS NO CONTRIBUYENTES"/>
    <s v=""/>
    <n v="5275998671.250001"/>
    <n v="0"/>
    <n v="4018059762.5"/>
    <n v="0"/>
    <s v="-"/>
    <n v="0"/>
    <n v="1084430093.75"/>
    <s v="-"/>
    <n v="173508815"/>
    <n v="0"/>
    <s v="-"/>
    <n v="0"/>
    <n v="0"/>
    <s v="-"/>
    <n v="0"/>
  </r>
  <r>
    <s v="268"/>
    <x v="3"/>
    <x v="1"/>
    <s v="008"/>
    <s v="Z1B8050003"/>
    <s v="1869"/>
    <s v="NC"/>
    <s v=""/>
    <s v="00000182"/>
    <s v=""/>
    <s v="00182241"/>
    <s v="4/7/2021"/>
    <n v="66558586.25"/>
    <s v="VEN"/>
    <s v="CAROLINA SOTO"/>
    <s v="V19155373"/>
    <n v="-24083572.5"/>
    <n v="0"/>
    <n v="-24083572.5"/>
    <n v="0"/>
    <s v="-"/>
    <n v="0"/>
    <n v="0"/>
    <s v="-"/>
    <n v="0"/>
    <n v="0"/>
    <s v="-"/>
    <n v="0"/>
    <n v="0"/>
    <s v="-"/>
    <n v="0"/>
  </r>
  <r>
    <s v="269"/>
    <x v="3"/>
    <x v="1"/>
    <s v="008"/>
    <s v="Z1B8050003"/>
    <s v="1869"/>
    <s v="NC"/>
    <s v=""/>
    <s v="00000181"/>
    <s v=""/>
    <s v="00182241"/>
    <s v="4/7/2021"/>
    <n v="66558586.25"/>
    <s v="VEN"/>
    <s v="CAROLINA SOTO"/>
    <s v="V19155373"/>
    <n v="-4007250"/>
    <n v="0"/>
    <n v="-4007250"/>
    <n v="0"/>
    <s v="-"/>
    <n v="0"/>
    <n v="0"/>
    <s v="-"/>
    <n v="0"/>
    <n v="0"/>
    <s v="-"/>
    <n v="0"/>
    <n v="0"/>
    <s v="-"/>
    <n v="0"/>
  </r>
  <r>
    <s v="270"/>
    <x v="3"/>
    <x v="1"/>
    <s v="008"/>
    <s v="Z1B8050003"/>
    <s v="1869"/>
    <s v="NC"/>
    <s v=""/>
    <s v="00000180"/>
    <s v=""/>
    <s v="00182219"/>
    <s v="4/7/2021"/>
    <n v="39363658.75"/>
    <s v="VEN"/>
    <s v="JOEL VALERA"/>
    <s v="V17641434"/>
    <n v="-2957500"/>
    <n v="0"/>
    <n v="-2957500"/>
    <n v="0"/>
    <s v="-"/>
    <n v="0"/>
    <n v="0"/>
    <s v="-"/>
    <n v="0"/>
    <n v="0"/>
    <s v="-"/>
    <n v="0"/>
    <n v="0"/>
    <s v="-"/>
    <n v="0"/>
  </r>
  <r>
    <s v="271"/>
    <x v="3"/>
    <x v="1"/>
    <s v="008"/>
    <s v="Z1B8050003"/>
    <s v="1869"/>
    <s v="FC"/>
    <s v="00182254-00182285"/>
    <s v=""/>
    <s v=""/>
    <s v=""/>
    <s v=""/>
    <n v="0"/>
    <s v=""/>
    <s v="VENTAS NO CONTRIBUYENTES"/>
    <s v=""/>
    <n v="1101247496.45"/>
    <n v="0"/>
    <n v="733148718.75"/>
    <n v="0"/>
    <s v="-"/>
    <n v="0"/>
    <n v="317326532.5"/>
    <s v="16"/>
    <n v="50772245.200000003"/>
    <n v="0"/>
    <s v="-"/>
    <n v="0"/>
    <n v="0"/>
    <s v="-"/>
    <n v="0"/>
  </r>
  <r>
    <s v="272"/>
    <x v="3"/>
    <x v="1"/>
    <s v="008"/>
    <s v="Z1B8050003"/>
    <s v="1869"/>
    <s v="FC"/>
    <s v="00182253"/>
    <s v=""/>
    <s v=""/>
    <s v=""/>
    <s v=""/>
    <n v="0"/>
    <s v=""/>
    <s v="ALTOS TELECOM C.A"/>
    <s v="J409414280"/>
    <n v="159001963.25"/>
    <n v="0"/>
    <n v="98928521.25"/>
    <n v="51787450"/>
    <s v="16"/>
    <n v="8285992"/>
    <n v="0"/>
    <s v="-"/>
    <n v="0"/>
    <n v="0"/>
    <s v="-"/>
    <n v="0"/>
    <n v="0"/>
    <s v="-"/>
    <n v="0"/>
  </r>
  <r>
    <s v="273"/>
    <x v="3"/>
    <x v="1"/>
    <s v="008"/>
    <s v="Z1B8050003"/>
    <s v="1869"/>
    <s v="FC"/>
    <s v="00182199-00182252"/>
    <s v=""/>
    <s v=""/>
    <s v=""/>
    <s v=""/>
    <n v="0"/>
    <s v=""/>
    <s v="VENTAS NO CONTRIBUYENTES"/>
    <s v=""/>
    <n v="2319186939.8499999"/>
    <n v="0"/>
    <n v="1813387981.25"/>
    <n v="0"/>
    <s v="-"/>
    <n v="0"/>
    <n v="436033585"/>
    <s v="16"/>
    <n v="69765373.599999994"/>
    <n v="0"/>
    <s v="-"/>
    <n v="0"/>
    <n v="0"/>
    <s v="-"/>
    <n v="0"/>
  </r>
  <r>
    <s v="274"/>
    <x v="3"/>
    <x v="0"/>
    <s v="008"/>
    <s v="Z1F0017970"/>
    <s v="0124-0124"/>
    <s v="FC"/>
    <s v="00001874-00001892"/>
    <s v=""/>
    <s v=""/>
    <s v=""/>
    <s v=""/>
    <n v="0"/>
    <s v=""/>
    <s v="VENTAS NO CONTRIBUYENTES"/>
    <s v=""/>
    <n v="142100530"/>
    <n v="0"/>
    <n v="21125000"/>
    <n v="0"/>
    <s v="-"/>
    <n v="0"/>
    <n v="104289250"/>
    <s v="16"/>
    <n v="16686280"/>
    <n v="0"/>
    <s v="-"/>
    <n v="0"/>
    <n v="0"/>
    <s v="-"/>
    <n v="0"/>
  </r>
  <r>
    <s v="275"/>
    <x v="3"/>
    <x v="0"/>
    <s v="008"/>
    <s v="Z1F0017970"/>
    <s v="0124"/>
    <s v="FC"/>
    <s v="00001873"/>
    <s v=""/>
    <s v=""/>
    <s v=""/>
    <s v=""/>
    <n v="0"/>
    <s v=""/>
    <s v="FUAD"/>
    <s v="V296579571"/>
    <n v="8450000"/>
    <n v="0"/>
    <n v="8450000"/>
    <n v="0"/>
    <s v="-"/>
    <n v="0"/>
    <n v="0"/>
    <s v="-"/>
    <n v="0"/>
    <n v="0"/>
    <s v="-"/>
    <n v="0"/>
    <n v="0"/>
    <s v="-"/>
    <n v="0"/>
  </r>
  <r>
    <s v="276"/>
    <x v="3"/>
    <x v="0"/>
    <s v="008"/>
    <s v="Z1F0017970"/>
    <s v="0124-0124"/>
    <s v="FC"/>
    <s v="00001858-00001872"/>
    <s v=""/>
    <s v=""/>
    <s v=""/>
    <s v=""/>
    <n v="0"/>
    <s v=""/>
    <s v="VENTAS NO CONTRIBUYENTES"/>
    <s v=""/>
    <n v="128373440"/>
    <n v="0"/>
    <n v="56566250"/>
    <n v="0"/>
    <s v="-"/>
    <n v="0"/>
    <n v="61902750"/>
    <s v="-"/>
    <n v="9904440"/>
    <n v="0"/>
    <s v="-"/>
    <n v="0"/>
    <n v="0"/>
    <s v="-"/>
    <n v="0"/>
  </r>
  <r>
    <s v="277"/>
    <x v="3"/>
    <x v="1"/>
    <s v="009"/>
    <s v="Z1B8014458"/>
    <s v="1919"/>
    <s v="FC"/>
    <s v="00184094-00184152"/>
    <s v=""/>
    <s v=""/>
    <s v=""/>
    <s v=""/>
    <n v="0"/>
    <s v=""/>
    <s v="VENTAS NO CONTRIBUYENTES"/>
    <s v=""/>
    <n v="3024951611.0500002"/>
    <n v="0"/>
    <n v="2287889137.5"/>
    <n v="0"/>
    <s v="-"/>
    <n v="0"/>
    <n v="628868873.75"/>
    <s v="16"/>
    <n v="100619019.8"/>
    <n v="0"/>
    <s v="-"/>
    <n v="0"/>
    <n v="7013500"/>
    <s v="-"/>
    <n v="561080"/>
  </r>
  <r>
    <s v="278"/>
    <x v="3"/>
    <x v="1"/>
    <s v="009"/>
    <s v="Z1B8014458"/>
    <s v="1919"/>
    <s v="FC"/>
    <s v="00184093"/>
    <s v=""/>
    <s v=""/>
    <s v=""/>
    <s v=""/>
    <n v="0"/>
    <s v=""/>
    <s v="OH SI SALUD C.A."/>
    <s v="J-411514403"/>
    <n v="202253960.34999999"/>
    <n v="0"/>
    <n v="151654603.75"/>
    <n v="43620135"/>
    <s v="16"/>
    <n v="6979221.5999999996"/>
    <n v="0"/>
    <s v="-"/>
    <n v="0"/>
    <n v="0"/>
    <s v="-"/>
    <n v="0"/>
    <n v="0"/>
    <s v="-"/>
    <n v="0"/>
  </r>
  <r>
    <s v="279"/>
    <x v="3"/>
    <x v="1"/>
    <s v="009"/>
    <s v="Z1B8014458"/>
    <s v="1919"/>
    <s v="FC"/>
    <s v="00184089-00184092"/>
    <s v=""/>
    <s v=""/>
    <s v=""/>
    <s v=""/>
    <n v="0"/>
    <s v=""/>
    <s v="VENTAS NO CONTRIBUYENTES"/>
    <s v=""/>
    <n v="163964318.05000001"/>
    <n v="0"/>
    <n v="126263507.5"/>
    <n v="0"/>
    <s v="-"/>
    <n v="0"/>
    <n v="32500698.75"/>
    <s v="16"/>
    <n v="5200111.8"/>
    <n v="0"/>
    <s v="-"/>
    <n v="0"/>
    <n v="0"/>
    <s v="-"/>
    <n v="0"/>
  </r>
  <r>
    <s v="280"/>
    <x v="3"/>
    <x v="1"/>
    <s v="009"/>
    <s v="Z1B8014458"/>
    <s v="1919"/>
    <s v="FC"/>
    <s v="00184088"/>
    <s v=""/>
    <s v=""/>
    <s v=""/>
    <s v=""/>
    <n v="0"/>
    <s v=""/>
    <s v="AUTO PARTE CAR´S LA GUAYANITA C.A"/>
    <s v="J-30701940-9"/>
    <n v="77750302.5"/>
    <n v="0"/>
    <n v="58938002.5"/>
    <n v="16217500"/>
    <s v="16"/>
    <n v="2594800"/>
    <n v="0"/>
    <s v="-"/>
    <n v="0"/>
    <n v="0"/>
    <s v="-"/>
    <n v="0"/>
    <n v="0"/>
    <s v="-"/>
    <n v="0"/>
  </r>
  <r>
    <s v="281"/>
    <x v="3"/>
    <x v="1"/>
    <s v="009"/>
    <s v="Z1B8014458"/>
    <s v="1919"/>
    <s v="FC"/>
    <s v="00184073-00184087"/>
    <s v=""/>
    <s v=""/>
    <s v=""/>
    <s v=""/>
    <n v="0"/>
    <s v=""/>
    <s v="VENTAS NO CONTRIBUYENTES"/>
    <s v=""/>
    <n v="744900205.39999998"/>
    <n v="0"/>
    <n v="504871298.75"/>
    <n v="0"/>
    <s v="-"/>
    <n v="0"/>
    <n v="206921471.25"/>
    <s v="16"/>
    <n v="33107435.400000002"/>
    <n v="0"/>
    <s v="-"/>
    <n v="0"/>
    <n v="0"/>
    <s v="-"/>
    <n v="0"/>
  </r>
  <r>
    <s v="282"/>
    <x v="3"/>
    <x v="1"/>
    <s v="010"/>
    <s v="Z1F0000341"/>
    <s v="1393"/>
    <s v="FC"/>
    <s v="81464000-81546000"/>
    <s v=""/>
    <s v=""/>
    <s v=""/>
    <s v=""/>
    <n v="0"/>
    <s v=""/>
    <s v="VENTAS NO CONTRIBUYENTES"/>
    <s v=""/>
    <n v="3630633608"/>
    <n v="0"/>
    <n v="2508005560"/>
    <n v="0"/>
    <s v="-"/>
    <n v="0"/>
    <n v="967782800"/>
    <s v="16"/>
    <n v="154845248"/>
    <n v="0"/>
    <s v="-"/>
    <n v="0"/>
    <n v="0"/>
    <s v="-"/>
    <n v="0"/>
  </r>
  <r>
    <s v="283"/>
    <x v="3"/>
    <x v="1"/>
    <s v="012"/>
    <s v="Z1B8038506"/>
    <s v="1774"/>
    <s v="FC"/>
    <s v="00075809-00075820"/>
    <s v=""/>
    <s v=""/>
    <s v=""/>
    <s v=""/>
    <n v="0"/>
    <s v=""/>
    <s v="VENTAS NO CONTRIBUYENTES"/>
    <s v=""/>
    <n v="138129810"/>
    <n v="0"/>
    <n v="67694900"/>
    <n v="0"/>
    <s v="-"/>
    <n v="0"/>
    <n v="60719750"/>
    <s v="-"/>
    <n v="9715160"/>
    <n v="0"/>
    <s v="-"/>
    <n v="0"/>
    <n v="0"/>
    <s v="-"/>
    <n v="0"/>
  </r>
  <r>
    <s v="284"/>
    <x v="3"/>
    <x v="1"/>
    <s v="012"/>
    <s v="Z1B8038506"/>
    <s v="1774"/>
    <s v="FC"/>
    <s v="00075806-00075807"/>
    <s v=""/>
    <s v=""/>
    <s v=""/>
    <s v=""/>
    <n v="0"/>
    <s v=""/>
    <s v="VENTAS NO CONTRIBUYENTES"/>
    <s v=""/>
    <n v="86481575.700000003"/>
    <n v="0"/>
    <n v="48961932.5"/>
    <n v="0"/>
    <s v="-"/>
    <n v="0"/>
    <n v="32344520"/>
    <s v="16"/>
    <n v="5175123.2"/>
    <n v="0"/>
    <s v="-"/>
    <n v="0"/>
    <n v="0"/>
    <s v="-"/>
    <n v="0"/>
  </r>
  <r>
    <s v="285"/>
    <x v="3"/>
    <x v="1"/>
    <s v="012"/>
    <s v="Z1B8038506"/>
    <s v="1774"/>
    <s v="FC"/>
    <s v="00075805"/>
    <s v=""/>
    <s v=""/>
    <s v=""/>
    <s v=""/>
    <n v="0"/>
    <s v=""/>
    <s v="SERVICIO FUNERARIO CHACON CA"/>
    <s v="J-406322504 "/>
    <n v="62185890"/>
    <n v="0"/>
    <n v="11830000"/>
    <n v="43410250"/>
    <s v="16"/>
    <n v="6945640"/>
    <n v="0"/>
    <s v="-"/>
    <n v="0"/>
    <n v="0"/>
    <s v="-"/>
    <n v="0"/>
    <n v="0"/>
    <s v="-"/>
    <n v="0"/>
  </r>
  <r>
    <s v="286"/>
    <x v="3"/>
    <x v="1"/>
    <s v="012"/>
    <s v="Z1B8038506"/>
    <s v="1774"/>
    <s v="FC"/>
    <s v="00075796-00075804"/>
    <s v=""/>
    <s v=""/>
    <s v=""/>
    <s v=""/>
    <n v="0"/>
    <s v=""/>
    <s v="VENTAS NO CONTRIBUYENTES"/>
    <s v=""/>
    <n v="102615890"/>
    <n v="0"/>
    <n v="3250000"/>
    <n v="0"/>
    <s v="-"/>
    <n v="0"/>
    <n v="85660250"/>
    <s v="16"/>
    <n v="13705640"/>
    <n v="0"/>
    <s v="-"/>
    <n v="0"/>
    <n v="0"/>
    <s v="-"/>
    <n v="0"/>
  </r>
  <r>
    <s v="287"/>
    <x v="3"/>
    <x v="1"/>
    <s v="012"/>
    <s v="Z1B8038506"/>
    <s v="1774"/>
    <s v="FC"/>
    <s v="00075795"/>
    <s v=""/>
    <s v=""/>
    <s v=""/>
    <s v=""/>
    <n v="0"/>
    <s v=""/>
    <s v="CARLOS DANIEL PIÑANGO"/>
    <s v="V17742980 "/>
    <n v="23169510"/>
    <n v="0"/>
    <n v="8417500"/>
    <n v="0"/>
    <s v="-"/>
    <n v="0"/>
    <n v="12717250"/>
    <s v="16"/>
    <n v="2034760"/>
    <n v="0"/>
    <s v="-"/>
    <n v="0"/>
    <n v="0"/>
    <s v="-"/>
    <n v="0"/>
  </r>
  <r>
    <s v="288"/>
    <x v="3"/>
    <x v="1"/>
    <s v="014"/>
    <s v="Z1F0000338"/>
    <s v="1615"/>
    <s v="FC"/>
    <s v="00066018-00066165"/>
    <s v=""/>
    <s v=""/>
    <s v=""/>
    <s v=""/>
    <n v="0"/>
    <s v=""/>
    <s v="VENTAS NO CONTRIBUYENTES"/>
    <s v=""/>
    <n v="1033453850"/>
    <n v="0"/>
    <n v="879807500"/>
    <n v="0"/>
    <s v="-"/>
    <n v="0"/>
    <n v="132453750"/>
    <s v="-"/>
    <n v="21192600"/>
    <n v="0"/>
    <s v="-"/>
    <n v="0"/>
    <n v="0"/>
    <s v="-"/>
    <n v="0"/>
  </r>
  <r>
    <s v="289"/>
    <x v="3"/>
    <x v="1"/>
    <s v="015"/>
    <s v="Z1B8050356"/>
    <s v="1752"/>
    <s v="FC"/>
    <s v="00091262-00091316"/>
    <s v=""/>
    <s v=""/>
    <s v=""/>
    <s v=""/>
    <n v="0"/>
    <s v=""/>
    <s v="VENTAS NO CONTRIBUYENTES"/>
    <s v=""/>
    <n v="2093090536.066"/>
    <n v="0"/>
    <n v="1743661413.05"/>
    <n v="0"/>
    <s v="-"/>
    <n v="0"/>
    <n v="301232002.60000002"/>
    <s v="16"/>
    <n v="48197120.416000001"/>
    <n v="0"/>
    <s v="-"/>
    <n v="0"/>
    <n v="0"/>
    <s v="-"/>
    <n v="0"/>
  </r>
  <r>
    <s v="290"/>
    <x v="3"/>
    <x v="1"/>
    <s v="016"/>
    <s v="Z1F0000490"/>
    <s v="0292"/>
    <s v="FC"/>
    <s v="00005342-00005343"/>
    <s v=""/>
    <s v=""/>
    <s v=""/>
    <s v=""/>
    <n v="0"/>
    <s v=""/>
    <s v="VENTAS NO CONTRIBUYENTES"/>
    <s v=""/>
    <n v="4550000"/>
    <n v="0"/>
    <n v="4550000"/>
    <n v="0"/>
    <s v="-"/>
    <n v="0"/>
    <n v="0"/>
    <s v="-"/>
    <n v="0"/>
    <n v="0"/>
    <s v="-"/>
    <n v="0"/>
    <n v="0"/>
    <s v="-"/>
    <n v="0"/>
  </r>
  <r>
    <s v="291"/>
    <x v="3"/>
    <x v="1"/>
    <s v="016"/>
    <s v="Z1F0000490"/>
    <s v="0292"/>
    <s v="FC"/>
    <s v="00005341"/>
    <s v=""/>
    <s v=""/>
    <s v=""/>
    <s v=""/>
    <n v="0"/>
    <s v=""/>
    <s v="ESTEFANI PERDOMO"/>
    <s v=" V25231044"/>
    <n v="1625000"/>
    <n v="0"/>
    <n v="1625000"/>
    <n v="0"/>
    <s v="-"/>
    <n v="0"/>
    <n v="0"/>
    <s v="-"/>
    <n v="0"/>
    <n v="0"/>
    <s v="-"/>
    <n v="0"/>
    <n v="0"/>
    <s v="-"/>
    <n v="0"/>
  </r>
  <r>
    <s v="292"/>
    <x v="3"/>
    <x v="1"/>
    <s v="016"/>
    <s v="Z1F0000490"/>
    <s v="0292"/>
    <s v="FC"/>
    <s v="00005336-00005340"/>
    <s v=""/>
    <s v=""/>
    <s v=""/>
    <s v=""/>
    <n v="0"/>
    <s v=""/>
    <s v="VENTAS NO CONTRIBUYENTES"/>
    <s v=""/>
    <n v="17367935"/>
    <n v="0"/>
    <n v="15603575"/>
    <n v="0"/>
    <s v="-"/>
    <n v="0"/>
    <n v="1521000"/>
    <s v="-"/>
    <n v="243360"/>
    <n v="0"/>
    <s v="-"/>
    <n v="0"/>
    <n v="0"/>
    <s v="-"/>
    <n v="0"/>
  </r>
  <r>
    <s v="293"/>
    <x v="3"/>
    <x v="1"/>
    <s v="016"/>
    <s v="Z1F0000490"/>
    <s v="0292"/>
    <s v="FC"/>
    <s v="00005333-00005335"/>
    <s v=""/>
    <s v=""/>
    <s v=""/>
    <s v=""/>
    <n v="0"/>
    <s v=""/>
    <s v="VENTAS NO CONTRIBUYENTES"/>
    <s v=""/>
    <n v="15747257.5"/>
    <n v="0"/>
    <n v="15747257.5"/>
    <n v="0"/>
    <s v="-"/>
    <n v="0"/>
    <n v="0"/>
    <s v="-"/>
    <n v="0"/>
    <n v="0"/>
    <s v="-"/>
    <n v="0"/>
    <n v="0"/>
    <s v="-"/>
    <n v="0"/>
  </r>
  <r>
    <s v="294"/>
    <x v="3"/>
    <x v="1"/>
    <s v="016"/>
    <s v="Z1F0000490"/>
    <s v="0292"/>
    <s v="FC"/>
    <s v="00005323-00005332"/>
    <s v=""/>
    <s v=""/>
    <s v=""/>
    <s v=""/>
    <n v="0"/>
    <s v=""/>
    <s v="VENTAS NO CONTRIBUYENTES"/>
    <s v=""/>
    <n v="45271200"/>
    <n v="0"/>
    <n v="45271200"/>
    <n v="0"/>
    <s v="-"/>
    <n v="0"/>
    <n v="0"/>
    <s v="-"/>
    <n v="0"/>
    <n v="0"/>
    <s v="-"/>
    <n v="0"/>
    <n v="0"/>
    <s v="-"/>
    <n v="0"/>
  </r>
  <r>
    <s v="295"/>
    <x v="3"/>
    <x v="1"/>
    <s v="016"/>
    <s v="Z1F0000490"/>
    <s v="0292"/>
    <s v="FC"/>
    <s v="00005308-00005322"/>
    <s v=""/>
    <s v=""/>
    <s v=""/>
    <s v=""/>
    <n v="0"/>
    <s v=""/>
    <s v="VENTAS NO CONTRIBUYENTES"/>
    <s v=""/>
    <n v="157246456.25"/>
    <n v="0"/>
    <n v="123067636.25"/>
    <n v="0"/>
    <s v="-"/>
    <n v="0"/>
    <n v="29464500"/>
    <s v="-"/>
    <n v="4714320"/>
    <n v="0"/>
    <s v="-"/>
    <n v="0"/>
    <n v="0"/>
    <s v="-"/>
    <n v="0"/>
  </r>
  <r>
    <s v="296"/>
    <x v="3"/>
    <x v="1"/>
    <s v="016"/>
    <s v="Z1F0000490"/>
    <s v="0292"/>
    <s v="FC"/>
    <s v="00005303-00005305"/>
    <s v=""/>
    <s v=""/>
    <s v=""/>
    <s v=""/>
    <n v="0"/>
    <s v=""/>
    <s v="VENTAS NO CONTRIBUYENTES"/>
    <s v=""/>
    <n v="32639750"/>
    <n v="0"/>
    <n v="26155350"/>
    <n v="0"/>
    <s v="-"/>
    <n v="0"/>
    <n v="5590000"/>
    <s v="16"/>
    <n v="894400"/>
    <n v="0"/>
    <s v="-"/>
    <n v="0"/>
    <n v="0"/>
    <s v="-"/>
    <n v="0"/>
  </r>
  <r>
    <s v="297"/>
    <x v="3"/>
    <x v="1"/>
    <s v="016"/>
    <s v="Z1F0000490"/>
    <s v="0292"/>
    <s v="FC"/>
    <s v="00005298-00005302"/>
    <s v=""/>
    <s v=""/>
    <s v=""/>
    <s v=""/>
    <n v="0"/>
    <s v=""/>
    <s v="VENTAS NO CONTRIBUYENTES"/>
    <s v=""/>
    <n v="67417902.5"/>
    <n v="0"/>
    <n v="47353962.5"/>
    <n v="0"/>
    <s v="-"/>
    <n v="0"/>
    <n v="17296500"/>
    <s v="16"/>
    <n v="2767440"/>
    <n v="0"/>
    <s v="-"/>
    <n v="0"/>
    <n v="0"/>
    <s v="-"/>
    <n v="0"/>
  </r>
  <r>
    <s v="298"/>
    <x v="3"/>
    <x v="1"/>
    <s v="016"/>
    <s v="Z1F0000490"/>
    <s v="0292"/>
    <s v="FC"/>
    <s v="00005291-00005297"/>
    <s v=""/>
    <s v=""/>
    <s v=""/>
    <s v=""/>
    <n v="0"/>
    <s v=""/>
    <s v="VENTAS NO CONTRIBUYENTES"/>
    <s v=""/>
    <n v="29300261.25"/>
    <n v="0"/>
    <n v="29300261.25"/>
    <n v="0"/>
    <s v="-"/>
    <n v="0"/>
    <n v="0"/>
    <s v="-"/>
    <n v="0"/>
    <n v="0"/>
    <s v="-"/>
    <n v="0"/>
    <n v="0"/>
    <s v="-"/>
    <n v="0"/>
  </r>
  <r>
    <s v="299"/>
    <x v="3"/>
    <x v="1"/>
    <s v="016"/>
    <s v="Z1F0000490"/>
    <s v="0292"/>
    <s v="FC"/>
    <s v="00005286-00005289"/>
    <s v=""/>
    <s v=""/>
    <s v=""/>
    <s v=""/>
    <n v="0"/>
    <s v=""/>
    <s v="VENTAS NO CONTRIBUYENTES"/>
    <s v=""/>
    <n v="24557487.5"/>
    <n v="0"/>
    <n v="16923237.5"/>
    <n v="0"/>
    <s v="-"/>
    <n v="0"/>
    <n v="6581250"/>
    <s v="-"/>
    <n v="1053000"/>
    <n v="0"/>
    <s v="-"/>
    <n v="0"/>
    <n v="0"/>
    <s v="-"/>
    <n v="0"/>
  </r>
  <r>
    <s v="300"/>
    <x v="3"/>
    <x v="1"/>
    <s v="016"/>
    <s v="Z1F0000490"/>
    <s v="0292"/>
    <s v="FC"/>
    <s v="00005281-00005285"/>
    <s v=""/>
    <s v=""/>
    <s v=""/>
    <s v=""/>
    <n v="0"/>
    <s v=""/>
    <s v="VENTAS NO CONTRIBUYENTES"/>
    <s v=""/>
    <n v="51705582.5"/>
    <n v="0"/>
    <n v="46729182.5"/>
    <n v="0"/>
    <s v="-"/>
    <n v="0"/>
    <n v="4290000"/>
    <s v="-"/>
    <n v="686400"/>
    <n v="0"/>
    <s v="-"/>
    <n v="0"/>
    <n v="0"/>
    <s v="-"/>
    <n v="0"/>
  </r>
  <r>
    <s v="301"/>
    <x v="3"/>
    <x v="1"/>
    <s v="016"/>
    <s v="Z1F0000490"/>
    <s v="0292"/>
    <s v="FC"/>
    <s v="00005261-00005280"/>
    <s v=""/>
    <s v=""/>
    <s v=""/>
    <s v=""/>
    <n v="0"/>
    <s v=""/>
    <s v="VENTAS NO CONTRIBUYENTES"/>
    <s v=""/>
    <n v="130997213.75"/>
    <n v="0"/>
    <n v="115721173.75"/>
    <n v="0"/>
    <s v="-"/>
    <n v="0"/>
    <n v="13169000"/>
    <s v="-"/>
    <n v="2107040"/>
    <n v="0"/>
    <s v="-"/>
    <n v="0"/>
    <n v="0"/>
    <s v="-"/>
    <n v="0"/>
  </r>
  <r>
    <s v="302"/>
    <x v="3"/>
    <x v="1"/>
    <s v="016"/>
    <s v="Z1F0000490"/>
    <s v="0292"/>
    <s v="FC"/>
    <s v="00005257-00005260"/>
    <s v=""/>
    <s v=""/>
    <s v=""/>
    <s v=""/>
    <n v="0"/>
    <s v=""/>
    <s v="VENTAS NO CONTRIBUYENTES"/>
    <s v=""/>
    <n v="38213630"/>
    <n v="0"/>
    <n v="23250500"/>
    <n v="0"/>
    <s v="-"/>
    <n v="0"/>
    <n v="12899250"/>
    <s v="-"/>
    <n v="2063880"/>
    <n v="0"/>
    <s v="-"/>
    <n v="0"/>
    <n v="0"/>
    <s v="-"/>
    <n v="0"/>
  </r>
  <r>
    <s v="303"/>
    <x v="3"/>
    <x v="1"/>
    <s v="017"/>
    <s v="Z7C0004030"/>
    <s v="0210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304"/>
    <x v="4"/>
    <x v="1"/>
    <s v="001"/>
    <s v="Z1F0000700"/>
    <s v="1591"/>
    <s v="FC"/>
    <s v="00127957-00128058"/>
    <s v=""/>
    <s v=""/>
    <s v=""/>
    <s v=""/>
    <n v="0"/>
    <s v=""/>
    <s v="VENTAS NO CONTRIBUYENTES"/>
    <s v=""/>
    <n v="2963788439.3499999"/>
    <n v="0"/>
    <n v="2271610200"/>
    <n v="0"/>
    <s v="-"/>
    <n v="0"/>
    <n v="596705378.75"/>
    <s v="16"/>
    <n v="95472860.599999994"/>
    <n v="0"/>
    <s v="-"/>
    <n v="0"/>
    <n v="0"/>
    <s v="-"/>
    <n v="0"/>
  </r>
  <r>
    <s v="305"/>
    <x v="4"/>
    <x v="0"/>
    <s v="001"/>
    <s v="Z1F0017854"/>
    <s v="0501-0501"/>
    <s v="FC"/>
    <s v="00030080-00030157"/>
    <s v=""/>
    <s v=""/>
    <s v=""/>
    <s v=""/>
    <n v="0"/>
    <s v=""/>
    <s v="VENTAS NO CONTRIBUYENTES"/>
    <s v=""/>
    <n v="2214946832.5999999"/>
    <n v="0"/>
    <n v="1473069248.75"/>
    <n v="0"/>
    <s v="-"/>
    <n v="0"/>
    <n v="639549641.25"/>
    <s v="16"/>
    <n v="102327942.59999999"/>
    <n v="0"/>
    <s v="-"/>
    <n v="0"/>
    <n v="0"/>
    <s v="-"/>
    <n v="0"/>
  </r>
  <r>
    <s v="10"/>
    <x v="0"/>
    <x v="2"/>
    <s v="002"/>
    <s v="Z1F0008858"/>
    <s v="0947-0947"/>
    <s v="FC"/>
    <s v="00124955-00125073"/>
    <s v=""/>
    <s v=""/>
    <s v=""/>
    <s v=""/>
    <n v="0"/>
    <s v=""/>
    <s v="VENTAS NO CONTRIBUYENTES"/>
    <s v=""/>
    <n v="1039895224.1500002"/>
    <n v="0"/>
    <n v="950822547.75"/>
    <n v="0"/>
    <s v="-"/>
    <n v="0"/>
    <n v="76786790"/>
    <s v="-"/>
    <n v="12285886.4"/>
    <n v="0"/>
    <s v="-"/>
    <n v="0"/>
    <n v="0"/>
    <s v="-"/>
    <n v="0"/>
  </r>
  <r>
    <s v="307"/>
    <x v="4"/>
    <x v="1"/>
    <s v="002"/>
    <s v="Z1B8050002"/>
    <s v="1927"/>
    <s v="FC"/>
    <s v="00174367-00174403"/>
    <s v=""/>
    <s v=""/>
    <s v=""/>
    <s v=""/>
    <n v="0"/>
    <s v=""/>
    <s v="VENTAS NO CONTRIBUYENTES"/>
    <s v=""/>
    <n v="2033271185.9000001"/>
    <n v="0"/>
    <n v="1558643096.25"/>
    <n v="0"/>
    <s v="-"/>
    <n v="0"/>
    <n v="409162146.25"/>
    <s v="16"/>
    <n v="65465943.399999999"/>
    <n v="0"/>
    <s v="-"/>
    <n v="0"/>
    <n v="0"/>
    <s v="-"/>
    <n v="0"/>
  </r>
  <r>
    <s v="308"/>
    <x v="4"/>
    <x v="0"/>
    <s v="002"/>
    <s v="Z1F0017966"/>
    <s v="0498-0498"/>
    <s v="FC"/>
    <s v="00015704-00015734"/>
    <s v=""/>
    <s v=""/>
    <s v=""/>
    <s v=""/>
    <n v="0"/>
    <s v=""/>
    <s v="VENTAS NO CONTRIBUYENTES"/>
    <s v=""/>
    <n v="678043818.75"/>
    <n v="0"/>
    <n v="509304708.75"/>
    <n v="0"/>
    <s v="-"/>
    <n v="0"/>
    <n v="145464750"/>
    <s v="-"/>
    <n v="23274360"/>
    <n v="0"/>
    <s v="-"/>
    <n v="0"/>
    <n v="0"/>
    <s v="-"/>
    <n v="0"/>
  </r>
  <r>
    <s v="94"/>
    <x v="1"/>
    <x v="2"/>
    <s v="002"/>
    <s v="Z1F0008858"/>
    <s v="0948"/>
    <s v="NC"/>
    <s v=""/>
    <s v="00000152"/>
    <s v=""/>
    <s v="00125178"/>
    <s v="2/7/2021"/>
    <n v="4720000"/>
    <s v="VEN"/>
    <s v="JOSE BOLIVAR"/>
    <s v="V6030587 "/>
    <n v="-845000"/>
    <n v="0"/>
    <n v="-845000"/>
    <n v="0"/>
    <s v="-"/>
    <n v="0"/>
    <n v="0"/>
    <s v="-"/>
    <n v="0"/>
    <n v="0"/>
    <s v="-"/>
    <n v="0"/>
    <n v="0"/>
    <s v="-"/>
    <n v="0"/>
  </r>
  <r>
    <s v="310"/>
    <x v="4"/>
    <x v="1"/>
    <s v="002"/>
    <s v="Z1B8050149"/>
    <s v="1849"/>
    <s v="FC "/>
    <s v="002128900-00213004"/>
    <m/>
    <m/>
    <m/>
    <m/>
    <n v="0"/>
    <m/>
    <s v="VENTAS NO CONTRIBUYENTES"/>
    <m/>
    <n v="1102448951"/>
    <n v="0"/>
    <n v="1102448951"/>
    <n v="0"/>
    <s v="-"/>
    <n v="0"/>
    <n v="0"/>
    <s v="-"/>
    <n v="0"/>
    <n v="0"/>
    <s v="-"/>
    <n v="0"/>
    <n v="0"/>
    <s v="-"/>
    <n v="0"/>
  </r>
  <r>
    <s v="311"/>
    <x v="4"/>
    <x v="1"/>
    <s v="002"/>
    <s v="Z1B8050149"/>
    <s v="1849"/>
    <s v="NC"/>
    <m/>
    <s v="00001274"/>
    <m/>
    <m/>
    <m/>
    <n v="0"/>
    <m/>
    <s v="NOTA DE CREDITO"/>
    <m/>
    <n v="-36335000"/>
    <n v="0"/>
    <n v="-36335000"/>
    <n v="0"/>
    <s v="-"/>
    <n v="0"/>
    <n v="0"/>
    <s v="-"/>
    <n v="0"/>
    <n v="0"/>
    <s v="-"/>
    <n v="0"/>
    <n v="0"/>
    <s v="-"/>
    <n v="0"/>
  </r>
  <r>
    <s v="312"/>
    <x v="4"/>
    <x v="1"/>
    <s v="002"/>
    <s v="Z1B8050365"/>
    <s v="1320"/>
    <s v="FC "/>
    <s v="0008830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13"/>
    <x v="4"/>
    <x v="1"/>
    <s v="003"/>
    <s v="Z1B8051199"/>
    <s v="0010"/>
    <s v="FC"/>
    <s v="00000643-00000728"/>
    <s v=""/>
    <s v=""/>
    <s v=""/>
    <s v=""/>
    <n v="0"/>
    <s v=""/>
    <s v="VENTAS NO CONTRIBUYENTES"/>
    <s v=""/>
    <n v="3110651861.25"/>
    <n v="0"/>
    <n v="2287626931.25"/>
    <n v="0"/>
    <s v="-"/>
    <n v="0"/>
    <n v="709504250"/>
    <s v="16"/>
    <n v="113520680.00000001"/>
    <n v="0"/>
    <s v="-"/>
    <n v="0"/>
    <n v="0"/>
    <s v="-"/>
    <n v="0"/>
  </r>
  <r>
    <s v="314"/>
    <x v="4"/>
    <x v="0"/>
    <s v="003"/>
    <s v="Z1F0017848"/>
    <s v="0493-0493"/>
    <s v="FC"/>
    <s v="00024650-00024688"/>
    <s v=""/>
    <s v=""/>
    <s v=""/>
    <s v=""/>
    <n v="0"/>
    <s v=""/>
    <s v="VENTAS NO CONTRIBUYENTES"/>
    <s v=""/>
    <n v="1113725333.0500002"/>
    <n v="0"/>
    <n v="763792858.5999999"/>
    <n v="0"/>
    <s v="-"/>
    <n v="0"/>
    <n v="301665926.25"/>
    <s v="16"/>
    <n v="48266548.199999996"/>
    <n v="0"/>
    <s v="-"/>
    <n v="0"/>
    <n v="0"/>
    <s v="-"/>
    <n v="0"/>
  </r>
  <r>
    <s v="95"/>
    <x v="1"/>
    <x v="2"/>
    <s v="002"/>
    <s v="Z1F0008858"/>
    <s v="0948-0948"/>
    <s v="FC"/>
    <s v="00125074-00125247"/>
    <s v=""/>
    <s v=""/>
    <s v=""/>
    <s v=""/>
    <n v="0"/>
    <s v=""/>
    <s v="VENTAS NO CONTRIBUYENTES"/>
    <s v=""/>
    <n v="2138542806.25"/>
    <n v="0"/>
    <n v="2025254306.25"/>
    <n v="0"/>
    <s v="-"/>
    <n v="0"/>
    <n v="97662500"/>
    <s v="16"/>
    <n v="15626000"/>
    <n v="0"/>
    <s v="-"/>
    <n v="0"/>
    <n v="0"/>
    <s v="-"/>
    <n v="0"/>
  </r>
  <r>
    <s v="162"/>
    <x v="2"/>
    <x v="2"/>
    <s v="002"/>
    <s v="Z1F0008858"/>
    <s v="0949"/>
    <s v="NC"/>
    <s v=""/>
    <s v="00000153"/>
    <s v=""/>
    <s v="00125279"/>
    <s v="3/7/2021"/>
    <n v="18536310"/>
    <s v="VEN"/>
    <s v="YONATHAN ORTEGA"/>
    <s v="V22350032 "/>
    <n v="-2862210"/>
    <n v="0"/>
    <n v="-2862210"/>
    <n v="0"/>
    <s v="-"/>
    <n v="0"/>
    <n v="0"/>
    <s v="-"/>
    <n v="0"/>
    <n v="0"/>
    <s v="-"/>
    <n v="0"/>
    <n v="0"/>
    <s v="-"/>
    <n v="0"/>
  </r>
  <r>
    <s v="163"/>
    <x v="2"/>
    <x v="2"/>
    <s v="002"/>
    <s v="Z1F0008858"/>
    <s v="0949-0949"/>
    <s v="FC"/>
    <s v="00125248-00125448"/>
    <s v=""/>
    <s v=""/>
    <s v=""/>
    <s v=""/>
    <n v="0"/>
    <s v=""/>
    <s v="VENTAS NO CONTRIBUYENTES"/>
    <s v=""/>
    <n v="2288060875.5"/>
    <n v="0"/>
    <n v="2093678167.5"/>
    <n v="0"/>
    <s v="-"/>
    <n v="0"/>
    <n v="167571300"/>
    <s v="16"/>
    <n v="26811408"/>
    <n v="0"/>
    <s v="-"/>
    <n v="0"/>
    <n v="0"/>
    <s v="-"/>
    <n v="0"/>
  </r>
  <r>
    <s v="240"/>
    <x v="3"/>
    <x v="2"/>
    <s v="002"/>
    <s v="Z1F0008858"/>
    <s v="0950-0950"/>
    <s v="FC"/>
    <s v="00125449-00125557"/>
    <s v=""/>
    <s v=""/>
    <s v=""/>
    <s v=""/>
    <n v="0"/>
    <s v=""/>
    <s v="VENTAS NO CONTRIBUYENTES"/>
    <s v=""/>
    <n v="1103935527.5"/>
    <n v="0"/>
    <n v="968355017.5"/>
    <n v="0"/>
    <s v="-"/>
    <n v="0"/>
    <n v="116879750"/>
    <s v="-"/>
    <n v="18700760"/>
    <n v="0"/>
    <s v="-"/>
    <n v="0"/>
    <n v="0"/>
    <s v="-"/>
    <n v="0"/>
  </r>
  <r>
    <s v="309"/>
    <x v="4"/>
    <x v="2"/>
    <s v="002"/>
    <s v="Z1F0008858"/>
    <s v="0951-0951"/>
    <s v="FC"/>
    <s v="00125558-00125664"/>
    <s v=""/>
    <s v=""/>
    <s v=""/>
    <s v=""/>
    <n v="0"/>
    <s v=""/>
    <s v="VENTAS NO CONTRIBUYENTES"/>
    <s v=""/>
    <n v="1275868538.6500001"/>
    <n v="0"/>
    <n v="1216159768.75"/>
    <n v="0"/>
    <s v="-"/>
    <n v="0"/>
    <n v="51473077.5"/>
    <s v="-"/>
    <n v="8235692.4000000004"/>
    <n v="0"/>
    <s v="-"/>
    <n v="0"/>
    <n v="0"/>
    <s v="-"/>
    <n v="0"/>
  </r>
  <r>
    <s v="374"/>
    <x v="5"/>
    <x v="2"/>
    <s v="002"/>
    <s v="Z1F0008858"/>
    <s v="0952-0952"/>
    <s v="FC"/>
    <s v="00125692-00125817"/>
    <s v=""/>
    <s v=""/>
    <s v=""/>
    <s v=""/>
    <n v="0"/>
    <s v=""/>
    <s v="VENTAS NO CONTRIBUYENTES"/>
    <s v=""/>
    <n v="1356330446.25"/>
    <n v="0"/>
    <n v="1292278146.25"/>
    <n v="0"/>
    <s v="-"/>
    <n v="0"/>
    <n v="55217500"/>
    <s v="16"/>
    <n v="8834800"/>
    <n v="0"/>
    <s v="-"/>
    <n v="0"/>
    <n v="0"/>
    <s v="-"/>
    <n v="0"/>
  </r>
  <r>
    <s v="321"/>
    <x v="4"/>
    <x v="1"/>
    <s v="004"/>
    <s v="Z1B8050937"/>
    <s v="1855"/>
    <s v="NC"/>
    <s v=""/>
    <s v="00000201"/>
    <s v=""/>
    <s v="00170874"/>
    <s v="5/7/2021"/>
    <n v="130318857.5"/>
    <s v="VEN"/>
    <s v="JOANA GARCIA"/>
    <s v="V20411541"/>
    <n v="-7215845"/>
    <n v="0"/>
    <n v="-7215845"/>
    <n v="0"/>
    <s v="-"/>
    <n v="0"/>
    <n v="0"/>
    <s v="-"/>
    <n v="0"/>
    <n v="0"/>
    <s v="-"/>
    <n v="0"/>
    <n v="0"/>
    <s v="-"/>
    <n v="0"/>
  </r>
  <r>
    <s v="322"/>
    <x v="4"/>
    <x v="1"/>
    <s v="004"/>
    <s v="Z1B8050937"/>
    <s v="1855"/>
    <s v="NC"/>
    <s v=""/>
    <s v="00000200"/>
    <s v=""/>
    <s v="00170725"/>
    <s v="4/7/2021"/>
    <n v="4563000"/>
    <s v="VEN"/>
    <s v="WESNNER SECO"/>
    <s v="V24998242"/>
    <n v="-4563000"/>
    <n v="0"/>
    <n v="-4563000"/>
    <n v="0"/>
    <s v="-"/>
    <n v="0"/>
    <n v="0"/>
    <s v="-"/>
    <n v="0"/>
    <n v="0"/>
    <s v="-"/>
    <n v="0"/>
    <n v="0"/>
    <s v="-"/>
    <n v="0"/>
  </r>
  <r>
    <s v="323"/>
    <x v="4"/>
    <x v="1"/>
    <s v="004"/>
    <s v="Z1B8050937"/>
    <s v="1855"/>
    <s v="FC"/>
    <s v="00170885-00170920"/>
    <s v=""/>
    <s v=""/>
    <s v=""/>
    <s v=""/>
    <n v="0"/>
    <s v=""/>
    <s v="VENTAS NO CONTRIBUYENTES"/>
    <s v=""/>
    <n v="1231045452.5"/>
    <n v="0"/>
    <n v="887362356.25"/>
    <n v="0"/>
    <s v="-"/>
    <n v="0"/>
    <n v="296278531.25"/>
    <s v="16"/>
    <n v="47404565"/>
    <n v="0"/>
    <s v="-"/>
    <n v="0"/>
    <n v="0"/>
    <s v="-"/>
    <n v="0"/>
  </r>
  <r>
    <s v="324"/>
    <x v="4"/>
    <x v="1"/>
    <s v="004"/>
    <s v="Z1B8050937"/>
    <s v="1855"/>
    <s v="FC"/>
    <s v="00170884"/>
    <s v=""/>
    <s v=""/>
    <s v=""/>
    <s v=""/>
    <n v="0"/>
    <s v=""/>
    <s v="MULTISERVICIOS SOFPAC"/>
    <s v="J-411007340"/>
    <n v="127597778.75"/>
    <n v="0"/>
    <n v="83135812.5"/>
    <n v="38329281.25"/>
    <s v="16"/>
    <n v="6132685"/>
    <n v="0"/>
    <s v="-"/>
    <n v="0"/>
    <n v="0"/>
    <s v="-"/>
    <n v="0"/>
    <n v="0"/>
    <s v="-"/>
    <n v="0"/>
  </r>
  <r>
    <s v="325"/>
    <x v="4"/>
    <x v="1"/>
    <s v="004"/>
    <s v="Z1B8050937"/>
    <s v="1855"/>
    <s v="FC"/>
    <s v="00170803-00170883"/>
    <s v=""/>
    <s v=""/>
    <s v=""/>
    <s v=""/>
    <n v="0"/>
    <s v=""/>
    <s v="VENTAS NO CONTRIBUYENTES"/>
    <s v=""/>
    <n v="2621685823.8499999"/>
    <n v="0"/>
    <n v="2111901221.25"/>
    <n v="0"/>
    <s v="-"/>
    <n v="0"/>
    <n v="439469485"/>
    <s v="-"/>
    <n v="70315117.599999994"/>
    <n v="0"/>
    <s v="-"/>
    <n v="0"/>
    <n v="0"/>
    <s v="-"/>
    <n v="0"/>
  </r>
  <r>
    <s v="326"/>
    <x v="4"/>
    <x v="0"/>
    <s v="004"/>
    <s v="Z1F0017963"/>
    <s v="0495-0495"/>
    <s v="FC"/>
    <s v="00015936-00016001"/>
    <s v=""/>
    <s v=""/>
    <s v=""/>
    <s v=""/>
    <n v="0"/>
    <s v=""/>
    <s v="VENTAS NO CONTRIBUYENTES"/>
    <s v=""/>
    <n v="1441819517.6508"/>
    <n v="0"/>
    <n v="902260948.69000018"/>
    <n v="0"/>
    <s v="-"/>
    <n v="0"/>
    <n v="465136697.38"/>
    <s v="-"/>
    <n v="74421871.580799997"/>
    <n v="0"/>
    <s v="-"/>
    <n v="0"/>
    <n v="0"/>
    <s v="-"/>
    <n v="0"/>
  </r>
  <r>
    <s v="327"/>
    <x v="4"/>
    <x v="0"/>
    <s v="004"/>
    <s v="Z1F0017963"/>
    <s v="0495"/>
    <s v="FC"/>
    <s v="00015935"/>
    <s v=""/>
    <s v=""/>
    <s v=""/>
    <s v=""/>
    <n v="0"/>
    <s v=""/>
    <s v="CORPORACION LENOTRE GOURMET C.A"/>
    <s v="J317391004"/>
    <n v="16269662.5"/>
    <n v="0"/>
    <n v="16269662.5"/>
    <n v="0"/>
    <s v="-"/>
    <n v="0"/>
    <n v="0"/>
    <s v="-"/>
    <n v="0"/>
    <n v="0"/>
    <s v="-"/>
    <n v="0"/>
    <n v="0"/>
    <s v="-"/>
    <n v="0"/>
  </r>
  <r>
    <s v="328"/>
    <x v="4"/>
    <x v="0"/>
    <s v="004"/>
    <s v="Z1F0017963"/>
    <s v="0495"/>
    <s v="FC"/>
    <s v="00015934"/>
    <s v=""/>
    <s v=""/>
    <s v=""/>
    <s v=""/>
    <n v="0"/>
    <s v=""/>
    <s v="JUAN RAMIREZ"/>
    <s v="V24461494"/>
    <n v="2262000"/>
    <n v="0"/>
    <n v="0"/>
    <n v="0"/>
    <s v="-"/>
    <n v="0"/>
    <n v="1950000"/>
    <s v="16"/>
    <n v="312000"/>
    <n v="0"/>
    <s v="-"/>
    <n v="0"/>
    <n v="0"/>
    <s v="-"/>
    <n v="0"/>
  </r>
  <r>
    <s v="375"/>
    <x v="5"/>
    <x v="2"/>
    <s v="002"/>
    <s v="Z1F0008858"/>
    <s v="0952"/>
    <s v="FC"/>
    <s v="00125691"/>
    <s v=""/>
    <s v=""/>
    <s v=""/>
    <s v=""/>
    <n v="0"/>
    <s v=""/>
    <s v="FUENTE DE SODA TRES EFE"/>
    <s v="J.001017747"/>
    <n v="7052500"/>
    <n v="0"/>
    <n v="7052500"/>
    <n v="0"/>
    <s v="-"/>
    <n v="0"/>
    <n v="0"/>
    <s v="-"/>
    <n v="0"/>
    <n v="0"/>
    <s v="-"/>
    <n v="0"/>
    <n v="0"/>
    <s v="-"/>
    <n v="0"/>
  </r>
  <r>
    <s v="330"/>
    <x v="4"/>
    <x v="1"/>
    <s v="005"/>
    <s v="Z1B8050363"/>
    <s v="0011"/>
    <s v="FC"/>
    <s v="00000906-00001027"/>
    <s v=""/>
    <s v=""/>
    <s v=""/>
    <s v=""/>
    <n v="0"/>
    <s v=""/>
    <s v="VENTAS NO CONTRIBUYENTES"/>
    <s v=""/>
    <n v="3605547926.75"/>
    <n v="0"/>
    <n v="2508924396.25"/>
    <n v="0"/>
    <s v="-"/>
    <n v="0"/>
    <n v="945365112.5"/>
    <s v="-"/>
    <n v="151258417.99999997"/>
    <n v="0"/>
    <s v="-"/>
    <n v="0"/>
    <n v="0"/>
    <s v="-"/>
    <n v="0"/>
  </r>
  <r>
    <s v="331"/>
    <x v="4"/>
    <x v="0"/>
    <s v="005"/>
    <s v="Z1F0017998"/>
    <s v="0487-0487"/>
    <s v="FC"/>
    <s v="00019705-00019759"/>
    <s v=""/>
    <s v=""/>
    <s v=""/>
    <s v=""/>
    <n v="0"/>
    <s v=""/>
    <s v="VENTAS NO CONTRIBUYENTES"/>
    <s v=""/>
    <n v="1784124061.5676"/>
    <n v="0"/>
    <n v="1060680136.1900002"/>
    <n v="0"/>
    <s v="-"/>
    <n v="0"/>
    <n v="623658556.36000001"/>
    <s v="16"/>
    <n v="99785369.0176"/>
    <n v="0"/>
    <s v="-"/>
    <n v="0"/>
    <n v="0"/>
    <s v="-"/>
    <n v="0"/>
  </r>
  <r>
    <s v="332"/>
    <x v="4"/>
    <x v="1"/>
    <s v="006"/>
    <s v="Z1B8044815"/>
    <s v="1918"/>
    <s v="NC"/>
    <s v=""/>
    <s v="00000237"/>
    <s v=""/>
    <s v="00165564"/>
    <s v="5/7/2021"/>
    <n v="90816797.5"/>
    <s v="VEN"/>
    <s v="PAOLO AVILAN"/>
    <s v="V15518767"/>
    <n v="-37654500"/>
    <n v="0"/>
    <n v="-37654500"/>
    <n v="0"/>
    <s v="-"/>
    <n v="0"/>
    <n v="0"/>
    <s v="-"/>
    <n v="0"/>
    <n v="0"/>
    <s v="-"/>
    <n v="0"/>
    <n v="0"/>
    <s v="-"/>
    <n v="0"/>
  </r>
  <r>
    <s v="333"/>
    <x v="4"/>
    <x v="1"/>
    <s v="006"/>
    <s v="Z1B8044815"/>
    <s v="1918"/>
    <s v="NC"/>
    <s v=""/>
    <s v="00000236"/>
    <s v=""/>
    <s v="00165450"/>
    <s v="5/7/2021"/>
    <n v="45853405"/>
    <s v="VEN"/>
    <s v="DAKIA LOPEZ"/>
    <s v="V6296128"/>
    <n v="-45853405"/>
    <n v="0"/>
    <n v="-34924175"/>
    <n v="0"/>
    <s v="-"/>
    <n v="0"/>
    <n v="-9421750"/>
    <s v="16"/>
    <n v="-1507480"/>
    <n v="0"/>
    <s v="-"/>
    <n v="0"/>
    <n v="0"/>
    <s v="-"/>
    <n v="0"/>
  </r>
  <r>
    <s v="334"/>
    <x v="4"/>
    <x v="1"/>
    <s v="006"/>
    <s v="Z1B8044815"/>
    <s v="1918"/>
    <s v="NC"/>
    <s v=""/>
    <s v="00000235"/>
    <s v=""/>
    <s v="00165447"/>
    <s v="5/7/2021"/>
    <n v="31937262.5"/>
    <s v="VEN"/>
    <s v="JESUS SALAS"/>
    <s v="V24273173"/>
    <n v="-31937262.5"/>
    <n v="0"/>
    <n v="-31711062.5"/>
    <n v="0"/>
    <s v="-"/>
    <n v="0"/>
    <n v="-195000"/>
    <s v="16"/>
    <n v="-31200"/>
    <n v="0"/>
    <s v="-"/>
    <n v="0"/>
    <n v="0"/>
    <s v="-"/>
    <n v="0"/>
  </r>
  <r>
    <s v="335"/>
    <x v="4"/>
    <x v="1"/>
    <s v="006"/>
    <s v="Z1B8044815"/>
    <s v="1918"/>
    <s v="FC"/>
    <s v="00165463-00165566"/>
    <s v=""/>
    <s v=""/>
    <s v=""/>
    <s v=""/>
    <n v="0"/>
    <s v=""/>
    <s v="VENTAS NO CONTRIBUYENTES"/>
    <s v=""/>
    <n v="3847833906.1999998"/>
    <n v="0"/>
    <n v="3077072505.0500002"/>
    <n v="0"/>
    <s v="-"/>
    <n v="0"/>
    <n v="664449483.75"/>
    <s v="16"/>
    <n v="106311917.39999999"/>
    <n v="0"/>
    <s v="-"/>
    <n v="0"/>
    <n v="0"/>
    <s v="-"/>
    <n v="0"/>
  </r>
  <r>
    <s v="336"/>
    <x v="4"/>
    <x v="1"/>
    <s v="006"/>
    <s v="Z1B8044815"/>
    <s v="1918"/>
    <s v="FC"/>
    <s v="00165462"/>
    <s v=""/>
    <s v=""/>
    <s v=""/>
    <s v=""/>
    <n v="0"/>
    <s v=""/>
    <s v="HIDROPONIAS VENEZOLANAS C.A"/>
    <s v="J-00080148-7"/>
    <n v="341640000"/>
    <n v="0"/>
    <n v="341640000"/>
    <n v="0"/>
    <s v="-"/>
    <n v="0"/>
    <n v="0"/>
    <s v="-"/>
    <n v="0"/>
    <n v="0"/>
    <s v="-"/>
    <n v="0"/>
    <n v="0"/>
    <s v="-"/>
    <n v="0"/>
  </r>
  <r>
    <s v="337"/>
    <x v="4"/>
    <x v="1"/>
    <s v="006"/>
    <s v="Z1B8044815"/>
    <s v="1918"/>
    <s v="FC"/>
    <s v="00165442-00165461"/>
    <s v=""/>
    <s v=""/>
    <s v=""/>
    <s v=""/>
    <n v="0"/>
    <s v=""/>
    <s v="VENTAS NO CONTRIBUYENTES"/>
    <s v=""/>
    <n v="842382615.29999995"/>
    <n v="0"/>
    <n v="729111023.75"/>
    <n v="0"/>
    <s v="-"/>
    <n v="0"/>
    <n v="97647923.75"/>
    <s v="16"/>
    <n v="15623667.800000001"/>
    <n v="0"/>
    <s v="-"/>
    <n v="0"/>
    <n v="0"/>
    <s v="-"/>
    <n v="0"/>
  </r>
  <r>
    <s v="338"/>
    <x v="4"/>
    <x v="0"/>
    <s v="006"/>
    <s v="Z1F0017787"/>
    <s v="0459-0459"/>
    <s v="FC"/>
    <s v="00008848-00008897"/>
    <s v=""/>
    <s v=""/>
    <s v=""/>
    <s v=""/>
    <n v="0"/>
    <s v=""/>
    <s v="VENTAS NO CONTRIBUYENTES"/>
    <s v=""/>
    <n v="1622157187.9828"/>
    <n v="0"/>
    <n v="902157688.63"/>
    <n v="0"/>
    <s v="-"/>
    <n v="0"/>
    <n v="620689223.58000004"/>
    <s v="16"/>
    <n v="99310275.772799999"/>
    <n v="0"/>
    <s v="-"/>
    <n v="0"/>
    <n v="0"/>
    <s v="-"/>
    <n v="0"/>
  </r>
  <r>
    <s v="339"/>
    <x v="4"/>
    <x v="1"/>
    <s v="007"/>
    <s v="Z1B8050013"/>
    <s v="1954"/>
    <s v="FC"/>
    <s v="00182937-00182970"/>
    <s v=""/>
    <s v=""/>
    <s v=""/>
    <s v=""/>
    <n v="0"/>
    <s v=""/>
    <s v="VENTAS NO CONTRIBUYENTES"/>
    <s v=""/>
    <n v="1476999358.1000001"/>
    <n v="0"/>
    <n v="944870813.75"/>
    <n v="0"/>
    <s v="-"/>
    <n v="0"/>
    <n v="458731503.75"/>
    <s v="16"/>
    <n v="73397040.600000009"/>
    <n v="0"/>
    <s v="-"/>
    <n v="0"/>
    <n v="0"/>
    <s v="-"/>
    <n v="0"/>
  </r>
  <r>
    <s v="340"/>
    <x v="4"/>
    <x v="1"/>
    <s v="007"/>
    <s v="Z1B8050013"/>
    <s v="1954"/>
    <s v="FC"/>
    <s v="00182936"/>
    <s v=""/>
    <s v=""/>
    <s v=""/>
    <s v=""/>
    <n v="0"/>
    <s v=""/>
    <s v="GRUPO S&amp;S 2924 C.A"/>
    <s v="J-40717081-3"/>
    <n v="155287785.25"/>
    <n v="0"/>
    <n v="93712563.75"/>
    <n v="53082087.5"/>
    <s v="16"/>
    <n v="8493134"/>
    <n v="0"/>
    <s v="-"/>
    <n v="0"/>
    <n v="0"/>
    <s v="-"/>
    <n v="0"/>
    <n v="0"/>
    <s v="-"/>
    <n v="0"/>
  </r>
  <r>
    <s v="341"/>
    <x v="4"/>
    <x v="1"/>
    <s v="007"/>
    <s v="Z1B8050013"/>
    <s v="1954"/>
    <s v="FC"/>
    <s v="00182915-00182935"/>
    <s v=""/>
    <s v=""/>
    <s v=""/>
    <s v=""/>
    <n v="0"/>
    <s v=""/>
    <s v="VENTAS NO CONTRIBUYENTES"/>
    <s v=""/>
    <n v="710075465.45000005"/>
    <n v="0"/>
    <n v="574527151.25"/>
    <n v="0"/>
    <s v="-"/>
    <n v="0"/>
    <n v="116851995"/>
    <s v="16"/>
    <n v="18696319.199999999"/>
    <n v="0"/>
    <s v="-"/>
    <n v="0"/>
    <n v="0"/>
    <s v="-"/>
    <n v="0"/>
  </r>
  <r>
    <s v="342"/>
    <x v="4"/>
    <x v="1"/>
    <s v="007"/>
    <s v="Z1B8050013"/>
    <s v="1954"/>
    <s v="FC"/>
    <s v="00182914"/>
    <s v=""/>
    <s v=""/>
    <s v=""/>
    <s v=""/>
    <n v="0"/>
    <s v=""/>
    <s v="DISTRIBUIDORA MONTOVJ C.A"/>
    <s v="J-40786379-7"/>
    <n v="17849162.5"/>
    <n v="0"/>
    <n v="17849162.5"/>
    <n v="0"/>
    <s v="-"/>
    <n v="0"/>
    <n v="0"/>
    <s v="-"/>
    <n v="0"/>
    <n v="0"/>
    <s v="-"/>
    <n v="0"/>
    <n v="0"/>
    <s v="-"/>
    <n v="0"/>
  </r>
  <r>
    <s v="343"/>
    <x v="4"/>
    <x v="1"/>
    <s v="007"/>
    <s v="Z1B8050013"/>
    <s v="1954"/>
    <s v="FC"/>
    <s v="00182906-00182913"/>
    <s v=""/>
    <s v=""/>
    <s v=""/>
    <s v=""/>
    <n v="0"/>
    <s v=""/>
    <s v="VENTAS NO CONTRIBUYENTES"/>
    <s v=""/>
    <n v="310007610.19999999"/>
    <n v="0"/>
    <n v="222215111.25"/>
    <n v="0"/>
    <s v="-"/>
    <n v="0"/>
    <n v="75683188.75"/>
    <s v="-"/>
    <n v="12109310.199999999"/>
    <n v="0"/>
    <s v="-"/>
    <n v="0"/>
    <n v="0"/>
    <s v="-"/>
    <n v="0"/>
  </r>
  <r>
    <s v="344"/>
    <x v="4"/>
    <x v="1"/>
    <s v="008"/>
    <s v="Z1B8050003"/>
    <s v="1870"/>
    <s v="NC"/>
    <s v=""/>
    <s v="00000183"/>
    <s v=""/>
    <s v="00182330"/>
    <s v="5/7/2021"/>
    <n v="69465500"/>
    <s v="VEN"/>
    <s v="DARRY CHIRINO"/>
    <s v="V15912522"/>
    <n v="-69465500"/>
    <n v="0"/>
    <n v="-69465500"/>
    <n v="0"/>
    <s v="-"/>
    <n v="0"/>
    <n v="0"/>
    <s v="-"/>
    <n v="0"/>
    <n v="0"/>
    <s v="-"/>
    <n v="0"/>
    <n v="0"/>
    <s v="-"/>
    <n v="0"/>
  </r>
  <r>
    <s v="345"/>
    <x v="4"/>
    <x v="1"/>
    <s v="008"/>
    <s v="Z1B8050003"/>
    <s v="1870"/>
    <s v="FC"/>
    <s v="00182286-00182378"/>
    <s v=""/>
    <s v=""/>
    <s v=""/>
    <s v=""/>
    <n v="0"/>
    <s v=""/>
    <s v="VENTAS NO CONTRIBUYENTES"/>
    <s v=""/>
    <n v="3854656865.4500003"/>
    <n v="0"/>
    <n v="2788981691.25"/>
    <n v="0"/>
    <s v="-"/>
    <n v="0"/>
    <n v="918685495"/>
    <s v="16"/>
    <n v="146989679.20000002"/>
    <n v="0"/>
    <s v="-"/>
    <n v="0"/>
    <n v="0"/>
    <s v="-"/>
    <n v="0"/>
  </r>
  <r>
    <s v="346"/>
    <x v="4"/>
    <x v="0"/>
    <s v="008"/>
    <s v="Z1F0017970"/>
    <s v="0125-0125"/>
    <s v="FC"/>
    <s v="00001893-00001911"/>
    <s v=""/>
    <s v=""/>
    <s v=""/>
    <s v=""/>
    <n v="0"/>
    <s v=""/>
    <s v="VENTAS NO CONTRIBUYENTES"/>
    <s v=""/>
    <n v="151546330"/>
    <n v="0"/>
    <n v="17225000"/>
    <n v="0"/>
    <s v="-"/>
    <n v="0"/>
    <n v="115794250"/>
    <s v="16"/>
    <n v="18527080"/>
    <n v="0"/>
    <s v="-"/>
    <n v="0"/>
    <n v="0"/>
    <s v="-"/>
    <n v="0"/>
  </r>
  <r>
    <s v="347"/>
    <x v="4"/>
    <x v="1"/>
    <s v="009"/>
    <s v="Z1B8014458"/>
    <s v="1920"/>
    <s v="FC"/>
    <s v="00184166-00184198"/>
    <s v=""/>
    <s v=""/>
    <s v=""/>
    <s v=""/>
    <n v="0"/>
    <s v=""/>
    <s v="VENTAS NO CONTRIBUYENTES"/>
    <s v=""/>
    <n v="1362930153.5999999"/>
    <n v="0"/>
    <n v="1004581097.6"/>
    <n v="0"/>
    <s v="-"/>
    <n v="0"/>
    <n v="308921600"/>
    <s v="-"/>
    <n v="49427456"/>
    <n v="0"/>
    <s v="-"/>
    <n v="0"/>
    <n v="0"/>
    <s v="-"/>
    <n v="0"/>
  </r>
  <r>
    <s v="348"/>
    <x v="4"/>
    <x v="1"/>
    <s v="009"/>
    <s v="Z1B8014458"/>
    <s v="1920"/>
    <s v="FC"/>
    <s v="00184165"/>
    <s v=""/>
    <s v=""/>
    <s v=""/>
    <s v=""/>
    <n v="0"/>
    <s v=""/>
    <s v="ALIMENTOS COMARCA"/>
    <s v="J40706967-5"/>
    <n v="308230542.5"/>
    <n v="0"/>
    <n v="252023612.5"/>
    <n v="48454250"/>
    <s v="16"/>
    <n v="7752680"/>
    <n v="0"/>
    <s v="-"/>
    <n v="0"/>
    <n v="0"/>
    <s v="-"/>
    <n v="0"/>
    <n v="0"/>
    <s v="-"/>
    <n v="0"/>
  </r>
  <r>
    <s v="349"/>
    <x v="4"/>
    <x v="1"/>
    <s v="009"/>
    <s v="Z1B8014458"/>
    <s v="1920"/>
    <s v="FC"/>
    <s v="00184153-00184164"/>
    <s v=""/>
    <s v=""/>
    <s v=""/>
    <s v=""/>
    <n v="0"/>
    <s v=""/>
    <s v="VENTAS NO CONTRIBUYENTES"/>
    <s v=""/>
    <n v="944406436.89999998"/>
    <n v="0"/>
    <n v="589725240"/>
    <n v="0"/>
    <s v="-"/>
    <n v="0"/>
    <n v="305759652.5"/>
    <s v="16"/>
    <n v="48921544.399999999"/>
    <n v="0"/>
    <s v="-"/>
    <n v="0"/>
    <n v="0"/>
    <s v="-"/>
    <n v="0"/>
  </r>
  <r>
    <s v="350"/>
    <x v="4"/>
    <x v="1"/>
    <s v="010"/>
    <s v="Z1F0000341"/>
    <s v="1394"/>
    <s v="FC"/>
    <s v="00081547-00081551"/>
    <s v=""/>
    <s v=""/>
    <s v=""/>
    <s v=""/>
    <n v="0"/>
    <s v=""/>
    <s v="VENTAS NO CONTRIBUYENTES"/>
    <s v=""/>
    <n v="102027461.25"/>
    <n v="0"/>
    <n v="97703271.25"/>
    <n v="0"/>
    <s v="-"/>
    <n v="0"/>
    <n v="3727750"/>
    <s v="-"/>
    <n v="596440"/>
    <n v="0"/>
    <s v="-"/>
    <n v="0"/>
    <n v="0"/>
    <s v="-"/>
    <n v="0"/>
  </r>
  <r>
    <s v="351"/>
    <x v="4"/>
    <x v="1"/>
    <s v="012"/>
    <s v="Z1B8038506"/>
    <s v="1775"/>
    <s v="FC"/>
    <s v="00075821-00075846"/>
    <s v=""/>
    <s v=""/>
    <s v=""/>
    <s v=""/>
    <n v="0"/>
    <s v=""/>
    <s v="VENTAS NO CONTRIBUYENTES"/>
    <s v=""/>
    <n v="279514508.64999998"/>
    <n v="0"/>
    <n v="158957938.75"/>
    <n v="0"/>
    <s v="-"/>
    <n v="0"/>
    <n v="103928077.5"/>
    <s v="16"/>
    <n v="16628492.4"/>
    <n v="0"/>
    <s v="-"/>
    <n v="0"/>
    <n v="0"/>
    <s v="-"/>
    <n v="0"/>
  </r>
  <r>
    <s v="352"/>
    <x v="4"/>
    <x v="1"/>
    <s v="014"/>
    <s v="Z1F0000338"/>
    <s v="1616"/>
    <s v="FC"/>
    <s v="00066166-00066240"/>
    <s v=""/>
    <s v=""/>
    <s v=""/>
    <s v=""/>
    <n v="0"/>
    <s v=""/>
    <s v="VENTAS NO CONTRIBUYENTES"/>
    <s v=""/>
    <n v="479065080"/>
    <n v="0"/>
    <n v="403084500"/>
    <n v="0"/>
    <s v="-"/>
    <n v="0"/>
    <n v="65500500"/>
    <s v="16"/>
    <n v="10480080"/>
    <n v="0"/>
    <s v="-"/>
    <n v="0"/>
    <n v="0"/>
    <s v="-"/>
    <n v="0"/>
  </r>
  <r>
    <s v="353"/>
    <x v="4"/>
    <x v="1"/>
    <s v="015"/>
    <s v="Z1B8050356"/>
    <s v="1753"/>
    <s v="FC"/>
    <s v="00091317-00091334"/>
    <s v=""/>
    <s v=""/>
    <s v=""/>
    <s v=""/>
    <n v="0"/>
    <s v=""/>
    <s v="VENTAS NO CONTRIBUYENTES"/>
    <s v=""/>
    <n v="521321898.5"/>
    <n v="0"/>
    <n v="456645475"/>
    <n v="0"/>
    <s v="-"/>
    <n v="0"/>
    <n v="55755537.5"/>
    <s v="16"/>
    <n v="8920886"/>
    <n v="0"/>
    <s v="-"/>
    <n v="0"/>
    <n v="0"/>
    <s v="-"/>
    <n v="0"/>
  </r>
  <r>
    <s v="354"/>
    <x v="4"/>
    <x v="1"/>
    <s v="016"/>
    <s v="Z1F0000490"/>
    <s v="0293"/>
    <s v="FC"/>
    <s v="00005378-00005395"/>
    <s v=""/>
    <s v=""/>
    <s v=""/>
    <s v=""/>
    <n v="0"/>
    <s v=""/>
    <s v="VENTAS NO CONTRIBUYENTES"/>
    <s v=""/>
    <n v="71450291.25"/>
    <n v="0"/>
    <n v="71450291.25"/>
    <n v="0"/>
    <s v="-"/>
    <n v="0"/>
    <n v="0"/>
    <s v="-"/>
    <n v="0"/>
    <n v="0"/>
    <s v="-"/>
    <n v="0"/>
    <n v="0"/>
    <s v="-"/>
    <n v="0"/>
  </r>
  <r>
    <s v="355"/>
    <x v="4"/>
    <x v="1"/>
    <s v="016"/>
    <s v="Z1F0000490"/>
    <s v="0293"/>
    <s v="FC"/>
    <s v="00005377"/>
    <s v=""/>
    <s v=""/>
    <s v=""/>
    <s v=""/>
    <n v="0"/>
    <s v=""/>
    <s v="ALIMENTOS COMARCA,C.A."/>
    <s v="J407069675"/>
    <n v="3382600"/>
    <n v="0"/>
    <n v="3382600"/>
    <n v="0"/>
    <s v="-"/>
    <n v="0"/>
    <n v="0"/>
    <s v="-"/>
    <n v="0"/>
    <n v="0"/>
    <s v="-"/>
    <n v="0"/>
    <n v="0"/>
    <s v="-"/>
    <n v="0"/>
  </r>
  <r>
    <s v="356"/>
    <x v="4"/>
    <x v="1"/>
    <s v="016"/>
    <s v="Z1F0000490"/>
    <s v="0293"/>
    <s v="FC"/>
    <s v="00005375-00005376"/>
    <s v=""/>
    <s v=""/>
    <s v=""/>
    <s v=""/>
    <n v="0"/>
    <s v=""/>
    <s v="VENTAS NO CONTRIBUYENTES"/>
    <s v=""/>
    <n v="28922660"/>
    <n v="0"/>
    <n v="26442000"/>
    <n v="0"/>
    <s v="-"/>
    <n v="0"/>
    <n v="2138500"/>
    <s v="16"/>
    <n v="342160"/>
    <n v="0"/>
    <s v="-"/>
    <n v="0"/>
    <n v="0"/>
    <s v="-"/>
    <n v="0"/>
  </r>
  <r>
    <s v="357"/>
    <x v="4"/>
    <x v="1"/>
    <s v="016"/>
    <s v="Z1F0000490"/>
    <s v="0293"/>
    <s v="FC"/>
    <s v="00005360-00005374"/>
    <s v=""/>
    <s v=""/>
    <s v=""/>
    <s v=""/>
    <n v="0"/>
    <s v=""/>
    <s v="VENTAS NO CONTRIBUYENTES"/>
    <s v=""/>
    <n v="98516827.5"/>
    <n v="0"/>
    <n v="73992977.5"/>
    <n v="0"/>
    <s v="-"/>
    <n v="0"/>
    <n v="21141250"/>
    <s v="16"/>
    <n v="3382600"/>
    <n v="0"/>
    <s v="-"/>
    <n v="0"/>
    <n v="0"/>
    <s v="-"/>
    <n v="0"/>
  </r>
  <r>
    <s v="358"/>
    <x v="4"/>
    <x v="1"/>
    <s v="016"/>
    <s v="Z1F0000490"/>
    <s v="0293"/>
    <s v="FC"/>
    <s v="00005354-00005359"/>
    <s v=""/>
    <s v=""/>
    <s v=""/>
    <s v=""/>
    <n v="0"/>
    <s v=""/>
    <s v="VENTAS NO CONTRIBUYENTES"/>
    <s v=""/>
    <n v="36981620"/>
    <n v="0"/>
    <n v="35356750"/>
    <n v="0"/>
    <s v="-"/>
    <n v="0"/>
    <n v="1400750"/>
    <s v="-"/>
    <n v="224120"/>
    <n v="0"/>
    <s v="-"/>
    <n v="0"/>
    <n v="0"/>
    <s v="-"/>
    <n v="0"/>
  </r>
  <r>
    <s v="359"/>
    <x v="4"/>
    <x v="1"/>
    <s v="016"/>
    <s v="Z1F0000490"/>
    <s v="0293"/>
    <s v="FC"/>
    <s v="00005352-00005353"/>
    <s v=""/>
    <s v=""/>
    <s v=""/>
    <s v=""/>
    <n v="0"/>
    <s v=""/>
    <s v="VENTAS NO CONTRIBUYENTES"/>
    <s v=""/>
    <n v="22209460"/>
    <n v="0"/>
    <n v="3084250"/>
    <n v="0"/>
    <s v="-"/>
    <n v="0"/>
    <n v="16487250"/>
    <s v="16"/>
    <n v="2637960"/>
    <n v="0"/>
    <s v="-"/>
    <n v="0"/>
    <n v="0"/>
    <s v="-"/>
    <n v="0"/>
  </r>
  <r>
    <s v="360"/>
    <x v="4"/>
    <x v="1"/>
    <s v="016"/>
    <s v="Z1F0000490"/>
    <s v="0293"/>
    <s v="FC"/>
    <s v="00005348-00005351"/>
    <s v=""/>
    <s v=""/>
    <s v=""/>
    <s v=""/>
    <n v="0"/>
    <s v=""/>
    <s v="VENTAS NO CONTRIBUYENTES"/>
    <s v=""/>
    <n v="16393975"/>
    <n v="0"/>
    <n v="15074475"/>
    <n v="0"/>
    <s v="-"/>
    <n v="0"/>
    <n v="1137500"/>
    <s v="16"/>
    <n v="182000"/>
    <n v="0"/>
    <s v="-"/>
    <n v="0"/>
    <n v="0"/>
    <s v="-"/>
    <n v="0"/>
  </r>
  <r>
    <s v="361"/>
    <x v="4"/>
    <x v="1"/>
    <s v="016"/>
    <s v="Z1F0000490"/>
    <s v="0293"/>
    <s v="FC"/>
    <s v="00005347"/>
    <s v=""/>
    <s v=""/>
    <s v=""/>
    <s v=""/>
    <n v="0"/>
    <s v=""/>
    <s v="DISTRIBUIDORA MONTOVEJ2012"/>
    <s v="J407863797"/>
    <n v="43422600"/>
    <n v="0"/>
    <n v="18427500"/>
    <n v="21547500"/>
    <s v="16"/>
    <n v="3447600"/>
    <n v="0"/>
    <s v="-"/>
    <n v="0"/>
    <n v="0"/>
    <s v="-"/>
    <n v="0"/>
    <n v="0"/>
    <s v="-"/>
    <n v="0"/>
  </r>
  <r>
    <s v="362"/>
    <x v="4"/>
    <x v="1"/>
    <s v="016"/>
    <s v="Z1F0000490"/>
    <s v="0293"/>
    <s v="FC"/>
    <s v="00005344-00005346"/>
    <s v=""/>
    <s v=""/>
    <s v=""/>
    <s v=""/>
    <n v="0"/>
    <s v=""/>
    <s v="VENTAS NO CONTRIBUYENTES"/>
    <s v=""/>
    <n v="24027705"/>
    <n v="0"/>
    <n v="20299175"/>
    <n v="0"/>
    <s v="-"/>
    <n v="0"/>
    <n v="3214250"/>
    <s v="16"/>
    <n v="514280"/>
    <n v="0"/>
    <s v="-"/>
    <n v="0"/>
    <n v="0"/>
    <s v="-"/>
    <n v="0"/>
  </r>
  <r>
    <s v="363"/>
    <x v="4"/>
    <x v="1"/>
    <s v="017"/>
    <s v="Z7C0004030"/>
    <s v="0211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364"/>
    <x v="5"/>
    <x v="1"/>
    <s v="001"/>
    <s v="Z1F0000700"/>
    <s v="1592"/>
    <s v="FC"/>
    <s v="00128064-00128132"/>
    <s v=""/>
    <s v=""/>
    <s v=""/>
    <s v=""/>
    <n v="0"/>
    <s v=""/>
    <s v="VENTAS NO CONTRIBUYENTES"/>
    <s v=""/>
    <n v="2368993888.1999998"/>
    <n v="0"/>
    <n v="1831504022.5"/>
    <n v="0"/>
    <s v="-"/>
    <n v="0"/>
    <n v="463353332.5"/>
    <s v="-"/>
    <n v="74136533.199999988"/>
    <n v="0"/>
    <s v="-"/>
    <n v="0"/>
    <n v="0"/>
    <s v="-"/>
    <n v="0"/>
  </r>
  <r>
    <s v="365"/>
    <x v="5"/>
    <x v="1"/>
    <s v="001"/>
    <s v="Z1F0000700"/>
    <s v="1592"/>
    <s v="FC"/>
    <s v="00128063"/>
    <s v=""/>
    <s v=""/>
    <s v=""/>
    <s v=""/>
    <n v="0"/>
    <s v=""/>
    <s v="MANTENIMIENTOS ARFERCA"/>
    <s v="J-41073527-9"/>
    <n v="163840350.69999999"/>
    <n v="0"/>
    <n v="113427307.5"/>
    <n v="43459520"/>
    <s v="16"/>
    <n v="6953523.2000000002"/>
    <n v="0"/>
    <s v="-"/>
    <n v="0"/>
    <n v="0"/>
    <s v="-"/>
    <n v="0"/>
    <n v="0"/>
    <s v="-"/>
    <n v="0"/>
  </r>
  <r>
    <s v="366"/>
    <x v="5"/>
    <x v="1"/>
    <s v="001"/>
    <s v="Z1F0000700"/>
    <s v="1592"/>
    <s v="FC"/>
    <s v="00128059-00128062"/>
    <s v=""/>
    <s v=""/>
    <s v=""/>
    <s v=""/>
    <n v="0"/>
    <s v=""/>
    <s v="VENTAS NO CONTRIBUYENTES"/>
    <s v=""/>
    <n v="159576576.25"/>
    <n v="0"/>
    <n v="138943366.25"/>
    <n v="0"/>
    <s v="-"/>
    <n v="0"/>
    <n v="17787250"/>
    <s v="-"/>
    <n v="2845960"/>
    <n v="0"/>
    <s v="-"/>
    <n v="0"/>
    <n v="0"/>
    <s v="-"/>
    <n v="0"/>
  </r>
  <r>
    <s v="367"/>
    <x v="5"/>
    <x v="0"/>
    <s v="001"/>
    <s v="Z1F0017854"/>
    <s v="0502-0502"/>
    <s v="FC"/>
    <s v="00030158-00030189"/>
    <s v=""/>
    <s v=""/>
    <s v=""/>
    <s v=""/>
    <n v="0"/>
    <s v=""/>
    <s v="VENTAS NO CONTRIBUYENTES"/>
    <s v=""/>
    <n v="648865476.75"/>
    <n v="0"/>
    <n v="424240300"/>
    <n v="0"/>
    <s v="-"/>
    <n v="0"/>
    <n v="193642393.75"/>
    <s v="16"/>
    <n v="30982783"/>
    <n v="0"/>
    <s v="-"/>
    <n v="0"/>
    <n v="0"/>
    <s v="-"/>
    <n v="0"/>
  </r>
  <r>
    <s v="376"/>
    <x v="5"/>
    <x v="2"/>
    <s v="002"/>
    <s v="Z1F0008858"/>
    <s v="0952-0952"/>
    <s v="FC"/>
    <s v="00125665-00125690"/>
    <s v=""/>
    <s v=""/>
    <s v=""/>
    <s v=""/>
    <n v="0"/>
    <s v=""/>
    <s v="VENTAS NO CONTRIBUYENTES"/>
    <s v=""/>
    <n v="125089872.5"/>
    <n v="0"/>
    <n v="124976772.5"/>
    <n v="0"/>
    <s v="-"/>
    <n v="0"/>
    <n v="97500"/>
    <s v="-"/>
    <n v="15600"/>
    <n v="0"/>
    <s v="-"/>
    <n v="0"/>
    <n v="0"/>
    <s v="-"/>
    <n v="0"/>
  </r>
  <r>
    <s v="444"/>
    <x v="6"/>
    <x v="2"/>
    <s v="002"/>
    <s v="Z1F0008858"/>
    <s v="0953-0954"/>
    <s v="FC"/>
    <s v="00125935-00125962"/>
    <s v=""/>
    <s v=""/>
    <s v=""/>
    <s v=""/>
    <n v="0"/>
    <s v=""/>
    <s v="VENTAS NO CONTRIBUYENTES"/>
    <s v=""/>
    <n v="216051183.75"/>
    <n v="0"/>
    <n v="198407583.75"/>
    <n v="0"/>
    <s v="-"/>
    <n v="0"/>
    <n v="15210000"/>
    <s v="-"/>
    <n v="2433600"/>
    <n v="0"/>
    <s v="-"/>
    <n v="0"/>
    <n v="0"/>
    <s v="-"/>
    <n v="0"/>
  </r>
  <r>
    <s v="370"/>
    <x v="5"/>
    <x v="1"/>
    <s v="002"/>
    <s v="Z1B8050002"/>
    <s v="1928"/>
    <s v="FC"/>
    <s v="00174404-00174462"/>
    <s v=""/>
    <s v=""/>
    <s v=""/>
    <s v=""/>
    <n v="0"/>
    <s v=""/>
    <s v="VENTAS NO CONTRIBUYENTES"/>
    <s v=""/>
    <n v="2004245168.53"/>
    <n v="0"/>
    <n v="1535053738.75"/>
    <n v="0"/>
    <s v="-"/>
    <n v="0"/>
    <n v="404475370.5"/>
    <s v="16"/>
    <n v="64716059.280000001"/>
    <n v="0"/>
    <s v="-"/>
    <n v="0"/>
    <n v="0"/>
    <s v="-"/>
    <n v="0"/>
  </r>
  <r>
    <s v="371"/>
    <x v="5"/>
    <x v="0"/>
    <s v="002"/>
    <s v="Z1F0017966"/>
    <s v="0499-0499"/>
    <s v="FC"/>
    <s v="00015765-00015801"/>
    <s v=""/>
    <s v=""/>
    <s v=""/>
    <s v=""/>
    <n v="0"/>
    <s v=""/>
    <s v="VENTAS NO CONTRIBUYENTES"/>
    <s v=""/>
    <n v="522321244.14999998"/>
    <n v="0"/>
    <n v="409359716.25"/>
    <n v="0"/>
    <s v="-"/>
    <n v="0"/>
    <n v="97380627.5"/>
    <s v="16"/>
    <n v="15580900.4"/>
    <n v="0"/>
    <s v="-"/>
    <n v="0"/>
    <n v="0"/>
    <s v="-"/>
    <n v="0"/>
  </r>
  <r>
    <s v="372"/>
    <x v="5"/>
    <x v="0"/>
    <s v="002"/>
    <s v="Z1F0017966"/>
    <s v="0499"/>
    <s v="FC"/>
    <s v="00015764"/>
    <s v=""/>
    <s v=""/>
    <s v=""/>
    <s v=""/>
    <n v="0"/>
    <s v=""/>
    <s v="CORPORACION LENOTRE GOURMET C.A"/>
    <s v="J317391004"/>
    <n v="37560250"/>
    <n v="0"/>
    <n v="15505750"/>
    <n v="19012500"/>
    <s v="16"/>
    <n v="3042000"/>
    <n v="0"/>
    <s v="-"/>
    <n v="0"/>
    <n v="0"/>
    <s v="-"/>
    <n v="0"/>
    <n v="0"/>
    <s v="-"/>
    <n v="0"/>
  </r>
  <r>
    <s v="373"/>
    <x v="5"/>
    <x v="0"/>
    <s v="002"/>
    <s v="Z1F0017966"/>
    <s v="0499-0499"/>
    <s v="FC"/>
    <s v="00015735-00015763"/>
    <s v=""/>
    <s v=""/>
    <s v=""/>
    <s v=""/>
    <n v="0"/>
    <s v=""/>
    <s v="VENTAS NO CONTRIBUYENTES"/>
    <s v=""/>
    <n v="362381220"/>
    <n v="0"/>
    <n v="279803140"/>
    <n v="0"/>
    <s v="-"/>
    <n v="0"/>
    <n v="71188000"/>
    <s v="-"/>
    <n v="11390080"/>
    <n v="0"/>
    <s v="-"/>
    <n v="0"/>
    <n v="0"/>
    <s v="-"/>
    <n v="0"/>
  </r>
  <r>
    <s v="445"/>
    <x v="6"/>
    <x v="2"/>
    <s v="002"/>
    <s v="Z1F0008858"/>
    <s v="0953"/>
    <s v="FC"/>
    <s v="00125934"/>
    <s v=""/>
    <s v=""/>
    <s v=""/>
    <s v=""/>
    <n v="0"/>
    <s v=""/>
    <s v="CAROLINA MARTINEZ"/>
    <s v="V151149064 "/>
    <n v="15860000"/>
    <n v="0"/>
    <n v="15860000"/>
    <n v="0"/>
    <s v="-"/>
    <n v="0"/>
    <n v="0"/>
    <s v="-"/>
    <n v="0"/>
    <n v="0"/>
    <s v="-"/>
    <n v="0"/>
    <n v="0"/>
    <s v="-"/>
    <n v="0"/>
  </r>
  <r>
    <s v="446"/>
    <x v="6"/>
    <x v="2"/>
    <s v="002"/>
    <s v="Z1F0008858"/>
    <s v="0953-0953"/>
    <s v="FC"/>
    <s v="00125932-00125933"/>
    <s v=""/>
    <s v=""/>
    <s v=""/>
    <s v=""/>
    <n v="0"/>
    <s v=""/>
    <s v="VENTAS NO CONTRIBUYENTES"/>
    <s v=""/>
    <n v="5550000"/>
    <n v="0"/>
    <n v="5550000"/>
    <n v="0"/>
    <s v="-"/>
    <n v="0"/>
    <n v="0"/>
    <s v="-"/>
    <n v="0"/>
    <n v="0"/>
    <s v="-"/>
    <n v="0"/>
    <n v="0"/>
    <s v="-"/>
    <n v="0"/>
  </r>
  <r>
    <s v="447"/>
    <x v="6"/>
    <x v="2"/>
    <s v="002"/>
    <s v="Z1F0008858"/>
    <s v="0953"/>
    <s v="FC"/>
    <s v="00125931"/>
    <s v=""/>
    <s v=""/>
    <s v=""/>
    <s v=""/>
    <n v="0"/>
    <s v=""/>
    <s v="GRUPO CORPORATIVO MANUBER C.A"/>
    <s v="J-40982131-5"/>
    <n v="19662500"/>
    <n v="0"/>
    <n v="19662500"/>
    <n v="0"/>
    <s v="-"/>
    <n v="0"/>
    <n v="0"/>
    <s v="-"/>
    <n v="0"/>
    <n v="0"/>
    <s v="-"/>
    <n v="0"/>
    <n v="0"/>
    <s v="-"/>
    <n v="0"/>
  </r>
  <r>
    <s v="377"/>
    <x v="5"/>
    <x v="1"/>
    <s v="002"/>
    <s v="Z1B8050149"/>
    <s v="1850"/>
    <s v="FC "/>
    <s v="00213005-00213071"/>
    <m/>
    <m/>
    <m/>
    <m/>
    <n v="0"/>
    <m/>
    <s v="VENTAS NO CONTRIBUYENTES"/>
    <m/>
    <n v="473938708"/>
    <n v="0"/>
    <n v="473938708"/>
    <n v="0"/>
    <s v="-"/>
    <n v="0"/>
    <n v="0"/>
    <s v="-"/>
    <n v="0"/>
    <n v="0"/>
    <s v="-"/>
    <n v="0"/>
    <n v="0"/>
    <s v="-"/>
    <n v="0"/>
  </r>
  <r>
    <s v="378"/>
    <x v="5"/>
    <x v="1"/>
    <s v="002"/>
    <s v="Z1B8050149"/>
    <s v="1850"/>
    <s v="NC"/>
    <m/>
    <s v="00001275"/>
    <m/>
    <m/>
    <m/>
    <n v="0"/>
    <m/>
    <s v="NOTA DE CREDITO"/>
    <m/>
    <n v="-16250000"/>
    <n v="0"/>
    <n v="-16250000"/>
    <n v="0"/>
    <s v="-"/>
    <n v="0"/>
    <n v="0"/>
    <s v="-"/>
    <n v="0"/>
    <n v="0"/>
    <s v="-"/>
    <n v="0"/>
    <n v="0"/>
    <s v="-"/>
    <n v="0"/>
  </r>
  <r>
    <s v="379"/>
    <x v="5"/>
    <x v="1"/>
    <s v="003"/>
    <s v="Z1B8051199"/>
    <s v="0011"/>
    <s v="FC"/>
    <s v="00000791-00000829"/>
    <s v=""/>
    <s v=""/>
    <s v=""/>
    <s v=""/>
    <n v="0"/>
    <s v=""/>
    <s v="VENTAS NO CONTRIBUYENTES"/>
    <s v=""/>
    <n v="1677643718.0999997"/>
    <n v="0"/>
    <n v="1171797728.75"/>
    <n v="0"/>
    <s v="-"/>
    <n v="0"/>
    <n v="436074128.75"/>
    <s v="-"/>
    <n v="69771860.599999994"/>
    <n v="0"/>
    <s v="-"/>
    <n v="0"/>
    <n v="0"/>
    <s v="-"/>
    <n v="0"/>
  </r>
  <r>
    <s v="380"/>
    <x v="5"/>
    <x v="1"/>
    <s v="003"/>
    <s v="Z1B8051199"/>
    <s v="0011"/>
    <s v="FC"/>
    <s v="00000790"/>
    <s v=""/>
    <s v=""/>
    <s v=""/>
    <s v=""/>
    <n v="0"/>
    <s v=""/>
    <s v="INEVERSIONES VEN 2017 C.A"/>
    <s v="J410776790"/>
    <n v="61423960"/>
    <n v="0"/>
    <n v="35230000"/>
    <n v="22581000"/>
    <s v="16"/>
    <n v="3612960"/>
    <n v="0"/>
    <s v="-"/>
    <n v="0"/>
    <n v="0"/>
    <s v="-"/>
    <n v="0"/>
    <n v="0"/>
    <s v="-"/>
    <n v="0"/>
  </r>
  <r>
    <s v="381"/>
    <x v="5"/>
    <x v="1"/>
    <s v="003"/>
    <s v="Z1B8051199"/>
    <s v="0011"/>
    <s v="FC"/>
    <s v="00000757-00000789"/>
    <s v=""/>
    <s v=""/>
    <s v=""/>
    <s v=""/>
    <n v="0"/>
    <s v=""/>
    <s v="VENTAS NO CONTRIBUYENTES"/>
    <s v=""/>
    <n v="969651051.85000002"/>
    <n v="0"/>
    <n v="780425685"/>
    <n v="0"/>
    <s v="-"/>
    <n v="0"/>
    <n v="163125316.25"/>
    <s v="16"/>
    <n v="26100050.599999998"/>
    <n v="0"/>
    <s v="-"/>
    <n v="0"/>
    <n v="0"/>
    <s v="-"/>
    <n v="0"/>
  </r>
  <r>
    <s v="382"/>
    <x v="5"/>
    <x v="1"/>
    <s v="003"/>
    <s v="Z1B8051199"/>
    <s v="0011"/>
    <s v="FC"/>
    <s v="00000756"/>
    <s v=""/>
    <s v=""/>
    <s v=""/>
    <s v=""/>
    <n v="0"/>
    <s v=""/>
    <s v="HACEB HOGARES DE LA ESPERANZA"/>
    <s v="J-29493747-1"/>
    <n v="96835180"/>
    <n v="0"/>
    <n v="56368000"/>
    <n v="34885500"/>
    <s v="16"/>
    <n v="5581680"/>
    <n v="0"/>
    <s v="-"/>
    <n v="0"/>
    <n v="0"/>
    <s v="-"/>
    <n v="0"/>
    <n v="0"/>
    <s v="-"/>
    <n v="0"/>
  </r>
  <r>
    <s v="383"/>
    <x v="5"/>
    <x v="1"/>
    <s v="003"/>
    <s v="Z1B8051199"/>
    <s v="0011"/>
    <s v="FC"/>
    <s v="00000729-00000755"/>
    <s v=""/>
    <s v=""/>
    <s v=""/>
    <s v=""/>
    <n v="0"/>
    <s v=""/>
    <s v="VENTAS NO CONTRIBUYENTES"/>
    <s v=""/>
    <n v="836154819.04999995"/>
    <n v="0"/>
    <n v="625903566.25"/>
    <n v="0"/>
    <s v="-"/>
    <n v="0"/>
    <n v="181251080"/>
    <s v="-"/>
    <n v="29000172.799999997"/>
    <n v="0"/>
    <s v="-"/>
    <n v="0"/>
    <n v="0"/>
    <s v="-"/>
    <n v="0"/>
  </r>
  <r>
    <s v="384"/>
    <x v="5"/>
    <x v="0"/>
    <s v="003"/>
    <s v="Z1F0017848"/>
    <s v="0494"/>
    <s v="NC"/>
    <s v=""/>
    <s v="00000070"/>
    <s v=""/>
    <s v="00024779"/>
    <s v="06-07-2021"/>
    <n v="136445257.90000001"/>
    <s v="VEN"/>
    <s v="AMERICA GONCALVES"/>
    <s v="V10891898"/>
    <n v="-2381827.5"/>
    <n v="0"/>
    <n v="-2381827.5"/>
    <n v="0"/>
    <s v="-"/>
    <n v="0"/>
    <n v="0"/>
    <s v="-"/>
    <n v="0"/>
    <n v="0"/>
    <s v="-"/>
    <n v="0"/>
    <n v="0"/>
    <s v="-"/>
    <n v="0"/>
  </r>
  <r>
    <s v="385"/>
    <x v="5"/>
    <x v="0"/>
    <s v="003"/>
    <s v="Z1F0017848"/>
    <s v="0494-0494"/>
    <s v="FC"/>
    <s v="00024689-00024785"/>
    <s v=""/>
    <s v=""/>
    <s v=""/>
    <s v=""/>
    <n v="0"/>
    <s v=""/>
    <s v="VENTAS NO CONTRIBUYENTES"/>
    <s v=""/>
    <n v="2904027013.5399995"/>
    <n v="0"/>
    <n v="1957842211.1900001"/>
    <n v="0"/>
    <s v="-"/>
    <n v="0"/>
    <n v="815676553.75"/>
    <s v="16"/>
    <n v="130508248.60000001"/>
    <n v="0"/>
    <s v="-"/>
    <n v="0"/>
    <n v="0"/>
    <s v="-"/>
    <n v="0"/>
  </r>
  <r>
    <s v="448"/>
    <x v="6"/>
    <x v="2"/>
    <s v="002"/>
    <s v="Z1F0008858"/>
    <s v="0953-0953"/>
    <s v="FC"/>
    <s v="00125820-00125930"/>
    <s v=""/>
    <s v=""/>
    <s v=""/>
    <s v=""/>
    <n v="0"/>
    <s v=""/>
    <s v="VENTAS NO CONTRIBUYENTES"/>
    <s v=""/>
    <n v="958930857.5"/>
    <n v="0"/>
    <n v="898950157.5"/>
    <n v="0"/>
    <s v="-"/>
    <n v="0"/>
    <n v="51707500"/>
    <s v="-"/>
    <n v="8273200"/>
    <n v="0"/>
    <s v="-"/>
    <n v="0"/>
    <n v="0"/>
    <s v="-"/>
    <n v="0"/>
  </r>
  <r>
    <s v="449"/>
    <x v="6"/>
    <x v="2"/>
    <s v="002"/>
    <s v="Z1F0008858"/>
    <s v="0953"/>
    <s v="FC"/>
    <s v="00125819"/>
    <s v=""/>
    <s v=""/>
    <s v=""/>
    <s v=""/>
    <n v="0"/>
    <s v=""/>
    <s v="LUCHERIA TEQUEEMPANADA"/>
    <s v="V294208320 "/>
    <n v="3737500"/>
    <n v="0"/>
    <n v="3737500"/>
    <n v="0"/>
    <s v="-"/>
    <n v="0"/>
    <n v="0"/>
    <s v="-"/>
    <n v="0"/>
    <n v="0"/>
    <s v="-"/>
    <n v="0"/>
    <n v="0"/>
    <s v="-"/>
    <n v="0"/>
  </r>
  <r>
    <s v="450"/>
    <x v="6"/>
    <x v="2"/>
    <s v="002"/>
    <s v="Z1F0008858"/>
    <s v="0953"/>
    <s v="FC"/>
    <s v="00125818"/>
    <s v=""/>
    <s v=""/>
    <s v=""/>
    <s v=""/>
    <n v="0"/>
    <s v=""/>
    <s v="VALDEMAR BARRETO"/>
    <s v="V5302035 "/>
    <n v="2300000"/>
    <n v="0"/>
    <n v="2300000"/>
    <n v="0"/>
    <s v="-"/>
    <n v="0"/>
    <n v="0"/>
    <s v="-"/>
    <n v="0"/>
    <n v="0"/>
    <s v="-"/>
    <n v="0"/>
    <n v="0"/>
    <s v="-"/>
    <n v="0"/>
  </r>
  <r>
    <s v="528"/>
    <x v="7"/>
    <x v="2"/>
    <s v="002"/>
    <s v="Z1F0008858"/>
    <s v="0955-0955"/>
    <s v="FC"/>
    <s v="00125963-00126110"/>
    <s v=""/>
    <s v=""/>
    <s v=""/>
    <s v=""/>
    <n v="0"/>
    <s v=""/>
    <s v="VENTAS NO CONTRIBUYENTES"/>
    <s v=""/>
    <n v="1352209451.5"/>
    <n v="0"/>
    <n v="1237720395"/>
    <n v="0"/>
    <s v="-"/>
    <n v="0"/>
    <n v="98697462.5"/>
    <s v="-"/>
    <n v="15791594"/>
    <n v="0"/>
    <s v="-"/>
    <n v="0"/>
    <n v="0"/>
    <s v="-"/>
    <n v="0"/>
  </r>
  <r>
    <s v="587"/>
    <x v="8"/>
    <x v="2"/>
    <s v="002"/>
    <s v="Z1F0008858"/>
    <s v="0956"/>
    <s v="NC"/>
    <s v=""/>
    <s v="00000154"/>
    <s v=""/>
    <s v="00126125"/>
    <s v="9/7/2021"/>
    <n v="42524224.5"/>
    <s v="VEN"/>
    <s v="ENDERLI"/>
    <s v="V30458028 "/>
    <n v="-1144500"/>
    <n v="0"/>
    <n v="-1144500"/>
    <n v="0"/>
    <s v="-"/>
    <n v="0"/>
    <n v="0"/>
    <s v="-"/>
    <n v="0"/>
    <n v="0"/>
    <s v="-"/>
    <n v="0"/>
    <n v="0"/>
    <s v="-"/>
    <n v="0"/>
  </r>
  <r>
    <s v="588"/>
    <x v="8"/>
    <x v="2"/>
    <s v="002"/>
    <s v="Z1F0008858"/>
    <s v="0956-0956"/>
    <s v="FC"/>
    <s v="00126111-00126288"/>
    <s v=""/>
    <s v=""/>
    <s v=""/>
    <s v=""/>
    <n v="0"/>
    <s v=""/>
    <s v="VENTAS NO CONTRIBUYENTES"/>
    <s v=""/>
    <n v="1810359296.9399998"/>
    <n v="0"/>
    <n v="1659684099.5999999"/>
    <n v="0"/>
    <s v="-"/>
    <n v="0"/>
    <n v="129892411.5"/>
    <s v="16"/>
    <n v="20782785.84"/>
    <n v="0"/>
    <s v="-"/>
    <n v="0"/>
    <n v="0"/>
    <s v="-"/>
    <n v="0"/>
  </r>
  <r>
    <s v="392"/>
    <x v="5"/>
    <x v="1"/>
    <s v="004"/>
    <s v="Z1B8050937"/>
    <s v="1856"/>
    <s v="NC"/>
    <s v=""/>
    <s v="00000202"/>
    <s v=""/>
    <s v="00170857"/>
    <s v="5/7/2021"/>
    <n v="16057210"/>
    <s v="VEN"/>
    <s v="YANHERY MADRIZ"/>
    <s v="V18364768"/>
    <n v="-2762500"/>
    <n v="0"/>
    <n v="-2762500"/>
    <n v="0"/>
    <s v="-"/>
    <n v="0"/>
    <n v="0"/>
    <s v="-"/>
    <n v="0"/>
    <n v="0"/>
    <s v="-"/>
    <n v="0"/>
    <n v="0"/>
    <s v="-"/>
    <n v="0"/>
  </r>
  <r>
    <s v="393"/>
    <x v="5"/>
    <x v="1"/>
    <s v="004"/>
    <s v="Z1B8050937"/>
    <s v="1856"/>
    <s v="FC"/>
    <s v="00170982-00171055"/>
    <s v=""/>
    <s v=""/>
    <s v=""/>
    <s v=""/>
    <n v="0"/>
    <s v=""/>
    <s v="VENTAS NO CONTRIBUYENTES"/>
    <s v=""/>
    <n v="2181789854.3999996"/>
    <n v="0"/>
    <n v="1612437027.5"/>
    <n v="0"/>
    <s v="-"/>
    <n v="0"/>
    <n v="490821402.5"/>
    <s v="-"/>
    <n v="78531424.400000006"/>
    <n v="0"/>
    <s v="-"/>
    <n v="0"/>
    <n v="0"/>
    <s v="-"/>
    <n v="0"/>
  </r>
  <r>
    <s v="394"/>
    <x v="5"/>
    <x v="1"/>
    <s v="004"/>
    <s v="Z1B8050937"/>
    <s v="1856"/>
    <s v="FC"/>
    <s v="00170981"/>
    <s v=""/>
    <s v=""/>
    <s v=""/>
    <s v=""/>
    <n v="0"/>
    <s v=""/>
    <s v="TURISMO DOÑA CARMEN"/>
    <s v="J30014727-4"/>
    <n v="21157500"/>
    <n v="0"/>
    <n v="21157500"/>
    <n v="0"/>
    <s v="-"/>
    <n v="0"/>
    <n v="0"/>
    <s v="-"/>
    <n v="0"/>
    <n v="0"/>
    <s v="-"/>
    <n v="0"/>
    <n v="0"/>
    <s v="-"/>
    <n v="0"/>
  </r>
  <r>
    <s v="395"/>
    <x v="5"/>
    <x v="1"/>
    <s v="004"/>
    <s v="Z1B8050937"/>
    <s v="1856"/>
    <s v="FC"/>
    <s v="00170921-00170980"/>
    <s v=""/>
    <s v=""/>
    <s v=""/>
    <s v=""/>
    <n v="0"/>
    <s v=""/>
    <s v="VENTAS NO CONTRIBUYENTES"/>
    <s v=""/>
    <n v="1674042506.3000002"/>
    <n v="0"/>
    <n v="1360255265"/>
    <n v="0"/>
    <s v="-"/>
    <n v="0"/>
    <n v="270506242.5"/>
    <s v="-"/>
    <n v="43280998.800000004"/>
    <n v="0"/>
    <s v="-"/>
    <n v="0"/>
    <n v="0"/>
    <s v="-"/>
    <n v="0"/>
  </r>
  <r>
    <s v="396"/>
    <x v="5"/>
    <x v="0"/>
    <s v="004"/>
    <s v="Z1F0017963"/>
    <s v="0496-0497"/>
    <s v="NC"/>
    <s v=""/>
    <s v="00000054"/>
    <s v=""/>
    <s v="00016026"/>
    <s v="06-07-2021"/>
    <n v="27028116.050000001"/>
    <s v="VEN"/>
    <s v="DANIEL MEDINA"/>
    <s v="V15928679"/>
    <n v="-9815000"/>
    <n v="0"/>
    <n v="-9815000"/>
    <n v="0"/>
    <s v="-"/>
    <n v="0"/>
    <n v="0"/>
    <s v="-"/>
    <n v="0"/>
    <n v="0"/>
    <s v="-"/>
    <n v="0"/>
    <n v="0"/>
    <s v="-"/>
    <n v="0"/>
  </r>
  <r>
    <s v="397"/>
    <x v="5"/>
    <x v="0"/>
    <s v="004"/>
    <s v="Z1F0017963"/>
    <s v="0497-0497"/>
    <s v="FC"/>
    <s v="00016002-00016060"/>
    <s v=""/>
    <s v=""/>
    <s v=""/>
    <s v=""/>
    <n v="0"/>
    <s v=""/>
    <s v="VENTAS NO CONTRIBUYENTES"/>
    <s v=""/>
    <n v="1415186673.5123999"/>
    <n v="0"/>
    <n v="978147627.38"/>
    <n v="0"/>
    <s v="-"/>
    <n v="0"/>
    <n v="376757798.38999999"/>
    <s v="16"/>
    <n v="60281247.742399998"/>
    <n v="0"/>
    <s v="-"/>
    <n v="0"/>
    <n v="0"/>
    <s v="-"/>
    <n v="0"/>
  </r>
  <r>
    <s v="677"/>
    <x v="9"/>
    <x v="2"/>
    <s v="002"/>
    <s v="Z1F0008858"/>
    <s v="0957-0957"/>
    <s v="FC"/>
    <s v="00126289-00126440"/>
    <s v=""/>
    <s v=""/>
    <s v=""/>
    <s v=""/>
    <n v="0"/>
    <s v=""/>
    <s v="VENTAS NO CONTRIBUYENTES"/>
    <s v=""/>
    <n v="2031559069.1659997"/>
    <n v="0"/>
    <n v="1848138390.0500002"/>
    <n v="0"/>
    <s v="-"/>
    <n v="0"/>
    <n v="158121275.09999999"/>
    <s v="-"/>
    <n v="25299404.015999999"/>
    <n v="0"/>
    <s v="-"/>
    <n v="0"/>
    <n v="0"/>
    <s v="-"/>
    <n v="0"/>
  </r>
  <r>
    <s v="399"/>
    <x v="5"/>
    <x v="1"/>
    <s v="005"/>
    <s v="Z1B8050363"/>
    <s v="0012"/>
    <s v="NC"/>
    <s v=""/>
    <s v="00000005"/>
    <s v=""/>
    <s v="00001061"/>
    <s v="6/7/2021"/>
    <n v="5468750"/>
    <s v="VEN"/>
    <s v="FELIPA RAGA"/>
    <s v="V8682034"/>
    <n v="-5468750"/>
    <n v="0"/>
    <n v="-5468750"/>
    <n v="0"/>
    <s v="-"/>
    <n v="0"/>
    <n v="0"/>
    <s v="-"/>
    <n v="0"/>
    <n v="0"/>
    <s v="-"/>
    <n v="0"/>
    <n v="0"/>
    <s v="-"/>
    <n v="0"/>
  </r>
  <r>
    <s v="400"/>
    <x v="5"/>
    <x v="1"/>
    <s v="005"/>
    <s v="Z1B8050363"/>
    <s v="0012"/>
    <s v="FC"/>
    <s v="00001028-00001133"/>
    <s v=""/>
    <s v=""/>
    <s v=""/>
    <s v=""/>
    <n v="0"/>
    <s v=""/>
    <s v="VENTAS NO CONTRIBUYENTES"/>
    <s v=""/>
    <n v="2983591282"/>
    <n v="0"/>
    <n v="2400498961.25"/>
    <n v="0"/>
    <s v="-"/>
    <n v="0"/>
    <n v="502665793.75"/>
    <s v="16"/>
    <n v="80426527"/>
    <n v="0"/>
    <s v="-"/>
    <n v="0"/>
    <n v="0"/>
    <s v="-"/>
    <n v="0"/>
  </r>
  <r>
    <s v="401"/>
    <x v="5"/>
    <x v="0"/>
    <s v="005"/>
    <s v="Z1F0017998"/>
    <s v="0488-0488"/>
    <s v="FC"/>
    <s v="00019760-00019831"/>
    <s v=""/>
    <s v=""/>
    <s v=""/>
    <s v=""/>
    <n v="0"/>
    <s v=""/>
    <s v="VENTAS NO CONTRIBUYENTES"/>
    <s v=""/>
    <n v="1742575769.75"/>
    <n v="0"/>
    <n v="1084677086.25"/>
    <n v="0"/>
    <s v="-"/>
    <n v="0"/>
    <n v="567154037.5"/>
    <s v="-"/>
    <n v="90744645.999999985"/>
    <n v="0"/>
    <s v="-"/>
    <n v="0"/>
    <n v="0"/>
    <s v="-"/>
    <n v="0"/>
  </r>
  <r>
    <s v="402"/>
    <x v="5"/>
    <x v="1"/>
    <s v="006"/>
    <s v="Z1B8044815"/>
    <s v="1919"/>
    <s v="NC"/>
    <s v=""/>
    <s v="00000238"/>
    <s v=""/>
    <s v="00165621"/>
    <s v="6/7/2021"/>
    <n v="113582660.09999999"/>
    <s v="VEN"/>
    <s v="REINALDO SILVA"/>
    <s v="V4850776"/>
    <n v="-113582660.09999999"/>
    <n v="0"/>
    <n v="-91020605"/>
    <n v="0"/>
    <s v="-"/>
    <n v="0"/>
    <n v="-19450047.5"/>
    <s v="16"/>
    <n v="-3112007.6"/>
    <n v="0"/>
    <s v="-"/>
    <n v="0"/>
    <n v="0"/>
    <s v="-"/>
    <n v="0"/>
  </r>
  <r>
    <s v="403"/>
    <x v="5"/>
    <x v="1"/>
    <s v="006"/>
    <s v="Z1B8044815"/>
    <s v="1919"/>
    <s v="FC"/>
    <s v="00165567-00165674"/>
    <s v=""/>
    <s v=""/>
    <s v=""/>
    <s v=""/>
    <n v="0"/>
    <s v=""/>
    <s v="VENTAS NO CONTRIBUYENTES"/>
    <s v=""/>
    <n v="4654910196.9499998"/>
    <n v="0"/>
    <n v="3276920871.25"/>
    <n v="0"/>
    <s v="-"/>
    <n v="0"/>
    <n v="1187921832.5"/>
    <s v="16"/>
    <n v="190067493.19999999"/>
    <n v="0"/>
    <s v="-"/>
    <n v="0"/>
    <n v="0"/>
    <s v="-"/>
    <n v="0"/>
  </r>
  <r>
    <s v="404"/>
    <x v="5"/>
    <x v="0"/>
    <s v="006"/>
    <s v="Z1F0017787"/>
    <s v="0460-0460"/>
    <s v="FC"/>
    <s v="00008898-00008904"/>
    <s v=""/>
    <s v=""/>
    <s v=""/>
    <s v=""/>
    <n v="0"/>
    <s v=""/>
    <s v="VENTAS NO CONTRIBUYENTES"/>
    <s v=""/>
    <n v="552299651.79999995"/>
    <n v="0"/>
    <n v="391268475"/>
    <n v="0"/>
    <s v="-"/>
    <n v="0"/>
    <n v="138819980"/>
    <s v="16"/>
    <n v="22211196.799999997"/>
    <n v="0"/>
    <s v="-"/>
    <n v="0"/>
    <n v="0"/>
    <s v="-"/>
    <n v="0"/>
  </r>
  <r>
    <s v="405"/>
    <x v="5"/>
    <x v="1"/>
    <s v="007"/>
    <s v="Z1B8050013"/>
    <s v="1955"/>
    <s v="FC"/>
    <s v="001829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06"/>
    <x v="5"/>
    <x v="1"/>
    <s v="008"/>
    <s v="Z1B8050003"/>
    <s v="1871"/>
    <s v="FC"/>
    <s v="00182454-00182469"/>
    <s v=""/>
    <s v=""/>
    <s v=""/>
    <s v=""/>
    <n v="0"/>
    <s v=""/>
    <s v="VENTAS NO CONTRIBUYENTES"/>
    <s v=""/>
    <n v="930304681.44999993"/>
    <n v="0"/>
    <n v="693035923.75"/>
    <n v="0"/>
    <s v="-"/>
    <n v="0"/>
    <n v="204542032.5"/>
    <s v="16"/>
    <n v="32726725.199999996"/>
    <n v="0"/>
    <s v="-"/>
    <n v="0"/>
    <n v="0"/>
    <s v="-"/>
    <n v="0"/>
  </r>
  <r>
    <s v="407"/>
    <x v="5"/>
    <x v="1"/>
    <s v="008"/>
    <s v="Z1B8050003"/>
    <s v="1871"/>
    <s v="FC"/>
    <s v="00182453"/>
    <s v=""/>
    <s v=""/>
    <s v=""/>
    <s v=""/>
    <n v="0"/>
    <s v=""/>
    <s v="POSADA NELALLA C.A"/>
    <s v="J30760499-9"/>
    <n v="133562905.45"/>
    <n v="0"/>
    <n v="66645556.25"/>
    <n v="57687370"/>
    <s v="16"/>
    <n v="9229979.1999999993"/>
    <n v="0"/>
    <s v="-"/>
    <n v="0"/>
    <n v="0"/>
    <s v="-"/>
    <n v="0"/>
    <n v="0"/>
    <s v="-"/>
    <n v="0"/>
  </r>
  <r>
    <s v="408"/>
    <x v="5"/>
    <x v="1"/>
    <s v="008"/>
    <s v="Z1B8050003"/>
    <s v="1871"/>
    <s v="FC"/>
    <s v="00182411-00182452"/>
    <s v=""/>
    <s v=""/>
    <s v=""/>
    <s v=""/>
    <n v="0"/>
    <s v=""/>
    <s v="VENTAS NO CONTRIBUYENTES"/>
    <s v=""/>
    <n v="979922591.30000007"/>
    <n v="0"/>
    <n v="804993403.75"/>
    <n v="0"/>
    <s v="-"/>
    <n v="0"/>
    <n v="150801023.75"/>
    <s v="16"/>
    <n v="24128163.799999997"/>
    <n v="0"/>
    <s v="-"/>
    <n v="0"/>
    <n v="0"/>
    <s v="-"/>
    <n v="0"/>
  </r>
  <r>
    <s v="409"/>
    <x v="5"/>
    <x v="1"/>
    <s v="008"/>
    <s v="Z1B8050003"/>
    <s v="1871"/>
    <s v="FC"/>
    <s v="00182410"/>
    <s v=""/>
    <s v=""/>
    <s v=""/>
    <s v=""/>
    <n v="0"/>
    <s v=""/>
    <s v="DISTRIBUIDORA MONTOVJ C.A"/>
    <s v="J-40786379-7"/>
    <n v="44229250"/>
    <n v="0"/>
    <n v="44229250"/>
    <n v="0"/>
    <s v="-"/>
    <n v="0"/>
    <n v="0"/>
    <s v="-"/>
    <n v="0"/>
    <n v="0"/>
    <s v="-"/>
    <n v="0"/>
    <n v="0"/>
    <s v="-"/>
    <n v="0"/>
  </r>
  <r>
    <s v="410"/>
    <x v="5"/>
    <x v="1"/>
    <s v="008"/>
    <s v="Z1B8050003"/>
    <s v="1871"/>
    <s v="FC"/>
    <s v="00182394-00182409"/>
    <s v=""/>
    <s v=""/>
    <s v=""/>
    <s v=""/>
    <n v="0"/>
    <s v=""/>
    <s v="VENTAS NO CONTRIBUYENTES"/>
    <s v=""/>
    <n v="860839115"/>
    <n v="0"/>
    <n v="649519305"/>
    <n v="0"/>
    <s v="-"/>
    <n v="0"/>
    <n v="182172250"/>
    <s v="16"/>
    <n v="29147560"/>
    <n v="0"/>
    <s v="-"/>
    <n v="0"/>
    <n v="0"/>
    <s v="-"/>
    <n v="0"/>
  </r>
  <r>
    <s v="411"/>
    <x v="5"/>
    <x v="1"/>
    <s v="008"/>
    <s v="Z1B8050003"/>
    <s v="1871"/>
    <s v="FC"/>
    <s v="00182393"/>
    <s v=""/>
    <s v=""/>
    <s v=""/>
    <s v=""/>
    <n v="0"/>
    <s v=""/>
    <s v="FUNERARIA LA QUINTA S.A"/>
    <s v="J294133070"/>
    <n v="10725650"/>
    <n v="0"/>
    <n v="0"/>
    <n v="9246250"/>
    <s v="16"/>
    <n v="1479400"/>
    <n v="0"/>
    <s v="-"/>
    <n v="0"/>
    <n v="0"/>
    <s v="-"/>
    <n v="0"/>
    <n v="0"/>
    <s v="-"/>
    <n v="0"/>
  </r>
  <r>
    <s v="412"/>
    <x v="5"/>
    <x v="1"/>
    <s v="008"/>
    <s v="Z1B8050003"/>
    <s v="1871"/>
    <s v="FC"/>
    <s v="00182379-00182392"/>
    <s v=""/>
    <s v=""/>
    <s v=""/>
    <s v=""/>
    <n v="0"/>
    <s v=""/>
    <s v="VENTAS NO CONTRIBUYENTES"/>
    <s v=""/>
    <n v="365121967.14999998"/>
    <n v="0"/>
    <n v="260085356.25"/>
    <n v="0"/>
    <s v="-"/>
    <n v="0"/>
    <n v="90548802.5"/>
    <s v="-"/>
    <n v="14487808.4"/>
    <n v="0"/>
    <s v="-"/>
    <n v="0"/>
    <n v="0"/>
    <s v="-"/>
    <n v="0"/>
  </r>
  <r>
    <s v="413"/>
    <x v="5"/>
    <x v="0"/>
    <s v="008"/>
    <s v="Z1F0017970"/>
    <s v="0126-0126"/>
    <s v="FC"/>
    <s v="00001912-00001929"/>
    <s v=""/>
    <s v=""/>
    <s v=""/>
    <s v=""/>
    <n v="0"/>
    <s v=""/>
    <s v="VENTAS NO CONTRIBUYENTES"/>
    <s v=""/>
    <n v="140386220"/>
    <n v="0"/>
    <n v="1985750"/>
    <n v="0"/>
    <s v="-"/>
    <n v="0"/>
    <n v="119310750"/>
    <s v="16"/>
    <n v="19089720"/>
    <n v="0"/>
    <s v="-"/>
    <n v="0"/>
    <n v="0"/>
    <s v="-"/>
    <n v="0"/>
  </r>
  <r>
    <s v="414"/>
    <x v="5"/>
    <x v="1"/>
    <s v="009"/>
    <s v="Z1B8014458"/>
    <s v="1921"/>
    <s v="FC"/>
    <s v="0018419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5"/>
    <x v="5"/>
    <x v="1"/>
    <s v="010"/>
    <s v="Z1F0000341"/>
    <s v="1395"/>
    <s v="FC"/>
    <s v="0008155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6"/>
    <x v="5"/>
    <x v="1"/>
    <s v="012"/>
    <s v="Z1B8038506"/>
    <s v="1776"/>
    <s v="FC"/>
    <s v="00075847-00075867"/>
    <s v=""/>
    <s v=""/>
    <s v=""/>
    <s v=""/>
    <n v="0"/>
    <s v=""/>
    <s v="VENTAS NO CONTRIBUYENTES"/>
    <s v=""/>
    <n v="354116977.5"/>
    <n v="0"/>
    <n v="165967587.5"/>
    <n v="0"/>
    <s v="-"/>
    <n v="0"/>
    <n v="162197750"/>
    <s v="16"/>
    <n v="25951640"/>
    <n v="0"/>
    <s v="-"/>
    <n v="0"/>
    <n v="0"/>
    <s v="-"/>
    <n v="0"/>
  </r>
  <r>
    <s v="417"/>
    <x v="5"/>
    <x v="1"/>
    <s v="014"/>
    <s v="Z1F0000338"/>
    <s v="1617"/>
    <s v="FC"/>
    <s v="00066246-00066322"/>
    <s v=""/>
    <s v=""/>
    <s v=""/>
    <s v=""/>
    <n v="0"/>
    <s v=""/>
    <s v="VENTAS NO CONTRIBUYENTES"/>
    <s v=""/>
    <n v="437854690"/>
    <n v="0"/>
    <n v="352381250"/>
    <n v="0"/>
    <s v="-"/>
    <n v="0"/>
    <n v="73684000"/>
    <s v="16"/>
    <n v="11789440"/>
    <n v="0"/>
    <s v="-"/>
    <n v="0"/>
    <n v="0"/>
    <s v="-"/>
    <n v="0"/>
  </r>
  <r>
    <s v="418"/>
    <x v="5"/>
    <x v="1"/>
    <s v="015"/>
    <s v="Z1B8050356"/>
    <s v="1754"/>
    <s v="FC"/>
    <s v="00091336"/>
    <s v=""/>
    <s v=""/>
    <s v=""/>
    <s v=""/>
    <n v="0"/>
    <s v=""/>
    <s v="FUNDACION RESTAURADORA DE PORTILLOS"/>
    <s v="J-412941119"/>
    <n v="7052500"/>
    <n v="0"/>
    <n v="7052500"/>
    <n v="0"/>
    <s v="-"/>
    <n v="0"/>
    <n v="0"/>
    <s v="-"/>
    <n v="0"/>
    <n v="0"/>
    <s v="-"/>
    <n v="0"/>
    <n v="0"/>
    <s v="-"/>
    <n v="0"/>
  </r>
  <r>
    <s v="419"/>
    <x v="5"/>
    <x v="1"/>
    <s v="015"/>
    <s v="Z1B8050356"/>
    <s v="1754"/>
    <s v="FC"/>
    <s v="00091335"/>
    <s v=""/>
    <s v=""/>
    <s v=""/>
    <s v=""/>
    <n v="0"/>
    <s v=""/>
    <s v="NANCY JIMENEZ"/>
    <s v="V10285277"/>
    <n v="12675000"/>
    <n v="0"/>
    <n v="12675000"/>
    <n v="0"/>
    <s v="-"/>
    <n v="0"/>
    <n v="0"/>
    <s v="-"/>
    <n v="0"/>
    <n v="0"/>
    <s v="-"/>
    <n v="0"/>
    <n v="0"/>
    <s v="-"/>
    <n v="0"/>
  </r>
  <r>
    <s v="420"/>
    <x v="5"/>
    <x v="1"/>
    <s v="016"/>
    <s v="Z1F0000490"/>
    <s v="0294"/>
    <s v="NC"/>
    <s v=""/>
    <s v="00000000"/>
    <s v=""/>
    <s v="00005406"/>
    <s v="6/7/2021"/>
    <n v="38131925"/>
    <s v="VEN"/>
    <s v="ANTONIO CARVALLO"/>
    <s v="V3587986"/>
    <n v="-38131925"/>
    <n v="0"/>
    <n v="-38131925"/>
    <n v="0"/>
    <s v="-"/>
    <n v="0"/>
    <n v="0"/>
    <s v="-"/>
    <n v="0"/>
    <n v="0"/>
    <s v="-"/>
    <n v="0"/>
    <n v="0"/>
    <s v="-"/>
    <n v="0"/>
  </r>
  <r>
    <s v="421"/>
    <x v="5"/>
    <x v="1"/>
    <s v="016"/>
    <s v="Z1F0000490"/>
    <s v="0294"/>
    <s v="FC"/>
    <s v="00005454"/>
    <s v=""/>
    <s v=""/>
    <s v=""/>
    <s v=""/>
    <n v="0"/>
    <s v=""/>
    <s v="YOHANA"/>
    <s v=" V20114047"/>
    <n v="1625000"/>
    <n v="0"/>
    <n v="1625000"/>
    <n v="0"/>
    <s v="-"/>
    <n v="0"/>
    <n v="0"/>
    <s v="-"/>
    <n v="0"/>
    <n v="0"/>
    <s v="-"/>
    <n v="0"/>
    <n v="0"/>
    <s v="-"/>
    <n v="0"/>
  </r>
  <r>
    <s v="422"/>
    <x v="5"/>
    <x v="1"/>
    <s v="016"/>
    <s v="Z1F0000490"/>
    <s v="0294"/>
    <s v="FC"/>
    <s v="00005452-00005453"/>
    <s v=""/>
    <s v=""/>
    <s v=""/>
    <s v=""/>
    <n v="0"/>
    <s v=""/>
    <s v="VENTAS NO CONTRIBUYENTES"/>
    <s v=""/>
    <n v="9343798.75"/>
    <n v="0"/>
    <n v="9343798.75"/>
    <n v="0"/>
    <s v="-"/>
    <n v="0"/>
    <n v="0"/>
    <s v="-"/>
    <n v="0"/>
    <n v="0"/>
    <s v="-"/>
    <n v="0"/>
    <n v="0"/>
    <s v="-"/>
    <n v="0"/>
  </r>
  <r>
    <s v="423"/>
    <x v="5"/>
    <x v="1"/>
    <s v="016"/>
    <s v="Z1F0000490"/>
    <s v="0294"/>
    <s v="FC"/>
    <s v="00005451"/>
    <s v=""/>
    <s v=""/>
    <s v=""/>
    <s v=""/>
    <n v="0"/>
    <s v=""/>
    <s v="ALISSON"/>
    <s v=" V19764105"/>
    <n v="3217500"/>
    <n v="0"/>
    <n v="3217500"/>
    <n v="0"/>
    <s v="-"/>
    <n v="0"/>
    <n v="0"/>
    <s v="-"/>
    <n v="0"/>
    <n v="0"/>
    <s v="-"/>
    <n v="0"/>
    <n v="0"/>
    <s v="-"/>
    <n v="0"/>
  </r>
  <r>
    <s v="424"/>
    <x v="5"/>
    <x v="1"/>
    <s v="016"/>
    <s v="Z1F0000490"/>
    <s v="0294"/>
    <s v="FC"/>
    <s v="00005444-00005450"/>
    <s v=""/>
    <s v=""/>
    <s v=""/>
    <s v=""/>
    <n v="0"/>
    <s v=""/>
    <s v="VENTAS NO CONTRIBUYENTES"/>
    <s v=""/>
    <n v="49485930"/>
    <n v="0"/>
    <n v="36207990"/>
    <n v="0"/>
    <s v="-"/>
    <n v="0"/>
    <n v="11446500"/>
    <s v="-"/>
    <n v="1831440"/>
    <n v="0"/>
    <s v="-"/>
    <n v="0"/>
    <n v="0"/>
    <s v="-"/>
    <n v="0"/>
  </r>
  <r>
    <s v="425"/>
    <x v="5"/>
    <x v="1"/>
    <s v="016"/>
    <s v="Z1F0000490"/>
    <s v="0294"/>
    <s v="FC"/>
    <s v="00005442-00005443"/>
    <s v=""/>
    <s v=""/>
    <s v=""/>
    <s v=""/>
    <n v="0"/>
    <s v=""/>
    <s v="VENTAS NO CONTRIBUYENTES"/>
    <s v=""/>
    <n v="4984525"/>
    <n v="0"/>
    <n v="4984525"/>
    <n v="0"/>
    <s v="-"/>
    <n v="0"/>
    <n v="0"/>
    <s v="-"/>
    <n v="0"/>
    <n v="0"/>
    <s v="-"/>
    <n v="0"/>
    <n v="0"/>
    <s v="-"/>
    <n v="0"/>
  </r>
  <r>
    <s v="426"/>
    <x v="5"/>
    <x v="1"/>
    <s v="016"/>
    <s v="Z1F0000490"/>
    <s v="0294"/>
    <s v="FC"/>
    <s v="00005429-00005441"/>
    <s v=""/>
    <s v=""/>
    <s v=""/>
    <s v=""/>
    <n v="0"/>
    <s v=""/>
    <s v="VENTAS NO CONTRIBUYENTES"/>
    <s v=""/>
    <n v="63103413.75"/>
    <n v="0"/>
    <n v="63103413.75"/>
    <n v="0"/>
    <s v="-"/>
    <n v="0"/>
    <n v="0"/>
    <s v="-"/>
    <n v="0"/>
    <n v="0"/>
    <s v="-"/>
    <n v="0"/>
    <n v="0"/>
    <s v="-"/>
    <n v="0"/>
  </r>
  <r>
    <s v="427"/>
    <x v="5"/>
    <x v="1"/>
    <s v="016"/>
    <s v="Z1F0000490"/>
    <s v="0294"/>
    <s v="FC"/>
    <s v="00005426-00005428"/>
    <s v=""/>
    <s v=""/>
    <s v=""/>
    <s v=""/>
    <n v="0"/>
    <s v=""/>
    <s v="VENTAS NO CONTRIBUYENTES"/>
    <s v=""/>
    <n v="4907500"/>
    <n v="0"/>
    <n v="4907500"/>
    <n v="0"/>
    <s v="-"/>
    <n v="0"/>
    <n v="0"/>
    <s v="-"/>
    <n v="0"/>
    <n v="0"/>
    <s v="-"/>
    <n v="0"/>
    <n v="0"/>
    <s v="-"/>
    <n v="0"/>
  </r>
  <r>
    <s v="428"/>
    <x v="5"/>
    <x v="1"/>
    <s v="016"/>
    <s v="Z1F0000490"/>
    <s v="0294"/>
    <s v="FC"/>
    <s v="00005417-00005425"/>
    <s v=""/>
    <s v=""/>
    <s v=""/>
    <s v=""/>
    <n v="0"/>
    <s v=""/>
    <s v="VENTAS NO CONTRIBUYENTES"/>
    <s v=""/>
    <n v="90169673.75"/>
    <n v="0"/>
    <n v="87760643.75"/>
    <n v="0"/>
    <s v="-"/>
    <n v="0"/>
    <n v="2076750"/>
    <s v="-"/>
    <n v="332280"/>
    <n v="0"/>
    <s v="-"/>
    <n v="0"/>
    <n v="0"/>
    <s v="-"/>
    <n v="0"/>
  </r>
  <r>
    <s v="429"/>
    <x v="5"/>
    <x v="1"/>
    <s v="016"/>
    <s v="Z1F0000490"/>
    <s v="0294"/>
    <s v="FC"/>
    <s v="00005416"/>
    <s v=""/>
    <s v=""/>
    <s v=""/>
    <s v=""/>
    <n v="0"/>
    <s v=""/>
    <s v="?CLIEDISTRIBUIDORA MONTEV2012. C.A"/>
    <s v=" J407863797"/>
    <n v="46778208.75"/>
    <n v="0"/>
    <n v="44561448.75"/>
    <n v="1911000"/>
    <s v="16"/>
    <n v="305760"/>
    <n v="0"/>
    <s v="-"/>
    <n v="0"/>
    <n v="0"/>
    <s v="-"/>
    <n v="0"/>
    <n v="0"/>
    <s v="-"/>
    <n v="0"/>
  </r>
  <r>
    <s v="430"/>
    <x v="5"/>
    <x v="1"/>
    <s v="016"/>
    <s v="Z1F0000490"/>
    <s v="0294"/>
    <s v="FC"/>
    <s v="00005413-00005415"/>
    <s v=""/>
    <s v=""/>
    <s v=""/>
    <s v=""/>
    <n v="0"/>
    <s v=""/>
    <s v="VENTAS NO CONTRIBUYENTES"/>
    <s v=""/>
    <n v="19497660"/>
    <n v="0"/>
    <n v="17280900"/>
    <n v="0"/>
    <s v="-"/>
    <n v="0"/>
    <n v="1911000"/>
    <s v="-"/>
    <n v="305760"/>
    <n v="0"/>
    <s v="-"/>
    <n v="0"/>
    <n v="0"/>
    <s v="-"/>
    <n v="0"/>
  </r>
  <r>
    <s v="431"/>
    <x v="5"/>
    <x v="1"/>
    <s v="016"/>
    <s v="Z1F0000490"/>
    <s v="0294"/>
    <s v="FC"/>
    <s v="00005408-00005412"/>
    <s v=""/>
    <s v=""/>
    <s v=""/>
    <s v=""/>
    <n v="0"/>
    <s v=""/>
    <s v="VENTAS NO CONTRIBUYENTES"/>
    <s v=""/>
    <n v="28101775"/>
    <n v="0"/>
    <n v="28101775"/>
    <n v="0"/>
    <s v="-"/>
    <n v="0"/>
    <n v="0"/>
    <s v="-"/>
    <n v="0"/>
    <n v="0"/>
    <s v="-"/>
    <n v="0"/>
    <n v="0"/>
    <s v="-"/>
    <n v="0"/>
  </r>
  <r>
    <s v="432"/>
    <x v="5"/>
    <x v="1"/>
    <s v="016"/>
    <s v="Z1F0000490"/>
    <s v="0294"/>
    <s v="FC"/>
    <s v="00005402-00005407"/>
    <s v=""/>
    <s v=""/>
    <s v=""/>
    <s v=""/>
    <n v="0"/>
    <s v=""/>
    <s v="VENTAS NO CONTRIBUYENTES"/>
    <s v=""/>
    <n v="86759611.25"/>
    <n v="0"/>
    <n v="76957611.25"/>
    <n v="0"/>
    <s v="-"/>
    <n v="0"/>
    <n v="8450000"/>
    <s v="-"/>
    <n v="1352000"/>
    <n v="0"/>
    <s v="-"/>
    <n v="0"/>
    <n v="0"/>
    <s v="-"/>
    <n v="0"/>
  </r>
  <r>
    <s v="433"/>
    <x v="5"/>
    <x v="1"/>
    <s v="016"/>
    <s v="Z1F0000490"/>
    <s v="0294"/>
    <s v="FC"/>
    <s v="00005401"/>
    <s v=""/>
    <s v=""/>
    <s v=""/>
    <s v=""/>
    <n v="0"/>
    <s v=""/>
    <s v="MANTENIMIENTO ARFERCA"/>
    <s v="J410735279"/>
    <n v="3242850"/>
    <n v="0"/>
    <n v="3242850"/>
    <n v="0"/>
    <s v="-"/>
    <n v="0"/>
    <n v="0"/>
    <s v="-"/>
    <n v="0"/>
    <n v="0"/>
    <s v="-"/>
    <n v="0"/>
    <n v="0"/>
    <s v="-"/>
    <n v="0"/>
  </r>
  <r>
    <s v="434"/>
    <x v="5"/>
    <x v="1"/>
    <s v="016"/>
    <s v="Z1F0000490"/>
    <s v="0294"/>
    <s v="FC"/>
    <s v="00005400"/>
    <s v=""/>
    <s v=""/>
    <s v=""/>
    <s v=""/>
    <n v="0"/>
    <s v=""/>
    <s v="MANTENIMIENTO ARFERCA"/>
    <s v="J410735279"/>
    <n v="7175545"/>
    <n v="0"/>
    <n v="7175545"/>
    <n v="0"/>
    <s v="-"/>
    <n v="0"/>
    <n v="0"/>
    <s v="-"/>
    <n v="0"/>
    <n v="0"/>
    <s v="-"/>
    <n v="0"/>
    <n v="0"/>
    <s v="-"/>
    <n v="0"/>
  </r>
  <r>
    <s v="435"/>
    <x v="5"/>
    <x v="1"/>
    <s v="016"/>
    <s v="Z1F0000490"/>
    <s v="0294"/>
    <s v="FC"/>
    <s v="00005399"/>
    <s v=""/>
    <s v=""/>
    <s v=""/>
    <s v=""/>
    <n v="0"/>
    <s v=""/>
    <s v="MANTENIMIENTO ARFERCA"/>
    <s v="J410735279"/>
    <n v="3217500"/>
    <n v="0"/>
    <n v="3217500"/>
    <n v="0"/>
    <s v="-"/>
    <n v="0"/>
    <n v="0"/>
    <s v="-"/>
    <n v="0"/>
    <n v="0"/>
    <s v="-"/>
    <n v="0"/>
    <n v="0"/>
    <s v="-"/>
    <n v="0"/>
  </r>
  <r>
    <s v="436"/>
    <x v="5"/>
    <x v="1"/>
    <s v="016"/>
    <s v="Z1F0000490"/>
    <s v="0294"/>
    <s v="FC"/>
    <s v="00005396-00005398"/>
    <s v=""/>
    <s v=""/>
    <s v=""/>
    <s v=""/>
    <n v="0"/>
    <s v=""/>
    <s v="VENTAS NO CONTRIBUYENTES"/>
    <s v=""/>
    <n v="9193990"/>
    <n v="0"/>
    <n v="6924450"/>
    <n v="0"/>
    <s v="-"/>
    <n v="0"/>
    <n v="1956500"/>
    <s v="-"/>
    <n v="313040"/>
    <n v="0"/>
    <s v="-"/>
    <n v="0"/>
    <n v="0"/>
    <s v="-"/>
    <n v="0"/>
  </r>
  <r>
    <s v="437"/>
    <x v="6"/>
    <x v="1"/>
    <s v="001"/>
    <s v="Z1F0000700"/>
    <s v="1593"/>
    <s v="FC"/>
    <s v="00128133-00128205"/>
    <s v=""/>
    <s v=""/>
    <s v=""/>
    <s v=""/>
    <n v="0"/>
    <s v=""/>
    <s v="VENTAS NO CONTRIBUYENTES"/>
    <s v=""/>
    <n v="2167680683.1999998"/>
    <n v="0"/>
    <n v="1584045908.75"/>
    <n v="0"/>
    <s v="-"/>
    <n v="0"/>
    <n v="503133426.25"/>
    <s v="-"/>
    <n v="80501348.199999988"/>
    <n v="0"/>
    <s v="-"/>
    <n v="0"/>
    <n v="0"/>
    <s v="-"/>
    <n v="0"/>
  </r>
  <r>
    <s v="438"/>
    <x v="6"/>
    <x v="0"/>
    <s v="001"/>
    <s v="Z1F0017854"/>
    <s v="0503-0503"/>
    <s v="FC"/>
    <s v="00030197-00030237"/>
    <s v=""/>
    <s v=""/>
    <s v=""/>
    <s v=""/>
    <n v="0"/>
    <s v=""/>
    <s v="VENTAS NO CONTRIBUYENTES"/>
    <s v=""/>
    <n v="652772128.39999998"/>
    <n v="0"/>
    <n v="306151670"/>
    <n v="0"/>
    <s v="-"/>
    <n v="0"/>
    <n v="298810740"/>
    <s v="16"/>
    <n v="47809718.399999999"/>
    <n v="0"/>
    <s v="-"/>
    <n v="0"/>
    <n v="0"/>
    <s v="-"/>
    <n v="0"/>
  </r>
  <r>
    <s v="439"/>
    <x v="6"/>
    <x v="0"/>
    <s v="001"/>
    <s v="Z1F0017854"/>
    <s v="0503"/>
    <s v="FC"/>
    <s v="00030196"/>
    <s v=""/>
    <s v=""/>
    <s v=""/>
    <s v=""/>
    <n v="0"/>
    <s v=""/>
    <s v="CORPORACION LENOTRE GOURMET C.A"/>
    <s v="J317391004"/>
    <n v="5470237.5"/>
    <n v="0"/>
    <n v="5470237.5"/>
    <n v="0"/>
    <s v="-"/>
    <n v="0"/>
    <n v="0"/>
    <s v="-"/>
    <n v="0"/>
    <n v="0"/>
    <s v="-"/>
    <n v="0"/>
    <n v="0"/>
    <s v="-"/>
    <n v="0"/>
  </r>
  <r>
    <s v="440"/>
    <x v="6"/>
    <x v="0"/>
    <s v="001"/>
    <s v="Z1F0017854"/>
    <s v="0503-0503"/>
    <s v="FC"/>
    <s v="00030190-00030195"/>
    <s v=""/>
    <s v=""/>
    <s v=""/>
    <s v=""/>
    <n v="0"/>
    <s v=""/>
    <s v="VENTAS NO CONTRIBUYENTES"/>
    <s v=""/>
    <n v="34108305"/>
    <n v="0"/>
    <n v="27759625"/>
    <n v="0"/>
    <s v="-"/>
    <n v="0"/>
    <n v="5473000"/>
    <s v="-"/>
    <n v="875680"/>
    <n v="0"/>
    <s v="-"/>
    <n v="0"/>
    <n v="0"/>
    <s v="-"/>
    <n v="0"/>
  </r>
  <r>
    <s v="748"/>
    <x v="10"/>
    <x v="2"/>
    <s v="002"/>
    <s v="Z1F0008858"/>
    <s v="0958-0958"/>
    <s v="FC"/>
    <s v="00126441-00126630"/>
    <s v=""/>
    <s v=""/>
    <s v=""/>
    <s v=""/>
    <n v="0"/>
    <s v=""/>
    <s v="VENTAS NO CONTRIBUYENTES"/>
    <s v=""/>
    <n v="2114303725.9199998"/>
    <n v="0"/>
    <n v="1888831745.4000001"/>
    <n v="0"/>
    <s v="-"/>
    <n v="0"/>
    <n v="194372397"/>
    <s v="-"/>
    <n v="31099583.52"/>
    <n v="0"/>
    <s v="-"/>
    <n v="0"/>
    <n v="0"/>
    <s v="-"/>
    <n v="0"/>
  </r>
  <r>
    <s v="442"/>
    <x v="6"/>
    <x v="1"/>
    <s v="002"/>
    <s v="Z1B8050002"/>
    <s v="1929"/>
    <s v="FC"/>
    <s v="00174463-00174555"/>
    <s v=""/>
    <s v=""/>
    <s v=""/>
    <s v=""/>
    <n v="0"/>
    <s v=""/>
    <s v="VENTAS NO CONTRIBUYENTES"/>
    <s v=""/>
    <n v="2588717767.1500006"/>
    <n v="0"/>
    <n v="1992760060"/>
    <n v="0"/>
    <s v="-"/>
    <n v="0"/>
    <n v="507226833.75"/>
    <s v="-"/>
    <n v="81156293.400000006"/>
    <n v="0"/>
    <s v="-"/>
    <n v="0"/>
    <n v="7013500"/>
    <s v="-"/>
    <n v="561080"/>
  </r>
  <r>
    <s v="443"/>
    <x v="6"/>
    <x v="0"/>
    <s v="002"/>
    <s v="Z1F0017966"/>
    <s v="0500-0500"/>
    <s v="FC"/>
    <s v="00015802-00015875"/>
    <s v=""/>
    <s v=""/>
    <s v=""/>
    <s v=""/>
    <n v="0"/>
    <s v=""/>
    <s v="VENTAS NO CONTRIBUYENTES"/>
    <s v=""/>
    <n v="2020046932.9000001"/>
    <n v="0"/>
    <n v="1268902958.75"/>
    <n v="0"/>
    <s v="-"/>
    <n v="0"/>
    <n v="647537908.75"/>
    <s v="16"/>
    <n v="103606065.40000001"/>
    <n v="0"/>
    <s v="-"/>
    <n v="0"/>
    <n v="0"/>
    <s v="-"/>
    <n v="0"/>
  </r>
  <r>
    <s v="823"/>
    <x v="11"/>
    <x v="2"/>
    <s v="002"/>
    <s v="Z1F0008858"/>
    <s v="0959-0959"/>
    <s v="FC"/>
    <s v="00126706-00126782"/>
    <s v=""/>
    <s v=""/>
    <s v=""/>
    <s v=""/>
    <n v="0"/>
    <s v=""/>
    <s v="VENTAS NO CONTRIBUYENTES"/>
    <s v=""/>
    <n v="707756028.03799987"/>
    <n v="0"/>
    <n v="614548227.95000005"/>
    <n v="0"/>
    <s v="-"/>
    <n v="0"/>
    <n v="80351551.799999997"/>
    <s v="-"/>
    <n v="12856248.288000001"/>
    <n v="0"/>
    <s v="-"/>
    <n v="0"/>
    <n v="0"/>
    <s v="-"/>
    <n v="0"/>
  </r>
  <r>
    <s v="824"/>
    <x v="11"/>
    <x v="2"/>
    <s v="002"/>
    <s v="Z1F0008858"/>
    <s v="0959-0959"/>
    <s v="FC"/>
    <s v="00126631-00126705"/>
    <s v=""/>
    <s v=""/>
    <s v=""/>
    <s v=""/>
    <n v="0"/>
    <s v=""/>
    <s v="VENTAS NO CONTRIBUYENTES"/>
    <s v=""/>
    <n v="785418799.20000005"/>
    <n v="0"/>
    <n v="702787730.39999998"/>
    <n v="0"/>
    <s v="-"/>
    <n v="0"/>
    <n v="71233680"/>
    <s v="-"/>
    <n v="11397388.799999999"/>
    <n v="0"/>
    <s v="-"/>
    <n v="0"/>
    <n v="0"/>
    <s v="-"/>
    <n v="0"/>
  </r>
  <r>
    <s v="903"/>
    <x v="12"/>
    <x v="2"/>
    <s v="002"/>
    <s v="Z1F0008858"/>
    <s v="0960"/>
    <s v="NC"/>
    <s v=""/>
    <s v="00000155"/>
    <s v=""/>
    <s v="00126938"/>
    <s v="13/7/2021"/>
    <n v="7999800"/>
    <s v="VEN"/>
    <s v="CAJA SIN ACTIVIDAD"/>
    <s v="V8678709 "/>
    <n v="-7999800"/>
    <n v="0"/>
    <n v="-7999800"/>
    <n v="0"/>
    <s v="-"/>
    <n v="0"/>
    <n v="0"/>
    <s v="-"/>
    <n v="0"/>
    <n v="0"/>
    <s v="-"/>
    <n v="0"/>
    <n v="0"/>
    <s v="-"/>
    <n v="0"/>
  </r>
  <r>
    <s v="904"/>
    <x v="12"/>
    <x v="2"/>
    <s v="002"/>
    <s v="Z1F0008858"/>
    <s v="0960-0960"/>
    <s v="FC"/>
    <s v="00126859-00126961"/>
    <s v=""/>
    <s v=""/>
    <s v=""/>
    <s v=""/>
    <n v="0"/>
    <s v=""/>
    <s v="CAJA SIN ACTIVIDAD"/>
    <s v=""/>
    <n v="1251160735.98"/>
    <n v="0"/>
    <n v="1070636392.25"/>
    <n v="0"/>
    <s v="-"/>
    <n v="0"/>
    <n v="155624434.25"/>
    <s v="-"/>
    <n v="24899909.479999997"/>
    <n v="0"/>
    <s v="-"/>
    <n v="0"/>
    <n v="0"/>
    <s v="-"/>
    <n v="0"/>
  </r>
  <r>
    <s v="907"/>
    <x v="12"/>
    <x v="2"/>
    <s v="002"/>
    <s v="Z1F0008858"/>
    <s v="0960"/>
    <s v="FC"/>
    <s v="00126858"/>
    <s v=""/>
    <s v=""/>
    <s v=""/>
    <s v=""/>
    <n v="0"/>
    <s v=""/>
    <s v="CAJA SIN ACTIVIDAD"/>
    <s v="J40466217-0"/>
    <n v="19045740"/>
    <n v="0"/>
    <n v="19045740"/>
    <n v="0"/>
    <s v="-"/>
    <n v="0"/>
    <n v="0"/>
    <s v="-"/>
    <n v="0"/>
    <n v="0"/>
    <s v="-"/>
    <n v="0"/>
    <n v="0"/>
    <s v="-"/>
    <n v="0"/>
  </r>
  <r>
    <s v="908"/>
    <x v="12"/>
    <x v="2"/>
    <s v="002"/>
    <s v="Z1F0008858"/>
    <s v="0960-0960"/>
    <s v="FC"/>
    <s v="00126783-00126857"/>
    <s v=""/>
    <s v=""/>
    <s v=""/>
    <s v=""/>
    <n v="0"/>
    <s v=""/>
    <s v="CAJA SIN ACTIVIDAD"/>
    <s v=""/>
    <n v="759934677.64999998"/>
    <n v="0"/>
    <n v="698757194.04999995"/>
    <n v="0"/>
    <s v="-"/>
    <n v="0"/>
    <n v="52739210"/>
    <s v="-"/>
    <n v="8438273.6000000015"/>
    <n v="0"/>
    <s v="-"/>
    <n v="0"/>
    <n v="0"/>
    <s v="-"/>
    <n v="0"/>
  </r>
  <r>
    <s v="985"/>
    <x v="13"/>
    <x v="2"/>
    <s v="002"/>
    <s v="Z1F0008858"/>
    <s v="0961-0961"/>
    <s v="FC"/>
    <s v="00127001-00127074"/>
    <s v=""/>
    <s v=""/>
    <s v=""/>
    <s v=""/>
    <n v="0"/>
    <s v=""/>
    <s v="CAJA SIN ACTIVIDAD"/>
    <s v=""/>
    <n v="658428824.25"/>
    <n v="0"/>
    <n v="590306084.25"/>
    <n v="0"/>
    <s v="-"/>
    <n v="0"/>
    <n v="58726500"/>
    <s v="16"/>
    <n v="9396240"/>
    <n v="0"/>
    <s v="-"/>
    <n v="0"/>
    <n v="0"/>
    <s v="-"/>
    <n v="0"/>
  </r>
  <r>
    <s v="451"/>
    <x v="6"/>
    <x v="1"/>
    <s v="002"/>
    <s v="Z1B8050149"/>
    <s v="1851"/>
    <s v="FC "/>
    <s v="00213072-00213165"/>
    <m/>
    <m/>
    <m/>
    <m/>
    <n v="0"/>
    <m/>
    <s v="VENTAS NO CONTRIBUYENTES"/>
    <m/>
    <n v="1108297789"/>
    <n v="0"/>
    <n v="1108297789"/>
    <n v="0"/>
    <s v="-"/>
    <n v="0"/>
    <n v="0"/>
    <s v="-"/>
    <n v="0"/>
    <n v="0"/>
    <s v="-"/>
    <n v="0"/>
    <n v="0"/>
    <s v="-"/>
    <n v="0"/>
  </r>
  <r>
    <s v="452"/>
    <x v="6"/>
    <x v="1"/>
    <s v="002"/>
    <s v="Z1B8050149"/>
    <s v="1851"/>
    <s v="NC"/>
    <m/>
    <s v="00001276-00001277"/>
    <m/>
    <m/>
    <m/>
    <n v="0"/>
    <m/>
    <s v="NOTA DE CREDITO"/>
    <m/>
    <n v="-19362410"/>
    <n v="0"/>
    <n v="-19362410"/>
    <n v="0"/>
    <s v="-"/>
    <n v="0"/>
    <n v="0"/>
    <s v="-"/>
    <n v="0"/>
    <n v="0"/>
    <s v="-"/>
    <n v="0"/>
    <n v="0"/>
    <s v="-"/>
    <n v="0"/>
  </r>
  <r>
    <s v="453"/>
    <x v="6"/>
    <x v="1"/>
    <s v="003"/>
    <s v="Z1B8051199"/>
    <s v="0012"/>
    <s v="FC"/>
    <s v="00000830-00000899"/>
    <s v=""/>
    <s v=""/>
    <s v=""/>
    <s v=""/>
    <n v="0"/>
    <s v=""/>
    <s v="VENTAS NO CONTRIBUYENTES"/>
    <s v=""/>
    <n v="1955158320.0500004"/>
    <n v="0"/>
    <n v="1476349333.75"/>
    <n v="0"/>
    <s v="-"/>
    <n v="0"/>
    <n v="412766367.5"/>
    <s v="16"/>
    <n v="66042618.799999997"/>
    <n v="0"/>
    <s v="-"/>
    <n v="0"/>
    <n v="0"/>
    <s v="-"/>
    <n v="0"/>
  </r>
  <r>
    <s v="454"/>
    <x v="6"/>
    <x v="0"/>
    <s v="003"/>
    <s v="Z1F0017848"/>
    <s v="0495-0495"/>
    <s v="FC"/>
    <s v="00024809-00024821"/>
    <s v=""/>
    <s v=""/>
    <s v=""/>
    <s v=""/>
    <n v="0"/>
    <s v=""/>
    <s v="VENTAS NO CONTRIBUYENTES"/>
    <s v=""/>
    <n v="295359725.19999999"/>
    <n v="0"/>
    <n v="226986025"/>
    <n v="0"/>
    <s v="-"/>
    <n v="0"/>
    <n v="58942845"/>
    <s v="-"/>
    <n v="9430855.1999999993"/>
    <n v="0"/>
    <s v="-"/>
    <n v="0"/>
    <n v="0"/>
    <s v="-"/>
    <n v="0"/>
  </r>
  <r>
    <s v="455"/>
    <x v="6"/>
    <x v="0"/>
    <s v="003"/>
    <s v="Z1F0017848"/>
    <s v="0495"/>
    <s v="FC"/>
    <s v="00024808"/>
    <s v=""/>
    <s v=""/>
    <s v=""/>
    <s v=""/>
    <n v="0"/>
    <s v=""/>
    <s v="BODEGON BIELE VITE C.A."/>
    <s v="J410610832"/>
    <n v="174761047.5"/>
    <n v="0"/>
    <n v="118346767.5"/>
    <n v="48633000"/>
    <s v="16"/>
    <n v="7781280"/>
    <n v="0"/>
    <s v="-"/>
    <n v="0"/>
    <n v="0"/>
    <s v="-"/>
    <n v="0"/>
    <n v="0"/>
    <s v="-"/>
    <n v="0"/>
  </r>
  <r>
    <s v="456"/>
    <x v="6"/>
    <x v="0"/>
    <s v="003"/>
    <s v="Z1F0017848"/>
    <s v="0495-0495"/>
    <s v="FC"/>
    <s v="00024795-00024807"/>
    <s v=""/>
    <s v=""/>
    <s v=""/>
    <s v=""/>
    <n v="0"/>
    <s v=""/>
    <s v="VENTAS NO CONTRIBUYENTES"/>
    <s v=""/>
    <n v="197640390"/>
    <n v="0"/>
    <n v="115269660"/>
    <n v="0"/>
    <s v="-"/>
    <n v="0"/>
    <n v="71009250"/>
    <s v="16"/>
    <n v="11361480"/>
    <n v="0"/>
    <s v="-"/>
    <n v="0"/>
    <n v="0"/>
    <s v="-"/>
    <n v="0"/>
  </r>
  <r>
    <s v="457"/>
    <x v="6"/>
    <x v="0"/>
    <s v="003"/>
    <s v="Z1F0017848"/>
    <s v="0495"/>
    <s v="FC"/>
    <s v="00024794"/>
    <s v=""/>
    <s v=""/>
    <s v=""/>
    <s v=""/>
    <n v="0"/>
    <s v=""/>
    <s v="FRANCISCO DORTA A SUCESORES"/>
    <s v="J000752583"/>
    <n v="3932500"/>
    <n v="0"/>
    <n v="3932500"/>
    <n v="0"/>
    <s v="-"/>
    <n v="0"/>
    <n v="0"/>
    <s v="-"/>
    <n v="0"/>
    <n v="0"/>
    <s v="-"/>
    <n v="0"/>
    <n v="0"/>
    <s v="-"/>
    <n v="0"/>
  </r>
  <r>
    <s v="458"/>
    <x v="6"/>
    <x v="0"/>
    <s v="003"/>
    <s v="Z1F0017848"/>
    <s v="0495-0495"/>
    <s v="FC"/>
    <s v="00024789-00024793"/>
    <s v=""/>
    <s v=""/>
    <s v=""/>
    <s v=""/>
    <n v="0"/>
    <s v=""/>
    <s v="VENTAS NO CONTRIBUYENTES"/>
    <s v=""/>
    <n v="96185666.200000003"/>
    <n v="0"/>
    <n v="86512562.5"/>
    <n v="0"/>
    <s v="-"/>
    <n v="0"/>
    <n v="8338882.5"/>
    <s v="-"/>
    <n v="1334221.2"/>
    <n v="0"/>
    <s v="-"/>
    <n v="0"/>
    <n v="0"/>
    <s v="-"/>
    <n v="0"/>
  </r>
  <r>
    <s v="459"/>
    <x v="6"/>
    <x v="0"/>
    <s v="003"/>
    <s v="Z1F0017848"/>
    <s v="0495"/>
    <s v="FC"/>
    <s v="00024788"/>
    <s v=""/>
    <s v=""/>
    <s v=""/>
    <s v=""/>
    <n v="0"/>
    <s v=""/>
    <s v="FRANCISCO DORTA A SUCESORES"/>
    <s v="J000752583"/>
    <n v="16069950"/>
    <n v="0"/>
    <n v="15843750"/>
    <n v="195000"/>
    <s v="16"/>
    <n v="31200"/>
    <n v="0"/>
    <s v="-"/>
    <n v="0"/>
    <n v="0"/>
    <s v="-"/>
    <n v="0"/>
    <n v="0"/>
    <s v="-"/>
    <n v="0"/>
  </r>
  <r>
    <s v="460"/>
    <x v="6"/>
    <x v="0"/>
    <s v="003"/>
    <s v="Z1F0017848"/>
    <s v="0495-0495"/>
    <s v="FC"/>
    <s v="00024786-00024787"/>
    <s v=""/>
    <s v=""/>
    <s v=""/>
    <s v=""/>
    <n v="0"/>
    <s v=""/>
    <s v="VENTAS NO CONTRIBUYENTES"/>
    <s v=""/>
    <n v="13154375"/>
    <n v="0"/>
    <n v="13154375"/>
    <n v="0"/>
    <s v="-"/>
    <n v="0"/>
    <n v="0"/>
    <s v="-"/>
    <n v="0"/>
    <n v="0"/>
    <s v="-"/>
    <n v="0"/>
    <n v="0"/>
    <s v="-"/>
    <n v="0"/>
  </r>
  <r>
    <s v="986"/>
    <x v="13"/>
    <x v="2"/>
    <s v="002"/>
    <s v="Z1F0008858"/>
    <s v="0961"/>
    <s v="FC"/>
    <s v="00127000"/>
    <s v=""/>
    <s v=""/>
    <s v=""/>
    <s v=""/>
    <n v="0"/>
    <s v=""/>
    <s v="CAJA SIN ACTIVIDAD"/>
    <s v="V299225401"/>
    <n v="2772632"/>
    <n v="0"/>
    <n v="0"/>
    <n v="2390200"/>
    <s v="16"/>
    <n v="382432"/>
    <n v="0"/>
    <s v="-"/>
    <n v="0"/>
    <n v="0"/>
    <s v="-"/>
    <n v="0"/>
    <n v="0"/>
    <s v="-"/>
    <n v="0"/>
  </r>
  <r>
    <s v="987"/>
    <x v="13"/>
    <x v="2"/>
    <s v="002"/>
    <s v="Z1F0008858"/>
    <s v="0961-0961"/>
    <s v="FC"/>
    <s v="00126962-00126999"/>
    <s v=""/>
    <s v=""/>
    <s v=""/>
    <s v=""/>
    <n v="0"/>
    <s v=""/>
    <s v="CAJA SIN ACTIVIDAD"/>
    <s v=""/>
    <n v="333731340.75999999"/>
    <n v="0"/>
    <n v="291577508"/>
    <n v="0"/>
    <s v="-"/>
    <n v="0"/>
    <n v="36339511"/>
    <s v="-"/>
    <n v="5814321.7599999998"/>
    <n v="0"/>
    <s v="-"/>
    <n v="0"/>
    <n v="0"/>
    <s v="-"/>
    <n v="0"/>
  </r>
  <r>
    <s v="1058"/>
    <x v="14"/>
    <x v="2"/>
    <s v="002"/>
    <s v="Z1F0008858"/>
    <s v="0962-0962"/>
    <s v="FC"/>
    <s v="00127075-00127249"/>
    <s v=""/>
    <s v=""/>
    <s v=""/>
    <s v=""/>
    <n v="0"/>
    <s v=""/>
    <s v="VENTAS NO CONTRIBUYENTES"/>
    <s v=""/>
    <n v="1964450599.5"/>
    <n v="0"/>
    <n v="1798968247.5"/>
    <n v="0"/>
    <s v="-"/>
    <n v="0"/>
    <n v="142657200"/>
    <s v="-"/>
    <n v="22825152"/>
    <n v="0"/>
    <s v="-"/>
    <n v="0"/>
    <n v="0"/>
    <s v="-"/>
    <n v="0"/>
  </r>
  <r>
    <s v="35"/>
    <x v="0"/>
    <x v="2"/>
    <s v="003"/>
    <s v="Z1F0008965"/>
    <s v="0936-0936"/>
    <s v="FC"/>
    <s v="00120559-00120706"/>
    <s v=""/>
    <s v=""/>
    <s v=""/>
    <s v=""/>
    <n v="0"/>
    <s v=""/>
    <s v="VENTAS NO CONTRIBUYENTES"/>
    <s v=""/>
    <n v="1489821513.04"/>
    <n v="0"/>
    <n v="1429341416.8000002"/>
    <n v="0"/>
    <s v="-"/>
    <n v="0"/>
    <n v="52138014"/>
    <s v="16"/>
    <n v="8342082.2399999993"/>
    <n v="0"/>
    <s v="-"/>
    <n v="0"/>
    <n v="0"/>
    <s v="-"/>
    <n v="0"/>
  </r>
  <r>
    <s v="107"/>
    <x v="1"/>
    <x v="2"/>
    <s v="003"/>
    <s v="Z1F0008965"/>
    <s v="0937"/>
    <s v="NC"/>
    <s v=""/>
    <s v="00000123"/>
    <s v=""/>
    <s v="00120755"/>
    <s v="2/7/2021"/>
    <n v="14806480"/>
    <s v="VEN"/>
    <s v="MILEYDE RIOS"/>
    <s v="V11821463"/>
    <n v="-4179500"/>
    <n v="0"/>
    <n v="-4179500"/>
    <n v="0"/>
    <s v="-"/>
    <n v="0"/>
    <n v="0"/>
    <s v="-"/>
    <n v="0"/>
    <n v="0"/>
    <s v="-"/>
    <n v="0"/>
    <n v="0"/>
    <s v="-"/>
    <n v="0"/>
  </r>
  <r>
    <s v="108"/>
    <x v="1"/>
    <x v="2"/>
    <s v="003"/>
    <s v="Z1F0008965"/>
    <s v="0937-0937"/>
    <s v="FC"/>
    <s v="00120810-00120854"/>
    <s v=""/>
    <s v=""/>
    <s v=""/>
    <s v=""/>
    <n v="0"/>
    <s v=""/>
    <s v="VENTAS NO CONTRIBUYENTES"/>
    <s v=""/>
    <n v="400972025"/>
    <n v="0"/>
    <n v="327871725"/>
    <n v="0"/>
    <s v="-"/>
    <n v="0"/>
    <n v="63017500"/>
    <s v="-"/>
    <n v="10082800"/>
    <n v="0"/>
    <s v="-"/>
    <n v="0"/>
    <n v="0"/>
    <s v="-"/>
    <n v="0"/>
  </r>
  <r>
    <s v="109"/>
    <x v="1"/>
    <x v="2"/>
    <s v="003"/>
    <s v="Z1F0008965"/>
    <s v="0937"/>
    <s v="FC"/>
    <s v="00120809"/>
    <s v=""/>
    <s v=""/>
    <s v=""/>
    <s v=""/>
    <n v="0"/>
    <s v=""/>
    <s v="SANTA ROJA"/>
    <s v="V231539832"/>
    <n v="8207631.25"/>
    <n v="0"/>
    <n v="8207631.25"/>
    <n v="0"/>
    <s v="-"/>
    <n v="0"/>
    <n v="0"/>
    <s v="-"/>
    <n v="0"/>
    <n v="0"/>
    <s v="-"/>
    <n v="0"/>
    <n v="0"/>
    <s v="-"/>
    <n v="0"/>
  </r>
  <r>
    <s v="468"/>
    <x v="6"/>
    <x v="1"/>
    <s v="004"/>
    <s v="Z1B8050937"/>
    <s v="1857"/>
    <s v="FC"/>
    <s v="00171056-00171167"/>
    <s v=""/>
    <s v=""/>
    <s v=""/>
    <s v=""/>
    <n v="0"/>
    <s v=""/>
    <s v="VENTAS NO CONTRIBUYENTES"/>
    <s v=""/>
    <n v="4450907303.0500011"/>
    <n v="0"/>
    <n v="3207143653.75"/>
    <n v="0"/>
    <s v="-"/>
    <n v="0"/>
    <n v="1072210042.5"/>
    <s v="16"/>
    <n v="171553606.80000001"/>
    <n v="0"/>
    <s v="-"/>
    <n v="0"/>
    <n v="0"/>
    <s v="-"/>
    <n v="0"/>
  </r>
  <r>
    <s v="469"/>
    <x v="6"/>
    <x v="0"/>
    <s v="004"/>
    <s v="Z1F0017963"/>
    <s v="0498-0498"/>
    <s v="FC"/>
    <s v="00016061-00016116"/>
    <s v=""/>
    <s v=""/>
    <s v=""/>
    <s v=""/>
    <n v="0"/>
    <s v=""/>
    <s v="VENTAS NO CONTRIBUYENTES"/>
    <s v=""/>
    <n v="2159493512.7412"/>
    <n v="0"/>
    <n v="1547972087.6500003"/>
    <n v="0"/>
    <s v="-"/>
    <n v="0"/>
    <n v="527173642.31999999"/>
    <s v="-"/>
    <n v="84347782.771200001"/>
    <n v="0"/>
    <s v="-"/>
    <n v="0"/>
    <n v="0"/>
    <s v="-"/>
    <n v="0"/>
  </r>
  <r>
    <s v="110"/>
    <x v="1"/>
    <x v="2"/>
    <s v="003"/>
    <s v="Z1F0008965"/>
    <s v="0937-0937"/>
    <s v="FC"/>
    <s v="00120794-00120808"/>
    <s v=""/>
    <s v=""/>
    <s v=""/>
    <s v=""/>
    <n v="0"/>
    <s v=""/>
    <s v="VENTAS NO CONTRIBUYENTES"/>
    <s v=""/>
    <n v="169987797.5"/>
    <n v="0"/>
    <n v="161791817.5"/>
    <n v="0"/>
    <s v="-"/>
    <n v="0"/>
    <n v="7065500"/>
    <s v="-"/>
    <n v="1130480"/>
    <n v="0"/>
    <s v="-"/>
    <n v="0"/>
    <n v="0"/>
    <s v="-"/>
    <n v="0"/>
  </r>
  <r>
    <s v="111"/>
    <x v="1"/>
    <x v="2"/>
    <s v="003"/>
    <s v="Z1F0008965"/>
    <s v="0937"/>
    <s v="FC"/>
    <s v="00120793"/>
    <s v=""/>
    <s v=""/>
    <s v=""/>
    <s v=""/>
    <n v="0"/>
    <s v=""/>
    <s v="SANAMED"/>
    <s v="J40466217-0"/>
    <n v="26552500"/>
    <n v="0"/>
    <n v="26552500"/>
    <n v="0"/>
    <s v="-"/>
    <n v="0"/>
    <n v="0"/>
    <s v="-"/>
    <n v="0"/>
    <n v="0"/>
    <s v="-"/>
    <n v="0"/>
    <n v="0"/>
    <s v="-"/>
    <n v="0"/>
  </r>
  <r>
    <s v="112"/>
    <x v="1"/>
    <x v="2"/>
    <s v="003"/>
    <s v="Z1F0008965"/>
    <s v="0937-0937"/>
    <s v="FC"/>
    <s v="00120707-00120792"/>
    <s v=""/>
    <s v=""/>
    <s v=""/>
    <s v=""/>
    <n v="0"/>
    <s v=""/>
    <s v="VENTAS NO CONTRIBUYENTES"/>
    <s v=""/>
    <n v="878659041.25"/>
    <n v="0"/>
    <n v="823164641.25"/>
    <n v="0"/>
    <s v="-"/>
    <n v="0"/>
    <n v="47840000"/>
    <s v="-"/>
    <n v="7654400"/>
    <n v="0"/>
    <s v="-"/>
    <n v="0"/>
    <n v="0"/>
    <s v="-"/>
    <n v="0"/>
  </r>
  <r>
    <s v="172"/>
    <x v="2"/>
    <x v="2"/>
    <s v="003"/>
    <s v="Z1F0008965"/>
    <s v="0938-0938"/>
    <s v="FC"/>
    <s v="00120855-00120996"/>
    <s v=""/>
    <s v=""/>
    <s v=""/>
    <s v=""/>
    <n v="0"/>
    <s v=""/>
    <s v="VENTAS NO CONTRIBUYENTES"/>
    <s v=""/>
    <n v="1589687668.5"/>
    <n v="0"/>
    <n v="1483023812.5"/>
    <n v="0"/>
    <s v="-"/>
    <n v="0"/>
    <n v="91951600"/>
    <s v="-"/>
    <n v="14712256"/>
    <n v="0"/>
    <s v="-"/>
    <n v="0"/>
    <n v="0"/>
    <s v="-"/>
    <n v="0"/>
  </r>
  <r>
    <s v="245"/>
    <x v="3"/>
    <x v="2"/>
    <s v="003"/>
    <s v="Z1F0008965"/>
    <s v="0939-0939"/>
    <s v="FC"/>
    <s v="00120997-00121111"/>
    <s v=""/>
    <s v=""/>
    <s v=""/>
    <s v=""/>
    <n v="0"/>
    <s v=""/>
    <s v="VENTAS NO CONTRIBUYENTES"/>
    <s v=""/>
    <n v="1180772473.45"/>
    <n v="0"/>
    <n v="1031629916.25"/>
    <n v="0"/>
    <s v="-"/>
    <n v="0"/>
    <n v="128571170"/>
    <s v="-"/>
    <n v="20571387.199999999"/>
    <n v="0"/>
    <s v="-"/>
    <n v="0"/>
    <n v="0"/>
    <s v="-"/>
    <n v="0"/>
  </r>
  <r>
    <s v="475"/>
    <x v="6"/>
    <x v="1"/>
    <s v="005"/>
    <s v="Z1B8050363"/>
    <s v="0013"/>
    <s v="FC"/>
    <s v="00001240-00001257"/>
    <s v=""/>
    <s v=""/>
    <s v=""/>
    <s v=""/>
    <n v="0"/>
    <s v=""/>
    <s v="VENTAS NO CONTRIBUYENTES"/>
    <s v=""/>
    <n v="563484245.25"/>
    <n v="0"/>
    <n v="401709963.75"/>
    <n v="0"/>
    <s v="-"/>
    <n v="0"/>
    <n v="139460587.5"/>
    <s v="16"/>
    <n v="22313694"/>
    <n v="0"/>
    <s v="-"/>
    <n v="0"/>
    <n v="0"/>
    <s v="-"/>
    <n v="0"/>
  </r>
  <r>
    <s v="476"/>
    <x v="6"/>
    <x v="1"/>
    <s v="005"/>
    <s v="Z1B8050363"/>
    <s v="0013"/>
    <s v="FC"/>
    <s v="00001239"/>
    <s v=""/>
    <s v=""/>
    <s v=""/>
    <s v=""/>
    <n v="0"/>
    <s v=""/>
    <s v="VALET PARKING 50KPH"/>
    <s v="J31756025-6"/>
    <n v="69838306.200000003"/>
    <n v="0"/>
    <n v="49064437.5"/>
    <n v="17908507.5"/>
    <s v="16"/>
    <n v="2865361.2"/>
    <n v="0"/>
    <s v="-"/>
    <n v="0"/>
    <n v="0"/>
    <s v="-"/>
    <n v="0"/>
    <n v="0"/>
    <s v="-"/>
    <n v="0"/>
  </r>
  <r>
    <s v="477"/>
    <x v="6"/>
    <x v="1"/>
    <s v="005"/>
    <s v="Z1B8050363"/>
    <s v="0013"/>
    <s v="FC"/>
    <s v="00001228-00001238"/>
    <s v=""/>
    <s v=""/>
    <s v=""/>
    <s v=""/>
    <n v="0"/>
    <s v=""/>
    <s v="VENTAS NO CONTRIBUYENTES"/>
    <s v=""/>
    <n v="425767307.14999998"/>
    <n v="0"/>
    <n v="221279038.75"/>
    <n v="0"/>
    <s v="-"/>
    <n v="0"/>
    <n v="176282990"/>
    <s v="16"/>
    <n v="28205278.399999999"/>
    <n v="0"/>
    <s v="-"/>
    <n v="0"/>
    <n v="0"/>
    <s v="-"/>
    <n v="0"/>
  </r>
  <r>
    <s v="478"/>
    <x v="6"/>
    <x v="1"/>
    <s v="005"/>
    <s v="Z1B8050363"/>
    <s v="0013"/>
    <s v="FC"/>
    <s v="00001227"/>
    <s v=""/>
    <s v=""/>
    <s v=""/>
    <s v=""/>
    <n v="0"/>
    <s v=""/>
    <s v="ALIMENTOS COMARCA"/>
    <s v="J40706967-5"/>
    <n v="18074870"/>
    <n v="0"/>
    <n v="8910000"/>
    <n v="7900750"/>
    <s v="16"/>
    <n v="1264120"/>
    <n v="0"/>
    <s v="-"/>
    <n v="0"/>
    <n v="0"/>
    <s v="-"/>
    <n v="0"/>
    <n v="0"/>
    <s v="-"/>
    <n v="0"/>
  </r>
  <r>
    <s v="479"/>
    <x v="6"/>
    <x v="1"/>
    <s v="005"/>
    <s v="Z1B8050363"/>
    <s v="0013"/>
    <s v="FC"/>
    <s v="00001134-00001226"/>
    <s v=""/>
    <s v=""/>
    <s v=""/>
    <s v=""/>
    <n v="0"/>
    <s v=""/>
    <s v="VENTAS NO CONTRIBUYENTES"/>
    <s v=""/>
    <n v="2595946851.3000002"/>
    <n v="0"/>
    <n v="1984317470.5999999"/>
    <n v="0"/>
    <s v="-"/>
    <n v="0"/>
    <n v="527266707.5"/>
    <s v="16"/>
    <n v="84362673.199999988"/>
    <n v="0"/>
    <s v="-"/>
    <n v="0"/>
    <n v="0"/>
    <s v="-"/>
    <n v="0"/>
  </r>
  <r>
    <s v="480"/>
    <x v="6"/>
    <x v="0"/>
    <s v="005"/>
    <s v="Z1F0017998"/>
    <s v="0489-0489"/>
    <s v="FC"/>
    <s v="00019832-00019865"/>
    <s v=""/>
    <s v=""/>
    <s v=""/>
    <s v=""/>
    <n v="0"/>
    <s v=""/>
    <s v="VENTAS NO CONTRIBUYENTES"/>
    <s v=""/>
    <n v="843420221.39999998"/>
    <n v="0"/>
    <n v="629299301.39999998"/>
    <n v="0"/>
    <s v="-"/>
    <n v="0"/>
    <n v="184587000"/>
    <s v="16"/>
    <n v="29533920"/>
    <n v="0"/>
    <s v="-"/>
    <n v="0"/>
    <n v="0"/>
    <s v="-"/>
    <n v="0"/>
  </r>
  <r>
    <s v="481"/>
    <x v="6"/>
    <x v="1"/>
    <s v="006"/>
    <s v="Z1B8044815"/>
    <s v="1920"/>
    <s v="FC"/>
    <s v="00165745-00165776"/>
    <s v=""/>
    <s v=""/>
    <s v=""/>
    <s v=""/>
    <n v="0"/>
    <s v=""/>
    <s v="VENTAS NO CONTRIBUYENTES"/>
    <s v=""/>
    <n v="1058587108.3499999"/>
    <n v="0"/>
    <n v="811742917.5"/>
    <n v="0"/>
    <s v="-"/>
    <n v="0"/>
    <n v="212796716.25"/>
    <s v="16"/>
    <n v="34047474.599999994"/>
    <n v="0"/>
    <s v="-"/>
    <n v="0"/>
    <n v="0"/>
    <s v="-"/>
    <n v="0"/>
  </r>
  <r>
    <s v="482"/>
    <x v="6"/>
    <x v="1"/>
    <s v="006"/>
    <s v="Z1B8044815"/>
    <s v="1920"/>
    <s v="FC"/>
    <s v="00165744"/>
    <s v=""/>
    <s v=""/>
    <s v=""/>
    <s v=""/>
    <n v="0"/>
    <s v=""/>
    <s v="FAST NAILS C.A"/>
    <s v="J-31122224-3"/>
    <n v="93323809.799999997"/>
    <n v="0"/>
    <n v="32469450"/>
    <n v="52460655"/>
    <s v="16"/>
    <n v="8393704.8000000007"/>
    <n v="0"/>
    <s v="-"/>
    <n v="0"/>
    <n v="0"/>
    <s v="-"/>
    <n v="0"/>
    <n v="0"/>
    <s v="-"/>
    <n v="0"/>
  </r>
  <r>
    <s v="483"/>
    <x v="6"/>
    <x v="1"/>
    <s v="006"/>
    <s v="Z1B8044815"/>
    <s v="1920"/>
    <s v="FC"/>
    <s v="00165692-00165743"/>
    <s v=""/>
    <s v=""/>
    <s v=""/>
    <s v=""/>
    <n v="0"/>
    <s v=""/>
    <s v="VENTAS NO CONTRIBUYENTES"/>
    <s v=""/>
    <n v="1499882548.9000001"/>
    <n v="0"/>
    <n v="1201967931.25"/>
    <n v="0"/>
    <s v="-"/>
    <n v="0"/>
    <n v="256822946.25"/>
    <s v="16"/>
    <n v="41091671.399999999"/>
    <n v="0"/>
    <s v="-"/>
    <n v="0"/>
    <n v="0"/>
    <s v="-"/>
    <n v="0"/>
  </r>
  <r>
    <s v="484"/>
    <x v="6"/>
    <x v="1"/>
    <s v="006"/>
    <s v="Z1B8044815"/>
    <s v="1920"/>
    <s v="FC"/>
    <s v="00165691"/>
    <s v=""/>
    <s v=""/>
    <s v=""/>
    <s v=""/>
    <n v="0"/>
    <s v=""/>
    <s v="INVERSIONES VILLACARRY C.A"/>
    <s v="J-406791571"/>
    <n v="91447200"/>
    <n v="0"/>
    <n v="91221000"/>
    <n v="195000"/>
    <s v="16"/>
    <n v="31200"/>
    <n v="0"/>
    <s v="-"/>
    <n v="0"/>
    <n v="0"/>
    <s v="-"/>
    <n v="0"/>
    <n v="0"/>
    <s v="-"/>
    <n v="0"/>
  </r>
  <r>
    <s v="485"/>
    <x v="6"/>
    <x v="1"/>
    <s v="006"/>
    <s v="Z1B8044815"/>
    <s v="1920"/>
    <s v="FC"/>
    <s v="00165675-00165690"/>
    <s v=""/>
    <s v=""/>
    <s v=""/>
    <s v=""/>
    <n v="0"/>
    <s v=""/>
    <s v="VENTAS NO CONTRIBUYENTES"/>
    <s v=""/>
    <n v="558423224.79999995"/>
    <n v="0"/>
    <n v="461653017.5"/>
    <n v="0"/>
    <s v="-"/>
    <n v="0"/>
    <n v="83422592.5"/>
    <s v="16"/>
    <n v="13347614.800000001"/>
    <n v="0"/>
    <s v="-"/>
    <n v="0"/>
    <n v="0"/>
    <s v="-"/>
    <n v="0"/>
  </r>
  <r>
    <s v="486"/>
    <x v="6"/>
    <x v="0"/>
    <s v="006"/>
    <s v="Z1F0017787"/>
    <s v="0461-0461"/>
    <s v="FC"/>
    <s v="00008961-00008971"/>
    <s v=""/>
    <s v=""/>
    <s v=""/>
    <s v=""/>
    <n v="0"/>
    <s v=""/>
    <s v="VENTAS NO CONTRIBUYENTES"/>
    <s v=""/>
    <n v="386273355.95000005"/>
    <n v="0"/>
    <n v="167495600"/>
    <n v="0"/>
    <s v="-"/>
    <n v="0"/>
    <n v="188601513.75"/>
    <s v="16"/>
    <n v="30176242.200000003"/>
    <n v="0"/>
    <s v="-"/>
    <n v="0"/>
    <n v="0"/>
    <s v="-"/>
    <n v="0"/>
  </r>
  <r>
    <s v="487"/>
    <x v="6"/>
    <x v="0"/>
    <s v="006"/>
    <s v="Z1F0017787"/>
    <s v="0461"/>
    <s v="FC"/>
    <s v="00008960"/>
    <s v=""/>
    <s v=""/>
    <s v=""/>
    <s v=""/>
    <n v="0"/>
    <s v=""/>
    <s v="AUTOSERVICIOS CRISS"/>
    <s v="J294282792"/>
    <n v="10083900"/>
    <n v="0"/>
    <n v="6050000"/>
    <n v="3477500"/>
    <s v="16"/>
    <n v="556400"/>
    <n v="0"/>
    <s v="-"/>
    <n v="0"/>
    <n v="0"/>
    <s v="-"/>
    <n v="0"/>
    <n v="0"/>
    <s v="-"/>
    <n v="0"/>
  </r>
  <r>
    <s v="488"/>
    <x v="6"/>
    <x v="0"/>
    <s v="006"/>
    <s v="Z1F0017787"/>
    <s v="0461"/>
    <s v="FC"/>
    <s v="00008959"/>
    <s v=""/>
    <s v=""/>
    <s v=""/>
    <s v=""/>
    <n v="0"/>
    <s v=""/>
    <s v="ARELIS CASTILLO"/>
    <s v="V16589764"/>
    <n v="49534062.5"/>
    <n v="0"/>
    <n v="49534062.5"/>
    <n v="0"/>
    <s v="-"/>
    <n v="0"/>
    <n v="0"/>
    <s v="-"/>
    <n v="0"/>
    <n v="0"/>
    <s v="-"/>
    <n v="0"/>
    <n v="0"/>
    <s v="-"/>
    <n v="0"/>
  </r>
  <r>
    <s v="489"/>
    <x v="6"/>
    <x v="0"/>
    <s v="006"/>
    <s v="Z1F0017787"/>
    <s v="0461"/>
    <s v="FC"/>
    <s v="00008958"/>
    <s v=""/>
    <s v=""/>
    <s v=""/>
    <s v=""/>
    <n v="0"/>
    <s v=""/>
    <s v="INVERSIONES SI SE PUEDE"/>
    <s v="J412775600"/>
    <n v="15918370"/>
    <n v="0"/>
    <n v="8450000"/>
    <n v="6438250"/>
    <s v="16"/>
    <n v="1030120"/>
    <n v="0"/>
    <s v="-"/>
    <n v="0"/>
    <n v="0"/>
    <s v="-"/>
    <n v="0"/>
    <n v="0"/>
    <s v="-"/>
    <n v="0"/>
  </r>
  <r>
    <s v="490"/>
    <x v="6"/>
    <x v="0"/>
    <s v="006"/>
    <s v="Z1F0017787"/>
    <s v="0461-0461"/>
    <s v="FC"/>
    <s v="00008944-00008957"/>
    <s v=""/>
    <s v=""/>
    <s v=""/>
    <s v=""/>
    <n v="0"/>
    <s v=""/>
    <s v="VENTAS NO CONTRIBUYENTES"/>
    <s v=""/>
    <n v="358069618.14999998"/>
    <n v="0"/>
    <n v="206822623.75"/>
    <n v="0"/>
    <s v="-"/>
    <n v="0"/>
    <n v="130385340"/>
    <s v="-"/>
    <n v="20861654.399999999"/>
    <n v="0"/>
    <s v="-"/>
    <n v="0"/>
    <n v="0"/>
    <s v="-"/>
    <n v="0"/>
  </r>
  <r>
    <s v="491"/>
    <x v="6"/>
    <x v="0"/>
    <s v="006"/>
    <s v="Z1F0017787"/>
    <s v="0461"/>
    <s v="FC"/>
    <s v="00008943"/>
    <s v=""/>
    <s v=""/>
    <s v=""/>
    <s v=""/>
    <n v="0"/>
    <s v=""/>
    <s v="STYLE OBSEQUIOS ODONATES C.A"/>
    <s v="J402383347"/>
    <n v="49827293.75"/>
    <n v="0"/>
    <n v="43648263.75"/>
    <n v="5326750"/>
    <s v="16"/>
    <n v="852280"/>
    <n v="0"/>
    <s v="-"/>
    <n v="0"/>
    <n v="0"/>
    <s v="-"/>
    <n v="0"/>
    <n v="0"/>
    <s v="-"/>
    <n v="0"/>
  </r>
  <r>
    <s v="492"/>
    <x v="6"/>
    <x v="0"/>
    <s v="006"/>
    <s v="Z1F0017787"/>
    <s v="0461-0461"/>
    <s v="FC"/>
    <s v="00008910-00008942"/>
    <s v=""/>
    <s v=""/>
    <s v=""/>
    <s v=""/>
    <n v="0"/>
    <s v=""/>
    <s v="VENTAS NO CONTRIBUYENTES"/>
    <s v=""/>
    <n v="1101975263.3888001"/>
    <n v="0"/>
    <n v="496465430.00000006"/>
    <n v="0"/>
    <s v="-"/>
    <n v="0"/>
    <n v="521991235.68000001"/>
    <s v="16"/>
    <n v="83518597.708799988"/>
    <n v="0"/>
    <s v="-"/>
    <n v="0"/>
    <n v="0"/>
    <s v="-"/>
    <n v="0"/>
  </r>
  <r>
    <s v="493"/>
    <x v="6"/>
    <x v="0"/>
    <s v="006"/>
    <s v="Z1F0017787"/>
    <s v="0461"/>
    <s v="FC"/>
    <s v="00008909"/>
    <s v=""/>
    <s v=""/>
    <s v=""/>
    <s v=""/>
    <n v="0"/>
    <s v=""/>
    <s v="DISTRIBUIDORA MARIN"/>
    <s v="V153938098"/>
    <n v="2782000"/>
    <n v="0"/>
    <n v="1462500"/>
    <n v="1137500"/>
    <s v="16"/>
    <n v="182000"/>
    <n v="0"/>
    <s v="-"/>
    <n v="0"/>
    <n v="0"/>
    <s v="-"/>
    <n v="0"/>
    <n v="0"/>
    <s v="-"/>
    <n v="0"/>
  </r>
  <r>
    <s v="494"/>
    <x v="6"/>
    <x v="0"/>
    <s v="006"/>
    <s v="Z1F0017787"/>
    <s v="0461-0461"/>
    <s v="FC"/>
    <s v="00008905-00008908"/>
    <s v=""/>
    <s v=""/>
    <s v=""/>
    <s v=""/>
    <n v="0"/>
    <s v=""/>
    <s v="VENTAS NO CONTRIBUYENTES"/>
    <s v=""/>
    <n v="62156331.25"/>
    <n v="0"/>
    <n v="61703931.25"/>
    <n v="0"/>
    <s v="-"/>
    <n v="0"/>
    <n v="390000"/>
    <s v="-"/>
    <n v="62400"/>
    <n v="0"/>
    <s v="-"/>
    <n v="0"/>
    <n v="0"/>
    <s v="-"/>
    <n v="0"/>
  </r>
  <r>
    <s v="495"/>
    <x v="6"/>
    <x v="1"/>
    <s v="007"/>
    <s v="Z1B8050013"/>
    <s v="1956"/>
    <s v="FC"/>
    <s v="00182971-00183017"/>
    <s v=""/>
    <s v=""/>
    <s v=""/>
    <s v=""/>
    <n v="0"/>
    <s v=""/>
    <s v="VENTAS NO CONTRIBUYENTES"/>
    <s v=""/>
    <n v="1694246514.95"/>
    <n v="0"/>
    <n v="1249239258.75"/>
    <n v="0"/>
    <s v="-"/>
    <n v="0"/>
    <n v="383626945"/>
    <s v="16"/>
    <n v="61380311.200000003"/>
    <n v="0"/>
    <s v="-"/>
    <n v="0"/>
    <n v="0"/>
    <s v="-"/>
    <n v="0"/>
  </r>
  <r>
    <s v="496"/>
    <x v="6"/>
    <x v="1"/>
    <s v="008"/>
    <s v="Z1B8050003"/>
    <s v="1872"/>
    <s v="FC"/>
    <s v="00182470-00182541"/>
    <s v=""/>
    <s v=""/>
    <s v=""/>
    <s v=""/>
    <n v="0"/>
    <s v=""/>
    <s v="VENTAS NO CONTRIBUYENTES"/>
    <s v=""/>
    <n v="2111895426.6499999"/>
    <n v="0"/>
    <n v="1660958582.5"/>
    <n v="0"/>
    <s v="-"/>
    <n v="0"/>
    <n v="388738658.75"/>
    <s v="16"/>
    <n v="62198185.400000006"/>
    <n v="0"/>
    <s v="-"/>
    <n v="0"/>
    <n v="0"/>
    <s v="-"/>
    <n v="0"/>
  </r>
  <r>
    <s v="497"/>
    <x v="6"/>
    <x v="0"/>
    <s v="008"/>
    <s v="Z1F0017970"/>
    <s v="0127-0127"/>
    <s v="FC"/>
    <s v="00001930-00001941"/>
    <s v=""/>
    <s v=""/>
    <s v=""/>
    <s v=""/>
    <n v="0"/>
    <s v=""/>
    <s v="VENTAS NO CONTRIBUYENTES"/>
    <s v=""/>
    <n v="187171790"/>
    <n v="0"/>
    <n v="4225000"/>
    <n v="0"/>
    <s v="-"/>
    <n v="0"/>
    <n v="157712750"/>
    <s v="16"/>
    <n v="25234040"/>
    <n v="0"/>
    <s v="-"/>
    <n v="0"/>
    <n v="0"/>
    <s v="-"/>
    <n v="0"/>
  </r>
  <r>
    <s v="498"/>
    <x v="6"/>
    <x v="1"/>
    <s v="009"/>
    <s v="Z1B8014458"/>
    <s v="1922"/>
    <s v="FC"/>
    <s v="00184199-00184206"/>
    <s v=""/>
    <s v=""/>
    <s v=""/>
    <s v=""/>
    <n v="0"/>
    <s v=""/>
    <s v="VENTAS NO CONTRIBUYENTES"/>
    <s v=""/>
    <n v="363251606.25"/>
    <n v="0"/>
    <n v="319466826.25"/>
    <n v="0"/>
    <s v="-"/>
    <n v="0"/>
    <n v="37745500"/>
    <s v="16"/>
    <n v="6039280"/>
    <n v="0"/>
    <s v="-"/>
    <n v="0"/>
    <n v="0"/>
    <s v="-"/>
    <n v="0"/>
  </r>
  <r>
    <s v="499"/>
    <x v="6"/>
    <x v="1"/>
    <s v="010"/>
    <s v="Z1F0000341"/>
    <s v="1396"/>
    <s v="FC"/>
    <s v="0008155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00"/>
    <x v="6"/>
    <x v="1"/>
    <s v="012"/>
    <s v="Z1B8038506"/>
    <s v="1777"/>
    <s v="FC"/>
    <s v="00075868-00075875"/>
    <s v=""/>
    <s v=""/>
    <s v=""/>
    <s v=""/>
    <n v="0"/>
    <s v=""/>
    <s v="VENTAS NO CONTRIBUYENTES"/>
    <s v=""/>
    <n v="83630950"/>
    <n v="0"/>
    <n v="9230000"/>
    <n v="0"/>
    <s v="-"/>
    <n v="0"/>
    <n v="64138750"/>
    <s v="16"/>
    <n v="10262200"/>
    <n v="0"/>
    <s v="-"/>
    <n v="0"/>
    <n v="0"/>
    <s v="-"/>
    <n v="0"/>
  </r>
  <r>
    <s v="501"/>
    <x v="6"/>
    <x v="1"/>
    <s v="014"/>
    <s v="Z1F0000338"/>
    <s v="1618"/>
    <s v="FC"/>
    <s v="00066323-00066377"/>
    <s v=""/>
    <s v=""/>
    <s v=""/>
    <s v=""/>
    <n v="0"/>
    <s v=""/>
    <s v="VENTAS NO CONTRIBUYENTES"/>
    <s v=""/>
    <n v="351385970"/>
    <n v="0"/>
    <n v="258979500"/>
    <n v="0"/>
    <s v="-"/>
    <n v="0"/>
    <n v="79660750"/>
    <s v="-"/>
    <n v="12745720"/>
    <n v="0"/>
    <s v="-"/>
    <n v="0"/>
    <n v="0"/>
    <s v="-"/>
    <n v="0"/>
  </r>
  <r>
    <s v="502"/>
    <x v="6"/>
    <x v="1"/>
    <s v="015"/>
    <s v="Z1B8050356"/>
    <s v="1755"/>
    <s v="FC"/>
    <s v="00091336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03"/>
    <x v="6"/>
    <x v="1"/>
    <s v="016"/>
    <s v="Z1F0000490"/>
    <s v="0295"/>
    <s v="FC"/>
    <s v="00005513"/>
    <s v=""/>
    <s v=""/>
    <s v=""/>
    <s v=""/>
    <n v="0"/>
    <s v=""/>
    <s v="JOSE VALECILLO"/>
    <s v="V16148651"/>
    <n v="2778750"/>
    <n v="0"/>
    <n v="2778750"/>
    <n v="0"/>
    <s v="-"/>
    <n v="0"/>
    <n v="0"/>
    <s v="-"/>
    <n v="0"/>
    <n v="0"/>
    <s v="-"/>
    <n v="0"/>
    <n v="0"/>
    <s v="-"/>
    <n v="0"/>
  </r>
  <r>
    <s v="504"/>
    <x v="6"/>
    <x v="1"/>
    <s v="016"/>
    <s v="Z1F0000490"/>
    <s v="0295"/>
    <s v="FC"/>
    <s v="00005509-00005511"/>
    <s v=""/>
    <s v=""/>
    <s v=""/>
    <s v=""/>
    <n v="0"/>
    <s v=""/>
    <s v="VENTAS NO CONTRIBUYENTES"/>
    <s v=""/>
    <n v="13087490"/>
    <n v="0"/>
    <n v="9837750"/>
    <n v="0"/>
    <s v="-"/>
    <n v="0"/>
    <n v="2801500"/>
    <s v="-"/>
    <n v="448240"/>
    <n v="0"/>
    <s v="-"/>
    <n v="0"/>
    <n v="0"/>
    <s v="-"/>
    <n v="0"/>
  </r>
  <r>
    <s v="505"/>
    <x v="6"/>
    <x v="1"/>
    <s v="016"/>
    <s v="Z1F0000490"/>
    <s v="0295"/>
    <s v="FC"/>
    <s v="00005502-00005508"/>
    <s v=""/>
    <s v=""/>
    <s v=""/>
    <s v=""/>
    <n v="0"/>
    <s v=""/>
    <s v="VENTAS NO CONTRIBUYENTES"/>
    <s v=""/>
    <n v="28849990"/>
    <n v="0"/>
    <n v="28849990"/>
    <n v="0"/>
    <s v="-"/>
    <n v="0"/>
    <n v="0"/>
    <s v="-"/>
    <n v="0"/>
    <n v="0"/>
    <s v="-"/>
    <n v="0"/>
    <n v="0"/>
    <s v="-"/>
    <n v="0"/>
  </r>
  <r>
    <s v="506"/>
    <x v="6"/>
    <x v="1"/>
    <s v="016"/>
    <s v="Z1F0000490"/>
    <s v="0295"/>
    <s v="FC"/>
    <s v="00005495-00005501"/>
    <s v=""/>
    <s v=""/>
    <s v=""/>
    <s v=""/>
    <n v="0"/>
    <s v=""/>
    <s v="VENTAS NO CONTRIBUYENTES"/>
    <s v=""/>
    <n v="31396755"/>
    <n v="0"/>
    <n v="12927525"/>
    <n v="0"/>
    <s v="-"/>
    <n v="0"/>
    <n v="15921750"/>
    <s v="-"/>
    <n v="2547480"/>
    <n v="0"/>
    <s v="-"/>
    <n v="0"/>
    <n v="0"/>
    <s v="-"/>
    <n v="0"/>
  </r>
  <r>
    <s v="507"/>
    <x v="6"/>
    <x v="1"/>
    <s v="016"/>
    <s v="Z1F0000490"/>
    <s v="0295"/>
    <s v="FC"/>
    <s v="00005493"/>
    <s v=""/>
    <s v=""/>
    <s v=""/>
    <s v=""/>
    <n v="0"/>
    <s v=""/>
    <s v="ALIMARY PAEZ"/>
    <s v="V10449255"/>
    <n v="3363750"/>
    <n v="0"/>
    <n v="3363750"/>
    <n v="0"/>
    <s v="-"/>
    <n v="0"/>
    <n v="0"/>
    <s v="-"/>
    <n v="0"/>
    <n v="0"/>
    <s v="-"/>
    <n v="0"/>
    <n v="0"/>
    <s v="-"/>
    <n v="0"/>
  </r>
  <r>
    <s v="508"/>
    <x v="6"/>
    <x v="1"/>
    <s v="016"/>
    <s v="Z1F0000490"/>
    <s v="0295"/>
    <s v="FC"/>
    <s v="00005492"/>
    <s v=""/>
    <s v=""/>
    <s v=""/>
    <s v=""/>
    <n v="0"/>
    <s v=""/>
    <s v="MARIA LOPEZ"/>
    <s v=" V18233313"/>
    <n v="24426675"/>
    <n v="0"/>
    <n v="4596475"/>
    <n v="0"/>
    <s v="-"/>
    <n v="0"/>
    <n v="17095000"/>
    <s v="16"/>
    <n v="2735200"/>
    <n v="0"/>
    <s v="-"/>
    <n v="0"/>
    <n v="0"/>
    <s v="-"/>
    <n v="0"/>
  </r>
  <r>
    <s v="509"/>
    <x v="6"/>
    <x v="1"/>
    <s v="016"/>
    <s v="Z1F0000490"/>
    <s v="0295"/>
    <s v="FC"/>
    <s v="00005485-00005488"/>
    <s v=""/>
    <s v=""/>
    <s v=""/>
    <s v=""/>
    <n v="0"/>
    <s v=""/>
    <s v="VENTAS NO CONTRIBUYENTES"/>
    <s v=""/>
    <n v="15340390"/>
    <n v="0"/>
    <n v="13715520"/>
    <n v="0"/>
    <s v="-"/>
    <n v="0"/>
    <n v="1400750"/>
    <s v="-"/>
    <n v="224120"/>
    <n v="0"/>
    <s v="-"/>
    <n v="0"/>
    <n v="0"/>
    <s v="-"/>
    <n v="0"/>
  </r>
  <r>
    <s v="510"/>
    <x v="6"/>
    <x v="1"/>
    <s v="016"/>
    <s v="Z1F0000490"/>
    <s v="0295"/>
    <s v="FC"/>
    <s v="00005480-00005484"/>
    <s v=""/>
    <s v=""/>
    <s v=""/>
    <s v=""/>
    <n v="0"/>
    <s v=""/>
    <s v="VENTAS NO CONTRIBUYENTES"/>
    <s v=""/>
    <n v="33891585"/>
    <n v="0"/>
    <n v="22871875"/>
    <n v="0"/>
    <s v="-"/>
    <n v="0"/>
    <n v="9499750"/>
    <s v="16"/>
    <n v="1519960"/>
    <n v="0"/>
    <s v="-"/>
    <n v="0"/>
    <n v="0"/>
    <s v="-"/>
    <n v="0"/>
  </r>
  <r>
    <s v="511"/>
    <x v="6"/>
    <x v="1"/>
    <s v="016"/>
    <s v="Z1F0000490"/>
    <s v="0295"/>
    <s v="FC"/>
    <s v="00005479"/>
    <s v=""/>
    <s v=""/>
    <s v=""/>
    <s v=""/>
    <n v="0"/>
    <s v=""/>
    <s v="NATALIA GONZALEZ"/>
    <s v="V26386706"/>
    <n v="2925000"/>
    <n v="0"/>
    <n v="2925000"/>
    <n v="0"/>
    <s v="-"/>
    <n v="0"/>
    <n v="0"/>
    <s v="-"/>
    <n v="0"/>
    <n v="0"/>
    <s v="-"/>
    <n v="0"/>
    <n v="0"/>
    <s v="-"/>
    <n v="0"/>
  </r>
  <r>
    <s v="512"/>
    <x v="6"/>
    <x v="1"/>
    <s v="016"/>
    <s v="Z1F0000490"/>
    <s v="0295"/>
    <s v="FC"/>
    <s v="00005464-00005478"/>
    <s v=""/>
    <s v=""/>
    <s v=""/>
    <s v=""/>
    <n v="0"/>
    <s v=""/>
    <s v="VENTAS NO CONTRIBUYENTES"/>
    <s v=""/>
    <n v="45968390"/>
    <n v="0"/>
    <n v="41188030"/>
    <n v="0"/>
    <s v="-"/>
    <n v="0"/>
    <n v="4121000"/>
    <s v="-"/>
    <n v="659360"/>
    <n v="0"/>
    <s v="-"/>
    <n v="0"/>
    <n v="0"/>
    <s v="-"/>
    <n v="0"/>
  </r>
  <r>
    <s v="513"/>
    <x v="6"/>
    <x v="1"/>
    <s v="016"/>
    <s v="Z1F0000490"/>
    <s v="0295"/>
    <s v="FC"/>
    <s v="00005455-00005463"/>
    <s v=""/>
    <s v=""/>
    <s v=""/>
    <s v=""/>
    <n v="0"/>
    <s v=""/>
    <s v="VENTAS NO CONTRIBUYENTES"/>
    <s v=""/>
    <n v="47197930"/>
    <n v="0"/>
    <n v="31895500"/>
    <n v="0"/>
    <s v="-"/>
    <n v="0"/>
    <n v="13191750"/>
    <s v="16"/>
    <n v="2110680"/>
    <n v="0"/>
    <s v="-"/>
    <n v="0"/>
    <n v="0"/>
    <s v="-"/>
    <n v="0"/>
  </r>
  <r>
    <s v="514"/>
    <x v="6"/>
    <x v="1"/>
    <s v="017"/>
    <s v="Z7C0004030"/>
    <s v="0212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515"/>
    <x v="7"/>
    <x v="1"/>
    <s v="001"/>
    <s v="Z1F0000700"/>
    <s v="1594"/>
    <s v="FC"/>
    <s v="00128206-00128240"/>
    <s v=""/>
    <s v=""/>
    <s v=""/>
    <s v=""/>
    <n v="0"/>
    <s v=""/>
    <s v="VENTAS NO CONTRIBUYENTES"/>
    <s v=""/>
    <n v="766225541.25"/>
    <n v="0"/>
    <n v="637979095"/>
    <n v="0"/>
    <s v="-"/>
    <n v="0"/>
    <n v="110557281.25"/>
    <s v="-"/>
    <n v="17689165"/>
    <n v="0"/>
    <s v="-"/>
    <n v="0"/>
    <n v="0"/>
    <s v="-"/>
    <n v="0"/>
  </r>
  <r>
    <s v="516"/>
    <x v="7"/>
    <x v="0"/>
    <s v="001"/>
    <s v="Z1F0017854"/>
    <s v="0504-0504"/>
    <s v="FC"/>
    <s v="00030242-00030303"/>
    <s v=""/>
    <s v=""/>
    <s v=""/>
    <s v=""/>
    <n v="0"/>
    <s v=""/>
    <s v="VENTAS NO CONTRIBUYENTES"/>
    <s v=""/>
    <n v="1515044483.71"/>
    <n v="0"/>
    <n v="1026936251.8499999"/>
    <n v="0"/>
    <s v="-"/>
    <n v="0"/>
    <n v="420782958.5"/>
    <s v="-"/>
    <n v="67325273.359999999"/>
    <n v="0"/>
    <s v="-"/>
    <n v="0"/>
    <n v="0"/>
    <s v="-"/>
    <n v="0"/>
  </r>
  <r>
    <s v="517"/>
    <x v="7"/>
    <x v="0"/>
    <s v="001"/>
    <s v="Z1F0017854"/>
    <s v="0504"/>
    <s v="FC"/>
    <s v="00030241"/>
    <s v=""/>
    <s v=""/>
    <s v=""/>
    <s v=""/>
    <n v="0"/>
    <s v=""/>
    <s v="CORPORACION LENOTRE GOURMET C.A"/>
    <s v="J317391004"/>
    <n v="37560250"/>
    <n v="0"/>
    <n v="15505750"/>
    <n v="19012500"/>
    <s v="16"/>
    <n v="3042000"/>
    <n v="0"/>
    <s v="-"/>
    <n v="0"/>
    <n v="0"/>
    <s v="-"/>
    <n v="0"/>
    <n v="0"/>
    <s v="-"/>
    <n v="0"/>
  </r>
  <r>
    <s v="518"/>
    <x v="7"/>
    <x v="0"/>
    <s v="001"/>
    <s v="Z1F0017854"/>
    <s v="0504-0504"/>
    <s v="FC"/>
    <s v="00030238-00030240"/>
    <s v=""/>
    <s v=""/>
    <s v=""/>
    <s v=""/>
    <n v="0"/>
    <s v=""/>
    <s v="VENTAS NO CONTRIBUYENTES"/>
    <s v=""/>
    <n v="17694912.5"/>
    <n v="0"/>
    <n v="13170912.5"/>
    <n v="0"/>
    <s v="-"/>
    <n v="0"/>
    <n v="3900000"/>
    <s v="-"/>
    <n v="624000"/>
    <n v="0"/>
    <s v="-"/>
    <n v="0"/>
    <n v="0"/>
    <s v="-"/>
    <n v="0"/>
  </r>
  <r>
    <s v="315"/>
    <x v="4"/>
    <x v="2"/>
    <s v="003"/>
    <s v="Z1F0008965"/>
    <s v="0940-0940"/>
    <s v="FC"/>
    <s v="00121220-00121236"/>
    <s v=""/>
    <s v=""/>
    <s v=""/>
    <s v=""/>
    <n v="0"/>
    <s v=""/>
    <s v="VENTAS NO CONTRIBUYENTES"/>
    <s v=""/>
    <n v="100885663.75"/>
    <n v="0"/>
    <n v="81021533.75"/>
    <n v="0"/>
    <s v="-"/>
    <n v="0"/>
    <n v="17124250"/>
    <s v="16"/>
    <n v="2739880"/>
    <n v="0"/>
    <s v="-"/>
    <n v="0"/>
    <n v="0"/>
    <s v="-"/>
    <n v="0"/>
  </r>
  <r>
    <s v="316"/>
    <x v="4"/>
    <x v="2"/>
    <s v="003"/>
    <s v="Z1F0008965"/>
    <s v="0940"/>
    <s v="FC"/>
    <s v="00121219"/>
    <s v=""/>
    <s v=""/>
    <s v=""/>
    <s v=""/>
    <n v="0"/>
    <s v=""/>
    <s v="FUAD"/>
    <s v="V296579571 "/>
    <n v="4021875"/>
    <n v="0"/>
    <n v="4021875"/>
    <n v="0"/>
    <s v="-"/>
    <n v="0"/>
    <n v="0"/>
    <s v="-"/>
    <n v="0"/>
    <n v="0"/>
    <s v="-"/>
    <n v="0"/>
    <n v="0"/>
    <s v="-"/>
    <n v="0"/>
  </r>
  <r>
    <s v="521"/>
    <x v="7"/>
    <x v="1"/>
    <s v="002"/>
    <s v="Z1B8050002"/>
    <s v="1930"/>
    <s v="NC"/>
    <s v=""/>
    <s v="00000174"/>
    <s v=""/>
    <s v="00174565"/>
    <s v="8/7/2021"/>
    <n v="33585370"/>
    <s v="VEN"/>
    <s v="ALBENY LLOVERA"/>
    <s v="V18444699"/>
    <n v="-33585370"/>
    <n v="0"/>
    <n v="-23236720"/>
    <n v="0"/>
    <s v="-"/>
    <n v="0"/>
    <n v="-8921250"/>
    <s v="16"/>
    <n v="-1427400"/>
    <n v="0"/>
    <s v="-"/>
    <n v="0"/>
    <n v="0"/>
    <s v="-"/>
    <n v="0"/>
  </r>
  <r>
    <s v="522"/>
    <x v="7"/>
    <x v="1"/>
    <s v="002"/>
    <s v="Z1B8050002"/>
    <s v="1930"/>
    <s v="FC"/>
    <s v="00174580-00174635"/>
    <s v=""/>
    <s v=""/>
    <s v=""/>
    <s v=""/>
    <n v="0"/>
    <s v=""/>
    <s v="VENTAS NO CONTRIBUYENTES"/>
    <s v=""/>
    <n v="1690561375.618"/>
    <n v="0"/>
    <n v="1305246588.6500001"/>
    <n v="0"/>
    <s v="-"/>
    <n v="0"/>
    <n v="332167919.79999995"/>
    <s v="16"/>
    <n v="53146867.167999998"/>
    <n v="0"/>
    <s v="-"/>
    <n v="0"/>
    <n v="0"/>
    <s v="-"/>
    <n v="0"/>
  </r>
  <r>
    <s v="523"/>
    <x v="7"/>
    <x v="1"/>
    <s v="002"/>
    <s v="Z1B8050002"/>
    <s v="1930"/>
    <s v="FC"/>
    <s v="00174579"/>
    <s v=""/>
    <s v=""/>
    <s v=""/>
    <s v=""/>
    <n v="0"/>
    <s v=""/>
    <s v="CONJUNTO RESIDENCIAL LA QUINTA"/>
    <s v="J412111612"/>
    <n v="17379700"/>
    <n v="0"/>
    <n v="0"/>
    <n v="14982500"/>
    <s v="16"/>
    <n v="2397200"/>
    <n v="0"/>
    <s v="-"/>
    <n v="0"/>
    <n v="0"/>
    <s v="-"/>
    <n v="0"/>
    <n v="0"/>
    <s v="-"/>
    <n v="0"/>
  </r>
  <r>
    <s v="524"/>
    <x v="7"/>
    <x v="1"/>
    <s v="002"/>
    <s v="Z1B8050002"/>
    <s v="1930"/>
    <s v="FC"/>
    <s v="00174556-00174578"/>
    <s v=""/>
    <s v=""/>
    <s v=""/>
    <s v=""/>
    <n v="0"/>
    <s v=""/>
    <s v="VENTAS NO CONTRIBUYENTES"/>
    <s v=""/>
    <n v="476826637.5"/>
    <n v="0"/>
    <n v="384348537.5"/>
    <n v="0"/>
    <s v="-"/>
    <n v="0"/>
    <n v="79722500"/>
    <s v="-"/>
    <n v="12755600"/>
    <n v="0"/>
    <s v="-"/>
    <n v="0"/>
    <n v="0"/>
    <s v="-"/>
    <n v="0"/>
  </r>
  <r>
    <s v="525"/>
    <x v="7"/>
    <x v="0"/>
    <s v="002"/>
    <s v="Z1F0017966"/>
    <s v="0501-0501"/>
    <s v="FC"/>
    <s v="00015952-00015962"/>
    <s v=""/>
    <s v=""/>
    <s v=""/>
    <s v=""/>
    <n v="0"/>
    <s v=""/>
    <s v="VENTAS NO CONTRIBUYENTES"/>
    <s v=""/>
    <n v="460735829.40799999"/>
    <n v="0"/>
    <n v="266903537"/>
    <n v="0"/>
    <s v="-"/>
    <n v="0"/>
    <n v="167096803.80000001"/>
    <s v="16"/>
    <n v="26735488.608000003"/>
    <n v="0"/>
    <s v="-"/>
    <n v="0"/>
    <n v="0"/>
    <s v="-"/>
    <n v="0"/>
  </r>
  <r>
    <s v="526"/>
    <x v="7"/>
    <x v="0"/>
    <s v="002"/>
    <s v="Z1F0017966"/>
    <s v="0501"/>
    <s v="FC"/>
    <s v="00015951"/>
    <s v=""/>
    <s v=""/>
    <s v=""/>
    <s v=""/>
    <n v="0"/>
    <s v=""/>
    <s v="AMARENAS CAKES REPOSTERIA"/>
    <s v="J400736110"/>
    <n v="4695981.5999999996"/>
    <n v="0"/>
    <n v="0"/>
    <n v="4048260"/>
    <s v="16"/>
    <n v="647721.6"/>
    <n v="0"/>
    <s v="-"/>
    <n v="0"/>
    <n v="0"/>
    <s v="-"/>
    <n v="0"/>
    <n v="0"/>
    <s v="-"/>
    <n v="0"/>
  </r>
  <r>
    <s v="527"/>
    <x v="7"/>
    <x v="0"/>
    <s v="002"/>
    <s v="Z1F0017966"/>
    <s v="0501-0501"/>
    <s v="FC"/>
    <s v="00015876-00015950"/>
    <s v=""/>
    <s v=""/>
    <s v=""/>
    <s v=""/>
    <n v="0"/>
    <s v=""/>
    <s v="VENTAS NO CONTRIBUYENTES"/>
    <s v=""/>
    <n v="2074204505.2000003"/>
    <n v="0"/>
    <n v="1414434535.8"/>
    <n v="0"/>
    <s v="-"/>
    <n v="0"/>
    <n v="568767215"/>
    <s v="-"/>
    <n v="91002754.400000006"/>
    <n v="0"/>
    <s v="-"/>
    <n v="0"/>
    <n v="0"/>
    <s v="-"/>
    <n v="0"/>
  </r>
  <r>
    <s v="317"/>
    <x v="4"/>
    <x v="2"/>
    <s v="003"/>
    <s v="Z1F0008965"/>
    <s v="0940"/>
    <s v="FC"/>
    <s v="00121218"/>
    <s v=""/>
    <s v=""/>
    <s v=""/>
    <s v=""/>
    <n v="0"/>
    <s v=""/>
    <s v="GRUPO CORPORATIVO MANUBER C.A"/>
    <s v="J-40982131-5 "/>
    <n v="19662500"/>
    <n v="0"/>
    <n v="19662500"/>
    <n v="0"/>
    <s v="-"/>
    <n v="0"/>
    <n v="0"/>
    <s v="-"/>
    <n v="0"/>
    <n v="0"/>
    <s v="-"/>
    <n v="0"/>
    <n v="0"/>
    <s v="-"/>
    <n v="0"/>
  </r>
  <r>
    <s v="529"/>
    <x v="7"/>
    <x v="1"/>
    <s v="002"/>
    <s v="Z1B8050149"/>
    <s v="1852"/>
    <s v="FC "/>
    <s v="00213072-00213165"/>
    <m/>
    <m/>
    <m/>
    <m/>
    <n v="0"/>
    <m/>
    <s v="VENTAS NO CONTRIBUYENTES"/>
    <m/>
    <n v="732309280"/>
    <n v="0"/>
    <n v="732309280"/>
    <n v="0"/>
    <s v="-"/>
    <n v="0"/>
    <n v="0"/>
    <s v="-"/>
    <n v="0"/>
    <n v="0"/>
    <s v="-"/>
    <n v="0"/>
    <n v="0"/>
    <s v="-"/>
    <n v="0"/>
  </r>
  <r>
    <s v="530"/>
    <x v="7"/>
    <x v="1"/>
    <s v="003"/>
    <s v="Z1B8051199"/>
    <s v="0013"/>
    <s v="FC"/>
    <s v="00000905-00000998"/>
    <s v=""/>
    <s v=""/>
    <s v=""/>
    <s v=""/>
    <n v="0"/>
    <s v=""/>
    <s v="VENTAS NO CONTRIBUYENTES"/>
    <s v=""/>
    <n v="2946354742.6000004"/>
    <n v="0"/>
    <n v="2330384413.8499999"/>
    <n v="0"/>
    <s v="-"/>
    <n v="0"/>
    <n v="524479093.75"/>
    <s v="16"/>
    <n v="83916655"/>
    <n v="0"/>
    <s v="-"/>
    <n v="0"/>
    <n v="7013500"/>
    <s v="-"/>
    <n v="561080"/>
  </r>
  <r>
    <s v="531"/>
    <x v="7"/>
    <x v="1"/>
    <s v="003"/>
    <s v="Z1B8051199"/>
    <s v="0013"/>
    <s v="FC"/>
    <s v="00000904"/>
    <s v=""/>
    <s v=""/>
    <s v=""/>
    <s v=""/>
    <n v="0"/>
    <s v=""/>
    <s v="ALIMENTOS COMARCA C.A"/>
    <s v="J-40706967-5"/>
    <n v="242542088.75"/>
    <n v="0"/>
    <n v="241976588.75"/>
    <n v="487500"/>
    <s v="16"/>
    <n v="78000"/>
    <n v="0"/>
    <s v="-"/>
    <n v="0"/>
    <n v="0"/>
    <s v="-"/>
    <n v="0"/>
    <n v="0"/>
    <s v="-"/>
    <n v="0"/>
  </r>
  <r>
    <s v="532"/>
    <x v="7"/>
    <x v="1"/>
    <s v="003"/>
    <s v="Z1B8051199"/>
    <s v="0013"/>
    <s v="FC"/>
    <s v="00000900-00000903"/>
    <s v=""/>
    <s v=""/>
    <s v=""/>
    <s v=""/>
    <n v="0"/>
    <s v=""/>
    <s v="VENTAS NO CONTRIBUYENTES"/>
    <s v=""/>
    <n v="91093228.200000003"/>
    <n v="0"/>
    <n v="81652545"/>
    <n v="0"/>
    <s v="-"/>
    <n v="0"/>
    <n v="8138520"/>
    <s v="16"/>
    <n v="1302163.2"/>
    <n v="0"/>
    <s v="-"/>
    <n v="0"/>
    <n v="0"/>
    <s v="-"/>
    <n v="0"/>
  </r>
  <r>
    <s v="533"/>
    <x v="7"/>
    <x v="0"/>
    <s v="003"/>
    <s v="Z1F0017848"/>
    <s v="0496-0496"/>
    <s v="FC"/>
    <s v="00024822-00024854"/>
    <s v=""/>
    <s v=""/>
    <s v=""/>
    <s v=""/>
    <n v="0"/>
    <s v=""/>
    <s v="VENTAS NO CONTRIBUYENTES"/>
    <s v=""/>
    <n v="905820113.94799995"/>
    <n v="0"/>
    <n v="647925443.75"/>
    <n v="0"/>
    <s v="-"/>
    <n v="0"/>
    <n v="222322991.55000001"/>
    <s v="16"/>
    <n v="35571678.647999994"/>
    <n v="0"/>
    <s v="-"/>
    <n v="0"/>
    <n v="0"/>
    <s v="-"/>
    <n v="0"/>
  </r>
  <r>
    <s v="318"/>
    <x v="4"/>
    <x v="2"/>
    <s v="003"/>
    <s v="Z1F0008965"/>
    <s v="0940-0940"/>
    <s v="FC"/>
    <s v="00121136-00121217"/>
    <s v=""/>
    <s v=""/>
    <s v=""/>
    <s v=""/>
    <n v="0"/>
    <s v=""/>
    <s v="VENTAS NO CONTRIBUYENTES"/>
    <s v=""/>
    <n v="838885175"/>
    <n v="0"/>
    <n v="773886605"/>
    <n v="0"/>
    <s v="-"/>
    <n v="0"/>
    <n v="56033250"/>
    <s v="16"/>
    <n v="8965320"/>
    <n v="0"/>
    <s v="-"/>
    <n v="0"/>
    <n v="0"/>
    <s v="-"/>
    <n v="0"/>
  </r>
  <r>
    <s v="319"/>
    <x v="4"/>
    <x v="2"/>
    <s v="003"/>
    <s v="Z1F0008965"/>
    <s v="0940"/>
    <s v="FC"/>
    <s v="00121135"/>
    <s v=""/>
    <s v=""/>
    <s v=""/>
    <s v=""/>
    <n v="0"/>
    <s v=""/>
    <s v="LA CASA DE AGUSTIN"/>
    <s v="J-30553502-7 "/>
    <n v="21801000"/>
    <n v="0"/>
    <n v="21801000"/>
    <n v="0"/>
    <s v="-"/>
    <n v="0"/>
    <n v="0"/>
    <s v="-"/>
    <n v="0"/>
    <n v="0"/>
    <s v="-"/>
    <n v="0"/>
    <n v="0"/>
    <s v="-"/>
    <n v="0"/>
  </r>
  <r>
    <s v="320"/>
    <x v="4"/>
    <x v="2"/>
    <s v="003"/>
    <s v="Z1F0008965"/>
    <s v="0940-0940"/>
    <s v="FC"/>
    <s v="00121112-00121134"/>
    <s v=""/>
    <s v=""/>
    <s v=""/>
    <s v=""/>
    <n v="0"/>
    <s v=""/>
    <s v="VENTAS NO CONTRIBUYENTES"/>
    <s v=""/>
    <n v="149195913.75"/>
    <n v="0"/>
    <n v="142764293.75"/>
    <n v="0"/>
    <s v="-"/>
    <n v="0"/>
    <n v="5544500"/>
    <s v="-"/>
    <n v="887120"/>
    <n v="0"/>
    <s v="-"/>
    <n v="0"/>
    <n v="0"/>
    <s v="-"/>
    <n v="0"/>
  </r>
  <r>
    <s v="537"/>
    <x v="7"/>
    <x v="1"/>
    <s v="004"/>
    <s v="Z1B8050937"/>
    <s v="1858"/>
    <s v="FC"/>
    <s v="00171241-00171271"/>
    <s v=""/>
    <s v=""/>
    <s v=""/>
    <s v=""/>
    <n v="0"/>
    <s v=""/>
    <s v="VENTAS NO CONTRIBUYENTES"/>
    <s v=""/>
    <n v="917746140.97599995"/>
    <n v="0"/>
    <n v="636043689.30000007"/>
    <n v="0"/>
    <s v="-"/>
    <n v="0"/>
    <n v="242846941.09999999"/>
    <s v="16"/>
    <n v="38855510.57599999"/>
    <n v="0"/>
    <s v="-"/>
    <n v="0"/>
    <n v="0"/>
    <s v="-"/>
    <n v="0"/>
  </r>
  <r>
    <s v="538"/>
    <x v="7"/>
    <x v="1"/>
    <s v="004"/>
    <s v="Z1B8050937"/>
    <s v="1858"/>
    <s v="FC"/>
    <s v="00171240"/>
    <s v=""/>
    <s v=""/>
    <s v=""/>
    <s v=""/>
    <n v="0"/>
    <s v=""/>
    <s v="POSADA NELA LLAC"/>
    <s v="J-30160499-9"/>
    <n v="471184041.25"/>
    <n v="0"/>
    <n v="257881211.25"/>
    <n v="183881750"/>
    <s v="16"/>
    <n v="29421080"/>
    <n v="0"/>
    <s v="-"/>
    <n v="0"/>
    <n v="0"/>
    <s v="-"/>
    <n v="0"/>
    <n v="0"/>
    <s v="-"/>
    <n v="0"/>
  </r>
  <r>
    <s v="539"/>
    <x v="7"/>
    <x v="1"/>
    <s v="004"/>
    <s v="Z1B8050937"/>
    <s v="1858"/>
    <s v="FC"/>
    <s v="00171168-00171239"/>
    <s v=""/>
    <s v=""/>
    <s v=""/>
    <s v=""/>
    <n v="0"/>
    <s v=""/>
    <s v="VENTAS NO CONTRIBUYENTES"/>
    <s v=""/>
    <n v="2415928940.75"/>
    <n v="0"/>
    <n v="1947796571.25"/>
    <n v="0"/>
    <s v="-"/>
    <n v="0"/>
    <n v="403562387.5"/>
    <s v="-"/>
    <n v="64569982"/>
    <n v="0"/>
    <s v="-"/>
    <n v="0"/>
    <n v="0"/>
    <s v="-"/>
    <n v="0"/>
  </r>
  <r>
    <s v="540"/>
    <x v="7"/>
    <x v="0"/>
    <s v="004"/>
    <s v="Z1F0017963"/>
    <s v="0499-0499"/>
    <s v="FC"/>
    <s v="00016117-00016159"/>
    <s v=""/>
    <s v=""/>
    <s v=""/>
    <s v=""/>
    <n v="0"/>
    <s v=""/>
    <s v="VENTAS NO CONTRIBUYENTES"/>
    <s v=""/>
    <n v="1336418413.3679998"/>
    <n v="0"/>
    <n v="948069208.5"/>
    <n v="0"/>
    <s v="-"/>
    <n v="0"/>
    <n v="334783797.30000001"/>
    <s v="16"/>
    <n v="53565407.568000004"/>
    <n v="0"/>
    <s v="-"/>
    <n v="0"/>
    <n v="0"/>
    <s v="-"/>
    <n v="0"/>
  </r>
  <r>
    <s v="386"/>
    <x v="5"/>
    <x v="2"/>
    <s v="003"/>
    <s v="Z1F0008965"/>
    <s v="0941-0941"/>
    <s v="FC"/>
    <s v="00121306-00121406"/>
    <s v=""/>
    <s v=""/>
    <s v=""/>
    <s v=""/>
    <n v="0"/>
    <s v=""/>
    <s v="VENTAS NO CONTRIBUYENTES"/>
    <s v=""/>
    <n v="885953217.45000005"/>
    <n v="0"/>
    <n v="793123338.75"/>
    <n v="0"/>
    <s v="-"/>
    <n v="0"/>
    <n v="80025757.5"/>
    <s v="16"/>
    <n v="12804121.199999999"/>
    <n v="0"/>
    <s v="-"/>
    <n v="0"/>
    <n v="0"/>
    <s v="-"/>
    <n v="0"/>
  </r>
  <r>
    <s v="387"/>
    <x v="5"/>
    <x v="2"/>
    <s v="003"/>
    <s v="Z1F0008965"/>
    <s v="0941"/>
    <s v="FC"/>
    <s v="00121305"/>
    <s v=""/>
    <s v=""/>
    <s v=""/>
    <s v=""/>
    <n v="0"/>
    <s v=""/>
    <s v="PANADERIA Y PASTELERIA MAXI-PAN CA"/>
    <s v="J31475870-5"/>
    <n v="21157500"/>
    <n v="0"/>
    <n v="21157500"/>
    <n v="0"/>
    <s v="-"/>
    <n v="0"/>
    <n v="0"/>
    <s v="-"/>
    <n v="0"/>
    <n v="0"/>
    <s v="-"/>
    <n v="0"/>
    <n v="0"/>
    <s v="-"/>
    <n v="0"/>
  </r>
  <r>
    <s v="388"/>
    <x v="5"/>
    <x v="2"/>
    <s v="003"/>
    <s v="Z1F0008965"/>
    <s v="0941"/>
    <s v="FC"/>
    <s v="00121304"/>
    <s v=""/>
    <s v=""/>
    <s v=""/>
    <s v=""/>
    <n v="0"/>
    <s v=""/>
    <s v="PANADERIA Y PASTELERIA MAXI-PAN CA"/>
    <s v="J31475870-5"/>
    <n v="21157500"/>
    <n v="0"/>
    <n v="21157500"/>
    <n v="0"/>
    <s v="-"/>
    <n v="0"/>
    <n v="0"/>
    <s v="-"/>
    <n v="0"/>
    <n v="0"/>
    <s v="-"/>
    <n v="0"/>
    <n v="0"/>
    <s v="-"/>
    <n v="0"/>
  </r>
  <r>
    <s v="544"/>
    <x v="7"/>
    <x v="1"/>
    <s v="005"/>
    <s v="Z1B8050363"/>
    <s v="0014"/>
    <s v="FC"/>
    <s v="00001258-00001282"/>
    <s v=""/>
    <s v=""/>
    <s v=""/>
    <s v=""/>
    <n v="0"/>
    <s v=""/>
    <s v="VENTAS NO CONTRIBUYENTES"/>
    <s v=""/>
    <n v="1424815168.8499999"/>
    <n v="0"/>
    <n v="1182513951.25"/>
    <n v="0"/>
    <s v="-"/>
    <n v="0"/>
    <n v="208880360"/>
    <s v="16"/>
    <n v="33420857.600000001"/>
    <n v="0"/>
    <s v="-"/>
    <n v="0"/>
    <n v="0"/>
    <s v="-"/>
    <n v="0"/>
  </r>
  <r>
    <s v="545"/>
    <x v="7"/>
    <x v="0"/>
    <s v="005"/>
    <s v="Z1F0017998"/>
    <s v="0490"/>
    <s v="NC"/>
    <s v=""/>
    <s v="00000060"/>
    <s v=""/>
    <s v="00019927"/>
    <s v="08-07-2021"/>
    <n v="12673081.199999999"/>
    <s v="VEN"/>
    <s v="DANIEL SANTANA"/>
    <s v="V23626995"/>
    <n v="-6220848"/>
    <n v="0"/>
    <n v="0"/>
    <n v="0"/>
    <s v="-"/>
    <n v="0"/>
    <n v="-5362800"/>
    <s v="16"/>
    <n v="-858048"/>
    <n v="0"/>
    <s v="-"/>
    <n v="0"/>
    <n v="0"/>
    <s v="-"/>
    <n v="0"/>
  </r>
  <r>
    <s v="546"/>
    <x v="7"/>
    <x v="0"/>
    <s v="005"/>
    <s v="Z1F0017998"/>
    <s v="0490-0490"/>
    <s v="FC"/>
    <s v="00019895-00019944"/>
    <s v=""/>
    <s v=""/>
    <s v=""/>
    <s v=""/>
    <n v="0"/>
    <s v=""/>
    <s v="VENTAS NO CONTRIBUYENTES"/>
    <s v=""/>
    <n v="1769928343.45"/>
    <n v="0"/>
    <n v="1141420810.4999998"/>
    <n v="0"/>
    <s v="-"/>
    <n v="0"/>
    <n v="541816838.75"/>
    <s v="16"/>
    <n v="86690694.200000003"/>
    <n v="0"/>
    <s v="-"/>
    <n v="0"/>
    <n v="0"/>
    <s v="-"/>
    <n v="0"/>
  </r>
  <r>
    <s v="547"/>
    <x v="7"/>
    <x v="0"/>
    <s v="005"/>
    <s v="Z1F0017998"/>
    <s v="0490"/>
    <s v="FC"/>
    <s v="00019894"/>
    <s v=""/>
    <s v=""/>
    <s v=""/>
    <s v=""/>
    <n v="0"/>
    <s v=""/>
    <s v="BODEGON BIELE VITE C.A."/>
    <s v="J410610832"/>
    <n v="30175600"/>
    <n v="0"/>
    <n v="30062500"/>
    <n v="97500"/>
    <s v="16"/>
    <n v="15600"/>
    <n v="0"/>
    <s v="-"/>
    <n v="0"/>
    <n v="0"/>
    <s v="-"/>
    <n v="0"/>
    <n v="0"/>
    <s v="-"/>
    <n v="0"/>
  </r>
  <r>
    <s v="548"/>
    <x v="7"/>
    <x v="0"/>
    <s v="005"/>
    <s v="Z1F0017998"/>
    <s v="0490-0490"/>
    <s v="FC"/>
    <s v="00019866-00019893"/>
    <s v=""/>
    <s v=""/>
    <s v=""/>
    <s v=""/>
    <n v="0"/>
    <s v=""/>
    <s v="VENTAS NO CONTRIBUYENTES"/>
    <s v=""/>
    <n v="911953012.29999995"/>
    <n v="0"/>
    <n v="625069900.39999998"/>
    <n v="0"/>
    <s v="-"/>
    <n v="0"/>
    <n v="247313027.5"/>
    <s v="16"/>
    <n v="39570084.399999999"/>
    <n v="0"/>
    <s v="-"/>
    <n v="0"/>
    <n v="0"/>
    <s v="-"/>
    <n v="0"/>
  </r>
  <r>
    <s v="549"/>
    <x v="7"/>
    <x v="1"/>
    <s v="006"/>
    <s v="Z1B8044815"/>
    <s v="1921-1922"/>
    <s v="FC"/>
    <s v="00165777-00165823"/>
    <s v=""/>
    <s v=""/>
    <s v=""/>
    <s v=""/>
    <n v="0"/>
    <s v=""/>
    <s v="VENTAS NO CONTRIBUYENTES"/>
    <s v=""/>
    <n v="1154960792.1499999"/>
    <n v="0"/>
    <n v="837384776.25"/>
    <n v="0"/>
    <s v="-"/>
    <n v="0"/>
    <n v="273772427.5"/>
    <s v="-"/>
    <n v="43803588.399999999"/>
    <n v="0"/>
    <s v="-"/>
    <n v="0"/>
    <n v="0"/>
    <s v="-"/>
    <n v="0"/>
  </r>
  <r>
    <s v="550"/>
    <x v="7"/>
    <x v="0"/>
    <s v="006"/>
    <s v="Z1F0017787"/>
    <s v="0462"/>
    <s v="FC"/>
    <s v="000897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51"/>
    <x v="7"/>
    <x v="1"/>
    <s v="007"/>
    <s v="Z1B8050013"/>
    <s v="1957"/>
    <s v="FC"/>
    <s v="00183018-00183080"/>
    <s v=""/>
    <s v=""/>
    <s v=""/>
    <s v=""/>
    <n v="0"/>
    <s v=""/>
    <s v="VENTAS NO CONTRIBUYENTES"/>
    <s v=""/>
    <n v="1844310767.9840002"/>
    <n v="0"/>
    <n v="1358052883.8499999"/>
    <n v="0"/>
    <s v="-"/>
    <n v="0"/>
    <n v="419187831.15000004"/>
    <s v="16"/>
    <n v="67070052.984000005"/>
    <n v="0"/>
    <s v="-"/>
    <n v="0"/>
    <n v="0"/>
    <s v="-"/>
    <n v="0"/>
  </r>
  <r>
    <s v="552"/>
    <x v="7"/>
    <x v="1"/>
    <s v="008"/>
    <s v="Z1B8050003"/>
    <s v="1873"/>
    <s v="FC"/>
    <s v="00182560-00182641"/>
    <s v=""/>
    <s v=""/>
    <s v=""/>
    <s v=""/>
    <n v="0"/>
    <s v=""/>
    <s v="VENTAS NO CONTRIBUYENTES"/>
    <s v=""/>
    <n v="2185178046.4700003"/>
    <n v="0"/>
    <n v="1694779109.25"/>
    <n v="0"/>
    <s v="-"/>
    <n v="0"/>
    <n v="422757704.5"/>
    <s v="-"/>
    <n v="67641232.719999984"/>
    <n v="0"/>
    <s v="-"/>
    <n v="0"/>
    <n v="0"/>
    <s v="-"/>
    <n v="0"/>
  </r>
  <r>
    <s v="553"/>
    <x v="7"/>
    <x v="1"/>
    <s v="008"/>
    <s v="Z1B8050003"/>
    <s v="1873"/>
    <s v="FC"/>
    <s v="00182559"/>
    <s v=""/>
    <s v=""/>
    <s v=""/>
    <s v=""/>
    <n v="0"/>
    <s v=""/>
    <s v="CORPORACION XDV C.A"/>
    <s v="J00361006-2"/>
    <n v="7930000"/>
    <n v="0"/>
    <n v="7930000"/>
    <n v="0"/>
    <s v="-"/>
    <n v="0"/>
    <n v="0"/>
    <s v="-"/>
    <n v="0"/>
    <n v="0"/>
    <s v="-"/>
    <n v="0"/>
    <n v="0"/>
    <s v="-"/>
    <n v="0"/>
  </r>
  <r>
    <s v="554"/>
    <x v="7"/>
    <x v="1"/>
    <s v="008"/>
    <s v="Z1B8050003"/>
    <s v="1873"/>
    <s v="FC"/>
    <s v="00182542-00182558"/>
    <s v=""/>
    <s v=""/>
    <s v=""/>
    <s v=""/>
    <n v="0"/>
    <s v=""/>
    <s v="VENTAS NO CONTRIBUYENTES"/>
    <s v=""/>
    <n v="276210701"/>
    <n v="0"/>
    <n v="237120325"/>
    <n v="0"/>
    <s v="-"/>
    <n v="0"/>
    <n v="33698600"/>
    <s v="16"/>
    <n v="5391776"/>
    <n v="0"/>
    <s v="-"/>
    <n v="0"/>
    <n v="0"/>
    <s v="-"/>
    <n v="0"/>
  </r>
  <r>
    <s v="555"/>
    <x v="7"/>
    <x v="0"/>
    <s v="008"/>
    <s v="Z1F0017970"/>
    <s v="0128-0128"/>
    <s v="FC"/>
    <s v="00001942-00001947"/>
    <s v=""/>
    <s v=""/>
    <s v=""/>
    <s v=""/>
    <n v="0"/>
    <s v=""/>
    <s v="VENTAS NO CONTRIBUYENTES"/>
    <s v=""/>
    <n v="37221210"/>
    <n v="0"/>
    <n v="0"/>
    <n v="0"/>
    <s v="-"/>
    <n v="0"/>
    <n v="32087250"/>
    <s v="16"/>
    <n v="5133960"/>
    <n v="0"/>
    <s v="-"/>
    <n v="0"/>
    <n v="0"/>
    <s v="-"/>
    <n v="0"/>
  </r>
  <r>
    <s v="556"/>
    <x v="7"/>
    <x v="1"/>
    <s v="009"/>
    <s v="Z1B8014458"/>
    <s v="1923"/>
    <s v="FC"/>
    <s v="00184207-00184267"/>
    <s v=""/>
    <s v=""/>
    <s v=""/>
    <s v=""/>
    <n v="0"/>
    <s v=""/>
    <s v="VENTAS NO CONTRIBUYENTES"/>
    <s v=""/>
    <n v="1642131497.5420001"/>
    <n v="0"/>
    <n v="1269603625.3"/>
    <n v="0"/>
    <s v="-"/>
    <n v="0"/>
    <n v="321144717.44999999"/>
    <s v="16"/>
    <n v="51383154.792000011"/>
    <n v="0"/>
    <s v="-"/>
    <n v="0"/>
    <n v="0"/>
    <s v="-"/>
    <n v="0"/>
  </r>
  <r>
    <s v="557"/>
    <x v="7"/>
    <x v="1"/>
    <s v="010"/>
    <s v="Z1F0000341"/>
    <s v="1397"/>
    <s v="FC"/>
    <s v="81552000-81611000"/>
    <s v=""/>
    <s v=""/>
    <s v=""/>
    <s v=""/>
    <n v="0"/>
    <s v=""/>
    <s v="VENTAS NO CONTRIBUYENTES"/>
    <s v=""/>
    <n v="1858786687.8240001"/>
    <n v="0"/>
    <n v="1478896108.3000002"/>
    <n v="0"/>
    <s v="-"/>
    <n v="0"/>
    <n v="327491878.89999998"/>
    <s v="16"/>
    <n v="52398700.624000013"/>
    <n v="0"/>
    <s v="-"/>
    <n v="0"/>
    <n v="0"/>
    <s v="-"/>
    <n v="0"/>
  </r>
  <r>
    <s v="558"/>
    <x v="7"/>
    <x v="1"/>
    <s v="012"/>
    <s v="Z1B8038506"/>
    <s v="1778"/>
    <s v="FC"/>
    <s v="00075875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59"/>
    <x v="7"/>
    <x v="1"/>
    <s v="014"/>
    <s v="Z1F0000338"/>
    <s v="1619"/>
    <s v="FC"/>
    <s v="00066378-00066422"/>
    <s v=""/>
    <s v=""/>
    <s v=""/>
    <s v=""/>
    <n v="0"/>
    <s v=""/>
    <s v="VENTAS NO CONTRIBUYENTES"/>
    <s v=""/>
    <n v="302213646.40000004"/>
    <n v="0"/>
    <n v="210974090"/>
    <n v="0"/>
    <s v="-"/>
    <n v="0"/>
    <n v="78654790"/>
    <s v="16"/>
    <n v="12584766.4"/>
    <n v="0"/>
    <s v="-"/>
    <n v="0"/>
    <n v="0"/>
    <s v="-"/>
    <n v="0"/>
  </r>
  <r>
    <s v="560"/>
    <x v="7"/>
    <x v="1"/>
    <s v="015"/>
    <s v="Z1B8050356"/>
    <s v="1756"/>
    <s v="FC"/>
    <s v="00091337-00091365"/>
    <s v=""/>
    <s v=""/>
    <s v=""/>
    <s v=""/>
    <n v="0"/>
    <s v=""/>
    <s v="VENTAS NO CONTRIBUYENTES"/>
    <s v=""/>
    <n v="1215485737.154"/>
    <n v="0"/>
    <n v="732863300.85000002"/>
    <n v="0"/>
    <s v="-"/>
    <n v="0"/>
    <n v="416053824.39999998"/>
    <s v="-"/>
    <n v="66568611.903999999"/>
    <n v="0"/>
    <s v="-"/>
    <n v="0"/>
    <n v="0"/>
    <s v="-"/>
    <n v="0"/>
  </r>
  <r>
    <s v="561"/>
    <x v="7"/>
    <x v="1"/>
    <s v="016"/>
    <s v="Z1F0000490"/>
    <s v="0296"/>
    <s v="FC"/>
    <s v="00005568-00005569"/>
    <s v=""/>
    <s v=""/>
    <s v=""/>
    <s v=""/>
    <n v="0"/>
    <s v=""/>
    <s v="VENTAS NO CONTRIBUYENTES"/>
    <s v=""/>
    <n v="15651691.5"/>
    <n v="0"/>
    <n v="15651691.5"/>
    <n v="0"/>
    <s v="-"/>
    <n v="0"/>
    <n v="0"/>
    <s v="-"/>
    <n v="0"/>
    <n v="0"/>
    <s v="-"/>
    <n v="0"/>
    <n v="0"/>
    <s v="-"/>
    <n v="0"/>
  </r>
  <r>
    <s v="562"/>
    <x v="7"/>
    <x v="1"/>
    <s v="016"/>
    <s v="Z1F0000490"/>
    <s v="0296"/>
    <s v="FC"/>
    <s v="00005567"/>
    <s v=""/>
    <s v=""/>
    <s v=""/>
    <s v=""/>
    <n v="0"/>
    <s v=""/>
    <s v="ORLANDO ESCALONA"/>
    <s v=" V16889563"/>
    <n v="4628031"/>
    <n v="0"/>
    <n v="4628031"/>
    <n v="0"/>
    <s v="-"/>
    <n v="0"/>
    <n v="0"/>
    <s v="-"/>
    <n v="0"/>
    <n v="0"/>
    <s v="-"/>
    <n v="0"/>
    <n v="0"/>
    <s v="-"/>
    <n v="0"/>
  </r>
  <r>
    <s v="563"/>
    <x v="7"/>
    <x v="1"/>
    <s v="016"/>
    <s v="Z1F0000490"/>
    <s v="0296"/>
    <s v="FC"/>
    <s v="00005566"/>
    <s v=""/>
    <s v=""/>
    <s v=""/>
    <s v=""/>
    <n v="0"/>
    <s v=""/>
    <s v="MARY RODRIGUEZ"/>
    <s v="V11471293"/>
    <n v="6513349.5"/>
    <n v="0"/>
    <n v="6513349.5"/>
    <n v="0"/>
    <s v="-"/>
    <n v="0"/>
    <n v="0"/>
    <s v="-"/>
    <n v="0"/>
    <n v="0"/>
    <s v="-"/>
    <n v="0"/>
    <n v="0"/>
    <s v="-"/>
    <n v="0"/>
  </r>
  <r>
    <s v="564"/>
    <x v="7"/>
    <x v="1"/>
    <s v="016"/>
    <s v="Z1F0000490"/>
    <s v="0296"/>
    <s v="FC"/>
    <s v="00005560-00005565"/>
    <s v=""/>
    <s v=""/>
    <s v=""/>
    <s v=""/>
    <n v="0"/>
    <s v=""/>
    <s v="VENTAS NO CONTRIBUYENTES"/>
    <s v=""/>
    <n v="16553540"/>
    <n v="0"/>
    <n v="14529050"/>
    <n v="0"/>
    <s v="-"/>
    <n v="0"/>
    <n v="1745250"/>
    <s v="-"/>
    <n v="279240"/>
    <n v="0"/>
    <s v="-"/>
    <n v="0"/>
    <n v="0"/>
    <s v="-"/>
    <n v="0"/>
  </r>
  <r>
    <s v="565"/>
    <x v="7"/>
    <x v="1"/>
    <s v="016"/>
    <s v="Z1F0000490"/>
    <s v="0296"/>
    <s v="FC"/>
    <s v="00005553-00005559"/>
    <s v=""/>
    <s v=""/>
    <s v=""/>
    <s v=""/>
    <n v="0"/>
    <s v=""/>
    <s v="VENTAS NO CONTRIBUYENTES"/>
    <s v=""/>
    <n v="61304620"/>
    <n v="0"/>
    <n v="44279300"/>
    <n v="0"/>
    <s v="-"/>
    <n v="0"/>
    <n v="14677000"/>
    <s v="16"/>
    <n v="2348320"/>
    <n v="0"/>
    <s v="-"/>
    <n v="0"/>
    <n v="0"/>
    <s v="-"/>
    <n v="0"/>
  </r>
  <r>
    <s v="566"/>
    <x v="7"/>
    <x v="1"/>
    <s v="016"/>
    <s v="Z1F0000490"/>
    <s v="0296"/>
    <s v="FC"/>
    <s v="00005550-00005552"/>
    <s v=""/>
    <s v=""/>
    <s v=""/>
    <s v=""/>
    <n v="0"/>
    <s v=""/>
    <s v="VENTAS NO CONTRIBUYENTES"/>
    <s v=""/>
    <n v="30681950"/>
    <n v="0"/>
    <n v="21256950"/>
    <n v="0"/>
    <s v="-"/>
    <n v="0"/>
    <n v="8125000"/>
    <s v="-"/>
    <n v="1300000"/>
    <n v="0"/>
    <s v="-"/>
    <n v="0"/>
    <n v="0"/>
    <s v="-"/>
    <n v="0"/>
  </r>
  <r>
    <s v="567"/>
    <x v="7"/>
    <x v="1"/>
    <s v="016"/>
    <s v="Z1F0000490"/>
    <s v="0296"/>
    <s v="FC"/>
    <s v="00005549"/>
    <s v=""/>
    <s v=""/>
    <s v=""/>
    <s v=""/>
    <n v="0"/>
    <s v=""/>
    <s v="ADIANEZ RENGIFO"/>
    <s v="V18537119"/>
    <n v="33127250"/>
    <n v="0"/>
    <n v="3250000"/>
    <n v="0"/>
    <s v="-"/>
    <n v="0"/>
    <n v="25756250"/>
    <s v="16"/>
    <n v="4121000"/>
    <n v="0"/>
    <s v="-"/>
    <n v="0"/>
    <n v="0"/>
    <s v="-"/>
    <n v="0"/>
  </r>
  <r>
    <s v="568"/>
    <x v="7"/>
    <x v="1"/>
    <s v="016"/>
    <s v="Z1F0000490"/>
    <s v="0296"/>
    <s v="FC"/>
    <s v="00005547"/>
    <s v=""/>
    <s v=""/>
    <s v=""/>
    <s v=""/>
    <n v="0"/>
    <s v=""/>
    <s v="BASILIO SUAREZ"/>
    <s v="V5017978"/>
    <n v="10279750"/>
    <n v="0"/>
    <n v="10279750"/>
    <n v="0"/>
    <s v="-"/>
    <n v="0"/>
    <n v="0"/>
    <s v="-"/>
    <n v="0"/>
    <n v="0"/>
    <s v="-"/>
    <n v="0"/>
    <n v="0"/>
    <s v="-"/>
    <n v="0"/>
  </r>
  <r>
    <s v="569"/>
    <x v="7"/>
    <x v="1"/>
    <s v="016"/>
    <s v="Z1F0000490"/>
    <s v="0296"/>
    <s v="FC"/>
    <s v="00005543-00005546"/>
    <s v=""/>
    <s v=""/>
    <s v=""/>
    <s v=""/>
    <n v="0"/>
    <s v=""/>
    <s v="VENTAS NO CONTRIBUYENTES"/>
    <s v=""/>
    <n v="49155080"/>
    <n v="0"/>
    <n v="9675640"/>
    <n v="0"/>
    <s v="-"/>
    <n v="0"/>
    <n v="34034000"/>
    <s v="16"/>
    <n v="5445440"/>
    <n v="0"/>
    <s v="-"/>
    <n v="0"/>
    <n v="0"/>
    <s v="-"/>
    <n v="0"/>
  </r>
  <r>
    <s v="570"/>
    <x v="7"/>
    <x v="1"/>
    <s v="016"/>
    <s v="Z1F0000490"/>
    <s v="0296"/>
    <s v="FC"/>
    <s v="00005537-00005542"/>
    <s v=""/>
    <s v=""/>
    <s v=""/>
    <s v=""/>
    <n v="0"/>
    <s v=""/>
    <s v="VENTAS NO CONTRIBUYENTES"/>
    <s v=""/>
    <n v="89489140"/>
    <n v="0"/>
    <n v="53365000"/>
    <n v="0"/>
    <s v="-"/>
    <n v="0"/>
    <n v="31141500"/>
    <s v="16"/>
    <n v="4982640"/>
    <n v="0"/>
    <s v="-"/>
    <n v="0"/>
    <n v="0"/>
    <s v="-"/>
    <n v="0"/>
  </r>
  <r>
    <s v="571"/>
    <x v="7"/>
    <x v="1"/>
    <s v="016"/>
    <s v="Z1F0000490"/>
    <s v="0296"/>
    <s v="FC"/>
    <s v="00005532-00005536"/>
    <s v=""/>
    <s v=""/>
    <s v=""/>
    <s v=""/>
    <n v="0"/>
    <s v=""/>
    <s v="VENTAS NO CONTRIBUYENTES"/>
    <s v=""/>
    <n v="65012561.25"/>
    <n v="0"/>
    <n v="55240721.25"/>
    <n v="0"/>
    <s v="-"/>
    <n v="0"/>
    <n v="8424000"/>
    <s v="-"/>
    <n v="1347840"/>
    <n v="0"/>
    <s v="-"/>
    <n v="0"/>
    <n v="0"/>
    <s v="-"/>
    <n v="0"/>
  </r>
  <r>
    <s v="572"/>
    <x v="7"/>
    <x v="1"/>
    <s v="016"/>
    <s v="Z1F0000490"/>
    <s v="0296"/>
    <s v="FC"/>
    <s v="00005529-00005530"/>
    <s v=""/>
    <s v=""/>
    <s v=""/>
    <s v=""/>
    <n v="0"/>
    <s v=""/>
    <s v="VENTAS NO CONTRIBUYENTES"/>
    <s v=""/>
    <n v="26547527.5"/>
    <n v="0"/>
    <n v="23297787.5"/>
    <n v="0"/>
    <s v="-"/>
    <n v="0"/>
    <n v="2801500"/>
    <s v="-"/>
    <n v="448240"/>
    <n v="0"/>
    <s v="-"/>
    <n v="0"/>
    <n v="0"/>
    <s v="-"/>
    <n v="0"/>
  </r>
  <r>
    <s v="573"/>
    <x v="7"/>
    <x v="1"/>
    <s v="016"/>
    <s v="Z1F0000490"/>
    <s v="0296"/>
    <s v="FC"/>
    <s v="00005528"/>
    <s v=""/>
    <s v=""/>
    <s v=""/>
    <s v=""/>
    <n v="0"/>
    <s v=""/>
    <s v="RAQUEL GAMEZ"/>
    <s v="V16370340"/>
    <n v="8069148.75"/>
    <n v="0"/>
    <n v="8069148.75"/>
    <n v="0"/>
    <s v="-"/>
    <n v="0"/>
    <n v="0"/>
    <s v="-"/>
    <n v="0"/>
    <n v="0"/>
    <s v="-"/>
    <n v="0"/>
    <n v="0"/>
    <s v="-"/>
    <n v="0"/>
  </r>
  <r>
    <s v="574"/>
    <x v="7"/>
    <x v="1"/>
    <s v="016"/>
    <s v="Z1F0000490"/>
    <s v="0296"/>
    <s v="FC"/>
    <s v="00005527"/>
    <s v=""/>
    <s v=""/>
    <s v=""/>
    <s v=""/>
    <n v="0"/>
    <s v=""/>
    <s v="VYEILIN MARTINEZ"/>
    <s v=" V22446396"/>
    <n v="1389375"/>
    <n v="0"/>
    <n v="1389375"/>
    <n v="0"/>
    <s v="-"/>
    <n v="0"/>
    <n v="0"/>
    <s v="-"/>
    <n v="0"/>
    <n v="0"/>
    <s v="-"/>
    <n v="0"/>
    <n v="0"/>
    <s v="-"/>
    <n v="0"/>
  </r>
  <r>
    <s v="575"/>
    <x v="7"/>
    <x v="1"/>
    <s v="016"/>
    <s v="Z1F0000490"/>
    <s v="0296"/>
    <s v="FC"/>
    <s v="00005524-00005526"/>
    <s v=""/>
    <s v=""/>
    <s v=""/>
    <s v=""/>
    <n v="0"/>
    <s v=""/>
    <s v="VENTAS NO CONTRIBUYENTES"/>
    <s v=""/>
    <n v="19170222.5"/>
    <n v="0"/>
    <n v="12259812.5"/>
    <n v="0"/>
    <s v="-"/>
    <n v="0"/>
    <n v="5957250"/>
    <s v="16"/>
    <n v="953160"/>
    <n v="0"/>
    <s v="-"/>
    <n v="0"/>
    <n v="0"/>
    <s v="-"/>
    <n v="0"/>
  </r>
  <r>
    <s v="576"/>
    <x v="7"/>
    <x v="1"/>
    <s v="016"/>
    <s v="Z1F0000490"/>
    <s v="0296"/>
    <s v="FC"/>
    <s v="00005514-00005521"/>
    <s v=""/>
    <s v=""/>
    <s v=""/>
    <s v=""/>
    <n v="0"/>
    <s v=""/>
    <s v="VENTAS NO CONTRIBUYENTES"/>
    <s v=""/>
    <n v="52759167.5"/>
    <n v="0"/>
    <n v="27126937.5"/>
    <n v="0"/>
    <s v="-"/>
    <n v="0"/>
    <n v="22096750"/>
    <s v="16"/>
    <n v="3535480"/>
    <n v="0"/>
    <s v="-"/>
    <n v="0"/>
    <n v="0"/>
    <s v="-"/>
    <n v="0"/>
  </r>
  <r>
    <s v="577"/>
    <x v="7"/>
    <x v="1"/>
    <s v="017"/>
    <s v="Z7C0004030"/>
    <s v="0213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578"/>
    <x v="8"/>
    <x v="1"/>
    <s v="001"/>
    <s v="Z1F0000700"/>
    <s v="1595"/>
    <s v="FC"/>
    <s v="00128241-00128319"/>
    <s v=""/>
    <s v=""/>
    <s v=""/>
    <s v=""/>
    <n v="0"/>
    <s v=""/>
    <s v="VENTAS NO CONTRIBUYENTES"/>
    <s v=""/>
    <n v="2716263371.2259994"/>
    <n v="0"/>
    <n v="2147474245.0499997"/>
    <n v="0"/>
    <s v="-"/>
    <n v="0"/>
    <n v="490335453.59999996"/>
    <s v="16"/>
    <n v="78453672.576000005"/>
    <n v="0"/>
    <s v="-"/>
    <n v="0"/>
    <n v="0"/>
    <s v="-"/>
    <n v="0"/>
  </r>
  <r>
    <s v="579"/>
    <x v="8"/>
    <x v="0"/>
    <s v="001"/>
    <s v="Z1F0017854"/>
    <s v="0505-0505"/>
    <s v="FC"/>
    <s v="00030304-00030401"/>
    <s v=""/>
    <s v=""/>
    <s v=""/>
    <s v=""/>
    <n v="0"/>
    <s v=""/>
    <s v="VENTAS NO CONTRIBUYENTES"/>
    <s v=""/>
    <n v="2617843212.368"/>
    <n v="0"/>
    <n v="1563882881.3000002"/>
    <n v="0"/>
    <s v="-"/>
    <n v="0"/>
    <n v="908586492.30000007"/>
    <s v="-"/>
    <n v="145373838.76799995"/>
    <n v="0"/>
    <s v="-"/>
    <n v="0"/>
    <n v="0"/>
    <s v="-"/>
    <n v="0"/>
  </r>
  <r>
    <s v="389"/>
    <x v="5"/>
    <x v="2"/>
    <s v="003"/>
    <s v="Z1F0008965"/>
    <s v="0941-0941"/>
    <s v="FC"/>
    <s v="00121293-00121303"/>
    <s v=""/>
    <s v=""/>
    <s v=""/>
    <s v=""/>
    <n v="0"/>
    <s v=""/>
    <s v="VENTAS NO CONTRIBUYENTES"/>
    <s v=""/>
    <n v="62647287.5"/>
    <n v="0"/>
    <n v="60875387.5"/>
    <n v="0"/>
    <s v="-"/>
    <n v="0"/>
    <n v="1527500"/>
    <s v="-"/>
    <n v="244400"/>
    <n v="0"/>
    <s v="-"/>
    <n v="0"/>
    <n v="0"/>
    <s v="-"/>
    <n v="0"/>
  </r>
  <r>
    <s v="390"/>
    <x v="5"/>
    <x v="2"/>
    <s v="003"/>
    <s v="Z1F0008965"/>
    <s v="0941"/>
    <s v="FC"/>
    <s v="00121292"/>
    <s v=""/>
    <s v=""/>
    <s v=""/>
    <s v=""/>
    <n v="0"/>
    <s v=""/>
    <s v="ANGEL GOURMET"/>
    <s v="J-41029504-0 "/>
    <n v="2925000"/>
    <n v="0"/>
    <n v="2925000"/>
    <n v="0"/>
    <s v="-"/>
    <n v="0"/>
    <n v="0"/>
    <s v="-"/>
    <n v="0"/>
    <n v="0"/>
    <s v="-"/>
    <n v="0"/>
    <n v="0"/>
    <s v="-"/>
    <n v="0"/>
  </r>
  <r>
    <s v="391"/>
    <x v="5"/>
    <x v="2"/>
    <s v="003"/>
    <s v="Z1F0008965"/>
    <s v="0941-0941"/>
    <s v="FC"/>
    <s v="00121237-00121291"/>
    <s v=""/>
    <s v=""/>
    <s v=""/>
    <s v=""/>
    <n v="0"/>
    <s v=""/>
    <s v="VENTAS NO CONTRIBUYENTES"/>
    <s v=""/>
    <n v="473839975"/>
    <n v="0"/>
    <n v="454300065"/>
    <n v="0"/>
    <s v="-"/>
    <n v="0"/>
    <n v="16844750"/>
    <s v="-"/>
    <n v="2695160"/>
    <n v="0"/>
    <s v="-"/>
    <n v="0"/>
    <n v="0"/>
    <s v="-"/>
    <n v="0"/>
  </r>
  <r>
    <s v="583"/>
    <x v="8"/>
    <x v="1"/>
    <s v="002"/>
    <s v="Z1B8050002"/>
    <s v="1931"/>
    <s v="FC"/>
    <s v="00174636-00174707"/>
    <s v=""/>
    <s v=""/>
    <s v=""/>
    <s v=""/>
    <n v="0"/>
    <s v=""/>
    <s v="VENTAS NO CONTRIBUYENTES"/>
    <s v=""/>
    <n v="3719617671.2159991"/>
    <n v="0"/>
    <n v="2799651196"/>
    <n v="0"/>
    <s v="-"/>
    <n v="0"/>
    <n v="793074547.60000002"/>
    <s v="16"/>
    <n v="126891927.61599998"/>
    <n v="0"/>
    <s v="-"/>
    <n v="0"/>
    <n v="0"/>
    <s v="-"/>
    <n v="0"/>
  </r>
  <r>
    <s v="584"/>
    <x v="8"/>
    <x v="0"/>
    <s v="002"/>
    <s v="Z1F0017966"/>
    <s v="0502-0502"/>
    <s v="FC"/>
    <s v="00016001-00016004"/>
    <s v=""/>
    <s v=""/>
    <s v=""/>
    <s v=""/>
    <n v="0"/>
    <s v=""/>
    <s v="VENTAS NO CONTRIBUYENTES"/>
    <s v=""/>
    <n v="86600108.799999997"/>
    <n v="0"/>
    <n v="75281200"/>
    <n v="0"/>
    <s v="-"/>
    <n v="0"/>
    <n v="9757680"/>
    <s v="-"/>
    <n v="1561228.8"/>
    <n v="0"/>
    <s v="-"/>
    <n v="0"/>
    <n v="0"/>
    <s v="-"/>
    <n v="0"/>
  </r>
  <r>
    <s v="585"/>
    <x v="8"/>
    <x v="0"/>
    <s v="002"/>
    <s v="Z1F0017966"/>
    <s v="0502"/>
    <s v="FC"/>
    <s v="00016000"/>
    <s v=""/>
    <s v=""/>
    <s v=""/>
    <s v=""/>
    <n v="0"/>
    <s v=""/>
    <s v="TONO WELLS"/>
    <s v="J411397326"/>
    <n v="17471610"/>
    <n v="0"/>
    <n v="17471610"/>
    <n v="0"/>
    <s v="-"/>
    <n v="0"/>
    <n v="0"/>
    <s v="-"/>
    <n v="0"/>
    <n v="0"/>
    <s v="-"/>
    <n v="0"/>
    <n v="0"/>
    <s v="-"/>
    <n v="0"/>
  </r>
  <r>
    <s v="586"/>
    <x v="8"/>
    <x v="0"/>
    <s v="002"/>
    <s v="Z1F0017966"/>
    <s v="0502-0502"/>
    <s v="FC"/>
    <s v="00015963-00015999"/>
    <s v=""/>
    <s v=""/>
    <s v=""/>
    <s v=""/>
    <n v="0"/>
    <s v=""/>
    <s v="VENTAS NO CONTRIBUYENTES"/>
    <s v=""/>
    <n v="944334074.17400002"/>
    <n v="0"/>
    <n v="571940191.85000014"/>
    <n v="0"/>
    <s v="-"/>
    <n v="0"/>
    <n v="321029208.89999998"/>
    <s v="-"/>
    <n v="51364673.424000002"/>
    <n v="0"/>
    <s v="-"/>
    <n v="0"/>
    <n v="0"/>
    <s v="-"/>
    <n v="0"/>
  </r>
  <r>
    <s v="461"/>
    <x v="6"/>
    <x v="2"/>
    <s v="003"/>
    <s v="Z1F0008965"/>
    <s v="0942-0942"/>
    <s v="FC"/>
    <s v="00121513-00121530"/>
    <s v=""/>
    <s v=""/>
    <s v=""/>
    <s v=""/>
    <n v="0"/>
    <s v=""/>
    <s v="VENTAS NO CONTRIBUYENTES"/>
    <s v=""/>
    <n v="161931324.75"/>
    <n v="0"/>
    <n v="122731618.75"/>
    <n v="0"/>
    <s v="-"/>
    <n v="0"/>
    <n v="33792850"/>
    <s v="16"/>
    <n v="5406856"/>
    <n v="0"/>
    <s v="-"/>
    <n v="0"/>
    <n v="0"/>
    <s v="-"/>
    <n v="0"/>
  </r>
  <r>
    <s v="462"/>
    <x v="6"/>
    <x v="2"/>
    <s v="003"/>
    <s v="Z1F0008965"/>
    <s v="0942"/>
    <s v="FC"/>
    <s v="00121512"/>
    <s v=""/>
    <s v=""/>
    <s v=""/>
    <s v=""/>
    <n v="0"/>
    <s v=""/>
    <s v="ABDUL SHAHUUD"/>
    <s v="V245246079 "/>
    <n v="10400000"/>
    <n v="0"/>
    <n v="10400000"/>
    <n v="0"/>
    <s v="-"/>
    <n v="0"/>
    <n v="0"/>
    <s v="-"/>
    <n v="0"/>
    <n v="0"/>
    <s v="-"/>
    <n v="0"/>
    <n v="0"/>
    <s v="-"/>
    <n v="0"/>
  </r>
  <r>
    <s v="589"/>
    <x v="8"/>
    <x v="1"/>
    <s v="002"/>
    <s v="Z1B8050149"/>
    <s v="1853"/>
    <s v="FC "/>
    <s v="00213166-00213328"/>
    <m/>
    <m/>
    <m/>
    <m/>
    <n v="0"/>
    <m/>
    <s v="VENTAS NO CONTRIBUYENTES"/>
    <m/>
    <n v="937476606"/>
    <n v="0"/>
    <n v="937476606"/>
    <n v="0"/>
    <s v="-"/>
    <n v="0"/>
    <n v="0"/>
    <s v="-"/>
    <n v="0"/>
    <n v="0"/>
    <s v="-"/>
    <n v="0"/>
    <n v="0"/>
    <s v="-"/>
    <n v="0"/>
  </r>
  <r>
    <s v="590"/>
    <x v="8"/>
    <x v="1"/>
    <s v="002"/>
    <s v="Z1B8050149"/>
    <s v="1853"/>
    <s v="NC"/>
    <m/>
    <s v="00001278"/>
    <m/>
    <m/>
    <m/>
    <n v="0"/>
    <m/>
    <s v="NOTA DE CREDITO"/>
    <m/>
    <n v="-12100000"/>
    <n v="0"/>
    <n v="-12100000"/>
    <n v="0"/>
    <s v="-"/>
    <n v="0"/>
    <n v="0"/>
    <s v="-"/>
    <n v="0"/>
    <n v="0"/>
    <s v="-"/>
    <n v="0"/>
    <n v="0"/>
    <s v="-"/>
    <n v="0"/>
  </r>
  <r>
    <s v="591"/>
    <x v="8"/>
    <x v="1"/>
    <s v="002"/>
    <s v="Z1B8050365"/>
    <s v="1321"/>
    <s v="FC "/>
    <s v="00088305-00088349"/>
    <m/>
    <m/>
    <m/>
    <m/>
    <n v="0"/>
    <m/>
    <s v="VENTAS NO CONTRIBUYENTES"/>
    <m/>
    <n v="962598569"/>
    <n v="0"/>
    <n v="962598569"/>
    <n v="0"/>
    <s v="-"/>
    <n v="0"/>
    <n v="0"/>
    <s v="-"/>
    <n v="0"/>
    <n v="0"/>
    <s v="-"/>
    <n v="0"/>
    <n v="0"/>
    <s v="-"/>
    <n v="0"/>
  </r>
  <r>
    <s v="592"/>
    <x v="8"/>
    <x v="1"/>
    <s v="002"/>
    <s v="Z1B8050365"/>
    <s v="1321"/>
    <s v="NC"/>
    <m/>
    <s v="00001413"/>
    <m/>
    <m/>
    <m/>
    <n v="0"/>
    <m/>
    <s v="NOTA DE CREDITO"/>
    <m/>
    <n v="-16350000"/>
    <n v="0"/>
    <n v="-16350000"/>
    <n v="0"/>
    <s v="-"/>
    <n v="0"/>
    <n v="0"/>
    <s v="-"/>
    <n v="0"/>
    <n v="0"/>
    <s v="-"/>
    <n v="0"/>
    <n v="0"/>
    <s v="-"/>
    <n v="0"/>
  </r>
  <r>
    <s v="593"/>
    <x v="8"/>
    <x v="1"/>
    <s v="002"/>
    <s v="Z1B8050365"/>
    <s v="1322"/>
    <s v="FC "/>
    <s v="0008834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94"/>
    <x v="8"/>
    <x v="1"/>
    <s v="002"/>
    <s v="Z1B8050365"/>
    <s v="1323"/>
    <s v="FC "/>
    <s v="0008834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95"/>
    <x v="8"/>
    <x v="1"/>
    <s v="003"/>
    <s v="Z1B8051199"/>
    <s v="0014"/>
    <s v="FC"/>
    <s v="00001013-00001081"/>
    <s v=""/>
    <s v=""/>
    <s v=""/>
    <s v=""/>
    <n v="0"/>
    <s v=""/>
    <s v="VENTAS NO CONTRIBUYENTES"/>
    <s v=""/>
    <n v="3021475145.5019994"/>
    <n v="0"/>
    <n v="2383880674.5999994"/>
    <n v="0"/>
    <s v="-"/>
    <n v="0"/>
    <n v="549650405.95000005"/>
    <s v="-"/>
    <n v="87944064.952000007"/>
    <n v="0"/>
    <s v="-"/>
    <n v="0"/>
    <n v="0"/>
    <s v="-"/>
    <n v="0"/>
  </r>
  <r>
    <s v="596"/>
    <x v="8"/>
    <x v="1"/>
    <s v="003"/>
    <s v="Z1B8051199"/>
    <s v="0014"/>
    <s v="FC"/>
    <s v="00001012"/>
    <s v=""/>
    <s v=""/>
    <s v=""/>
    <s v=""/>
    <n v="0"/>
    <s v=""/>
    <s v="INVERSIONES 8266 C.A"/>
    <s v="J-40686614-8"/>
    <n v="70806748.799999997"/>
    <n v="0"/>
    <n v="57136056"/>
    <n v="11785080"/>
    <s v="16"/>
    <n v="1885612.8"/>
    <n v="0"/>
    <s v="-"/>
    <n v="0"/>
    <n v="0"/>
    <s v="-"/>
    <n v="0"/>
    <n v="0"/>
    <s v="-"/>
    <n v="0"/>
  </r>
  <r>
    <s v="597"/>
    <x v="8"/>
    <x v="1"/>
    <s v="003"/>
    <s v="Z1B8051199"/>
    <s v="0014"/>
    <s v="FC"/>
    <s v="00000999-00001011"/>
    <s v=""/>
    <s v=""/>
    <s v=""/>
    <s v=""/>
    <n v="0"/>
    <s v=""/>
    <s v="VENTAS NO CONTRIBUYENTES"/>
    <s v=""/>
    <n v="635979583.37"/>
    <n v="0"/>
    <n v="603405099.04999995"/>
    <n v="0"/>
    <s v="-"/>
    <n v="0"/>
    <n v="28081452"/>
    <s v="-"/>
    <n v="4493032.32"/>
    <n v="0"/>
    <s v="-"/>
    <n v="0"/>
    <n v="0"/>
    <s v="-"/>
    <n v="0"/>
  </r>
  <r>
    <s v="598"/>
    <x v="8"/>
    <x v="0"/>
    <s v="003"/>
    <s v="Z1F0017848"/>
    <s v="0497"/>
    <s v="NC"/>
    <s v=""/>
    <s v="00000071"/>
    <s v=""/>
    <s v="00024892"/>
    <s v="09-07-2021"/>
    <n v="68513530.5"/>
    <s v="VEN"/>
    <s v="ARMANDO ROJAS"/>
    <s v="V14480789"/>
    <n v="-48971520"/>
    <n v="0"/>
    <n v="-48971520"/>
    <n v="0"/>
    <s v="-"/>
    <n v="0"/>
    <n v="0"/>
    <s v="-"/>
    <n v="0"/>
    <n v="0"/>
    <s v="-"/>
    <n v="0"/>
    <n v="0"/>
    <s v="-"/>
    <n v="0"/>
  </r>
  <r>
    <s v="599"/>
    <x v="8"/>
    <x v="0"/>
    <s v="003"/>
    <s v="Z1F0017848"/>
    <s v="0497-0497"/>
    <s v="FC"/>
    <s v="00024885-00024895"/>
    <s v=""/>
    <s v=""/>
    <s v=""/>
    <s v=""/>
    <n v="0"/>
    <s v=""/>
    <s v="VENTAS NO CONTRIBUYENTES"/>
    <s v=""/>
    <n v="409295331.648"/>
    <n v="0"/>
    <n v="313260459.59999996"/>
    <n v="0"/>
    <s v="-"/>
    <n v="0"/>
    <n v="82788682.799999997"/>
    <s v="-"/>
    <n v="13246189.248000002"/>
    <n v="0"/>
    <s v="-"/>
    <n v="0"/>
    <n v="0"/>
    <s v="-"/>
    <n v="0"/>
  </r>
  <r>
    <s v="600"/>
    <x v="8"/>
    <x v="0"/>
    <s v="003"/>
    <s v="Z1F0017848"/>
    <s v="0497"/>
    <s v="FC"/>
    <s v="00024884"/>
    <s v=""/>
    <s v=""/>
    <s v=""/>
    <s v=""/>
    <n v="0"/>
    <s v=""/>
    <s v="TONO WELLS"/>
    <s v="J411397326"/>
    <n v="32108784"/>
    <n v="0"/>
    <n v="19894680"/>
    <n v="10529400"/>
    <s v="16"/>
    <n v="1684704"/>
    <n v="0"/>
    <s v="-"/>
    <n v="0"/>
    <n v="0"/>
    <s v="-"/>
    <n v="0"/>
    <n v="0"/>
    <s v="-"/>
    <n v="0"/>
  </r>
  <r>
    <s v="601"/>
    <x v="8"/>
    <x v="0"/>
    <s v="003"/>
    <s v="Z1F0017848"/>
    <s v="0497-0497"/>
    <s v="FC"/>
    <s v="00024881-00024883"/>
    <s v=""/>
    <s v=""/>
    <s v=""/>
    <s v=""/>
    <n v="0"/>
    <s v=""/>
    <s v="VENTAS NO CONTRIBUYENTES"/>
    <s v=""/>
    <n v="189768906.13600001"/>
    <n v="0"/>
    <n v="153973027.75"/>
    <n v="0"/>
    <s v="-"/>
    <n v="0"/>
    <n v="30858515.850000001"/>
    <s v="16"/>
    <n v="4937362.5360000003"/>
    <n v="0"/>
    <s v="-"/>
    <n v="0"/>
    <n v="0"/>
    <s v="-"/>
    <n v="0"/>
  </r>
  <r>
    <s v="602"/>
    <x v="8"/>
    <x v="0"/>
    <s v="003"/>
    <s v="Z1F0017848"/>
    <s v="0497"/>
    <s v="FC"/>
    <s v="00024880"/>
    <s v=""/>
    <s v=""/>
    <s v=""/>
    <s v=""/>
    <n v="0"/>
    <s v=""/>
    <s v="HOTELERA AMERICANA C.A"/>
    <s v="J000578516"/>
    <n v="58678763.520000003"/>
    <n v="0"/>
    <n v="6650853"/>
    <n v="44851647"/>
    <s v="16"/>
    <n v="7176263.5199999996"/>
    <n v="0"/>
    <s v="-"/>
    <n v="0"/>
    <n v="0"/>
    <s v="-"/>
    <n v="0"/>
    <n v="0"/>
    <s v="-"/>
    <n v="0"/>
  </r>
  <r>
    <s v="603"/>
    <x v="8"/>
    <x v="0"/>
    <s v="003"/>
    <s v="Z1F0017848"/>
    <s v="0497-0497"/>
    <s v="FC"/>
    <s v="00024855-00024879"/>
    <s v=""/>
    <s v=""/>
    <s v=""/>
    <s v=""/>
    <n v="0"/>
    <s v=""/>
    <s v="VENTAS NO CONTRIBUYENTES"/>
    <s v=""/>
    <n v="895516688.95000005"/>
    <n v="0"/>
    <n v="640294637.35000002"/>
    <n v="0"/>
    <s v="-"/>
    <n v="0"/>
    <n v="220019010"/>
    <s v="16"/>
    <n v="35203041.600000001"/>
    <n v="0"/>
    <s v="-"/>
    <n v="0"/>
    <n v="0"/>
    <s v="-"/>
    <n v="0"/>
  </r>
  <r>
    <s v="463"/>
    <x v="6"/>
    <x v="2"/>
    <s v="003"/>
    <s v="Z1F0008965"/>
    <s v="0942-0942"/>
    <s v="FC"/>
    <s v="00121493-00121511"/>
    <s v=""/>
    <s v=""/>
    <s v=""/>
    <s v=""/>
    <n v="0"/>
    <s v=""/>
    <s v="VENTAS NO CONTRIBUYENTES"/>
    <s v=""/>
    <n v="154300640"/>
    <n v="0"/>
    <n v="151476910"/>
    <n v="0"/>
    <s v="-"/>
    <n v="0"/>
    <n v="2434250"/>
    <s v="-"/>
    <n v="389480"/>
    <n v="0"/>
    <s v="-"/>
    <n v="0"/>
    <n v="0"/>
    <s v="-"/>
    <n v="0"/>
  </r>
  <r>
    <s v="605"/>
    <x v="8"/>
    <x v="1"/>
    <s v="004"/>
    <s v="Z1B8050937"/>
    <s v="1859"/>
    <s v="FC"/>
    <s v="00171283-00171367"/>
    <s v=""/>
    <s v=""/>
    <s v=""/>
    <s v=""/>
    <n v="0"/>
    <s v=""/>
    <s v="VENTAS NO CONTRIBUYENTES"/>
    <s v=""/>
    <n v="2884203654.6299992"/>
    <n v="0"/>
    <n v="2205388327.6000009"/>
    <n v="0"/>
    <s v="-"/>
    <n v="0"/>
    <n v="585185626.74999988"/>
    <s v="16"/>
    <n v="93629700.280000016"/>
    <n v="0"/>
    <s v="-"/>
    <n v="0"/>
    <n v="0"/>
    <s v="-"/>
    <n v="0"/>
  </r>
  <r>
    <s v="606"/>
    <x v="8"/>
    <x v="1"/>
    <s v="004"/>
    <s v="Z1B8050937"/>
    <s v="1859"/>
    <s v="FC"/>
    <s v="00171282"/>
    <s v=""/>
    <s v=""/>
    <s v=""/>
    <s v=""/>
    <n v="0"/>
    <s v=""/>
    <s v="DISTRIBUIDORA MONTOVJ C.A"/>
    <s v="J-40786379-7"/>
    <n v="53533807.650000013"/>
    <n v="0"/>
    <n v="53533807.650000013"/>
    <n v="0"/>
    <s v="-"/>
    <n v="0"/>
    <n v="0"/>
    <s v="-"/>
    <n v="0"/>
    <n v="0"/>
    <s v="-"/>
    <n v="0"/>
    <n v="0"/>
    <s v="-"/>
    <n v="0"/>
  </r>
  <r>
    <s v="607"/>
    <x v="8"/>
    <x v="1"/>
    <s v="004"/>
    <s v="Z1B8050937"/>
    <s v="1859"/>
    <s v="FC"/>
    <s v="00171272-00171281"/>
    <s v=""/>
    <s v=""/>
    <s v=""/>
    <s v=""/>
    <n v="0"/>
    <s v=""/>
    <s v="VENTAS NO CONTRIBUYENTES"/>
    <s v=""/>
    <n v="127520455.59999999"/>
    <n v="0"/>
    <n v="106081289.2"/>
    <n v="0"/>
    <s v="-"/>
    <n v="0"/>
    <n v="18482040"/>
    <s v="-"/>
    <n v="2957126.4"/>
    <n v="0"/>
    <s v="-"/>
    <n v="0"/>
    <n v="0"/>
    <s v="-"/>
    <n v="0"/>
  </r>
  <r>
    <s v="608"/>
    <x v="8"/>
    <x v="0"/>
    <s v="004"/>
    <s v="Z1F0017963"/>
    <s v="0500-0501"/>
    <s v="FC"/>
    <s v="00016160-00016217"/>
    <s v=""/>
    <s v=""/>
    <s v=""/>
    <s v=""/>
    <n v="0"/>
    <s v=""/>
    <s v="VENTAS NO CONTRIBUYENTES"/>
    <s v=""/>
    <n v="2277916089.618"/>
    <n v="0"/>
    <n v="1639773763.6499999"/>
    <n v="0"/>
    <s v="-"/>
    <n v="0"/>
    <n v="550122694.79999995"/>
    <s v="16"/>
    <n v="88019631.168000028"/>
    <n v="0"/>
    <s v="-"/>
    <n v="0"/>
    <n v="0"/>
    <s v="-"/>
    <n v="0"/>
  </r>
  <r>
    <s v="464"/>
    <x v="6"/>
    <x v="2"/>
    <s v="003"/>
    <s v="Z1F0008965"/>
    <s v="0942"/>
    <s v="FC"/>
    <s v="00121492"/>
    <s v=""/>
    <s v=""/>
    <s v=""/>
    <s v=""/>
    <n v="0"/>
    <s v=""/>
    <s v="YUSBEILIS"/>
    <s v="V193100038"/>
    <n v="2650310"/>
    <n v="0"/>
    <n v="0"/>
    <n v="2284750"/>
    <s v="16"/>
    <n v="365560"/>
    <n v="0"/>
    <s v="-"/>
    <n v="0"/>
    <n v="0"/>
    <s v="-"/>
    <n v="0"/>
    <n v="0"/>
    <s v="-"/>
    <n v="0"/>
  </r>
  <r>
    <s v="465"/>
    <x v="6"/>
    <x v="2"/>
    <s v="003"/>
    <s v="Z1F0008965"/>
    <s v="0942-0942"/>
    <s v="FC"/>
    <s v="00121473-00121491"/>
    <s v=""/>
    <s v=""/>
    <s v=""/>
    <s v=""/>
    <n v="0"/>
    <s v=""/>
    <s v="VENTAS NO CONTRIBUYENTES"/>
    <s v=""/>
    <n v="145509032.5"/>
    <n v="0"/>
    <n v="145282832.5"/>
    <n v="0"/>
    <s v="-"/>
    <n v="0"/>
    <n v="195000"/>
    <s v="-"/>
    <n v="31200"/>
    <n v="0"/>
    <s v="-"/>
    <n v="0"/>
    <n v="0"/>
    <s v="-"/>
    <n v="0"/>
  </r>
  <r>
    <s v="466"/>
    <x v="6"/>
    <x v="2"/>
    <s v="003"/>
    <s v="Z1F0008965"/>
    <s v="0942"/>
    <s v="FC"/>
    <s v="00121472"/>
    <s v=""/>
    <s v=""/>
    <s v=""/>
    <s v=""/>
    <n v="0"/>
    <s v=""/>
    <s v="SENAIDA TORRES"/>
    <s v="J-13490602-9 "/>
    <n v="15860000"/>
    <n v="0"/>
    <n v="15860000"/>
    <n v="0"/>
    <s v="-"/>
    <n v="0"/>
    <n v="0"/>
    <s v="-"/>
    <n v="0"/>
    <n v="0"/>
    <s v="-"/>
    <n v="0"/>
    <n v="0"/>
    <s v="-"/>
    <n v="0"/>
  </r>
  <r>
    <s v="467"/>
    <x v="6"/>
    <x v="2"/>
    <s v="003"/>
    <s v="Z1F0008965"/>
    <s v="0942-0942"/>
    <s v="FC"/>
    <s v="00121407-00121471"/>
    <s v=""/>
    <s v=""/>
    <s v=""/>
    <s v=""/>
    <n v="0"/>
    <s v=""/>
    <s v="VENTAS NO CONTRIBUYENTES"/>
    <s v=""/>
    <n v="624335918.75"/>
    <n v="0"/>
    <n v="601267288.75"/>
    <n v="0"/>
    <s v="-"/>
    <n v="0"/>
    <n v="19886750"/>
    <s v="-"/>
    <n v="3181880"/>
    <n v="0"/>
    <s v="-"/>
    <n v="0"/>
    <n v="0"/>
    <s v="-"/>
    <n v="0"/>
  </r>
  <r>
    <s v="534"/>
    <x v="7"/>
    <x v="2"/>
    <s v="003"/>
    <s v="Z1F0008965"/>
    <s v="0943-0943"/>
    <s v="FC"/>
    <s v="00121545-00121668"/>
    <s v=""/>
    <s v=""/>
    <s v=""/>
    <s v=""/>
    <n v="0"/>
    <s v=""/>
    <s v="VENTAS NO CONTRIBUYENTES"/>
    <s v=""/>
    <n v="1037114013.85"/>
    <n v="0"/>
    <n v="921551822.5"/>
    <n v="0"/>
    <s v="-"/>
    <n v="0"/>
    <n v="99622578.75"/>
    <s v="16"/>
    <n v="15939612.6"/>
    <n v="0"/>
    <s v="-"/>
    <n v="0"/>
    <n v="0"/>
    <s v="-"/>
    <n v="0"/>
  </r>
  <r>
    <s v="535"/>
    <x v="7"/>
    <x v="2"/>
    <s v="003"/>
    <s v="Z1F0008965"/>
    <s v="0943"/>
    <s v="FC"/>
    <s v="00121544"/>
    <s v=""/>
    <s v=""/>
    <s v=""/>
    <s v=""/>
    <n v="0"/>
    <s v=""/>
    <s v="PANADERIA FLOR DE LOS NUEVOS TEQUES"/>
    <s v="J-00367118-5 "/>
    <n v="63375000"/>
    <n v="0"/>
    <n v="63375000"/>
    <n v="0"/>
    <s v="-"/>
    <n v="0"/>
    <n v="0"/>
    <s v="-"/>
    <n v="0"/>
    <n v="0"/>
    <s v="-"/>
    <n v="0"/>
    <n v="0"/>
    <s v="-"/>
    <n v="0"/>
  </r>
  <r>
    <s v="536"/>
    <x v="7"/>
    <x v="2"/>
    <s v="003"/>
    <s v="Z1F0008965"/>
    <s v="0943-0943"/>
    <s v="FC"/>
    <s v="00121531-00121543"/>
    <s v=""/>
    <s v=""/>
    <s v=""/>
    <s v=""/>
    <n v="0"/>
    <s v=""/>
    <s v="VENTAS NO CONTRIBUYENTES"/>
    <s v=""/>
    <n v="173651046.25"/>
    <n v="0"/>
    <n v="161899956.25"/>
    <n v="0"/>
    <s v="-"/>
    <n v="0"/>
    <n v="10130250"/>
    <s v="16"/>
    <n v="1620840"/>
    <n v="0"/>
    <s v="-"/>
    <n v="0"/>
    <n v="0"/>
    <s v="-"/>
    <n v="0"/>
  </r>
  <r>
    <s v="616"/>
    <x v="8"/>
    <x v="1"/>
    <s v="005"/>
    <s v="Z1B8050363"/>
    <s v="0015"/>
    <s v="FC"/>
    <s v="00001283-00001399"/>
    <s v=""/>
    <s v=""/>
    <s v=""/>
    <s v=""/>
    <n v="0"/>
    <s v=""/>
    <s v="VENTAS NO CONTRIBUYENTES"/>
    <s v=""/>
    <n v="4734550707.3820028"/>
    <n v="0"/>
    <n v="3508744424.8000011"/>
    <n v="0"/>
    <s v="-"/>
    <n v="0"/>
    <n v="1056729553.9499998"/>
    <s v="-"/>
    <n v="169076728.63200003"/>
    <n v="0"/>
    <s v="-"/>
    <n v="0"/>
    <n v="0"/>
    <s v="-"/>
    <n v="0"/>
  </r>
  <r>
    <s v="617"/>
    <x v="8"/>
    <x v="0"/>
    <s v="005"/>
    <s v="Z1F0017998"/>
    <s v="0491-0491"/>
    <s v="FC"/>
    <s v="00019980-00020002"/>
    <s v=""/>
    <s v=""/>
    <s v=""/>
    <s v=""/>
    <n v="0"/>
    <s v=""/>
    <s v="VENTAS NO CONTRIBUYENTES"/>
    <s v=""/>
    <n v="1065358650.9360001"/>
    <n v="0"/>
    <n v="616611417.45000005"/>
    <n v="0"/>
    <s v="-"/>
    <n v="0"/>
    <n v="386851063.34999996"/>
    <s v="16"/>
    <n v="61896170.136000007"/>
    <n v="0"/>
    <s v="-"/>
    <n v="0"/>
    <n v="0"/>
    <s v="-"/>
    <n v="0"/>
  </r>
  <r>
    <s v="618"/>
    <x v="8"/>
    <x v="0"/>
    <s v="005"/>
    <s v="Z1F0017998"/>
    <s v="0491"/>
    <s v="FC"/>
    <s v="00019979"/>
    <s v=""/>
    <s v=""/>
    <s v=""/>
    <s v=""/>
    <n v="0"/>
    <s v=""/>
    <s v="STYLE OBSEQUIOS ODONATES C.A"/>
    <s v="J402383347"/>
    <n v="34944037.5"/>
    <n v="0"/>
    <n v="33119508.299999997"/>
    <n v="1572870"/>
    <s v="16"/>
    <n v="251659.2"/>
    <n v="0"/>
    <s v="-"/>
    <n v="0"/>
    <n v="0"/>
    <s v="-"/>
    <n v="0"/>
    <n v="0"/>
    <s v="-"/>
    <n v="0"/>
  </r>
  <r>
    <s v="619"/>
    <x v="8"/>
    <x v="0"/>
    <s v="005"/>
    <s v="Z1F0017998"/>
    <s v="0491-0491"/>
    <s v="FC"/>
    <s v="00019945-00019978"/>
    <s v=""/>
    <s v=""/>
    <s v=""/>
    <s v=""/>
    <n v="0"/>
    <s v=""/>
    <s v="VENTAS NO CONTRIBUYENTES"/>
    <s v=""/>
    <n v="1170365956.8400002"/>
    <n v="0"/>
    <n v="872779744.17999983"/>
    <n v="0"/>
    <s v="-"/>
    <n v="0"/>
    <n v="256539838.5"/>
    <s v="16"/>
    <n v="41046374.160000004"/>
    <n v="0"/>
    <s v="-"/>
    <n v="0"/>
    <n v="0"/>
    <s v="-"/>
    <n v="0"/>
  </r>
  <r>
    <s v="620"/>
    <x v="8"/>
    <x v="1"/>
    <s v="006"/>
    <s v="Z1B8044815"/>
    <s v="1921-1922"/>
    <s v="FC"/>
    <s v="00165824-00165925"/>
    <s v=""/>
    <s v=""/>
    <s v=""/>
    <s v=""/>
    <n v="0"/>
    <s v=""/>
    <s v="VENTAS NO CONTRIBUYENTES"/>
    <s v=""/>
    <n v="3682435487.4919996"/>
    <n v="0"/>
    <n v="2771031242.1500006"/>
    <n v="0"/>
    <s v="-"/>
    <n v="0"/>
    <n v="785693314.95000005"/>
    <s v="16"/>
    <n v="125710930.39200002"/>
    <n v="0"/>
    <s v="-"/>
    <n v="0"/>
    <n v="0"/>
    <s v="-"/>
    <n v="0"/>
  </r>
  <r>
    <s v="621"/>
    <x v="8"/>
    <x v="0"/>
    <s v="006"/>
    <s v="Z1F0017787"/>
    <s v="0463-0463"/>
    <s v="FC"/>
    <s v="00008977-00009007"/>
    <s v=""/>
    <s v=""/>
    <s v=""/>
    <s v=""/>
    <n v="0"/>
    <s v=""/>
    <s v="VENTAS NO CONTRIBUYENTES"/>
    <s v=""/>
    <n v="1329950816.5580001"/>
    <n v="0"/>
    <n v="907580506.44999993"/>
    <n v="0"/>
    <s v="-"/>
    <n v="0"/>
    <n v="364112336.30000007"/>
    <s v="16"/>
    <n v="58257973.807999998"/>
    <n v="0"/>
    <s v="-"/>
    <n v="0"/>
    <n v="0"/>
    <s v="-"/>
    <n v="0"/>
  </r>
  <r>
    <s v="622"/>
    <x v="8"/>
    <x v="0"/>
    <s v="006"/>
    <s v="Z1F0017787"/>
    <s v="0463"/>
    <s v="FC"/>
    <s v="00008976"/>
    <s v=""/>
    <s v=""/>
    <s v=""/>
    <s v=""/>
    <n v="0"/>
    <s v=""/>
    <s v="CARMEN SANCHEZ APONTE"/>
    <s v="V040538069"/>
    <n v="179284079.676"/>
    <n v="0"/>
    <n v="115319613.59999999"/>
    <n v="55141781.100000001"/>
    <s v="16"/>
    <n v="8822684.9759999998"/>
    <n v="0"/>
    <s v="-"/>
    <n v="0"/>
    <n v="0"/>
    <s v="-"/>
    <n v="0"/>
    <n v="0"/>
    <s v="-"/>
    <n v="0"/>
  </r>
  <r>
    <s v="623"/>
    <x v="8"/>
    <x v="0"/>
    <s v="006"/>
    <s v="Z1F0017787"/>
    <s v="0463-0463"/>
    <s v="FC"/>
    <s v="00008972-00008982"/>
    <s v=""/>
    <s v=""/>
    <s v=""/>
    <s v=""/>
    <n v="0"/>
    <s v=""/>
    <s v="VENTAS NO CONTRIBUYENTES"/>
    <s v=""/>
    <n v="183996719.69999999"/>
    <n v="0"/>
    <n v="107514428.09999999"/>
    <n v="0"/>
    <s v="-"/>
    <n v="0"/>
    <n v="65933010"/>
    <s v="16"/>
    <n v="10549281.6"/>
    <n v="0"/>
    <s v="-"/>
    <n v="0"/>
    <n v="0"/>
    <s v="-"/>
    <n v="0"/>
  </r>
  <r>
    <s v="624"/>
    <x v="8"/>
    <x v="1"/>
    <s v="007"/>
    <s v="Z1B8050013"/>
    <s v="1958"/>
    <s v="FC"/>
    <s v="00183081-00183168"/>
    <s v=""/>
    <s v=""/>
    <s v=""/>
    <s v=""/>
    <n v="0"/>
    <s v=""/>
    <s v="VENTAS NO CONTRIBUYENTES"/>
    <s v=""/>
    <n v="3876487190.4099994"/>
    <n v="0"/>
    <n v="2824011030.1000004"/>
    <n v="0"/>
    <s v="-"/>
    <n v="0"/>
    <n v="907307034.75"/>
    <s v="16"/>
    <n v="145169125.55999997"/>
    <n v="0"/>
    <s v="-"/>
    <n v="0"/>
    <n v="0"/>
    <s v="-"/>
    <n v="0"/>
  </r>
  <r>
    <s v="625"/>
    <x v="8"/>
    <x v="1"/>
    <s v="008"/>
    <s v="Z1B8050003"/>
    <s v="1874"/>
    <s v="FC"/>
    <s v="00182642-00182743"/>
    <s v=""/>
    <s v=""/>
    <s v=""/>
    <s v=""/>
    <n v="0"/>
    <s v=""/>
    <s v="VENTAS NO CONTRIBUYENTES"/>
    <s v=""/>
    <n v="3104441547.4719996"/>
    <n v="0"/>
    <n v="2433897777.3500004"/>
    <n v="0"/>
    <s v="-"/>
    <n v="0"/>
    <n v="571484980.45000005"/>
    <s v="16"/>
    <n v="91437596.872000009"/>
    <n v="0"/>
    <s v="-"/>
    <n v="0"/>
    <n v="7056660"/>
    <s v="-"/>
    <n v="564532.80000000005"/>
  </r>
  <r>
    <s v="626"/>
    <x v="8"/>
    <x v="0"/>
    <s v="008"/>
    <s v="Z1F0017970"/>
    <s v="0129-0129"/>
    <s v="FC"/>
    <s v="00001948-00001957"/>
    <s v=""/>
    <s v=""/>
    <s v=""/>
    <s v=""/>
    <n v="0"/>
    <s v=""/>
    <s v="VENTAS NO CONTRIBUYENTES"/>
    <s v=""/>
    <n v="66938600.400000006"/>
    <n v="0"/>
    <n v="0"/>
    <n v="0"/>
    <s v="-"/>
    <n v="0"/>
    <n v="57705690"/>
    <s v="16"/>
    <n v="9232910.3999999985"/>
    <n v="0"/>
    <s v="-"/>
    <n v="0"/>
    <n v="0"/>
    <s v="-"/>
    <n v="0"/>
  </r>
  <r>
    <s v="627"/>
    <x v="8"/>
    <x v="1"/>
    <s v="009"/>
    <s v="Z1B8014458"/>
    <s v="1924"/>
    <s v="FC"/>
    <s v="00184268-00184343"/>
    <s v=""/>
    <s v=""/>
    <s v=""/>
    <s v=""/>
    <n v="0"/>
    <s v=""/>
    <s v="VENTAS NO CONTRIBUYENTES"/>
    <s v=""/>
    <n v="2567605162.5299997"/>
    <n v="0"/>
    <n v="1897021834.95"/>
    <n v="0"/>
    <s v="-"/>
    <n v="0"/>
    <n v="578089075.5"/>
    <s v="16"/>
    <n v="92494252.079999983"/>
    <n v="0"/>
    <s v="-"/>
    <n v="0"/>
    <n v="0"/>
    <s v="-"/>
    <n v="0"/>
  </r>
  <r>
    <s v="628"/>
    <x v="8"/>
    <x v="1"/>
    <s v="010"/>
    <s v="Z1F0000341"/>
    <s v="1398"/>
    <s v="FC"/>
    <s v="00081672-00081690"/>
    <s v=""/>
    <s v=""/>
    <s v=""/>
    <s v=""/>
    <n v="0"/>
    <s v=""/>
    <s v="VENTAS NO CONTRIBUYENTES"/>
    <s v=""/>
    <n v="409281747.49999994"/>
    <n v="0"/>
    <n v="365056828.69999993"/>
    <n v="0"/>
    <s v="-"/>
    <n v="0"/>
    <n v="38124930"/>
    <s v="-"/>
    <n v="6099988.7999999998"/>
    <n v="0"/>
    <s v="-"/>
    <n v="0"/>
    <n v="0"/>
    <s v="-"/>
    <n v="0"/>
  </r>
  <r>
    <s v="629"/>
    <x v="8"/>
    <x v="1"/>
    <s v="010"/>
    <s v="Z1F0000341"/>
    <s v="1398"/>
    <s v="FC"/>
    <s v="00081671"/>
    <s v=""/>
    <s v=""/>
    <s v=""/>
    <s v=""/>
    <n v="0"/>
    <s v=""/>
    <s v="MIGUEL ALVAREZ"/>
    <s v="V14772733"/>
    <n v="48916518.600000001"/>
    <n v="0"/>
    <n v="48802722.600000001"/>
    <n v="98100"/>
    <s v="16"/>
    <n v="15696"/>
    <n v="0"/>
    <s v="-"/>
    <n v="0"/>
    <n v="0"/>
    <s v="-"/>
    <n v="0"/>
    <n v="0"/>
    <s v="-"/>
    <n v="0"/>
  </r>
  <r>
    <s v="630"/>
    <x v="8"/>
    <x v="1"/>
    <s v="010"/>
    <s v="Z1F0000341"/>
    <s v="1398"/>
    <s v="FC"/>
    <s v="00081668-00081670"/>
    <s v=""/>
    <s v=""/>
    <s v=""/>
    <s v=""/>
    <n v="0"/>
    <s v=""/>
    <s v="VENTAS NO CONTRIBUYENTES"/>
    <s v=""/>
    <n v="102133825.34"/>
    <n v="0"/>
    <n v="79555940.299999997"/>
    <n v="0"/>
    <s v="-"/>
    <n v="0"/>
    <n v="19463694"/>
    <s v="16"/>
    <n v="3114191.04"/>
    <n v="0"/>
    <s v="-"/>
    <n v="0"/>
    <n v="0"/>
    <s v="-"/>
    <n v="0"/>
  </r>
  <r>
    <s v="631"/>
    <x v="8"/>
    <x v="1"/>
    <s v="010"/>
    <s v="Z1F0000341"/>
    <s v="1398"/>
    <s v="FC"/>
    <s v="00081667"/>
    <s v=""/>
    <s v=""/>
    <s v=""/>
    <s v=""/>
    <n v="0"/>
    <s v=""/>
    <s v="FASTNAILS C.A"/>
    <s v="J311222243"/>
    <n v="61076180.200000003"/>
    <n v="0"/>
    <n v="17765422.600000001"/>
    <n v="37336860"/>
    <s v="16"/>
    <n v="5973897.5999999996"/>
    <n v="0"/>
    <s v="-"/>
    <n v="0"/>
    <n v="0"/>
    <s v="-"/>
    <n v="0"/>
    <n v="0"/>
    <s v="-"/>
    <n v="0"/>
  </r>
  <r>
    <s v="632"/>
    <x v="8"/>
    <x v="1"/>
    <s v="010"/>
    <s v="Z1F0000341"/>
    <s v="1398"/>
    <s v="FC"/>
    <s v="00081639-00081666"/>
    <s v=""/>
    <s v=""/>
    <s v=""/>
    <s v=""/>
    <n v="0"/>
    <s v=""/>
    <s v="VENTAS NO CONTRIBUYENTES"/>
    <s v=""/>
    <n v="1267040888.5899999"/>
    <n v="0"/>
    <n v="913652341.75"/>
    <n v="0"/>
    <s v="-"/>
    <n v="0"/>
    <n v="304645299"/>
    <s v="16"/>
    <n v="48743247.839999996"/>
    <n v="0"/>
    <s v="-"/>
    <n v="0"/>
    <n v="0"/>
    <s v="-"/>
    <n v="0"/>
  </r>
  <r>
    <s v="633"/>
    <x v="8"/>
    <x v="1"/>
    <s v="010"/>
    <s v="Z1F0000341"/>
    <s v="1398"/>
    <s v="FC"/>
    <s v="00081638"/>
    <s v=""/>
    <s v=""/>
    <s v=""/>
    <s v=""/>
    <n v="0"/>
    <s v=""/>
    <s v="FRIGORIFICO GENESIS AN-CAR, CA"/>
    <s v="J-30282006-5 "/>
    <n v="34448796"/>
    <n v="0"/>
    <n v="34335000"/>
    <n v="98100"/>
    <s v="16"/>
    <n v="15696"/>
    <n v="0"/>
    <s v="-"/>
    <n v="0"/>
    <n v="0"/>
    <s v="-"/>
    <n v="0"/>
    <n v="0"/>
    <s v="-"/>
    <n v="0"/>
  </r>
  <r>
    <s v="634"/>
    <x v="8"/>
    <x v="1"/>
    <s v="010"/>
    <s v="Z1F0000341"/>
    <s v="1398"/>
    <s v="FC"/>
    <s v="00081628-00081637"/>
    <s v=""/>
    <s v=""/>
    <s v=""/>
    <s v=""/>
    <n v="0"/>
    <s v=""/>
    <s v="VENTAS NO CONTRIBUYENTES"/>
    <s v=""/>
    <n v="514799108.39999998"/>
    <n v="0"/>
    <n v="480114087.60000002"/>
    <n v="0"/>
    <s v="-"/>
    <n v="0"/>
    <n v="29900880"/>
    <s v="16"/>
    <n v="4784140.8"/>
    <n v="0"/>
    <s v="-"/>
    <n v="0"/>
    <n v="0"/>
    <s v="-"/>
    <n v="0"/>
  </r>
  <r>
    <s v="635"/>
    <x v="8"/>
    <x v="1"/>
    <s v="010"/>
    <s v="Z1F0000341"/>
    <s v="1398"/>
    <s v="FC"/>
    <s v="00081627"/>
    <s v=""/>
    <s v=""/>
    <s v=""/>
    <s v=""/>
    <n v="0"/>
    <s v=""/>
    <s v="MAXI-LUNCHERIA"/>
    <s v="J-40020026-3 "/>
    <n v="11265150"/>
    <n v="0"/>
    <n v="11265150"/>
    <n v="0"/>
    <s v="-"/>
    <n v="0"/>
    <n v="0"/>
    <s v="-"/>
    <n v="0"/>
    <n v="0"/>
    <s v="-"/>
    <n v="0"/>
    <n v="0"/>
    <s v="-"/>
    <n v="0"/>
  </r>
  <r>
    <s v="636"/>
    <x v="8"/>
    <x v="1"/>
    <s v="010"/>
    <s v="Z1F0000341"/>
    <s v="1398"/>
    <s v="FC"/>
    <s v="00081613-00081626"/>
    <s v=""/>
    <s v=""/>
    <s v=""/>
    <s v=""/>
    <n v="0"/>
    <s v=""/>
    <s v="VENTAS NO CONTRIBUYENTES"/>
    <s v=""/>
    <n v="461988262.09599996"/>
    <n v="0"/>
    <n v="281593513.45000005"/>
    <n v="0"/>
    <s v="-"/>
    <n v="0"/>
    <n v="155512714.34999999"/>
    <s v="-"/>
    <n v="24882034.296"/>
    <n v="0"/>
    <s v="-"/>
    <n v="0"/>
    <n v="0"/>
    <s v="-"/>
    <n v="0"/>
  </r>
  <r>
    <s v="637"/>
    <x v="8"/>
    <x v="1"/>
    <s v="010"/>
    <s v="Z1F0000341"/>
    <s v="1398"/>
    <s v="FC"/>
    <s v="00081612"/>
    <s v=""/>
    <s v=""/>
    <s v=""/>
    <s v=""/>
    <n v="0"/>
    <s v=""/>
    <s v="PANADERIA Y PASTELERIA ROSA  GUAICAIPURO"/>
    <s v="J001715223"/>
    <n v="91789717.5"/>
    <n v="0"/>
    <n v="91789717.5"/>
    <n v="0"/>
    <s v="-"/>
    <n v="0"/>
    <n v="0"/>
    <s v="-"/>
    <n v="0"/>
    <n v="0"/>
    <s v="-"/>
    <n v="0"/>
    <n v="0"/>
    <s v="-"/>
    <n v="0"/>
  </r>
  <r>
    <s v="638"/>
    <x v="8"/>
    <x v="1"/>
    <s v="012"/>
    <s v="Z1B8038506"/>
    <s v="1779"/>
    <s v="FC"/>
    <s v="00075876-00075888"/>
    <s v=""/>
    <s v=""/>
    <s v=""/>
    <s v=""/>
    <n v="0"/>
    <s v=""/>
    <s v="VENTAS NO CONTRIBUYENTES"/>
    <s v=""/>
    <n v="123657073.73999999"/>
    <n v="0"/>
    <n v="50606869.5"/>
    <n v="0"/>
    <s v="-"/>
    <n v="0"/>
    <n v="62974314"/>
    <s v="16"/>
    <n v="10075890.24"/>
    <n v="0"/>
    <s v="-"/>
    <n v="0"/>
    <n v="0"/>
    <s v="-"/>
    <n v="0"/>
  </r>
  <r>
    <s v="639"/>
    <x v="8"/>
    <x v="1"/>
    <s v="014"/>
    <s v="Z1F0000338"/>
    <s v="1620"/>
    <s v="FC"/>
    <s v="00066423-00066478"/>
    <s v=""/>
    <s v=""/>
    <s v=""/>
    <s v=""/>
    <n v="0"/>
    <s v=""/>
    <s v="VENTAS NO CONTRIBUYENTES"/>
    <s v=""/>
    <n v="314729259.60000002"/>
    <n v="0"/>
    <n v="168015870"/>
    <n v="0"/>
    <s v="-"/>
    <n v="0"/>
    <n v="126477060"/>
    <s v="16"/>
    <n v="20236329.600000001"/>
    <n v="0"/>
    <s v="-"/>
    <n v="0"/>
    <n v="0"/>
    <s v="-"/>
    <n v="0"/>
  </r>
  <r>
    <s v="640"/>
    <x v="8"/>
    <x v="1"/>
    <s v="015"/>
    <s v="Z1B8050356"/>
    <s v="1757"/>
    <s v="FC"/>
    <s v="00091381-00091383"/>
    <s v=""/>
    <s v=""/>
    <s v=""/>
    <s v=""/>
    <n v="0"/>
    <s v=""/>
    <s v="VENTAS NO CONTRIBUYENTES"/>
    <s v=""/>
    <n v="101412510"/>
    <n v="0"/>
    <n v="101412510"/>
    <n v="0"/>
    <s v="-"/>
    <n v="0"/>
    <n v="0"/>
    <s v="-"/>
    <n v="0"/>
    <n v="0"/>
    <s v="-"/>
    <n v="0"/>
    <n v="0"/>
    <s v="-"/>
    <n v="0"/>
  </r>
  <r>
    <s v="641"/>
    <x v="8"/>
    <x v="1"/>
    <s v="015"/>
    <s v="Z1B8050356"/>
    <s v="1757"/>
    <s v="FC"/>
    <s v="00091380"/>
    <s v=""/>
    <s v=""/>
    <s v=""/>
    <s v=""/>
    <n v="0"/>
    <s v=""/>
    <s v="COMERCIALIZADORA ESCORPION"/>
    <s v="J41087916-5"/>
    <n v="18666598.800000001"/>
    <n v="0"/>
    <n v="12847830"/>
    <n v="5016180"/>
    <s v="16"/>
    <n v="802588.8"/>
    <n v="0"/>
    <s v="-"/>
    <n v="0"/>
    <n v="0"/>
    <s v="-"/>
    <n v="0"/>
    <n v="0"/>
    <s v="-"/>
    <n v="0"/>
  </r>
  <r>
    <s v="642"/>
    <x v="8"/>
    <x v="1"/>
    <s v="015"/>
    <s v="Z1B8050356"/>
    <s v="1757"/>
    <s v="FC"/>
    <s v="00091367-00091379"/>
    <s v=""/>
    <s v=""/>
    <s v=""/>
    <s v=""/>
    <n v="0"/>
    <s v=""/>
    <s v="VENTAS NO CONTRIBUYENTES"/>
    <s v=""/>
    <n v="703726303.54799998"/>
    <n v="0"/>
    <n v="617404305.80000007"/>
    <n v="0"/>
    <s v="-"/>
    <n v="0"/>
    <n v="74415515.299999997"/>
    <s v="-"/>
    <n v="11906482.448000001"/>
    <n v="0"/>
    <s v="-"/>
    <n v="0"/>
    <n v="0"/>
    <s v="-"/>
    <n v="0"/>
  </r>
  <r>
    <s v="643"/>
    <x v="8"/>
    <x v="1"/>
    <s v="015"/>
    <s v="Z1B8050356"/>
    <s v="1757"/>
    <s v="FC"/>
    <s v="00091366"/>
    <s v=""/>
    <s v=""/>
    <s v=""/>
    <s v=""/>
    <n v="0"/>
    <s v=""/>
    <s v="JULIO RODRIGUEZ"/>
    <s v="V14850360-1"/>
    <n v="16303467.9"/>
    <n v="0"/>
    <n v="13348565.1"/>
    <n v="2547330"/>
    <s v="16"/>
    <n v="407572.8"/>
    <n v="0"/>
    <s v="-"/>
    <n v="0"/>
    <n v="0"/>
    <s v="-"/>
    <n v="0"/>
    <n v="0"/>
    <s v="-"/>
    <n v="0"/>
  </r>
  <r>
    <s v="644"/>
    <x v="8"/>
    <x v="1"/>
    <s v="016"/>
    <s v="Z1F0000490"/>
    <s v="0297"/>
    <s v="FC"/>
    <s v="00005638"/>
    <s v=""/>
    <s v=""/>
    <s v=""/>
    <s v=""/>
    <n v="0"/>
    <s v=""/>
    <s v="MARIA SILVA"/>
    <s v="V20748987"/>
    <n v="7739534.0999999996"/>
    <n v="0"/>
    <n v="7739534.0999999996"/>
    <n v="0"/>
    <s v="-"/>
    <n v="0"/>
    <n v="0"/>
    <s v="-"/>
    <n v="0"/>
    <n v="0"/>
    <s v="-"/>
    <n v="0"/>
    <n v="0"/>
    <s v="-"/>
    <n v="0"/>
  </r>
  <r>
    <s v="645"/>
    <x v="8"/>
    <x v="1"/>
    <s v="016"/>
    <s v="Z1F0000490"/>
    <s v="0297"/>
    <s v="FC"/>
    <s v="00005635-00005637"/>
    <s v=""/>
    <s v=""/>
    <s v=""/>
    <s v=""/>
    <n v="0"/>
    <s v=""/>
    <s v="VENTAS NO CONTRIBUYENTES"/>
    <s v=""/>
    <n v="6075006"/>
    <n v="0"/>
    <n v="1030050"/>
    <n v="0"/>
    <s v="-"/>
    <n v="0"/>
    <n v="4349100"/>
    <s v="-"/>
    <n v="695856"/>
    <n v="0"/>
    <s v="-"/>
    <n v="0"/>
    <n v="0"/>
    <s v="-"/>
    <n v="0"/>
  </r>
  <r>
    <s v="646"/>
    <x v="8"/>
    <x v="1"/>
    <s v="016"/>
    <s v="Z1F0000490"/>
    <s v="0297"/>
    <s v="FC"/>
    <s v="00005633-00005634"/>
    <s v=""/>
    <s v=""/>
    <s v=""/>
    <s v=""/>
    <n v="0"/>
    <s v=""/>
    <s v="VENTAS NO CONTRIBUYENTES"/>
    <s v=""/>
    <n v="21245059.199999999"/>
    <n v="0"/>
    <n v="14159361.600000001"/>
    <n v="0"/>
    <s v="-"/>
    <n v="0"/>
    <n v="6108360"/>
    <s v="-"/>
    <n v="977337.6"/>
    <n v="0"/>
    <s v="-"/>
    <n v="0"/>
    <n v="0"/>
    <s v="-"/>
    <n v="0"/>
  </r>
  <r>
    <s v="647"/>
    <x v="8"/>
    <x v="1"/>
    <s v="016"/>
    <s v="Z1F0000490"/>
    <s v="0297"/>
    <s v="FC"/>
    <s v="00005632"/>
    <s v=""/>
    <s v=""/>
    <s v=""/>
    <s v=""/>
    <n v="0"/>
    <s v=""/>
    <s v="LUSY RAMIREZ"/>
    <s v="V13790367"/>
    <n v="7191907.2000000002"/>
    <n v="0"/>
    <n v="0"/>
    <n v="0"/>
    <s v="-"/>
    <n v="0"/>
    <n v="6199920"/>
    <s v="16"/>
    <n v="991987.19999999995"/>
    <n v="0"/>
    <s v="-"/>
    <n v="0"/>
    <n v="0"/>
    <s v="-"/>
    <n v="0"/>
  </r>
  <r>
    <s v="648"/>
    <x v="8"/>
    <x v="1"/>
    <s v="016"/>
    <s v="Z1F0000490"/>
    <s v="0297"/>
    <s v="FC"/>
    <s v="00005629-00005631"/>
    <s v=""/>
    <s v=""/>
    <s v=""/>
    <s v=""/>
    <n v="0"/>
    <s v=""/>
    <s v="VENTAS NO CONTRIBUYENTES"/>
    <s v=""/>
    <n v="13974345"/>
    <n v="0"/>
    <n v="13974345"/>
    <n v="0"/>
    <s v="-"/>
    <n v="0"/>
    <n v="0"/>
    <s v="-"/>
    <n v="0"/>
    <n v="0"/>
    <s v="-"/>
    <n v="0"/>
    <n v="0"/>
    <s v="-"/>
    <n v="0"/>
  </r>
  <r>
    <s v="649"/>
    <x v="8"/>
    <x v="1"/>
    <s v="016"/>
    <s v="Z1F0000490"/>
    <s v="0297"/>
    <s v="FC"/>
    <s v="00005627-00005628"/>
    <s v=""/>
    <s v=""/>
    <s v=""/>
    <s v=""/>
    <n v="0"/>
    <s v=""/>
    <s v="VENTAS NO CONTRIBUYENTES"/>
    <s v=""/>
    <n v="44337864.600000001"/>
    <n v="0"/>
    <n v="42202293"/>
    <n v="0"/>
    <s v="-"/>
    <n v="0"/>
    <n v="1841010"/>
    <s v="-"/>
    <n v="294561.59999999998"/>
    <n v="0"/>
    <s v="-"/>
    <n v="0"/>
    <n v="0"/>
    <s v="-"/>
    <n v="0"/>
  </r>
  <r>
    <s v="650"/>
    <x v="8"/>
    <x v="1"/>
    <s v="016"/>
    <s v="Z1F0000490"/>
    <s v="0297"/>
    <s v="FC"/>
    <s v="00005626"/>
    <s v=""/>
    <s v=""/>
    <s v=""/>
    <s v=""/>
    <n v="0"/>
    <s v=""/>
    <s v="LISBETH OLIVO"/>
    <s v="V15715287"/>
    <n v="1316175"/>
    <n v="0"/>
    <n v="1316175"/>
    <n v="0"/>
    <s v="-"/>
    <n v="0"/>
    <n v="0"/>
    <s v="-"/>
    <n v="0"/>
    <n v="0"/>
    <s v="-"/>
    <n v="0"/>
    <n v="0"/>
    <s v="-"/>
    <n v="0"/>
  </r>
  <r>
    <s v="651"/>
    <x v="8"/>
    <x v="1"/>
    <s v="016"/>
    <s v="Z1F0000490"/>
    <s v="0297"/>
    <s v="FC"/>
    <s v="00005625"/>
    <s v=""/>
    <s v=""/>
    <s v=""/>
    <s v=""/>
    <n v="0"/>
    <s v=""/>
    <s v="CARMEN GARCIA."/>
    <s v="V4275912"/>
    <n v="1634869.2"/>
    <n v="0"/>
    <n v="0"/>
    <n v="0"/>
    <s v="-"/>
    <n v="0"/>
    <n v="1409370"/>
    <s v="16"/>
    <n v="225499.2"/>
    <n v="0"/>
    <s v="-"/>
    <n v="0"/>
    <n v="0"/>
    <s v="-"/>
    <n v="0"/>
  </r>
  <r>
    <s v="652"/>
    <x v="8"/>
    <x v="1"/>
    <s v="016"/>
    <s v="Z1F0000490"/>
    <s v="0297"/>
    <s v="FC"/>
    <s v="00005620-00005624"/>
    <s v=""/>
    <s v=""/>
    <s v=""/>
    <s v=""/>
    <n v="0"/>
    <s v=""/>
    <s v="VENTAS NO CONTRIBUYENTES"/>
    <s v=""/>
    <n v="24852686.699999999"/>
    <n v="0"/>
    <n v="23217817.5"/>
    <n v="0"/>
    <s v="-"/>
    <n v="0"/>
    <n v="1409370"/>
    <s v="-"/>
    <n v="225499.2"/>
    <n v="0"/>
    <s v="-"/>
    <n v="0"/>
    <n v="0"/>
    <s v="-"/>
    <n v="0"/>
  </r>
  <r>
    <s v="653"/>
    <x v="8"/>
    <x v="1"/>
    <s v="016"/>
    <s v="Z1F0000490"/>
    <s v="0297"/>
    <s v="FC"/>
    <s v="00005618-00005619"/>
    <s v=""/>
    <s v=""/>
    <s v=""/>
    <s v=""/>
    <n v="0"/>
    <s v=""/>
    <s v="VENTAS NO CONTRIBUYENTES"/>
    <s v=""/>
    <n v="13926799.199999999"/>
    <n v="0"/>
    <n v="9997044"/>
    <n v="0"/>
    <s v="-"/>
    <n v="0"/>
    <n v="3387720"/>
    <s v="16"/>
    <n v="542035.19999999995"/>
    <n v="0"/>
    <s v="-"/>
    <n v="0"/>
    <n v="0"/>
    <s v="-"/>
    <n v="0"/>
  </r>
  <r>
    <s v="654"/>
    <x v="8"/>
    <x v="1"/>
    <s v="016"/>
    <s v="Z1F0000490"/>
    <s v="0297"/>
    <s v="FC"/>
    <s v="00005611-00005617"/>
    <s v=""/>
    <s v=""/>
    <s v=""/>
    <s v=""/>
    <n v="0"/>
    <s v=""/>
    <s v="VENTAS NO CONTRIBUYENTES"/>
    <s v=""/>
    <n v="30215846.399999999"/>
    <n v="0"/>
    <n v="26946108"/>
    <n v="0"/>
    <s v="-"/>
    <n v="0"/>
    <n v="2818740"/>
    <s v="-"/>
    <n v="450998.4"/>
    <n v="0"/>
    <s v="-"/>
    <n v="0"/>
    <n v="0"/>
    <s v="-"/>
    <n v="0"/>
  </r>
  <r>
    <s v="655"/>
    <x v="8"/>
    <x v="1"/>
    <s v="016"/>
    <s v="Z1F0000490"/>
    <s v="0297"/>
    <s v="FC"/>
    <s v="00005610"/>
    <s v=""/>
    <s v=""/>
    <s v=""/>
    <s v=""/>
    <n v="0"/>
    <s v=""/>
    <s v="OMAIRA VASQUEZ"/>
    <s v="V5018094"/>
    <n v="2616000"/>
    <n v="0"/>
    <n v="2616000"/>
    <n v="0"/>
    <s v="-"/>
    <n v="0"/>
    <n v="0"/>
    <s v="-"/>
    <n v="0"/>
    <n v="0"/>
    <s v="-"/>
    <n v="0"/>
    <n v="0"/>
    <s v="-"/>
    <n v="0"/>
  </r>
  <r>
    <s v="656"/>
    <x v="8"/>
    <x v="1"/>
    <s v="016"/>
    <s v="Z1F0000490"/>
    <s v="0297"/>
    <s v="FC"/>
    <s v="00005609"/>
    <s v=""/>
    <s v=""/>
    <s v=""/>
    <s v=""/>
    <n v="0"/>
    <s v=""/>
    <s v="SAMAI PEÑA"/>
    <s v="V16147794"/>
    <n v="5675739"/>
    <n v="0"/>
    <n v="5675739"/>
    <n v="0"/>
    <s v="-"/>
    <n v="0"/>
    <n v="0"/>
    <s v="-"/>
    <n v="0"/>
    <n v="0"/>
    <s v="-"/>
    <n v="0"/>
    <n v="0"/>
    <s v="-"/>
    <n v="0"/>
  </r>
  <r>
    <s v="657"/>
    <x v="8"/>
    <x v="1"/>
    <s v="016"/>
    <s v="Z1F0000490"/>
    <s v="0297"/>
    <s v="FC"/>
    <s v="00005608"/>
    <s v=""/>
    <s v=""/>
    <s v=""/>
    <s v=""/>
    <n v="0"/>
    <s v=""/>
    <s v="CARMEN SALAS"/>
    <s v="V16645109"/>
    <n v="2779500"/>
    <n v="0"/>
    <n v="2779500"/>
    <n v="0"/>
    <s v="-"/>
    <n v="0"/>
    <n v="0"/>
    <s v="-"/>
    <n v="0"/>
    <n v="0"/>
    <s v="-"/>
    <n v="0"/>
    <n v="0"/>
    <s v="-"/>
    <n v="0"/>
  </r>
  <r>
    <s v="658"/>
    <x v="8"/>
    <x v="1"/>
    <s v="016"/>
    <s v="Z1F0000490"/>
    <s v="0297"/>
    <s v="FC"/>
    <s v="00005607"/>
    <s v=""/>
    <s v=""/>
    <s v=""/>
    <s v=""/>
    <n v="0"/>
    <s v=""/>
    <s v="WILLIAMS TORREALBA"/>
    <s v="V14675273"/>
    <n v="2655240"/>
    <n v="0"/>
    <n v="2655240"/>
    <n v="0"/>
    <s v="-"/>
    <n v="0"/>
    <n v="0"/>
    <s v="-"/>
    <n v="0"/>
    <n v="0"/>
    <s v="-"/>
    <n v="0"/>
    <n v="0"/>
    <s v="-"/>
    <n v="0"/>
  </r>
  <r>
    <s v="659"/>
    <x v="8"/>
    <x v="1"/>
    <s v="016"/>
    <s v="Z1F0000490"/>
    <s v="0297"/>
    <s v="FC"/>
    <s v="00005605-00005606"/>
    <s v=""/>
    <s v=""/>
    <s v=""/>
    <s v=""/>
    <n v="0"/>
    <s v=""/>
    <s v="VENTAS NO CONTRIBUYENTES"/>
    <s v=""/>
    <n v="18197877"/>
    <n v="0"/>
    <n v="10744239"/>
    <n v="0"/>
    <s v="-"/>
    <n v="0"/>
    <n v="6425550"/>
    <s v="16"/>
    <n v="1028088"/>
    <n v="0"/>
    <s v="-"/>
    <n v="0"/>
    <n v="0"/>
    <s v="-"/>
    <n v="0"/>
  </r>
  <r>
    <s v="660"/>
    <x v="8"/>
    <x v="1"/>
    <s v="016"/>
    <s v="Z1F0000490"/>
    <s v="0297"/>
    <s v="FC"/>
    <s v="00005604"/>
    <s v=""/>
    <s v=""/>
    <s v=""/>
    <s v=""/>
    <n v="0"/>
    <s v=""/>
    <s v="ANIBAL VIELMA"/>
    <s v="V5889327"/>
    <n v="6580875"/>
    <n v="0"/>
    <n v="6580875"/>
    <n v="0"/>
    <s v="-"/>
    <n v="0"/>
    <n v="0"/>
    <s v="-"/>
    <n v="0"/>
    <n v="0"/>
    <s v="-"/>
    <n v="0"/>
    <n v="0"/>
    <s v="-"/>
    <n v="0"/>
  </r>
  <r>
    <s v="661"/>
    <x v="8"/>
    <x v="1"/>
    <s v="016"/>
    <s v="Z1F0000490"/>
    <s v="0297"/>
    <s v="FC"/>
    <s v="00005603"/>
    <s v=""/>
    <s v=""/>
    <s v=""/>
    <s v=""/>
    <n v="0"/>
    <s v=""/>
    <s v="PEDRO SARMIENTO"/>
    <s v="V13231924"/>
    <n v="5957613"/>
    <n v="0"/>
    <n v="5957613"/>
    <n v="0"/>
    <s v="-"/>
    <n v="0"/>
    <n v="0"/>
    <s v="-"/>
    <n v="0"/>
    <n v="0"/>
    <s v="-"/>
    <n v="0"/>
    <n v="0"/>
    <s v="-"/>
    <n v="0"/>
  </r>
  <r>
    <s v="662"/>
    <x v="8"/>
    <x v="1"/>
    <s v="016"/>
    <s v="Z1F0000490"/>
    <s v="0297"/>
    <s v="FC"/>
    <s v="00005590-00005602"/>
    <s v=""/>
    <s v=""/>
    <s v=""/>
    <s v=""/>
    <n v="0"/>
    <s v=""/>
    <s v="VENTAS NO CONTRIBUYENTES"/>
    <s v=""/>
    <n v="85911729"/>
    <n v="0"/>
    <n v="77244267"/>
    <n v="0"/>
    <s v="-"/>
    <n v="0"/>
    <n v="7471950"/>
    <s v="-"/>
    <n v="1195512"/>
    <n v="0"/>
    <s v="-"/>
    <n v="0"/>
    <n v="0"/>
    <s v="-"/>
    <n v="0"/>
  </r>
  <r>
    <s v="663"/>
    <x v="8"/>
    <x v="1"/>
    <s v="016"/>
    <s v="Z1F0000490"/>
    <s v="0297"/>
    <s v="FC"/>
    <s v="00005571-00005589"/>
    <s v=""/>
    <s v=""/>
    <s v=""/>
    <s v=""/>
    <n v="0"/>
    <s v=""/>
    <s v="VENTAS NO CONTRIBUYENTES"/>
    <s v=""/>
    <n v="141219168.30000001"/>
    <n v="0"/>
    <n v="112534989.90000001"/>
    <n v="0"/>
    <s v="-"/>
    <n v="0"/>
    <n v="24727740"/>
    <s v="16"/>
    <n v="3956438.4"/>
    <n v="0"/>
    <s v="-"/>
    <n v="0"/>
    <n v="0"/>
    <s v="-"/>
    <n v="0"/>
  </r>
  <r>
    <s v="664"/>
    <x v="8"/>
    <x v="1"/>
    <s v="016"/>
    <s v="Z1F0000490"/>
    <s v="0297"/>
    <s v="FC"/>
    <s v="00005570"/>
    <s v=""/>
    <s v=""/>
    <s v=""/>
    <s v=""/>
    <n v="0"/>
    <s v=""/>
    <s v="YEISON PRIN"/>
    <s v="V26825198"/>
    <n v="17235287.100000001"/>
    <n v="0"/>
    <n v="6773641.5"/>
    <n v="0"/>
    <s v="-"/>
    <n v="0"/>
    <n v="9018660"/>
    <s v="16"/>
    <n v="1442985.6"/>
    <n v="0"/>
    <s v="-"/>
    <n v="0"/>
    <n v="0"/>
    <s v="-"/>
    <n v="0"/>
  </r>
  <r>
    <s v="665"/>
    <x v="8"/>
    <x v="1"/>
    <s v="017"/>
    <s v="Z7C0004030"/>
    <s v="0214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666"/>
    <x v="9"/>
    <x v="1"/>
    <s v="001"/>
    <s v="Z1F0000700"/>
    <s v="1596"/>
    <s v="FC"/>
    <s v="00128432-00128442"/>
    <s v=""/>
    <s v=""/>
    <s v=""/>
    <s v=""/>
    <n v="0"/>
    <s v=""/>
    <s v="VENTAS NO CONTRIBUYENTES"/>
    <s v=""/>
    <n v="237239786.45000002"/>
    <n v="0"/>
    <n v="126709731.65000001"/>
    <n v="0"/>
    <s v="-"/>
    <n v="0"/>
    <n v="95284530"/>
    <s v="-"/>
    <n v="15245524.800000001"/>
    <n v="0"/>
    <s v="-"/>
    <n v="0"/>
    <n v="0"/>
    <s v="-"/>
    <n v="0"/>
  </r>
  <r>
    <s v="667"/>
    <x v="9"/>
    <x v="1"/>
    <s v="001"/>
    <s v="Z1F0000700"/>
    <s v="1596"/>
    <s v="FC"/>
    <s v="00128431"/>
    <s v=""/>
    <s v=""/>
    <s v=""/>
    <s v=""/>
    <n v="0"/>
    <s v=""/>
    <s v="INVERSIONES GAMI 0606C.A"/>
    <s v="J-411179779"/>
    <n v="203903335.19999999"/>
    <n v="0"/>
    <n v="178542000"/>
    <n v="21863220"/>
    <s v="16"/>
    <n v="3498115.2"/>
    <n v="0"/>
    <s v="-"/>
    <n v="0"/>
    <n v="0"/>
    <s v="-"/>
    <n v="0"/>
    <n v="0"/>
    <s v="-"/>
    <n v="0"/>
  </r>
  <r>
    <s v="668"/>
    <x v="9"/>
    <x v="1"/>
    <s v="001"/>
    <s v="Z1F0000700"/>
    <s v="1596"/>
    <s v="FC"/>
    <s v="00128320-00128430"/>
    <s v=""/>
    <s v=""/>
    <s v=""/>
    <s v=""/>
    <n v="0"/>
    <s v=""/>
    <s v="VENTAS NO CONTRIBUYENTES"/>
    <s v=""/>
    <n v="3444750774.3739991"/>
    <n v="0"/>
    <n v="2774765744.749999"/>
    <n v="0"/>
    <s v="-"/>
    <n v="0"/>
    <n v="577573301.39999998"/>
    <s v="-"/>
    <n v="92411728.224000007"/>
    <n v="0"/>
    <s v="-"/>
    <n v="0"/>
    <n v="0"/>
    <s v="-"/>
    <n v="0"/>
  </r>
  <r>
    <s v="669"/>
    <x v="9"/>
    <x v="0"/>
    <s v="001"/>
    <s v="Z1F0017854"/>
    <s v="0506-0506"/>
    <s v="FC"/>
    <s v="00030402-00030482"/>
    <s v=""/>
    <s v=""/>
    <s v=""/>
    <s v=""/>
    <n v="0"/>
    <s v=""/>
    <s v="VENTAS NO CONTRIBUYENTES"/>
    <s v=""/>
    <n v="3276899656.4443994"/>
    <n v="0"/>
    <n v="2324886467.0500007"/>
    <n v="0"/>
    <s v="-"/>
    <n v="0"/>
    <n v="820701025.34000015"/>
    <s v="-"/>
    <n v="131312164.05439998"/>
    <n v="0"/>
    <s v="-"/>
    <n v="0"/>
    <n v="0"/>
    <s v="-"/>
    <n v="0"/>
  </r>
  <r>
    <s v="604"/>
    <x v="8"/>
    <x v="2"/>
    <s v="003"/>
    <s v="Z1F0008965"/>
    <s v="0944-0944"/>
    <s v="FC"/>
    <s v="00121669-00121825"/>
    <s v=""/>
    <s v=""/>
    <s v=""/>
    <s v=""/>
    <n v="0"/>
    <s v=""/>
    <s v="VENTAS NO CONTRIBUYENTES"/>
    <s v=""/>
    <n v="1638094195.372"/>
    <n v="0"/>
    <n v="1477031281.8999999"/>
    <n v="0"/>
    <s v="-"/>
    <n v="0"/>
    <n v="138847339.19999999"/>
    <s v="16"/>
    <n v="22215574.271999996"/>
    <n v="0"/>
    <s v="-"/>
    <n v="0"/>
    <n v="0"/>
    <s v="-"/>
    <n v="0"/>
  </r>
  <r>
    <s v="691"/>
    <x v="9"/>
    <x v="2"/>
    <s v="003"/>
    <s v="Z1F0008965"/>
    <s v="0945-0945"/>
    <s v="FC"/>
    <s v="00121846-00121990"/>
    <s v=""/>
    <s v=""/>
    <s v=""/>
    <s v=""/>
    <n v="0"/>
    <s v=""/>
    <s v="VENTAS NO CONTRIBUYENTES"/>
    <s v=""/>
    <n v="1763683034.3380001"/>
    <n v="0"/>
    <n v="1549305253.45"/>
    <n v="0"/>
    <s v="-"/>
    <n v="0"/>
    <n v="184808431.80000001"/>
    <s v="16"/>
    <n v="29569349.088"/>
    <n v="0"/>
    <s v="-"/>
    <n v="0"/>
    <n v="0"/>
    <s v="-"/>
    <n v="0"/>
  </r>
  <r>
    <s v="692"/>
    <x v="9"/>
    <x v="2"/>
    <s v="003"/>
    <s v="Z1F0008965"/>
    <s v="0945"/>
    <s v="FC"/>
    <s v="00121845"/>
    <s v=""/>
    <s v=""/>
    <s v=""/>
    <s v=""/>
    <n v="0"/>
    <s v=""/>
    <s v="MAXIPAN"/>
    <s v="J-31475870-5"/>
    <n v="24525000"/>
    <n v="0"/>
    <n v="24525000"/>
    <n v="0"/>
    <s v="-"/>
    <n v="0"/>
    <n v="0"/>
    <s v="-"/>
    <n v="0"/>
    <n v="0"/>
    <s v="-"/>
    <n v="0"/>
    <n v="0"/>
    <s v="-"/>
    <n v="0"/>
  </r>
  <r>
    <s v="673"/>
    <x v="9"/>
    <x v="1"/>
    <s v="002"/>
    <s v="Z1B8050002"/>
    <s v="1932"/>
    <s v="FC"/>
    <s v="00174708-00174776"/>
    <s v=""/>
    <s v=""/>
    <s v=""/>
    <s v=""/>
    <n v="0"/>
    <s v=""/>
    <s v="VENTAS NO CONTRIBUYENTES"/>
    <s v=""/>
    <n v="4753607149.1280012"/>
    <n v="0"/>
    <n v="3807122429.3000011"/>
    <n v="0"/>
    <s v="-"/>
    <n v="0"/>
    <n v="815935103.30000007"/>
    <s v="-"/>
    <n v="130549616.52799998"/>
    <n v="0"/>
    <s v="-"/>
    <n v="0"/>
    <n v="0"/>
    <s v="-"/>
    <n v="0"/>
  </r>
  <r>
    <s v="674"/>
    <x v="9"/>
    <x v="0"/>
    <s v="002"/>
    <s v="Z1F0017966"/>
    <s v="0503-0503"/>
    <s v="FC"/>
    <s v="00016038-00016051"/>
    <s v=""/>
    <s v=""/>
    <s v=""/>
    <s v=""/>
    <n v="0"/>
    <s v=""/>
    <s v="VENTAS NO CONTRIBUYENTES"/>
    <s v=""/>
    <n v="301874060.58399999"/>
    <n v="0"/>
    <n v="182438065.29999998"/>
    <n v="0"/>
    <s v="-"/>
    <n v="0"/>
    <n v="102962064.90000001"/>
    <s v="-"/>
    <n v="16473930.384"/>
    <n v="0"/>
    <s v="-"/>
    <n v="0"/>
    <n v="0"/>
    <s v="-"/>
    <n v="0"/>
  </r>
  <r>
    <s v="675"/>
    <x v="9"/>
    <x v="0"/>
    <s v="002"/>
    <s v="Z1F0017966"/>
    <s v="0503"/>
    <s v="FC"/>
    <s v="00016037"/>
    <s v=""/>
    <s v=""/>
    <s v=""/>
    <s v=""/>
    <n v="0"/>
    <s v=""/>
    <s v="BODEGON BIELE VITE C.A."/>
    <s v="J410610832"/>
    <n v="34046553.299999997"/>
    <n v="0"/>
    <n v="34046553.299999997"/>
    <n v="0"/>
    <s v="-"/>
    <n v="0"/>
    <n v="0"/>
    <s v="-"/>
    <n v="0"/>
    <n v="0"/>
    <s v="-"/>
    <n v="0"/>
    <n v="0"/>
    <s v="-"/>
    <n v="0"/>
  </r>
  <r>
    <s v="676"/>
    <x v="9"/>
    <x v="0"/>
    <s v="002"/>
    <s v="Z1F0017966"/>
    <s v="0503-0503"/>
    <s v="FC"/>
    <s v="00016005-00016036"/>
    <s v=""/>
    <s v=""/>
    <s v=""/>
    <s v=""/>
    <n v="0"/>
    <s v=""/>
    <s v="VENTAS NO CONTRIBUYENTES"/>
    <s v=""/>
    <n v="1223628950.3860002"/>
    <n v="0"/>
    <n v="922333253.64999998"/>
    <n v="0"/>
    <s v="-"/>
    <n v="0"/>
    <n v="259737669.60000002"/>
    <s v="16"/>
    <n v="41558027.136"/>
    <n v="0"/>
    <s v="-"/>
    <n v="0"/>
    <n v="0"/>
    <s v="-"/>
    <n v="0"/>
  </r>
  <r>
    <s v="693"/>
    <x v="9"/>
    <x v="2"/>
    <s v="003"/>
    <s v="Z1F0008965"/>
    <s v="0945"/>
    <s v="FC"/>
    <s v="00121844"/>
    <s v=""/>
    <s v=""/>
    <s v=""/>
    <s v=""/>
    <n v="0"/>
    <s v=""/>
    <s v="MAXIPAN"/>
    <s v="J-31475870-5"/>
    <n v="24525000"/>
    <n v="0"/>
    <n v="24525000"/>
    <n v="0"/>
    <s v="-"/>
    <n v="0"/>
    <n v="0"/>
    <s v="-"/>
    <n v="0"/>
    <n v="0"/>
    <s v="-"/>
    <n v="0"/>
    <n v="0"/>
    <s v="-"/>
    <n v="0"/>
  </r>
  <r>
    <s v="678"/>
    <x v="9"/>
    <x v="1"/>
    <s v="002"/>
    <s v="Z1B8050149"/>
    <s v="1854"/>
    <s v="FC "/>
    <s v="00213329-00213332"/>
    <m/>
    <m/>
    <m/>
    <m/>
    <n v="0"/>
    <m/>
    <s v="VENTAS NO CONTRIBUYENTES"/>
    <m/>
    <n v="18509420"/>
    <n v="0"/>
    <n v="18509420"/>
    <n v="0"/>
    <s v="-"/>
    <n v="0"/>
    <n v="0"/>
    <s v="-"/>
    <n v="0"/>
    <n v="0"/>
    <s v="-"/>
    <n v="0"/>
    <n v="0"/>
    <s v="-"/>
    <n v="0"/>
  </r>
  <r>
    <s v="679"/>
    <x v="9"/>
    <x v="1"/>
    <s v="002"/>
    <s v="Z1B8050149"/>
    <s v="1855"/>
    <s v="FC "/>
    <s v="00213333-00213461"/>
    <m/>
    <m/>
    <m/>
    <m/>
    <n v="0"/>
    <m/>
    <s v="VENTAS NO CONTRIBUYENTES"/>
    <m/>
    <n v="1779544588"/>
    <n v="0"/>
    <n v="1779544588"/>
    <n v="0"/>
    <s v="-"/>
    <n v="0"/>
    <n v="0"/>
    <s v="-"/>
    <n v="0"/>
    <n v="0"/>
    <s v="-"/>
    <n v="0"/>
    <n v="0"/>
    <s v="-"/>
    <n v="0"/>
  </r>
  <r>
    <s v="680"/>
    <x v="9"/>
    <x v="1"/>
    <s v="002"/>
    <s v="Z1B8050365"/>
    <s v="1324"/>
    <s v="FC "/>
    <s v="00088350-00088403"/>
    <m/>
    <m/>
    <m/>
    <m/>
    <n v="0"/>
    <m/>
    <s v="VENTAS NO CONTRIBUYENTES"/>
    <m/>
    <n v="1129651439"/>
    <n v="0"/>
    <n v="1129651439"/>
    <n v="0"/>
    <s v="-"/>
    <n v="0"/>
    <n v="0"/>
    <s v="-"/>
    <n v="0"/>
    <n v="0"/>
    <s v="-"/>
    <n v="0"/>
    <n v="0"/>
    <s v="-"/>
    <n v="0"/>
  </r>
  <r>
    <s v="681"/>
    <x v="9"/>
    <x v="1"/>
    <s v="002"/>
    <s v="Z1B8050365"/>
    <s v="1324"/>
    <s v="NC"/>
    <m/>
    <s v="00001414"/>
    <m/>
    <m/>
    <m/>
    <n v="0"/>
    <m/>
    <s v="NOTA DE CREDITO"/>
    <m/>
    <n v="-8125000"/>
    <n v="0"/>
    <n v="-8125000"/>
    <n v="0"/>
    <s v="-"/>
    <n v="0"/>
    <n v="0"/>
    <s v="-"/>
    <n v="0"/>
    <n v="0"/>
    <s v="-"/>
    <n v="0"/>
    <n v="0"/>
    <s v="-"/>
    <n v="0"/>
  </r>
  <r>
    <s v="682"/>
    <x v="9"/>
    <x v="1"/>
    <s v="002"/>
    <s v="Z1B8050365"/>
    <s v="1325"/>
    <s v="FC "/>
    <s v="0008830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83"/>
    <x v="9"/>
    <x v="1"/>
    <s v="002"/>
    <s v="Z1B8050365"/>
    <s v="1326"/>
    <s v="FC "/>
    <s v="0008830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84"/>
    <x v="9"/>
    <x v="1"/>
    <s v="002"/>
    <s v="Z1B8050365"/>
    <s v="1327"/>
    <s v="FC "/>
    <s v="0008830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85"/>
    <x v="9"/>
    <x v="1"/>
    <s v="003"/>
    <s v="Z1B8051199"/>
    <s v="0015"/>
    <s v="FC"/>
    <s v="00001160-00001182"/>
    <s v=""/>
    <s v=""/>
    <s v=""/>
    <s v=""/>
    <n v="0"/>
    <s v=""/>
    <s v="VENTAS NO CONTRIBUYENTES"/>
    <s v=""/>
    <n v="708409826.45999992"/>
    <n v="0"/>
    <n v="520705473.64999998"/>
    <n v="0"/>
    <s v="-"/>
    <n v="0"/>
    <n v="161814097.25"/>
    <s v="-"/>
    <n v="25890255.559999999"/>
    <n v="0"/>
    <s v="-"/>
    <n v="0"/>
    <n v="0"/>
    <s v="-"/>
    <n v="0"/>
  </r>
  <r>
    <s v="686"/>
    <x v="9"/>
    <x v="1"/>
    <s v="003"/>
    <s v="Z1B8051199"/>
    <s v="0015"/>
    <s v="FC"/>
    <s v="00001159"/>
    <s v=""/>
    <s v=""/>
    <s v=""/>
    <s v=""/>
    <n v="0"/>
    <s v=""/>
    <s v="MULTISERVICIOS LA Y.K.K CA"/>
    <s v="J298578670"/>
    <n v="116931295.62"/>
    <n v="0"/>
    <n v="92899097.700000003"/>
    <n v="20717412"/>
    <s v="16"/>
    <n v="3314785.92"/>
    <n v="0"/>
    <s v="-"/>
    <n v="0"/>
    <n v="0"/>
    <s v="-"/>
    <n v="0"/>
    <n v="0"/>
    <s v="-"/>
    <n v="0"/>
  </r>
  <r>
    <s v="687"/>
    <x v="9"/>
    <x v="1"/>
    <s v="003"/>
    <s v="Z1B8051199"/>
    <s v="0015"/>
    <s v="FC"/>
    <s v="00001149-00001158"/>
    <s v=""/>
    <s v=""/>
    <s v=""/>
    <s v=""/>
    <n v="0"/>
    <s v=""/>
    <s v="VENTAS NO CONTRIBUYENTES"/>
    <s v=""/>
    <n v="605093173.37000012"/>
    <n v="0"/>
    <n v="387037847.14999998"/>
    <n v="0"/>
    <s v="-"/>
    <n v="0"/>
    <n v="187978729.5"/>
    <s v="16"/>
    <n v="30076596.720000003"/>
    <n v="0"/>
    <s v="-"/>
    <n v="0"/>
    <n v="0"/>
    <s v="-"/>
    <n v="0"/>
  </r>
  <r>
    <s v="688"/>
    <x v="9"/>
    <x v="1"/>
    <s v="003"/>
    <s v="Z1B8051199"/>
    <s v="0015"/>
    <s v="FC"/>
    <s v="00001148"/>
    <s v=""/>
    <s v=""/>
    <s v=""/>
    <s v=""/>
    <n v="0"/>
    <s v=""/>
    <s v="TRANSPORTE RAMON RIBAS"/>
    <s v="J402796935"/>
    <n v="73656226.799999997"/>
    <n v="0"/>
    <n v="58676880"/>
    <n v="12913230"/>
    <s v="16"/>
    <n v="2066116.8"/>
    <n v="0"/>
    <s v="-"/>
    <n v="0"/>
    <n v="0"/>
    <s v="-"/>
    <n v="0"/>
    <n v="0"/>
    <s v="-"/>
    <n v="0"/>
  </r>
  <r>
    <s v="689"/>
    <x v="9"/>
    <x v="1"/>
    <s v="003"/>
    <s v="Z1B8051199"/>
    <s v="0015"/>
    <s v="FC"/>
    <s v="00001082-00001147"/>
    <s v=""/>
    <s v=""/>
    <s v=""/>
    <s v=""/>
    <n v="0"/>
    <s v=""/>
    <s v="VENTAS NO CONTRIBUYENTES"/>
    <s v=""/>
    <n v="3492541623.5159993"/>
    <n v="0"/>
    <n v="2526565292.5499997"/>
    <n v="0"/>
    <s v="-"/>
    <n v="0"/>
    <n v="832738216.35000002"/>
    <s v="-"/>
    <n v="133238114.61600003"/>
    <n v="0"/>
    <s v="-"/>
    <n v="0"/>
    <n v="0"/>
    <s v="-"/>
    <n v="0"/>
  </r>
  <r>
    <s v="690"/>
    <x v="9"/>
    <x v="0"/>
    <s v="003"/>
    <s v="Z1F0017848"/>
    <s v="0498-0498"/>
    <s v="FC"/>
    <s v="00024897-00024938"/>
    <s v=""/>
    <s v=""/>
    <s v=""/>
    <s v=""/>
    <n v="0"/>
    <s v=""/>
    <s v="VENTAS NO CONTRIBUYENTES"/>
    <s v=""/>
    <n v="1437645573.4940002"/>
    <n v="0"/>
    <n v="1077742884.9499998"/>
    <n v="0"/>
    <s v="-"/>
    <n v="0"/>
    <n v="310260938.39999998"/>
    <s v="16"/>
    <n v="49641750.144000001"/>
    <n v="0"/>
    <s v="-"/>
    <n v="0"/>
    <n v="0"/>
    <s v="-"/>
    <n v="0"/>
  </r>
  <r>
    <s v="694"/>
    <x v="9"/>
    <x v="2"/>
    <s v="003"/>
    <s v="Z1F0008965"/>
    <s v="0945-0945"/>
    <s v="FC"/>
    <s v="00121826-00121843"/>
    <s v=""/>
    <s v=""/>
    <s v=""/>
    <s v=""/>
    <n v="0"/>
    <s v=""/>
    <s v="VENTAS NO CONTRIBUYENTES"/>
    <s v=""/>
    <n v="172219781.25"/>
    <n v="0"/>
    <n v="171537005.25"/>
    <n v="0"/>
    <s v="-"/>
    <n v="0"/>
    <n v="588600"/>
    <s v="16"/>
    <n v="94176"/>
    <n v="0"/>
    <s v="-"/>
    <n v="0"/>
    <n v="0"/>
    <s v="-"/>
    <n v="0"/>
  </r>
  <r>
    <s v="756"/>
    <x v="10"/>
    <x v="2"/>
    <s v="003"/>
    <s v="Z1F0008965"/>
    <s v="0946-0946"/>
    <s v="FC"/>
    <s v="00121991-00122111"/>
    <s v=""/>
    <s v=""/>
    <s v=""/>
    <s v=""/>
    <n v="0"/>
    <s v=""/>
    <s v="VENTAS NO CONTRIBUYENTES"/>
    <s v=""/>
    <n v="1371594648.3620002"/>
    <n v="0"/>
    <n v="1188995083.2499995"/>
    <n v="0"/>
    <s v="-"/>
    <n v="0"/>
    <n v="157413418.19999999"/>
    <s v="16"/>
    <n v="25186146.911999997"/>
    <n v="0"/>
    <s v="-"/>
    <n v="0"/>
    <n v="0"/>
    <s v="-"/>
    <n v="0"/>
  </r>
  <r>
    <s v="829"/>
    <x v="11"/>
    <x v="2"/>
    <s v="003"/>
    <s v="Z1F0008965"/>
    <s v="0947"/>
    <s v="NC"/>
    <s v=""/>
    <s v="00000124"/>
    <s v=""/>
    <s v="00121799"/>
    <s v="9/7/2021"/>
    <n v="13687549.65"/>
    <s v="VEN"/>
    <s v="MAIDELEN"/>
    <s v="V27449574 "/>
    <n v="-6160156.7999999998"/>
    <n v="0"/>
    <n v="0"/>
    <n v="0"/>
    <s v="-"/>
    <n v="0"/>
    <n v="-5310480"/>
    <s v="16"/>
    <n v="-849676.80000000005"/>
    <n v="0"/>
    <s v="-"/>
    <n v="0"/>
    <n v="0"/>
    <s v="-"/>
    <n v="0"/>
  </r>
  <r>
    <s v="830"/>
    <x v="11"/>
    <x v="2"/>
    <s v="003"/>
    <s v="Z1F0008965"/>
    <s v="0947-0947"/>
    <s v="FC"/>
    <s v="00122112-00122240"/>
    <s v=""/>
    <s v=""/>
    <s v=""/>
    <s v=""/>
    <n v="0"/>
    <s v=""/>
    <s v="VENTAS NO CONTRIBUYENTES"/>
    <s v=""/>
    <n v="1359604811"/>
    <n v="0"/>
    <n v="1232042812.5999999"/>
    <n v="0"/>
    <s v="-"/>
    <n v="0"/>
    <n v="109967240"/>
    <s v="16"/>
    <n v="17594758.399999999"/>
    <n v="0"/>
    <s v="-"/>
    <n v="0"/>
    <n v="0"/>
    <s v="-"/>
    <n v="0"/>
  </r>
  <r>
    <s v="695"/>
    <x v="9"/>
    <x v="1"/>
    <s v="004"/>
    <s v="Z1B8050937"/>
    <s v="1860"/>
    <s v="FC"/>
    <s v="00171458-00171507"/>
    <s v=""/>
    <s v=""/>
    <s v=""/>
    <s v=""/>
    <n v="0"/>
    <s v=""/>
    <s v="VENTAS NO CONTRIBUYENTES"/>
    <s v=""/>
    <n v="1460282361.4800003"/>
    <n v="0"/>
    <n v="1087428250.1999998"/>
    <n v="0"/>
    <s v="-"/>
    <n v="0"/>
    <n v="321425958"/>
    <s v="-"/>
    <n v="51428153.280000001"/>
    <n v="0"/>
    <s v="-"/>
    <n v="0"/>
    <n v="0"/>
    <s v="-"/>
    <n v="0"/>
  </r>
  <r>
    <s v="696"/>
    <x v="9"/>
    <x v="1"/>
    <s v="004"/>
    <s v="Z1B8050937"/>
    <s v="1860"/>
    <s v="FC"/>
    <s v="00171457"/>
    <s v=""/>
    <s v=""/>
    <s v=""/>
    <s v=""/>
    <n v="0"/>
    <s v=""/>
    <s v="GRUPO CORPORATIVO MANUBER C.A"/>
    <s v="J-409821315"/>
    <n v="10803262.5"/>
    <n v="0"/>
    <n v="10803262.5"/>
    <n v="0"/>
    <s v="-"/>
    <n v="0"/>
    <n v="0"/>
    <s v="-"/>
    <n v="0"/>
    <n v="0"/>
    <s v="-"/>
    <n v="0"/>
    <n v="0"/>
    <s v="-"/>
    <n v="0"/>
  </r>
  <r>
    <s v="697"/>
    <x v="9"/>
    <x v="1"/>
    <s v="004"/>
    <s v="Z1B8050937"/>
    <s v="1860"/>
    <s v="FC"/>
    <s v="00171450-00171456"/>
    <s v=""/>
    <s v=""/>
    <s v=""/>
    <s v=""/>
    <n v="0"/>
    <s v=""/>
    <s v="VENTAS NO CONTRIBUYENTES"/>
    <s v=""/>
    <n v="411548521.59000003"/>
    <n v="0"/>
    <n v="292998883.35000002"/>
    <n v="0"/>
    <s v="-"/>
    <n v="0"/>
    <n v="102197964"/>
    <s v="16"/>
    <n v="16351674.24"/>
    <n v="0"/>
    <s v="-"/>
    <n v="0"/>
    <n v="0"/>
    <s v="-"/>
    <n v="0"/>
  </r>
  <r>
    <s v="698"/>
    <x v="9"/>
    <x v="1"/>
    <s v="004"/>
    <s v="Z1B8050937"/>
    <s v="1860"/>
    <s v="FC"/>
    <s v="00171368-00171449"/>
    <s v=""/>
    <s v=""/>
    <s v=""/>
    <s v=""/>
    <n v="0"/>
    <s v=""/>
    <s v="VENTAS NO CONTRIBUYENTES"/>
    <s v=""/>
    <n v="2939600837.7580004"/>
    <n v="0"/>
    <n v="2517091591.5499997"/>
    <n v="0"/>
    <s v="-"/>
    <n v="0"/>
    <n v="364232108.80000001"/>
    <s v="-"/>
    <n v="58277137.408000007"/>
    <n v="0"/>
    <s v="-"/>
    <n v="0"/>
    <n v="0"/>
    <s v="-"/>
    <n v="0"/>
  </r>
  <r>
    <s v="699"/>
    <x v="9"/>
    <x v="0"/>
    <s v="004"/>
    <s v="Z1F0017963"/>
    <s v="0502-0502"/>
    <s v="FC"/>
    <s v="00016236-00016288"/>
    <s v=""/>
    <s v=""/>
    <s v=""/>
    <s v=""/>
    <n v="0"/>
    <s v=""/>
    <s v="VENTAS NO CONTRIBUYENTES"/>
    <s v=""/>
    <n v="2253239388.5079999"/>
    <n v="0"/>
    <n v="1599421574.7999995"/>
    <n v="0"/>
    <s v="-"/>
    <n v="0"/>
    <n v="563636046.29999995"/>
    <s v="-"/>
    <n v="90181767.408000007"/>
    <n v="0"/>
    <s v="-"/>
    <n v="0"/>
    <n v="0"/>
    <s v="-"/>
    <n v="0"/>
  </r>
  <r>
    <s v="700"/>
    <x v="9"/>
    <x v="0"/>
    <s v="004"/>
    <s v="Z1F0017963"/>
    <s v="0502"/>
    <s v="FC"/>
    <s v="00016235"/>
    <s v=""/>
    <s v=""/>
    <s v=""/>
    <s v=""/>
    <n v="0"/>
    <s v=""/>
    <s v="CORPORACION LENOTRE GOURMET C.A"/>
    <s v="J317391004"/>
    <n v="21882022.5"/>
    <n v="0"/>
    <n v="0"/>
    <n v="18863812.5"/>
    <s v="16"/>
    <n v="3018210"/>
    <n v="0"/>
    <s v="-"/>
    <n v="0"/>
    <n v="0"/>
    <s v="-"/>
    <n v="0"/>
    <n v="0"/>
    <s v="-"/>
    <n v="0"/>
  </r>
  <r>
    <s v="701"/>
    <x v="9"/>
    <x v="0"/>
    <s v="004"/>
    <s v="Z1F0017963"/>
    <s v="0502-0502"/>
    <s v="FC"/>
    <s v="00016219-00016234"/>
    <s v=""/>
    <s v=""/>
    <s v=""/>
    <s v=""/>
    <n v="0"/>
    <s v=""/>
    <s v="VENTAS NO CONTRIBUYENTES"/>
    <s v=""/>
    <n v="287806357.89200002"/>
    <n v="0"/>
    <n v="224980307.00000006"/>
    <n v="0"/>
    <s v="-"/>
    <n v="0"/>
    <n v="54160388.700000003"/>
    <s v="-"/>
    <n v="8665662.1919999998"/>
    <n v="0"/>
    <s v="-"/>
    <n v="0"/>
    <n v="0"/>
    <s v="-"/>
    <n v="0"/>
  </r>
  <r>
    <s v="917"/>
    <x v="12"/>
    <x v="2"/>
    <s v="003"/>
    <s v="Z1F0008965"/>
    <s v="0948-0948"/>
    <s v="FC"/>
    <s v="00122241-00122383"/>
    <s v=""/>
    <s v=""/>
    <s v=""/>
    <s v=""/>
    <n v="0"/>
    <s v=""/>
    <s v="CAJA SIN ACTIVIDAD"/>
    <s v=""/>
    <n v="1496516954.1000001"/>
    <n v="0"/>
    <n v="1391222547.7"/>
    <n v="0"/>
    <s v="-"/>
    <n v="0"/>
    <n v="90771040"/>
    <s v="-"/>
    <n v="14523366.4"/>
    <n v="0"/>
    <s v="-"/>
    <n v="0"/>
    <n v="0"/>
    <s v="-"/>
    <n v="0"/>
  </r>
  <r>
    <s v="703"/>
    <x v="9"/>
    <x v="1"/>
    <s v="005"/>
    <s v="Z1B8050363"/>
    <s v="0016"/>
    <s v="NC"/>
    <s v=""/>
    <s v="00000006"/>
    <s v=""/>
    <s v="00001461"/>
    <s v="10/7/2021"/>
    <n v="31261200"/>
    <s v="VEN"/>
    <s v="KELVIN PALMA"/>
    <s v="V11559527"/>
    <n v="-8763600"/>
    <n v="0"/>
    <n v="-8763600"/>
    <n v="0"/>
    <s v="-"/>
    <n v="0"/>
    <n v="0"/>
    <s v="-"/>
    <n v="0"/>
    <n v="0"/>
    <s v="-"/>
    <n v="0"/>
    <n v="0"/>
    <s v="-"/>
    <n v="0"/>
  </r>
  <r>
    <s v="704"/>
    <x v="9"/>
    <x v="1"/>
    <s v="005"/>
    <s v="Z1B8050363"/>
    <s v="0016"/>
    <s v="FC"/>
    <s v="00001400-00001520"/>
    <s v=""/>
    <s v=""/>
    <s v=""/>
    <s v=""/>
    <n v="0"/>
    <s v=""/>
    <s v="VENTAS NO CONTRIBUYENTES"/>
    <s v=""/>
    <n v="3900252943.652"/>
    <n v="0"/>
    <n v="3146565023.1500015"/>
    <n v="0"/>
    <s v="-"/>
    <n v="0"/>
    <n v="649730965.95000005"/>
    <s v="-"/>
    <n v="103956954.55199997"/>
    <n v="0"/>
    <s v="-"/>
    <n v="0"/>
    <n v="0"/>
    <s v="-"/>
    <n v="0"/>
  </r>
  <r>
    <s v="705"/>
    <x v="9"/>
    <x v="0"/>
    <s v="005"/>
    <s v="Z1F0017998"/>
    <s v="0492-0492"/>
    <s v="FC"/>
    <s v="00020085-00020086"/>
    <s v=""/>
    <s v=""/>
    <s v=""/>
    <s v=""/>
    <n v="0"/>
    <s v=""/>
    <s v="VENTAS NO CONTRIBUYENTES"/>
    <s v=""/>
    <n v="387338873.85000002"/>
    <n v="0"/>
    <n v="221280164.25"/>
    <n v="0"/>
    <s v="-"/>
    <n v="0"/>
    <n v="143154060"/>
    <s v="16"/>
    <n v="22904649.600000001"/>
    <n v="0"/>
    <s v="-"/>
    <n v="0"/>
    <n v="0"/>
    <s v="-"/>
    <n v="0"/>
  </r>
  <r>
    <s v="706"/>
    <x v="9"/>
    <x v="0"/>
    <s v="005"/>
    <s v="Z1F0017998"/>
    <s v="0492"/>
    <s v="FC"/>
    <s v="00020084"/>
    <s v=""/>
    <s v=""/>
    <s v=""/>
    <s v=""/>
    <n v="0"/>
    <s v=""/>
    <s v="FUNDAVIGEA"/>
    <s v="J298180811"/>
    <n v="8303981.5999999996"/>
    <n v="0"/>
    <n v="5637362"/>
    <n v="2298810"/>
    <s v="16"/>
    <n v="367809.6"/>
    <n v="0"/>
    <s v="-"/>
    <n v="0"/>
    <n v="0"/>
    <s v="-"/>
    <n v="0"/>
    <n v="0"/>
    <s v="-"/>
    <n v="0"/>
  </r>
  <r>
    <s v="707"/>
    <x v="9"/>
    <x v="0"/>
    <s v="005"/>
    <s v="Z1F0017998"/>
    <s v="0492-0492"/>
    <s v="FC"/>
    <s v="00020003-00020083"/>
    <s v=""/>
    <s v=""/>
    <s v=""/>
    <s v=""/>
    <n v="0"/>
    <s v=""/>
    <s v="VENTAS NO CONTRIBUYENTES"/>
    <s v=""/>
    <n v="2951303510.164001"/>
    <n v="0"/>
    <n v="1967909889.0499997"/>
    <n v="0"/>
    <s v="-"/>
    <n v="0"/>
    <n v="847753121.64999998"/>
    <s v="16"/>
    <n v="135640499.46400002"/>
    <n v="0"/>
    <s v="-"/>
    <n v="0"/>
    <n v="0"/>
    <s v="-"/>
    <n v="0"/>
  </r>
  <r>
    <s v="708"/>
    <x v="9"/>
    <x v="1"/>
    <s v="006"/>
    <s v="Z1B8044815"/>
    <s v="1923"/>
    <s v="FC"/>
    <s v="00165926-00166064"/>
    <s v=""/>
    <s v=""/>
    <s v=""/>
    <s v=""/>
    <n v="0"/>
    <s v=""/>
    <s v="VENTAS NO CONTRIBUYENTES"/>
    <s v=""/>
    <n v="4167553408.5459991"/>
    <n v="0"/>
    <n v="3556494852.9999995"/>
    <n v="0"/>
    <s v="-"/>
    <n v="0"/>
    <n v="526774616.84999996"/>
    <s v="16"/>
    <n v="84283938.696000025"/>
    <n v="0"/>
    <s v="-"/>
    <n v="0"/>
    <n v="0"/>
    <s v="-"/>
    <n v="0"/>
  </r>
  <r>
    <s v="709"/>
    <x v="9"/>
    <x v="0"/>
    <s v="006"/>
    <s v="Z1F0017787"/>
    <s v="0464-0465"/>
    <s v="FC"/>
    <s v="00009008-00009058"/>
    <s v=""/>
    <s v=""/>
    <s v=""/>
    <s v=""/>
    <n v="0"/>
    <s v=""/>
    <s v="VENTAS NO CONTRIBUYENTES"/>
    <s v=""/>
    <n v="2070377071.2279999"/>
    <n v="0"/>
    <n v="1304965109.2"/>
    <n v="0"/>
    <s v="-"/>
    <n v="0"/>
    <n v="659837898.29999995"/>
    <s v="-"/>
    <n v="105574063.728"/>
    <n v="0"/>
    <s v="-"/>
    <n v="0"/>
    <n v="0"/>
    <s v="-"/>
    <n v="0"/>
  </r>
  <r>
    <s v="710"/>
    <x v="9"/>
    <x v="1"/>
    <s v="007"/>
    <s v="Z1B8050013"/>
    <s v="1959"/>
    <s v="FC"/>
    <s v="00183169-00183280"/>
    <s v=""/>
    <s v=""/>
    <s v=""/>
    <s v=""/>
    <n v="0"/>
    <s v=""/>
    <s v="VENTAS NO CONTRIBUYENTES"/>
    <s v=""/>
    <n v="4947270139.5079985"/>
    <n v="0"/>
    <n v="3877088405.8500004"/>
    <n v="0"/>
    <s v="-"/>
    <n v="0"/>
    <n v="922570460.04999995"/>
    <s v="16"/>
    <n v="147611273.60800001"/>
    <n v="0"/>
    <s v="-"/>
    <n v="0"/>
    <n v="0"/>
    <s v="-"/>
    <n v="0"/>
  </r>
  <r>
    <s v="711"/>
    <x v="9"/>
    <x v="1"/>
    <s v="008"/>
    <s v="Z1B8050003"/>
    <s v="1875"/>
    <s v="FC"/>
    <s v="00182744-00182842"/>
    <s v=""/>
    <s v=""/>
    <s v=""/>
    <s v=""/>
    <n v="0"/>
    <s v=""/>
    <s v="VENTAS NO CONTRIBUYENTES"/>
    <s v=""/>
    <n v="4396955974.5959997"/>
    <n v="0"/>
    <n v="3445521437.849999"/>
    <n v="0"/>
    <s v="-"/>
    <n v="0"/>
    <n v="820202186.85000002"/>
    <s v="16"/>
    <n v="131232349.896"/>
    <n v="0"/>
    <s v="-"/>
    <n v="0"/>
    <n v="0"/>
    <s v="-"/>
    <n v="0"/>
  </r>
  <r>
    <s v="712"/>
    <x v="9"/>
    <x v="0"/>
    <s v="008"/>
    <s v="Z1F0017970"/>
    <s v="0130-0130"/>
    <s v="FC"/>
    <s v="00001958-00001972"/>
    <s v=""/>
    <s v=""/>
    <s v=""/>
    <s v=""/>
    <n v="0"/>
    <s v=""/>
    <s v="VENTAS NO CONTRIBUYENTES"/>
    <s v=""/>
    <n v="161382348.00000003"/>
    <n v="0"/>
    <n v="27141000"/>
    <n v="0"/>
    <s v="-"/>
    <n v="0"/>
    <n v="115725300"/>
    <s v="16"/>
    <n v="18516048"/>
    <n v="0"/>
    <s v="-"/>
    <n v="0"/>
    <n v="0"/>
    <s v="-"/>
    <n v="0"/>
  </r>
  <r>
    <s v="713"/>
    <x v="9"/>
    <x v="1"/>
    <s v="009"/>
    <s v="Z1B8014458"/>
    <s v="1925"/>
    <s v="FC"/>
    <s v="00184344-00184450"/>
    <s v=""/>
    <s v=""/>
    <s v=""/>
    <s v=""/>
    <n v="0"/>
    <s v=""/>
    <s v="VENTAS NO CONTRIBUYENTES"/>
    <s v=""/>
    <n v="6065719462.564002"/>
    <n v="0"/>
    <n v="4801920925.0000019"/>
    <n v="0"/>
    <s v="-"/>
    <n v="0"/>
    <n v="1089481497.9000001"/>
    <s v="16"/>
    <n v="174317039.66399997"/>
    <n v="0"/>
    <s v="-"/>
    <n v="0"/>
    <n v="0"/>
    <s v="-"/>
    <n v="0"/>
  </r>
  <r>
    <s v="714"/>
    <x v="9"/>
    <x v="1"/>
    <s v="010"/>
    <s v="Z1F0000341"/>
    <s v="1399"/>
    <s v="FC"/>
    <s v="00081691-00081782"/>
    <s v=""/>
    <s v=""/>
    <s v=""/>
    <s v=""/>
    <n v="0"/>
    <s v=""/>
    <s v="VENTAS NO CONTRIBUYENTES"/>
    <s v=""/>
    <n v="4887626045.868"/>
    <n v="0"/>
    <n v="3295784888.499999"/>
    <n v="0"/>
    <s v="-"/>
    <n v="0"/>
    <n v="1372276859.8000002"/>
    <s v="-"/>
    <n v="219564297.56799999"/>
    <n v="0"/>
    <s v="-"/>
    <n v="0"/>
    <n v="0"/>
    <s v="-"/>
    <n v="0"/>
  </r>
  <r>
    <s v="715"/>
    <x v="9"/>
    <x v="1"/>
    <s v="012"/>
    <s v="Z1B8038506"/>
    <s v="1780"/>
    <s v="NC"/>
    <s v=""/>
    <s v="00000097"/>
    <s v=""/>
    <s v="00091349"/>
    <s v="8/7/2021"/>
    <n v="228297173"/>
    <s v="VEN"/>
    <s v="ROSBELIS FERNANDEZ"/>
    <s v="V19388080"/>
    <n v="-62431200"/>
    <n v="0"/>
    <n v="0"/>
    <n v="0"/>
    <s v="-"/>
    <n v="0"/>
    <n v="-53820000"/>
    <s v="16"/>
    <n v="-8611200"/>
    <n v="0"/>
    <s v="-"/>
    <n v="0"/>
    <n v="0"/>
    <s v="-"/>
    <n v="0"/>
  </r>
  <r>
    <s v="716"/>
    <x v="9"/>
    <x v="1"/>
    <s v="012"/>
    <s v="Z1B8038506"/>
    <s v="1780"/>
    <s v="FC"/>
    <s v="00075889-00075919"/>
    <s v=""/>
    <s v=""/>
    <s v=""/>
    <s v=""/>
    <n v="0"/>
    <s v=""/>
    <s v="VENTAS NO CONTRIBUYENTES"/>
    <s v=""/>
    <n v="363207859.79999995"/>
    <n v="0"/>
    <n v="236772917.39999998"/>
    <n v="0"/>
    <s v="-"/>
    <n v="0"/>
    <n v="108995640"/>
    <s v="-"/>
    <n v="17439302.399999999"/>
    <n v="0"/>
    <s v="-"/>
    <n v="0"/>
    <n v="0"/>
    <s v="-"/>
    <n v="0"/>
  </r>
  <r>
    <s v="717"/>
    <x v="9"/>
    <x v="1"/>
    <s v="014"/>
    <s v="Z1F0000338"/>
    <s v="1621"/>
    <s v="FC"/>
    <s v="00066479-00066604"/>
    <s v=""/>
    <s v=""/>
    <s v=""/>
    <s v=""/>
    <n v="0"/>
    <s v=""/>
    <s v="VENTAS NO CONTRIBUYENTES"/>
    <s v=""/>
    <n v="813167380.80000007"/>
    <n v="0"/>
    <n v="654065400"/>
    <n v="0"/>
    <s v="-"/>
    <n v="0"/>
    <n v="137156880"/>
    <s v="16"/>
    <n v="21945100.799999997"/>
    <n v="0"/>
    <s v="-"/>
    <n v="0"/>
    <n v="0"/>
    <s v="-"/>
    <n v="0"/>
  </r>
  <r>
    <s v="718"/>
    <x v="9"/>
    <x v="1"/>
    <s v="015"/>
    <s v="Z1B8050356"/>
    <s v="1758"/>
    <s v="FC"/>
    <s v="00091384-00091455"/>
    <s v=""/>
    <s v=""/>
    <s v=""/>
    <s v=""/>
    <n v="0"/>
    <s v=""/>
    <s v="VENTAS NO CONTRIBUYENTES"/>
    <s v=""/>
    <n v="2937549352.7220006"/>
    <n v="0"/>
    <n v="2441222086.5"/>
    <n v="0"/>
    <s v="-"/>
    <n v="0"/>
    <n v="427868332.94999999"/>
    <s v="-"/>
    <n v="68458933.272"/>
    <n v="0"/>
    <s v="-"/>
    <n v="0"/>
    <n v="0"/>
    <s v="-"/>
    <n v="0"/>
  </r>
  <r>
    <s v="719"/>
    <x v="9"/>
    <x v="1"/>
    <s v="016"/>
    <s v="Z1F0000490"/>
    <s v="0298"/>
    <s v="FC"/>
    <s v="00005708-00005709"/>
    <s v=""/>
    <s v=""/>
    <s v=""/>
    <s v=""/>
    <n v="0"/>
    <s v=""/>
    <s v="VENTAS NO CONTRIBUYENTES"/>
    <s v=""/>
    <n v="14846454"/>
    <n v="0"/>
    <n v="5477250"/>
    <n v="0"/>
    <s v="-"/>
    <n v="0"/>
    <n v="8076900"/>
    <s v="-"/>
    <n v="1292304"/>
    <n v="0"/>
    <s v="-"/>
    <n v="0"/>
    <n v="0"/>
    <s v="-"/>
    <n v="0"/>
  </r>
  <r>
    <s v="720"/>
    <x v="9"/>
    <x v="1"/>
    <s v="016"/>
    <s v="Z1F0000490"/>
    <s v="0298"/>
    <s v="FC"/>
    <s v="00005706-00005707"/>
    <s v=""/>
    <s v=""/>
    <s v=""/>
    <s v=""/>
    <n v="0"/>
    <s v=""/>
    <s v="VENTAS NO CONTRIBUYENTES"/>
    <s v=""/>
    <n v="26794707"/>
    <n v="0"/>
    <n v="26794707"/>
    <n v="0"/>
    <s v="-"/>
    <n v="0"/>
    <n v="0"/>
    <s v="-"/>
    <n v="0"/>
    <n v="0"/>
    <s v="-"/>
    <n v="0"/>
    <n v="0"/>
    <s v="-"/>
    <n v="0"/>
  </r>
  <r>
    <s v="721"/>
    <x v="9"/>
    <x v="1"/>
    <s v="016"/>
    <s v="Z1F0000490"/>
    <s v="0298"/>
    <s v="FC"/>
    <s v="00005703-00005704"/>
    <s v=""/>
    <s v=""/>
    <s v=""/>
    <s v=""/>
    <n v="0"/>
    <s v=""/>
    <s v="VENTAS NO CONTRIBUYENTES"/>
    <s v=""/>
    <n v="9565731"/>
    <n v="0"/>
    <n v="9565731"/>
    <n v="0"/>
    <s v="-"/>
    <n v="0"/>
    <n v="0"/>
    <s v="-"/>
    <n v="0"/>
    <n v="0"/>
    <s v="-"/>
    <n v="0"/>
    <n v="0"/>
    <s v="-"/>
    <n v="0"/>
  </r>
  <r>
    <s v="722"/>
    <x v="9"/>
    <x v="1"/>
    <s v="016"/>
    <s v="Z1F0000490"/>
    <s v="0298"/>
    <s v="FC"/>
    <s v="00005700-00005702"/>
    <s v=""/>
    <s v=""/>
    <s v=""/>
    <s v=""/>
    <n v="0"/>
    <s v=""/>
    <s v="VENTAS NO CONTRIBUYENTES"/>
    <s v=""/>
    <n v="19527164.699999999"/>
    <n v="0"/>
    <n v="19527164.699999999"/>
    <n v="0"/>
    <s v="-"/>
    <n v="0"/>
    <n v="0"/>
    <s v="-"/>
    <n v="0"/>
    <n v="0"/>
    <s v="-"/>
    <n v="0"/>
    <n v="0"/>
    <s v="-"/>
    <n v="0"/>
  </r>
  <r>
    <s v="723"/>
    <x v="9"/>
    <x v="1"/>
    <s v="016"/>
    <s v="Z1F0000490"/>
    <s v="0298"/>
    <s v="FC"/>
    <s v="00005698-00005699"/>
    <s v=""/>
    <s v=""/>
    <s v=""/>
    <s v=""/>
    <n v="0"/>
    <s v=""/>
    <s v="VENTAS NO CONTRIBUYENTES"/>
    <s v=""/>
    <n v="8541240"/>
    <n v="0"/>
    <n v="8541240"/>
    <n v="0"/>
    <s v="-"/>
    <n v="0"/>
    <n v="0"/>
    <s v="-"/>
    <n v="0"/>
    <n v="0"/>
    <s v="-"/>
    <n v="0"/>
    <n v="0"/>
    <s v="-"/>
    <n v="0"/>
  </r>
  <r>
    <s v="724"/>
    <x v="9"/>
    <x v="1"/>
    <s v="016"/>
    <s v="Z1F0000490"/>
    <s v="0298"/>
    <s v="FC"/>
    <s v="00005695-00005697"/>
    <s v=""/>
    <s v=""/>
    <s v=""/>
    <s v=""/>
    <n v="0"/>
    <s v=""/>
    <s v="VENTAS NO CONTRIBUYENTES"/>
    <s v=""/>
    <n v="30125921.399999999"/>
    <n v="0"/>
    <n v="22266411"/>
    <n v="0"/>
    <s v="-"/>
    <n v="0"/>
    <n v="6775440"/>
    <s v="-"/>
    <n v="1084070.3999999999"/>
    <n v="0"/>
    <s v="-"/>
    <n v="0"/>
    <n v="0"/>
    <s v="-"/>
    <n v="0"/>
  </r>
  <r>
    <s v="725"/>
    <x v="9"/>
    <x v="1"/>
    <s v="016"/>
    <s v="Z1F0000490"/>
    <s v="0298"/>
    <s v="FC"/>
    <s v="00005691-00005694"/>
    <s v=""/>
    <s v=""/>
    <s v=""/>
    <s v=""/>
    <n v="0"/>
    <s v=""/>
    <s v="VENTAS NO CONTRIBUYENTES"/>
    <s v=""/>
    <n v="33946197"/>
    <n v="0"/>
    <n v="16175055"/>
    <n v="0"/>
    <s v="-"/>
    <n v="0"/>
    <n v="15319950"/>
    <s v="16"/>
    <n v="2451192"/>
    <n v="0"/>
    <s v="-"/>
    <n v="0"/>
    <n v="0"/>
    <s v="-"/>
    <n v="0"/>
  </r>
  <r>
    <s v="726"/>
    <x v="9"/>
    <x v="1"/>
    <s v="016"/>
    <s v="Z1F0000490"/>
    <s v="0298"/>
    <s v="FC"/>
    <s v="00005687-00005690"/>
    <s v=""/>
    <s v=""/>
    <s v=""/>
    <s v=""/>
    <n v="0"/>
    <s v=""/>
    <s v="VENTAS NO CONTRIBUYENTES"/>
    <s v=""/>
    <n v="27961116"/>
    <n v="0"/>
    <n v="26292108"/>
    <n v="0"/>
    <s v="-"/>
    <n v="0"/>
    <n v="1438800"/>
    <s v="16"/>
    <n v="230208"/>
    <n v="0"/>
    <s v="-"/>
    <n v="0"/>
    <n v="0"/>
    <s v="-"/>
    <n v="0"/>
  </r>
  <r>
    <s v="727"/>
    <x v="9"/>
    <x v="1"/>
    <s v="016"/>
    <s v="Z1F0000490"/>
    <s v="0298"/>
    <s v="FC"/>
    <s v="00005686"/>
    <s v=""/>
    <s v=""/>
    <s v=""/>
    <s v=""/>
    <n v="0"/>
    <s v=""/>
    <s v="RAIMES HERNANDEZ"/>
    <s v="V25840949"/>
    <n v="2336415"/>
    <n v="0"/>
    <n v="2336415"/>
    <n v="0"/>
    <s v="-"/>
    <n v="0"/>
    <n v="0"/>
    <s v="-"/>
    <n v="0"/>
    <n v="0"/>
    <s v="-"/>
    <n v="0"/>
    <n v="0"/>
    <s v="-"/>
    <n v="0"/>
  </r>
  <r>
    <s v="728"/>
    <x v="9"/>
    <x v="1"/>
    <s v="016"/>
    <s v="Z1F0000490"/>
    <s v="0298"/>
    <s v="FC"/>
    <s v="00005684"/>
    <s v=""/>
    <s v=""/>
    <s v=""/>
    <s v=""/>
    <n v="0"/>
    <s v=""/>
    <s v="TULIO GARCIA"/>
    <s v="V6265808"/>
    <n v="6591371.7000000002"/>
    <n v="0"/>
    <n v="6591371.7000000002"/>
    <n v="0"/>
    <s v="-"/>
    <n v="0"/>
    <n v="0"/>
    <s v="-"/>
    <n v="0"/>
    <n v="0"/>
    <s v="-"/>
    <n v="0"/>
    <n v="0"/>
    <s v="-"/>
    <n v="0"/>
  </r>
  <r>
    <s v="729"/>
    <x v="9"/>
    <x v="1"/>
    <s v="016"/>
    <s v="Z1F0000490"/>
    <s v="0298"/>
    <s v="FC"/>
    <s v="00005682"/>
    <s v=""/>
    <s v=""/>
    <s v=""/>
    <s v=""/>
    <n v="0"/>
    <s v=""/>
    <s v="GREGORIA B"/>
    <s v="V4457738"/>
    <n v="1242600"/>
    <n v="0"/>
    <n v="1242600"/>
    <n v="0"/>
    <s v="-"/>
    <n v="0"/>
    <n v="0"/>
    <s v="-"/>
    <n v="0"/>
    <n v="0"/>
    <s v="-"/>
    <n v="0"/>
    <n v="0"/>
    <s v="-"/>
    <n v="0"/>
  </r>
  <r>
    <s v="730"/>
    <x v="9"/>
    <x v="1"/>
    <s v="016"/>
    <s v="Z1F0000490"/>
    <s v="0298"/>
    <s v="FC"/>
    <s v="00005679-00005681"/>
    <s v=""/>
    <s v=""/>
    <s v=""/>
    <s v=""/>
    <n v="0"/>
    <s v=""/>
    <s v="VENTAS NO CONTRIBUYENTES"/>
    <s v=""/>
    <n v="39235095"/>
    <n v="0"/>
    <n v="33924615"/>
    <n v="0"/>
    <s v="-"/>
    <n v="0"/>
    <n v="4578000"/>
    <s v="-"/>
    <n v="732480"/>
    <n v="0"/>
    <s v="-"/>
    <n v="0"/>
    <n v="0"/>
    <s v="-"/>
    <n v="0"/>
  </r>
  <r>
    <s v="731"/>
    <x v="9"/>
    <x v="1"/>
    <s v="016"/>
    <s v="Z1F0000490"/>
    <s v="0298"/>
    <s v="FC"/>
    <s v="00005673-00005677"/>
    <s v=""/>
    <s v=""/>
    <s v=""/>
    <s v=""/>
    <n v="0"/>
    <s v=""/>
    <s v="VENTAS NO CONTRIBUYENTES"/>
    <s v=""/>
    <n v="34635970.799999997"/>
    <n v="0"/>
    <n v="29063760"/>
    <n v="0"/>
    <s v="-"/>
    <n v="0"/>
    <n v="4803630"/>
    <s v="16"/>
    <n v="768580.8"/>
    <n v="0"/>
    <s v="-"/>
    <n v="0"/>
    <n v="0"/>
    <s v="-"/>
    <n v="0"/>
  </r>
  <r>
    <s v="732"/>
    <x v="9"/>
    <x v="1"/>
    <s v="016"/>
    <s v="Z1F0000490"/>
    <s v="0298"/>
    <s v="FC"/>
    <s v="00005672"/>
    <s v=""/>
    <s v=""/>
    <s v=""/>
    <s v=""/>
    <n v="0"/>
    <s v=""/>
    <s v="HERRERA CARLOS"/>
    <s v="V14471768"/>
    <n v="25641378"/>
    <n v="0"/>
    <n v="17751522"/>
    <n v="0"/>
    <s v="-"/>
    <n v="0"/>
    <n v="6801600"/>
    <s v="16"/>
    <n v="1088256"/>
    <n v="0"/>
    <s v="-"/>
    <n v="0"/>
    <n v="0"/>
    <s v="-"/>
    <n v="0"/>
  </r>
  <r>
    <s v="733"/>
    <x v="9"/>
    <x v="1"/>
    <s v="016"/>
    <s v="Z1F0000490"/>
    <s v="0298"/>
    <s v="FC"/>
    <s v="00005671"/>
    <s v=""/>
    <s v=""/>
    <s v=""/>
    <s v=""/>
    <n v="0"/>
    <s v=""/>
    <s v="ELEISAE LOPEZ"/>
    <s v="V15160229"/>
    <n v="1357965.6"/>
    <n v="0"/>
    <n v="0"/>
    <n v="0"/>
    <s v="-"/>
    <n v="0"/>
    <n v="1170660"/>
    <s v="16"/>
    <n v="187305.60000000001"/>
    <n v="0"/>
    <s v="-"/>
    <n v="0"/>
    <n v="0"/>
    <s v="-"/>
    <n v="0"/>
  </r>
  <r>
    <s v="734"/>
    <x v="9"/>
    <x v="1"/>
    <s v="016"/>
    <s v="Z1F0000490"/>
    <s v="0298"/>
    <s v="FC"/>
    <s v="00005667-00005670"/>
    <s v=""/>
    <s v=""/>
    <s v=""/>
    <s v=""/>
    <n v="0"/>
    <s v=""/>
    <s v="VENTAS NO CONTRIBUYENTES"/>
    <s v=""/>
    <n v="50258984.399999999"/>
    <n v="0"/>
    <n v="26961150"/>
    <n v="0"/>
    <s v="-"/>
    <n v="0"/>
    <n v="20084340"/>
    <s v="16"/>
    <n v="3213494.4"/>
    <n v="0"/>
    <s v="-"/>
    <n v="0"/>
    <n v="0"/>
    <s v="-"/>
    <n v="0"/>
  </r>
  <r>
    <s v="735"/>
    <x v="9"/>
    <x v="1"/>
    <s v="016"/>
    <s v="Z1F0000490"/>
    <s v="0298"/>
    <s v="FC"/>
    <s v="00005665-00005666"/>
    <s v=""/>
    <s v=""/>
    <s v=""/>
    <s v=""/>
    <n v="0"/>
    <s v=""/>
    <s v="VENTAS NO CONTRIBUYENTES"/>
    <s v=""/>
    <n v="13732724.699999999"/>
    <n v="0"/>
    <n v="9802969.5"/>
    <n v="0"/>
    <s v="-"/>
    <n v="0"/>
    <n v="3387720"/>
    <s v="16"/>
    <n v="542035.19999999995"/>
    <n v="0"/>
    <s v="-"/>
    <n v="0"/>
    <n v="0"/>
    <s v="-"/>
    <n v="0"/>
  </r>
  <r>
    <s v="736"/>
    <x v="9"/>
    <x v="1"/>
    <s v="016"/>
    <s v="Z1F0000490"/>
    <s v="0298"/>
    <s v="FC"/>
    <s v="00005658-00005664"/>
    <s v=""/>
    <s v=""/>
    <s v=""/>
    <s v=""/>
    <n v="0"/>
    <s v=""/>
    <s v="VENTAS NO CONTRIBUYENTES"/>
    <s v=""/>
    <n v="25893658.5"/>
    <n v="0"/>
    <n v="25893658.5"/>
    <n v="0"/>
    <s v="-"/>
    <n v="0"/>
    <n v="0"/>
    <s v="-"/>
    <n v="0"/>
    <n v="0"/>
    <s v="-"/>
    <n v="0"/>
    <n v="0"/>
    <s v="-"/>
    <n v="0"/>
  </r>
  <r>
    <s v="737"/>
    <x v="9"/>
    <x v="1"/>
    <s v="016"/>
    <s v="Z1F0000490"/>
    <s v="0298"/>
    <s v="FC"/>
    <s v="00005653-00005657"/>
    <s v=""/>
    <s v=""/>
    <s v=""/>
    <s v=""/>
    <n v="0"/>
    <s v=""/>
    <s v="VENTAS NO CONTRIBUYENTES"/>
    <s v=""/>
    <n v="28571559.600000001"/>
    <n v="0"/>
    <n v="28571559.600000001"/>
    <n v="0"/>
    <s v="-"/>
    <n v="0"/>
    <n v="0"/>
    <s v="-"/>
    <n v="0"/>
    <n v="0"/>
    <s v="-"/>
    <n v="0"/>
    <n v="0"/>
    <s v="-"/>
    <n v="0"/>
  </r>
  <r>
    <s v="738"/>
    <x v="9"/>
    <x v="1"/>
    <s v="016"/>
    <s v="Z1F0000490"/>
    <s v="0298"/>
    <s v="FC"/>
    <s v="00005639-00005652"/>
    <s v=""/>
    <s v=""/>
    <s v=""/>
    <s v=""/>
    <n v="0"/>
    <s v=""/>
    <s v="VENTAS NO CONTRIBUYENTES"/>
    <s v=""/>
    <n v="156051839.25"/>
    <n v="0"/>
    <n v="125990729.25"/>
    <n v="0"/>
    <s v="-"/>
    <n v="0"/>
    <n v="25914750"/>
    <s v="-"/>
    <n v="4146360"/>
    <n v="0"/>
    <s v="-"/>
    <n v="0"/>
    <n v="0"/>
    <s v="-"/>
    <n v="0"/>
  </r>
  <r>
    <s v="739"/>
    <x v="9"/>
    <x v="1"/>
    <s v="017"/>
    <s v="Z7C0004030"/>
    <s v="0215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740"/>
    <x v="10"/>
    <x v="1"/>
    <s v="001"/>
    <s v="Z1F0000700"/>
    <s v="1597"/>
    <s v="FC"/>
    <s v="00128443-00128537"/>
    <s v=""/>
    <s v=""/>
    <s v=""/>
    <s v=""/>
    <n v="0"/>
    <s v=""/>
    <s v="VENTAS NO CONTRIBUYENTES"/>
    <s v=""/>
    <n v="2725294764.8540001"/>
    <n v="0"/>
    <n v="2179508874.1999998"/>
    <n v="0"/>
    <s v="-"/>
    <n v="0"/>
    <n v="470505078.14999998"/>
    <s v="16"/>
    <n v="75280812.504000008"/>
    <n v="0"/>
    <s v="-"/>
    <n v="0"/>
    <n v="0"/>
    <s v="-"/>
    <n v="0"/>
  </r>
  <r>
    <s v="741"/>
    <x v="10"/>
    <x v="0"/>
    <s v="001"/>
    <s v="Z1F0017854"/>
    <s v="0507"/>
    <s v="NC"/>
    <s v=""/>
    <s v="00000110"/>
    <s v=""/>
    <s v="00030508"/>
    <s v="11-07-2021"/>
    <n v="26621658.600000001"/>
    <s v="VEN"/>
    <s v="IRIS MORANTES"/>
    <s v="V3589967"/>
    <n v="-4905000"/>
    <n v="0"/>
    <n v="-4905000"/>
    <n v="0"/>
    <s v="-"/>
    <n v="0"/>
    <n v="0"/>
    <s v="-"/>
    <n v="0"/>
    <n v="0"/>
    <s v="-"/>
    <n v="0"/>
    <n v="0"/>
    <s v="-"/>
    <n v="0"/>
  </r>
  <r>
    <s v="742"/>
    <x v="10"/>
    <x v="0"/>
    <s v="001"/>
    <s v="Z1F0017854"/>
    <s v="0507-0507"/>
    <s v="FC"/>
    <s v="00030483-00030526"/>
    <s v=""/>
    <s v=""/>
    <s v=""/>
    <s v=""/>
    <n v="0"/>
    <s v=""/>
    <s v="VENTAS NO CONTRIBUYENTES"/>
    <s v=""/>
    <n v="1006031886.6239998"/>
    <n v="0"/>
    <n v="670165189.20000005"/>
    <n v="0"/>
    <s v="-"/>
    <n v="0"/>
    <n v="289540256.39999998"/>
    <s v="16"/>
    <n v="46326441.024000004"/>
    <n v="0"/>
    <s v="-"/>
    <n v="0"/>
    <n v="0"/>
    <s v="-"/>
    <n v="0"/>
  </r>
  <r>
    <s v="994"/>
    <x v="13"/>
    <x v="2"/>
    <s v="003"/>
    <s v="Z1F0008965"/>
    <s v="0949-0949"/>
    <s v="FC"/>
    <s v="00122384-00122534"/>
    <s v=""/>
    <s v=""/>
    <s v=""/>
    <s v=""/>
    <n v="0"/>
    <s v=""/>
    <s v="CAJA SIN ACTIVIDAD"/>
    <s v=""/>
    <n v="1578520905.25"/>
    <n v="0"/>
    <n v="1435395407.25"/>
    <n v="0"/>
    <s v="-"/>
    <n v="0"/>
    <n v="123384050"/>
    <s v="16"/>
    <n v="19741448"/>
    <n v="0"/>
    <s v="-"/>
    <n v="0"/>
    <n v="0"/>
    <s v="-"/>
    <n v="0"/>
  </r>
  <r>
    <s v="1061"/>
    <x v="14"/>
    <x v="2"/>
    <s v="003"/>
    <s v="Z1F0008965"/>
    <s v="0950-0950"/>
    <s v="FC"/>
    <s v="00122535-00122683"/>
    <s v=""/>
    <s v=""/>
    <s v=""/>
    <s v=""/>
    <n v="0"/>
    <s v=""/>
    <s v="CAJA SIN ACTIVIDAD"/>
    <s v=""/>
    <n v="1648454440.5"/>
    <n v="0"/>
    <n v="1513919032.5"/>
    <n v="0"/>
    <s v="-"/>
    <n v="0"/>
    <n v="115978800"/>
    <s v="16"/>
    <n v="18556608"/>
    <n v="0"/>
    <s v="-"/>
    <n v="0"/>
    <n v="0"/>
    <s v="-"/>
    <n v="0"/>
  </r>
  <r>
    <s v="44"/>
    <x v="0"/>
    <x v="1"/>
    <s v="013"/>
    <s v="Z1B8050578"/>
    <s v="1728-1728"/>
    <s v="FC"/>
    <s v="00155392-00155484"/>
    <s v=""/>
    <s v=""/>
    <s v=""/>
    <s v=""/>
    <n v="0"/>
    <s v=""/>
    <s v="VENTAS NO CONTRIBUYENTES"/>
    <s v=""/>
    <n v="990557278.60000002"/>
    <n v="0"/>
    <n v="887093143.39999998"/>
    <n v="0"/>
    <s v="-"/>
    <n v="0"/>
    <n v="89193220"/>
    <s v="-"/>
    <n v="14270915.199999999"/>
    <n v="0"/>
    <s v="-"/>
    <n v="0"/>
    <n v="0"/>
    <s v="-"/>
    <n v="0"/>
  </r>
  <r>
    <s v="746"/>
    <x v="10"/>
    <x v="1"/>
    <s v="002"/>
    <s v="Z1B8050002"/>
    <s v="1933"/>
    <s v="FC"/>
    <s v="00174777-00174854"/>
    <s v=""/>
    <s v=""/>
    <s v=""/>
    <s v=""/>
    <n v="0"/>
    <s v=""/>
    <s v="VENTAS NO CONTRIBUYENTES"/>
    <s v=""/>
    <n v="3451056428.9120002"/>
    <n v="0"/>
    <n v="2616980927.749999"/>
    <n v="0"/>
    <s v="-"/>
    <n v="0"/>
    <n v="719030604.45000005"/>
    <s v="-"/>
    <n v="115044896.71199997"/>
    <n v="0"/>
    <s v="-"/>
    <n v="0"/>
    <n v="0"/>
    <s v="-"/>
    <n v="0"/>
  </r>
  <r>
    <s v="747"/>
    <x v="10"/>
    <x v="0"/>
    <s v="002"/>
    <s v="Z1F0017966"/>
    <s v="0504-0504"/>
    <s v="FC"/>
    <s v="00016052-00016131"/>
    <s v=""/>
    <s v=""/>
    <s v=""/>
    <s v=""/>
    <n v="0"/>
    <s v=""/>
    <s v="VENTAS NO CONTRIBUYENTES"/>
    <s v=""/>
    <n v="1812076847.0451999"/>
    <n v="0"/>
    <n v="1267904085.9499998"/>
    <n v="0"/>
    <s v="-"/>
    <n v="0"/>
    <n v="469114449.21999997"/>
    <s v="-"/>
    <n v="75058311.875200018"/>
    <n v="0"/>
    <s v="-"/>
    <n v="0"/>
    <n v="0"/>
    <s v="-"/>
    <n v="0"/>
  </r>
  <r>
    <s v="115"/>
    <x v="1"/>
    <x v="1"/>
    <s v="013"/>
    <s v="Z1B8050578"/>
    <s v="1729-1729"/>
    <s v="FC"/>
    <s v="00155485-00155539"/>
    <s v=""/>
    <s v=""/>
    <s v=""/>
    <s v=""/>
    <n v="0"/>
    <s v=""/>
    <s v="VENTAS NO CONTRIBUYENTES"/>
    <s v=""/>
    <n v="434131787.5"/>
    <n v="0"/>
    <n v="386867297.5"/>
    <n v="0"/>
    <s v="-"/>
    <n v="0"/>
    <n v="40745250"/>
    <s v="-"/>
    <n v="6519240"/>
    <n v="0"/>
    <s v="-"/>
    <n v="0"/>
    <n v="0"/>
    <s v="-"/>
    <n v="0"/>
  </r>
  <r>
    <s v="749"/>
    <x v="10"/>
    <x v="1"/>
    <s v="002"/>
    <s v="Z1B8050149"/>
    <s v="1856"/>
    <s v="FC "/>
    <s v="00213462-00213549"/>
    <m/>
    <m/>
    <m/>
    <m/>
    <n v="0"/>
    <m/>
    <s v="VENTAS NO CONTRIBUYENTES"/>
    <m/>
    <n v="1066880697"/>
    <n v="0"/>
    <n v="1066880697"/>
    <n v="0"/>
    <s v="-"/>
    <n v="0"/>
    <n v="0"/>
    <s v="-"/>
    <n v="0"/>
    <n v="0"/>
    <s v="-"/>
    <n v="0"/>
    <n v="0"/>
    <s v="-"/>
    <n v="0"/>
  </r>
  <r>
    <s v="750"/>
    <x v="10"/>
    <x v="1"/>
    <s v="002"/>
    <s v="Z1B8050149"/>
    <s v="1856"/>
    <s v="NC"/>
    <m/>
    <s v="00001279-00001280"/>
    <m/>
    <m/>
    <m/>
    <n v="0"/>
    <m/>
    <s v="NOTA DE CREDITO"/>
    <m/>
    <n v="-33811800"/>
    <n v="0"/>
    <n v="-33811800"/>
    <n v="0"/>
    <s v="-"/>
    <n v="0"/>
    <n v="0"/>
    <s v="-"/>
    <n v="0"/>
    <n v="0"/>
    <s v="-"/>
    <n v="0"/>
    <n v="0"/>
    <s v="-"/>
    <n v="0"/>
  </r>
  <r>
    <s v="751"/>
    <x v="10"/>
    <x v="1"/>
    <s v="002"/>
    <s v="Z1B8050365"/>
    <s v="1328"/>
    <s v="FC "/>
    <s v="00088404-00088439"/>
    <m/>
    <m/>
    <m/>
    <m/>
    <n v="0"/>
    <m/>
    <s v="VENTAS NO CONTRIBUYENTES"/>
    <m/>
    <n v="601981726"/>
    <n v="0"/>
    <n v="601981726"/>
    <n v="0"/>
    <s v="-"/>
    <n v="0"/>
    <n v="0"/>
    <s v="-"/>
    <n v="0"/>
    <n v="0"/>
    <s v="-"/>
    <n v="0"/>
    <n v="0"/>
    <s v="-"/>
    <n v="0"/>
  </r>
  <r>
    <s v="752"/>
    <x v="10"/>
    <x v="1"/>
    <s v="003"/>
    <s v="Z1B8051199"/>
    <s v="0016"/>
    <s v="FC"/>
    <s v="00001218-00001258"/>
    <s v=""/>
    <s v=""/>
    <s v=""/>
    <s v=""/>
    <n v="0"/>
    <s v=""/>
    <s v="VENTAS NO CONTRIBUYENTES"/>
    <s v=""/>
    <n v="1847520918.2720006"/>
    <n v="0"/>
    <n v="1316644712.3"/>
    <n v="0"/>
    <s v="-"/>
    <n v="0"/>
    <n v="457651901.69999999"/>
    <s v="-"/>
    <n v="73224304.272"/>
    <n v="0"/>
    <s v="-"/>
    <n v="0"/>
    <n v="0"/>
    <s v="-"/>
    <n v="0"/>
  </r>
  <r>
    <s v="753"/>
    <x v="10"/>
    <x v="1"/>
    <s v="003"/>
    <s v="Z1B8051199"/>
    <s v="0016"/>
    <s v="FC"/>
    <s v="00001217"/>
    <s v=""/>
    <s v=""/>
    <s v=""/>
    <s v=""/>
    <n v="0"/>
    <s v=""/>
    <s v="AUTO PARTE CAR´S LA GUAYANITA C.A"/>
    <s v="J-30701940-9"/>
    <n v="199075082.10000005"/>
    <n v="0"/>
    <n v="143224005.30000001"/>
    <n v="48147480"/>
    <s v="16"/>
    <n v="7703596.7999999998"/>
    <n v="0"/>
    <s v="-"/>
    <n v="0"/>
    <n v="0"/>
    <s v="-"/>
    <n v="0"/>
    <n v="0"/>
    <s v="-"/>
    <n v="0"/>
  </r>
  <r>
    <s v="754"/>
    <x v="10"/>
    <x v="1"/>
    <s v="003"/>
    <s v="Z1B8051199"/>
    <s v="0016"/>
    <s v="FC"/>
    <s v="00001183-00001216"/>
    <s v=""/>
    <s v=""/>
    <s v=""/>
    <s v=""/>
    <n v="0"/>
    <s v=""/>
    <s v="VENTAS NO CONTRIBUYENTES"/>
    <s v=""/>
    <n v="1358757567.8419995"/>
    <n v="0"/>
    <n v="959610046.04999971"/>
    <n v="0"/>
    <s v="-"/>
    <n v="0"/>
    <n v="344092691.19999999"/>
    <s v="16"/>
    <n v="55054830.591999993"/>
    <n v="0"/>
    <s v="-"/>
    <n v="0"/>
    <n v="0"/>
    <s v="-"/>
    <n v="0"/>
  </r>
  <r>
    <s v="755"/>
    <x v="10"/>
    <x v="0"/>
    <s v="003"/>
    <s v="Z1F0017848"/>
    <s v="0499-0499"/>
    <s v="FC"/>
    <s v="00024939-00025011"/>
    <s v=""/>
    <s v=""/>
    <s v=""/>
    <s v=""/>
    <n v="0"/>
    <s v=""/>
    <s v="VENTAS NO CONTRIBUYENTES"/>
    <s v=""/>
    <n v="2211954034.7159996"/>
    <n v="0"/>
    <n v="1370868149.6499996"/>
    <n v="0"/>
    <s v="-"/>
    <n v="0"/>
    <n v="725074038.8499999"/>
    <s v="16"/>
    <n v="116011846.21600002"/>
    <n v="0"/>
    <s v="-"/>
    <n v="0"/>
    <n v="0"/>
    <s v="-"/>
    <n v="0"/>
  </r>
  <r>
    <s v="175"/>
    <x v="2"/>
    <x v="1"/>
    <s v="013"/>
    <s v="Z1B8050578"/>
    <s v="1730-1730"/>
    <s v="FC"/>
    <s v="00155540-00155651"/>
    <s v=""/>
    <s v=""/>
    <s v=""/>
    <s v=""/>
    <n v="0"/>
    <s v=""/>
    <s v="VENTAS NO CONTRIBUYENTES"/>
    <s v=""/>
    <n v="1405361081.25"/>
    <n v="0"/>
    <n v="1252894741.25"/>
    <n v="0"/>
    <s v="-"/>
    <n v="0"/>
    <n v="131436500"/>
    <s v="-"/>
    <n v="21029840"/>
    <n v="0"/>
    <s v="-"/>
    <n v="0"/>
    <n v="0"/>
    <s v="-"/>
    <n v="0"/>
  </r>
  <r>
    <s v="757"/>
    <x v="10"/>
    <x v="1"/>
    <s v="004"/>
    <s v="Z1B8050937"/>
    <s v="1861"/>
    <s v="FC"/>
    <s v="00171600-00171604"/>
    <s v=""/>
    <s v=""/>
    <s v=""/>
    <s v=""/>
    <n v="0"/>
    <s v=""/>
    <s v="VENTAS NO CONTRIBUYENTES"/>
    <s v=""/>
    <n v="168318367.664"/>
    <n v="0"/>
    <n v="137183706.20000002"/>
    <n v="0"/>
    <s v="-"/>
    <n v="0"/>
    <n v="26840225.399999999"/>
    <s v="-"/>
    <n v="4294436.0640000002"/>
    <n v="0"/>
    <s v="-"/>
    <n v="0"/>
    <n v="0"/>
    <s v="-"/>
    <n v="0"/>
  </r>
  <r>
    <s v="758"/>
    <x v="10"/>
    <x v="1"/>
    <s v="004"/>
    <s v="Z1B8050937"/>
    <s v="1861"/>
    <s v="FC"/>
    <s v="00171599"/>
    <s v=""/>
    <s v=""/>
    <s v=""/>
    <s v=""/>
    <n v="0"/>
    <s v=""/>
    <s v="VALET PARKING 50KPH"/>
    <s v="J31756025-6"/>
    <n v="119641844.40000001"/>
    <n v="0"/>
    <n v="98498547.599999994"/>
    <n v="18226980"/>
    <s v="16"/>
    <n v="2916316.8"/>
    <n v="0"/>
    <s v="-"/>
    <n v="0"/>
    <n v="0"/>
    <s v="-"/>
    <n v="0"/>
    <n v="0"/>
    <s v="-"/>
    <n v="0"/>
  </r>
  <r>
    <s v="759"/>
    <x v="10"/>
    <x v="1"/>
    <s v="004"/>
    <s v="Z1B8050937"/>
    <s v="1861"/>
    <s v="FC"/>
    <s v="00171580-00171598"/>
    <s v=""/>
    <s v=""/>
    <s v=""/>
    <s v=""/>
    <n v="0"/>
    <s v=""/>
    <s v="VENTAS NO CONTRIBUYENTES"/>
    <s v=""/>
    <n v="547439708.102"/>
    <n v="0"/>
    <n v="391173675.35000008"/>
    <n v="0"/>
    <s v="-"/>
    <n v="0"/>
    <n v="134712097.19999999"/>
    <s v="-"/>
    <n v="21553935.552000001"/>
    <n v="0"/>
    <s v="-"/>
    <n v="0"/>
    <n v="0"/>
    <s v="-"/>
    <n v="0"/>
  </r>
  <r>
    <s v="760"/>
    <x v="10"/>
    <x v="1"/>
    <s v="004"/>
    <s v="Z1B8050937"/>
    <s v="1861"/>
    <s v="FC"/>
    <s v="00171579"/>
    <s v=""/>
    <s v=""/>
    <s v=""/>
    <s v=""/>
    <n v="0"/>
    <s v=""/>
    <s v="MANTENIMIENTOS ARFERCA C.A"/>
    <s v="J41073527-9"/>
    <n v="30341839.5"/>
    <n v="0"/>
    <n v="30303907.5"/>
    <n v="32700"/>
    <s v="16"/>
    <n v="5232"/>
    <n v="0"/>
    <s v="-"/>
    <n v="0"/>
    <n v="0"/>
    <s v="-"/>
    <n v="0"/>
    <n v="0"/>
    <s v="-"/>
    <n v="0"/>
  </r>
  <r>
    <s v="761"/>
    <x v="10"/>
    <x v="1"/>
    <s v="004"/>
    <s v="Z1B8050937"/>
    <s v="1861"/>
    <s v="FC"/>
    <s v="00171508-00171578"/>
    <s v=""/>
    <s v=""/>
    <s v=""/>
    <s v=""/>
    <n v="0"/>
    <s v=""/>
    <s v="VENTAS NO CONTRIBUYENTES"/>
    <s v=""/>
    <n v="2613622067.98"/>
    <n v="0"/>
    <n v="1963391540.6499996"/>
    <n v="0"/>
    <s v="-"/>
    <n v="0"/>
    <n v="553973564.25"/>
    <s v="-"/>
    <n v="88635770.280000001"/>
    <n v="0"/>
    <s v="-"/>
    <n v="0"/>
    <n v="7056660"/>
    <s v="-"/>
    <n v="564532.80000000005"/>
  </r>
  <r>
    <s v="762"/>
    <x v="10"/>
    <x v="0"/>
    <s v="004"/>
    <s v="Z1F0017963"/>
    <s v="0503-0503"/>
    <s v="FC"/>
    <s v="00016322-00016344"/>
    <s v=""/>
    <s v=""/>
    <s v=""/>
    <s v=""/>
    <n v="0"/>
    <s v=""/>
    <s v="VENTAS NO CONTRIBUYENTES"/>
    <s v=""/>
    <n v="591765312.23000002"/>
    <n v="0"/>
    <n v="372457447.29999995"/>
    <n v="0"/>
    <s v="-"/>
    <n v="0"/>
    <n v="189058504.25"/>
    <s v="16"/>
    <n v="30249360.68"/>
    <n v="0"/>
    <s v="-"/>
    <n v="0"/>
    <n v="0"/>
    <s v="-"/>
    <n v="0"/>
  </r>
  <r>
    <s v="763"/>
    <x v="10"/>
    <x v="0"/>
    <s v="004"/>
    <s v="Z1F0017963"/>
    <s v="0503-0503"/>
    <s v="FC"/>
    <s v="00016289-00016318"/>
    <s v=""/>
    <s v=""/>
    <s v=""/>
    <s v=""/>
    <n v="0"/>
    <s v=""/>
    <s v="VENTAS NO CONTRIBUYENTES"/>
    <s v=""/>
    <n v="712647435.96399999"/>
    <n v="0"/>
    <n v="457873288.89999998"/>
    <n v="0"/>
    <s v="-"/>
    <n v="0"/>
    <n v="219632885.40000001"/>
    <s v="16"/>
    <n v="35141261.664000005"/>
    <n v="0"/>
    <s v="-"/>
    <n v="0"/>
    <n v="0"/>
    <s v="-"/>
    <n v="0"/>
  </r>
  <r>
    <s v="252"/>
    <x v="3"/>
    <x v="1"/>
    <s v="013"/>
    <s v="Z1B8050578"/>
    <s v="1731"/>
    <s v="NC"/>
    <s v=""/>
    <s v="00000057"/>
    <s v=""/>
    <s v="00155741"/>
    <s v="4/7/2021"/>
    <n v="7106450"/>
    <s v="VEN"/>
    <s v="THANIA OCHOA"/>
    <s v="V16368120 "/>
    <n v="-2254460"/>
    <n v="0"/>
    <n v="0"/>
    <n v="0"/>
    <s v="-"/>
    <n v="0"/>
    <n v="-1943500"/>
    <s v="16"/>
    <n v="-310960"/>
    <n v="0"/>
    <s v="-"/>
    <n v="0"/>
    <n v="0"/>
    <s v="-"/>
    <n v="0"/>
  </r>
  <r>
    <s v="253"/>
    <x v="3"/>
    <x v="1"/>
    <s v="013"/>
    <s v="Z1B8050578"/>
    <s v="1731-1731"/>
    <s v="FC"/>
    <s v="00155654-00155742"/>
    <s v=""/>
    <s v=""/>
    <s v=""/>
    <s v=""/>
    <n v="0"/>
    <s v=""/>
    <s v="VENTAS NO CONTRIBUYENTES"/>
    <s v=""/>
    <n v="854109417.5"/>
    <n v="0"/>
    <n v="719407317.5"/>
    <n v="0"/>
    <s v="-"/>
    <n v="0"/>
    <n v="116122500"/>
    <s v="16"/>
    <n v="18579600"/>
    <n v="0"/>
    <s v="-"/>
    <n v="0"/>
    <n v="0"/>
    <s v="-"/>
    <n v="0"/>
  </r>
  <r>
    <s v="254"/>
    <x v="3"/>
    <x v="1"/>
    <s v="013"/>
    <s v="Z1B8050578"/>
    <s v="1731"/>
    <s v="FC"/>
    <s v="00155653"/>
    <s v=""/>
    <s v=""/>
    <s v=""/>
    <s v=""/>
    <n v="0"/>
    <s v=""/>
    <s v="ANDRES"/>
    <s v="V640067218 "/>
    <n v="28723825"/>
    <n v="0"/>
    <n v="28723825"/>
    <n v="0"/>
    <s v="-"/>
    <n v="0"/>
    <n v="0"/>
    <s v="-"/>
    <n v="0"/>
    <n v="0"/>
    <s v="-"/>
    <n v="0"/>
    <n v="0"/>
    <s v="-"/>
    <n v="0"/>
  </r>
  <r>
    <s v="767"/>
    <x v="10"/>
    <x v="1"/>
    <s v="005"/>
    <s v="Z1B8050363"/>
    <s v="0017"/>
    <s v="NC"/>
    <s v=""/>
    <s v="00000007"/>
    <s v=""/>
    <s v="00001589"/>
    <s v="11/7/2021"/>
    <n v="9559648.8000000007"/>
    <s v="VEN"/>
    <s v="CHERLI CAÑIZALES"/>
    <s v="V15152082"/>
    <n v="-9559648.8000000007"/>
    <n v="0"/>
    <n v="-3740880"/>
    <n v="0"/>
    <s v="-"/>
    <n v="0"/>
    <n v="-5016180"/>
    <s v="16"/>
    <n v="-802588.8"/>
    <n v="0"/>
    <s v="-"/>
    <n v="0"/>
    <n v="0"/>
    <s v="-"/>
    <n v="0"/>
  </r>
  <r>
    <s v="768"/>
    <x v="10"/>
    <x v="1"/>
    <s v="005"/>
    <s v="Z1B8050363"/>
    <s v="0017"/>
    <s v="FC"/>
    <s v="00001521-00001613"/>
    <s v=""/>
    <s v=""/>
    <s v=""/>
    <s v=""/>
    <n v="0"/>
    <s v=""/>
    <s v="VENTAS NO CONTRIBUYENTES"/>
    <s v=""/>
    <n v="3167766231.9459996"/>
    <n v="0"/>
    <n v="2493864783.7000003"/>
    <n v="0"/>
    <s v="-"/>
    <n v="0"/>
    <n v="580949524.35000002"/>
    <s v="16"/>
    <n v="92951923.896000013"/>
    <n v="0"/>
    <s v="-"/>
    <n v="0"/>
    <n v="0"/>
    <s v="-"/>
    <n v="0"/>
  </r>
  <r>
    <s v="769"/>
    <x v="10"/>
    <x v="0"/>
    <s v="005"/>
    <s v="Z1F0017998"/>
    <s v="0493-0493"/>
    <s v="FC"/>
    <s v="00020087-00020168"/>
    <s v=""/>
    <s v=""/>
    <s v=""/>
    <s v=""/>
    <n v="0"/>
    <s v=""/>
    <s v="VENTAS NO CONTRIBUYENTES"/>
    <s v=""/>
    <n v="2232495268.8580003"/>
    <n v="0"/>
    <n v="1582263167.3999999"/>
    <n v="0"/>
    <s v="-"/>
    <n v="0"/>
    <n v="560544915.04999995"/>
    <s v="16"/>
    <n v="89687186.408000022"/>
    <n v="0"/>
    <s v="-"/>
    <n v="0"/>
    <n v="0"/>
    <s v="-"/>
    <n v="0"/>
  </r>
  <r>
    <s v="770"/>
    <x v="10"/>
    <x v="1"/>
    <s v="006"/>
    <s v="Z1B8044815"/>
    <s v="1924"/>
    <s v="FC"/>
    <s v="00166065-00166161"/>
    <s v=""/>
    <s v=""/>
    <s v=""/>
    <s v=""/>
    <n v="0"/>
    <s v=""/>
    <s v="VENTAS NO CONTRIBUYENTES"/>
    <s v=""/>
    <n v="4073121902.1019988"/>
    <n v="0"/>
    <n v="2936477636.8000011"/>
    <n v="0"/>
    <s v="-"/>
    <n v="0"/>
    <n v="979865745.95000005"/>
    <s v="16"/>
    <n v="156778519.35200003"/>
    <n v="0"/>
    <s v="-"/>
    <n v="0"/>
    <n v="0"/>
    <s v="-"/>
    <n v="0"/>
  </r>
  <r>
    <s v="771"/>
    <x v="10"/>
    <x v="0"/>
    <s v="006"/>
    <s v="Z1F0017787"/>
    <s v="0466-0466"/>
    <s v="FC"/>
    <s v="00009092-00009095"/>
    <s v=""/>
    <s v=""/>
    <s v=""/>
    <s v=""/>
    <n v="0"/>
    <s v=""/>
    <s v="VENTAS NO CONTRIBUYENTES"/>
    <s v=""/>
    <n v="157319174.18400002"/>
    <n v="0"/>
    <n v="98659251.75"/>
    <n v="0"/>
    <s v="-"/>
    <n v="0"/>
    <n v="50568898.649999999"/>
    <s v="16"/>
    <n v="8091023.784"/>
    <n v="0"/>
    <s v="-"/>
    <n v="0"/>
    <n v="0"/>
    <s v="-"/>
    <n v="0"/>
  </r>
  <r>
    <s v="772"/>
    <x v="10"/>
    <x v="0"/>
    <s v="006"/>
    <s v="Z1F0017787"/>
    <s v="0466"/>
    <s v="FC"/>
    <s v="00009091"/>
    <s v=""/>
    <s v=""/>
    <s v=""/>
    <s v=""/>
    <n v="0"/>
    <s v=""/>
    <s v="FUNDAVIGEA"/>
    <s v="J298180811"/>
    <n v="37414914.899999999"/>
    <n v="0"/>
    <n v="29411262.899999999"/>
    <n v="6899700"/>
    <s v="16"/>
    <n v="1103952"/>
    <n v="0"/>
    <s v="-"/>
    <n v="0"/>
    <n v="0"/>
    <s v="-"/>
    <n v="0"/>
    <n v="0"/>
    <s v="-"/>
    <n v="0"/>
  </r>
  <r>
    <s v="773"/>
    <x v="10"/>
    <x v="0"/>
    <s v="006"/>
    <s v="Z1F0017787"/>
    <s v="0466-0466"/>
    <s v="FC"/>
    <s v="00009059-00009090"/>
    <s v=""/>
    <s v=""/>
    <s v=""/>
    <s v=""/>
    <n v="0"/>
    <s v=""/>
    <s v="VENTAS NO CONTRIBUYENTES"/>
    <s v=""/>
    <n v="1081595905.0619998"/>
    <n v="0"/>
    <n v="823359931.95000005"/>
    <n v="0"/>
    <s v="-"/>
    <n v="0"/>
    <n v="222617218.19999999"/>
    <s v="16"/>
    <n v="35618754.912"/>
    <n v="0"/>
    <s v="-"/>
    <n v="0"/>
    <n v="0"/>
    <s v="-"/>
    <n v="0"/>
  </r>
  <r>
    <s v="774"/>
    <x v="10"/>
    <x v="1"/>
    <s v="007"/>
    <s v="Z1B8050013"/>
    <s v="1960"/>
    <s v="FC"/>
    <s v="00183291-00183373"/>
    <s v=""/>
    <s v=""/>
    <s v=""/>
    <s v=""/>
    <n v="0"/>
    <s v=""/>
    <s v="VENTAS NO CONTRIBUYENTES"/>
    <s v=""/>
    <n v="4782214254.4300013"/>
    <n v="0"/>
    <n v="3891495975.250001"/>
    <n v="0"/>
    <s v="-"/>
    <n v="0"/>
    <n v="767860585.5"/>
    <s v="16"/>
    <n v="122857693.67999998"/>
    <n v="0"/>
    <s v="-"/>
    <n v="0"/>
    <n v="0"/>
    <s v="-"/>
    <n v="0"/>
  </r>
  <r>
    <s v="775"/>
    <x v="10"/>
    <x v="1"/>
    <s v="007"/>
    <s v="Z1B8050013"/>
    <s v="1960"/>
    <s v="FC"/>
    <s v="00183290"/>
    <s v=""/>
    <s v=""/>
    <s v=""/>
    <s v=""/>
    <n v="0"/>
    <s v=""/>
    <s v="COMERCIALIZADORA ESCORPION 1982, C.A"/>
    <s v="J-41087916-5"/>
    <n v="83279166.450000003"/>
    <n v="0"/>
    <n v="47846885.25"/>
    <n v="30545070"/>
    <s v="16"/>
    <n v="4887211.2"/>
    <n v="0"/>
    <s v="-"/>
    <n v="0"/>
    <n v="0"/>
    <s v="-"/>
    <n v="0"/>
    <n v="0"/>
    <s v="-"/>
    <n v="0"/>
  </r>
  <r>
    <s v="776"/>
    <x v="10"/>
    <x v="1"/>
    <s v="007"/>
    <s v="Z1B8050013"/>
    <s v="1960"/>
    <s v="FC"/>
    <s v="00183281-00183289"/>
    <s v=""/>
    <s v=""/>
    <s v=""/>
    <s v=""/>
    <n v="0"/>
    <s v=""/>
    <s v="VENTAS NO CONTRIBUYENTES"/>
    <s v=""/>
    <n v="388482508.60799998"/>
    <n v="0"/>
    <n v="329068896.30000001"/>
    <n v="0"/>
    <s v="-"/>
    <n v="0"/>
    <n v="51218631.299999997"/>
    <s v="-"/>
    <n v="8194981.0080000004"/>
    <n v="0"/>
    <s v="-"/>
    <n v="0"/>
    <n v="0"/>
    <s v="-"/>
    <n v="0"/>
  </r>
  <r>
    <s v="777"/>
    <x v="10"/>
    <x v="1"/>
    <s v="008"/>
    <s v="Z1B8050003"/>
    <s v="1876"/>
    <s v="FC"/>
    <s v="00182843-00182944"/>
    <s v=""/>
    <s v=""/>
    <s v=""/>
    <s v=""/>
    <n v="0"/>
    <s v=""/>
    <s v="VENTAS NO CONTRIBUYENTES"/>
    <s v=""/>
    <n v="4078139109.3040013"/>
    <n v="0"/>
    <n v="3011041414.7499995"/>
    <n v="0"/>
    <s v="-"/>
    <n v="0"/>
    <n v="919911805.64999998"/>
    <s v="16"/>
    <n v="147185888.90400001"/>
    <n v="0"/>
    <s v="-"/>
    <n v="0"/>
    <n v="0"/>
    <s v="-"/>
    <n v="0"/>
  </r>
  <r>
    <s v="778"/>
    <x v="10"/>
    <x v="0"/>
    <s v="008"/>
    <s v="Z1F0017970"/>
    <s v="0131-0131"/>
    <s v="FC"/>
    <s v="00001973-00001981"/>
    <s v=""/>
    <s v=""/>
    <s v=""/>
    <s v=""/>
    <n v="0"/>
    <s v=""/>
    <s v="VENTAS NO CONTRIBUYENTES"/>
    <s v=""/>
    <n v="44949420"/>
    <n v="0"/>
    <n v="0"/>
    <n v="0"/>
    <s v="-"/>
    <n v="0"/>
    <n v="38749500"/>
    <s v="16"/>
    <n v="6199920"/>
    <n v="0"/>
    <s v="-"/>
    <n v="0"/>
    <n v="0"/>
    <s v="-"/>
    <n v="0"/>
  </r>
  <r>
    <s v="779"/>
    <x v="10"/>
    <x v="1"/>
    <s v="009"/>
    <s v="Z1B8014458"/>
    <s v="1926"/>
    <s v="FC"/>
    <s v="00184464-00184522"/>
    <s v=""/>
    <s v=""/>
    <s v=""/>
    <s v=""/>
    <n v="0"/>
    <s v=""/>
    <s v="VENTAS NO CONTRIBUYENTES"/>
    <s v=""/>
    <n v="3057590839.3099999"/>
    <n v="0"/>
    <n v="2282466286.9500003"/>
    <n v="0"/>
    <s v="-"/>
    <n v="0"/>
    <n v="668210821.00000012"/>
    <s v="16"/>
    <n v="106913731.36"/>
    <n v="0"/>
    <s v="-"/>
    <n v="0"/>
    <n v="0"/>
    <s v="-"/>
    <n v="0"/>
  </r>
  <r>
    <s v="780"/>
    <x v="10"/>
    <x v="1"/>
    <s v="009"/>
    <s v="Z1B8014458"/>
    <s v="1926"/>
    <s v="FC"/>
    <s v="00184463"/>
    <s v=""/>
    <s v=""/>
    <s v=""/>
    <s v=""/>
    <n v="0"/>
    <s v=""/>
    <s v="MULTISERVICIOS SOFPAC C.A"/>
    <s v="J-41100734-0"/>
    <n v="62646660"/>
    <n v="0"/>
    <n v="62646660"/>
    <n v="0"/>
    <s v="-"/>
    <n v="0"/>
    <n v="0"/>
    <s v="-"/>
    <n v="0"/>
    <n v="0"/>
    <s v="-"/>
    <n v="0"/>
    <n v="0"/>
    <s v="-"/>
    <n v="0"/>
  </r>
  <r>
    <s v="781"/>
    <x v="10"/>
    <x v="1"/>
    <s v="009"/>
    <s v="Z1B8014458"/>
    <s v="1926"/>
    <s v="FC"/>
    <s v="00184462"/>
    <s v=""/>
    <s v=""/>
    <s v=""/>
    <s v=""/>
    <n v="0"/>
    <s v=""/>
    <s v="MULTISERVICIOS SOFPAC C.A"/>
    <s v="J-41100734-0"/>
    <n v="18972540"/>
    <n v="0"/>
    <n v="18972540"/>
    <n v="0"/>
    <s v="-"/>
    <n v="0"/>
    <n v="0"/>
    <s v="-"/>
    <n v="0"/>
    <n v="0"/>
    <s v="-"/>
    <n v="0"/>
    <n v="0"/>
    <s v="-"/>
    <n v="0"/>
  </r>
  <r>
    <s v="782"/>
    <x v="10"/>
    <x v="1"/>
    <s v="009"/>
    <s v="Z1B8014458"/>
    <s v="1926"/>
    <s v="FC"/>
    <s v="00184461"/>
    <s v=""/>
    <s v=""/>
    <s v=""/>
    <s v=""/>
    <n v="0"/>
    <s v=""/>
    <s v="MULTISERVICIOS SOFPAC C.A"/>
    <s v="J-41100734-0"/>
    <n v="79890351"/>
    <n v="0"/>
    <n v="79890351"/>
    <n v="0"/>
    <s v="-"/>
    <n v="0"/>
    <n v="0"/>
    <s v="-"/>
    <n v="0"/>
    <n v="0"/>
    <s v="-"/>
    <n v="0"/>
    <n v="0"/>
    <s v="-"/>
    <n v="0"/>
  </r>
  <r>
    <s v="783"/>
    <x v="10"/>
    <x v="1"/>
    <s v="009"/>
    <s v="Z1B8014458"/>
    <s v="1926"/>
    <s v="FC"/>
    <s v="00184451-00184460"/>
    <s v=""/>
    <s v=""/>
    <s v=""/>
    <s v=""/>
    <n v="0"/>
    <s v=""/>
    <s v="VENTAS NO CONTRIBUYENTES"/>
    <s v=""/>
    <n v="395925485.09999996"/>
    <n v="0"/>
    <n v="293851895.54999995"/>
    <n v="0"/>
    <s v="-"/>
    <n v="0"/>
    <n v="87994473.75"/>
    <s v="16"/>
    <n v="14079115.799999999"/>
    <n v="0"/>
    <s v="-"/>
    <n v="0"/>
    <n v="0"/>
    <s v="-"/>
    <n v="0"/>
  </r>
  <r>
    <s v="784"/>
    <x v="10"/>
    <x v="1"/>
    <s v="010"/>
    <s v="Z1F0000341"/>
    <s v="1400"/>
    <s v="FC"/>
    <s v="00081783-00081860"/>
    <s v=""/>
    <s v=""/>
    <s v=""/>
    <s v=""/>
    <n v="0"/>
    <s v=""/>
    <s v="VENTAS NO CONTRIBUYENTES"/>
    <s v=""/>
    <n v="3536818889.3499994"/>
    <n v="0"/>
    <n v="2702003565.650001"/>
    <n v="0"/>
    <s v="-"/>
    <n v="0"/>
    <n v="719668382.5"/>
    <s v="16"/>
    <n v="115146941.19999999"/>
    <n v="0"/>
    <s v="-"/>
    <n v="0"/>
    <n v="0"/>
    <s v="-"/>
    <n v="0"/>
  </r>
  <r>
    <s v="785"/>
    <x v="10"/>
    <x v="1"/>
    <s v="012"/>
    <s v="Z1B8038506"/>
    <s v="1781"/>
    <s v="FC"/>
    <s v="00075937-00075950"/>
    <s v=""/>
    <s v=""/>
    <s v=""/>
    <s v=""/>
    <n v="0"/>
    <s v=""/>
    <s v="VENTAS NO CONTRIBUYENTES"/>
    <s v=""/>
    <n v="614834936.05400002"/>
    <n v="0"/>
    <n v="316183330.5"/>
    <n v="0"/>
    <s v="-"/>
    <n v="0"/>
    <n v="257458280.65000001"/>
    <s v="16"/>
    <n v="41193324.903999999"/>
    <n v="0"/>
    <s v="-"/>
    <n v="0"/>
    <n v="0"/>
    <s v="-"/>
    <n v="0"/>
  </r>
  <r>
    <s v="786"/>
    <x v="10"/>
    <x v="1"/>
    <s v="014"/>
    <s v="Z1F0000338"/>
    <s v="1622"/>
    <s v="FC"/>
    <s v="00066646-00066726"/>
    <s v=""/>
    <s v=""/>
    <s v=""/>
    <s v=""/>
    <n v="0"/>
    <s v=""/>
    <s v="VENTAS NO CONTRIBUYENTES"/>
    <s v=""/>
    <n v="542493130.80000007"/>
    <n v="0"/>
    <n v="499937220"/>
    <n v="0"/>
    <s v="-"/>
    <n v="0"/>
    <n v="36686130"/>
    <s v="16"/>
    <n v="5869780.7999999998"/>
    <n v="0"/>
    <s v="-"/>
    <n v="0"/>
    <n v="0"/>
    <s v="-"/>
    <n v="0"/>
  </r>
  <r>
    <s v="787"/>
    <x v="10"/>
    <x v="1"/>
    <s v="014"/>
    <s v="Z1F0000338"/>
    <s v="1622"/>
    <s v="FC"/>
    <s v="00066645"/>
    <s v=""/>
    <s v=""/>
    <s v=""/>
    <s v=""/>
    <n v="0"/>
    <s v=""/>
    <s v="INVERSIONES8266"/>
    <s v="J406866148"/>
    <n v="113796000"/>
    <n v="0"/>
    <n v="0"/>
    <n v="98100000"/>
    <s v="16"/>
    <n v="15696000"/>
    <n v="0"/>
    <s v="-"/>
    <n v="0"/>
    <n v="0"/>
    <s v="-"/>
    <n v="0"/>
    <n v="0"/>
    <s v="-"/>
    <n v="0"/>
  </r>
  <r>
    <s v="788"/>
    <x v="10"/>
    <x v="1"/>
    <s v="014"/>
    <s v="Z1F0000338"/>
    <s v="1622"/>
    <s v="FC"/>
    <s v="00066605-00066644"/>
    <s v=""/>
    <s v=""/>
    <s v=""/>
    <s v=""/>
    <n v="0"/>
    <s v=""/>
    <s v="VENTAS NO CONTRIBUYENTES"/>
    <s v=""/>
    <n v="188935629.59999999"/>
    <n v="0"/>
    <n v="115431000"/>
    <n v="0"/>
    <s v="-"/>
    <n v="0"/>
    <n v="63366060"/>
    <s v="-"/>
    <n v="10138569.599999998"/>
    <n v="0"/>
    <s v="-"/>
    <n v="0"/>
    <n v="0"/>
    <s v="-"/>
    <n v="0"/>
  </r>
  <r>
    <s v="789"/>
    <x v="10"/>
    <x v="1"/>
    <s v="015"/>
    <s v="Z1B8050356"/>
    <s v="1759"/>
    <s v="FC"/>
    <s v="00091456-00091490"/>
    <s v=""/>
    <s v=""/>
    <s v=""/>
    <s v=""/>
    <n v="0"/>
    <s v=""/>
    <s v="VENTAS NO CONTRIBUYENTES"/>
    <s v=""/>
    <n v="1283150564.6760004"/>
    <n v="0"/>
    <n v="1080638994.4500003"/>
    <n v="0"/>
    <s v="-"/>
    <n v="0"/>
    <n v="174578939.84999999"/>
    <s v="16"/>
    <n v="27932630.375999998"/>
    <n v="0"/>
    <s v="-"/>
    <n v="0"/>
    <n v="0"/>
    <s v="-"/>
    <n v="0"/>
  </r>
  <r>
    <s v="790"/>
    <x v="10"/>
    <x v="1"/>
    <s v="016"/>
    <s v="Z1F0000490"/>
    <s v="0299"/>
    <s v="NC"/>
    <s v=""/>
    <s v="00000000"/>
    <s v=""/>
    <s v="00005533"/>
    <s v="8/7/2021"/>
    <n v="22466145"/>
    <s v="VEN"/>
    <s v="YOHELIS MARTINEZ"/>
    <s v="V15914841"/>
    <n v="-22466145"/>
    <n v="0"/>
    <n v="-19502925"/>
    <n v="0"/>
    <s v="-"/>
    <n v="0"/>
    <n v="-2554500"/>
    <s v="16"/>
    <n v="-408720"/>
    <n v="0"/>
    <s v="-"/>
    <n v="0"/>
    <n v="0"/>
    <s v="-"/>
    <n v="0"/>
  </r>
  <r>
    <s v="791"/>
    <x v="10"/>
    <x v="1"/>
    <s v="016"/>
    <s v="Z1F0000490"/>
    <s v="0299"/>
    <s v="FC"/>
    <s v="00005777"/>
    <s v=""/>
    <s v=""/>
    <s v=""/>
    <s v=""/>
    <n v="0"/>
    <s v=""/>
    <s v="MAYKEL"/>
    <s v=" V23526095"/>
    <n v="1528725"/>
    <n v="0"/>
    <n v="1528725"/>
    <n v="0"/>
    <s v="-"/>
    <n v="0"/>
    <n v="0"/>
    <s v="-"/>
    <n v="0"/>
    <n v="0"/>
    <s v="-"/>
    <n v="0"/>
    <n v="0"/>
    <s v="-"/>
    <n v="0"/>
  </r>
  <r>
    <s v="792"/>
    <x v="10"/>
    <x v="1"/>
    <s v="016"/>
    <s v="Z1F0000490"/>
    <s v="0299"/>
    <s v="FC"/>
    <s v="00005776"/>
    <s v=""/>
    <s v=""/>
    <s v=""/>
    <s v=""/>
    <n v="0"/>
    <s v=""/>
    <s v="ROSY"/>
    <s v=" "/>
    <n v="39499147.5"/>
    <n v="0"/>
    <n v="39461215.5"/>
    <n v="0"/>
    <s v="-"/>
    <n v="0"/>
    <n v="32700"/>
    <s v="16"/>
    <n v="5232"/>
    <n v="0"/>
    <s v="-"/>
    <n v="0"/>
    <n v="0"/>
    <s v="-"/>
    <n v="0"/>
  </r>
  <r>
    <s v="793"/>
    <x v="10"/>
    <x v="1"/>
    <s v="016"/>
    <s v="Z1F0000490"/>
    <s v="0299"/>
    <s v="FC"/>
    <s v="00005775"/>
    <s v=""/>
    <s v=""/>
    <s v=""/>
    <s v=""/>
    <n v="0"/>
    <s v=""/>
    <s v="GLORIA MENDOZA"/>
    <s v="V16887743"/>
    <n v="22916814"/>
    <n v="0"/>
    <n v="9716478"/>
    <n v="0"/>
    <s v="-"/>
    <n v="0"/>
    <n v="11379600"/>
    <s v="16"/>
    <n v="1820736"/>
    <n v="0"/>
    <s v="-"/>
    <n v="0"/>
    <n v="0"/>
    <s v="-"/>
    <n v="0"/>
  </r>
  <r>
    <s v="794"/>
    <x v="10"/>
    <x v="1"/>
    <s v="016"/>
    <s v="Z1F0000490"/>
    <s v="0299"/>
    <s v="FC"/>
    <s v="00005770-00005774"/>
    <s v=""/>
    <s v=""/>
    <s v=""/>
    <s v=""/>
    <n v="0"/>
    <s v=""/>
    <s v="VENTAS NO CONTRIBUYENTES"/>
    <s v=""/>
    <n v="30653846.550000001"/>
    <n v="0"/>
    <n v="30653846.550000001"/>
    <n v="0"/>
    <s v="-"/>
    <n v="0"/>
    <n v="0"/>
    <s v="-"/>
    <n v="0"/>
    <n v="0"/>
    <s v="-"/>
    <n v="0"/>
    <n v="0"/>
    <s v="-"/>
    <n v="0"/>
  </r>
  <r>
    <s v="795"/>
    <x v="10"/>
    <x v="1"/>
    <s v="016"/>
    <s v="Z1F0000490"/>
    <s v="0299"/>
    <s v="FC"/>
    <s v="00005769"/>
    <s v=""/>
    <s v=""/>
    <s v=""/>
    <s v=""/>
    <n v="0"/>
    <s v=""/>
    <s v="MAIRA KULIRO"/>
    <s v="V19380944"/>
    <n v="17718658.5"/>
    <n v="0"/>
    <n v="15442738.5"/>
    <n v="0"/>
    <s v="-"/>
    <n v="0"/>
    <n v="1962000"/>
    <s v="16"/>
    <n v="313920"/>
    <n v="0"/>
    <s v="-"/>
    <n v="0"/>
    <n v="0"/>
    <s v="-"/>
    <n v="0"/>
  </r>
  <r>
    <s v="796"/>
    <x v="10"/>
    <x v="1"/>
    <s v="016"/>
    <s v="Z1F0000490"/>
    <s v="0299"/>
    <s v="FC"/>
    <s v="00005765-00005768"/>
    <s v=""/>
    <s v=""/>
    <s v=""/>
    <s v=""/>
    <n v="0"/>
    <s v=""/>
    <s v="VENTAS NO CONTRIBUYENTES"/>
    <s v=""/>
    <n v="25231450.800000001"/>
    <n v="0"/>
    <n v="15672586.800000001"/>
    <n v="0"/>
    <s v="-"/>
    <n v="0"/>
    <n v="8240400"/>
    <s v="-"/>
    <n v="1318464"/>
    <n v="0"/>
    <s v="-"/>
    <n v="0"/>
    <n v="0"/>
    <s v="-"/>
    <n v="0"/>
  </r>
  <r>
    <s v="797"/>
    <x v="10"/>
    <x v="1"/>
    <s v="016"/>
    <s v="Z1F0000490"/>
    <s v="0299"/>
    <s v="FC"/>
    <s v="00005753-00005764"/>
    <s v=""/>
    <s v=""/>
    <s v=""/>
    <s v=""/>
    <n v="0"/>
    <s v=""/>
    <s v="VENTAS NO CONTRIBUYENTES"/>
    <s v=""/>
    <n v="87440584.799999982"/>
    <n v="0"/>
    <n v="77035837.199999988"/>
    <n v="0"/>
    <s v="-"/>
    <n v="0"/>
    <n v="8969610"/>
    <s v="-"/>
    <n v="1435137.6"/>
    <n v="0"/>
    <s v="-"/>
    <n v="0"/>
    <n v="0"/>
    <s v="-"/>
    <n v="0"/>
  </r>
  <r>
    <s v="798"/>
    <x v="10"/>
    <x v="1"/>
    <s v="016"/>
    <s v="Z1F0000490"/>
    <s v="0299"/>
    <s v="FC"/>
    <s v="00005752"/>
    <s v=""/>
    <s v=""/>
    <s v=""/>
    <s v=""/>
    <n v="0"/>
    <s v=""/>
    <s v="CARMEN OSORIO"/>
    <s v=" V6458206"/>
    <n v="9343044"/>
    <n v="0"/>
    <n v="9343044"/>
    <n v="0"/>
    <s v="-"/>
    <n v="0"/>
    <n v="0"/>
    <s v="-"/>
    <n v="0"/>
    <n v="0"/>
    <s v="-"/>
    <n v="0"/>
    <n v="0"/>
    <s v="-"/>
    <n v="0"/>
  </r>
  <r>
    <s v="799"/>
    <x v="10"/>
    <x v="1"/>
    <s v="016"/>
    <s v="Z1F0000490"/>
    <s v="0299"/>
    <s v="FC"/>
    <s v="00005751"/>
    <s v=""/>
    <s v=""/>
    <s v=""/>
    <s v=""/>
    <n v="0"/>
    <s v=""/>
    <s v="JESUS GUTIERREZ"/>
    <s v="V21644008"/>
    <n v="18738408"/>
    <n v="0"/>
    <n v="0"/>
    <n v="0"/>
    <s v="-"/>
    <n v="0"/>
    <n v="16153800"/>
    <s v="16"/>
    <n v="2584608"/>
    <n v="0"/>
    <s v="-"/>
    <n v="0"/>
    <n v="0"/>
    <s v="-"/>
    <n v="0"/>
  </r>
  <r>
    <s v="800"/>
    <x v="10"/>
    <x v="1"/>
    <s v="016"/>
    <s v="Z1F0000490"/>
    <s v="0299"/>
    <s v="FC"/>
    <s v="00005750"/>
    <s v=""/>
    <s v=""/>
    <s v=""/>
    <s v=""/>
    <n v="0"/>
    <s v=""/>
    <s v="ALEJANDRA GRATEROL"/>
    <s v="V16146033"/>
    <n v="6523323"/>
    <n v="0"/>
    <n v="6523323"/>
    <n v="0"/>
    <s v="-"/>
    <n v="0"/>
    <n v="0"/>
    <s v="-"/>
    <n v="0"/>
    <n v="0"/>
    <s v="-"/>
    <n v="0"/>
    <n v="0"/>
    <s v="-"/>
    <n v="0"/>
  </r>
  <r>
    <s v="801"/>
    <x v="10"/>
    <x v="1"/>
    <s v="016"/>
    <s v="Z1F0000490"/>
    <s v="0299"/>
    <s v="FC"/>
    <s v="00005741-00005749"/>
    <s v=""/>
    <s v=""/>
    <s v=""/>
    <s v=""/>
    <n v="0"/>
    <s v=""/>
    <s v="VENTAS NO CONTRIBUYENTES"/>
    <s v=""/>
    <n v="111741638.84999999"/>
    <n v="0"/>
    <n v="46665499.650000006"/>
    <n v="0"/>
    <s v="-"/>
    <n v="0"/>
    <n v="56100120"/>
    <s v="16"/>
    <n v="8976019.1999999993"/>
    <n v="0"/>
    <s v="-"/>
    <n v="0"/>
    <n v="0"/>
    <s v="-"/>
    <n v="0"/>
  </r>
  <r>
    <s v="802"/>
    <x v="10"/>
    <x v="1"/>
    <s v="016"/>
    <s v="Z1F0000490"/>
    <s v="0299"/>
    <s v="FC"/>
    <s v="00005730-00005740"/>
    <s v=""/>
    <s v=""/>
    <s v=""/>
    <s v=""/>
    <n v="0"/>
    <s v=""/>
    <s v="VENTAS NO CONTRIBUYENTES"/>
    <s v=""/>
    <n v="94982905.200000003"/>
    <n v="0"/>
    <n v="77966610"/>
    <n v="0"/>
    <s v="-"/>
    <n v="0"/>
    <n v="14669220"/>
    <s v="-"/>
    <n v="2347075.2000000002"/>
    <n v="0"/>
    <s v="-"/>
    <n v="0"/>
    <n v="0"/>
    <s v="-"/>
    <n v="0"/>
  </r>
  <r>
    <s v="803"/>
    <x v="10"/>
    <x v="1"/>
    <s v="016"/>
    <s v="Z1F0000490"/>
    <s v="0299"/>
    <s v="FC"/>
    <s v="00005727-00005728"/>
    <s v=""/>
    <s v=""/>
    <s v=""/>
    <s v=""/>
    <n v="0"/>
    <s v=""/>
    <s v="VENTAS NO CONTRIBUYENTES"/>
    <s v=""/>
    <n v="10346280"/>
    <n v="0"/>
    <n v="8829000"/>
    <n v="0"/>
    <s v="-"/>
    <n v="0"/>
    <n v="1308000"/>
    <s v="16"/>
    <n v="209280"/>
    <n v="0"/>
    <s v="-"/>
    <n v="0"/>
    <n v="0"/>
    <s v="-"/>
    <n v="0"/>
  </r>
  <r>
    <s v="804"/>
    <x v="10"/>
    <x v="1"/>
    <s v="016"/>
    <s v="Z1F0000490"/>
    <s v="0299"/>
    <s v="FC"/>
    <s v="00005723-00005725"/>
    <s v=""/>
    <s v=""/>
    <s v=""/>
    <s v=""/>
    <n v="0"/>
    <s v=""/>
    <s v="VENTAS NO CONTRIBUYENTES"/>
    <s v=""/>
    <n v="11002830.6"/>
    <n v="0"/>
    <n v="7805163"/>
    <n v="0"/>
    <s v="-"/>
    <n v="0"/>
    <n v="2756610"/>
    <s v="-"/>
    <n v="441057.6"/>
    <n v="0"/>
    <s v="-"/>
    <n v="0"/>
    <n v="0"/>
    <s v="-"/>
    <n v="0"/>
  </r>
  <r>
    <s v="805"/>
    <x v="10"/>
    <x v="1"/>
    <s v="016"/>
    <s v="Z1F0000490"/>
    <s v="0299"/>
    <s v="FC"/>
    <s v="00005715-00005721"/>
    <s v=""/>
    <s v=""/>
    <s v=""/>
    <s v=""/>
    <n v="0"/>
    <s v=""/>
    <s v="VENTAS NO CONTRIBUYENTES"/>
    <s v=""/>
    <n v="65920731.149999999"/>
    <n v="0"/>
    <n v="61019916.749999993"/>
    <n v="0"/>
    <s v="-"/>
    <n v="0"/>
    <n v="4224840"/>
    <s v="-"/>
    <n v="675974.4"/>
    <n v="0"/>
    <s v="-"/>
    <n v="0"/>
    <n v="0"/>
    <s v="-"/>
    <n v="0"/>
  </r>
  <r>
    <s v="806"/>
    <x v="10"/>
    <x v="1"/>
    <s v="016"/>
    <s v="Z1F0000490"/>
    <s v="0299"/>
    <s v="FC"/>
    <s v="00005712-00005713"/>
    <s v=""/>
    <s v=""/>
    <s v=""/>
    <s v=""/>
    <n v="0"/>
    <s v=""/>
    <s v="VENTAS NO CONTRIBUYENTES"/>
    <s v=""/>
    <n v="10944493.800000001"/>
    <n v="0"/>
    <n v="6074025"/>
    <n v="0"/>
    <s v="-"/>
    <n v="0"/>
    <n v="4198680"/>
    <s v="16"/>
    <n v="671788.8"/>
    <n v="0"/>
    <s v="-"/>
    <n v="0"/>
    <n v="0"/>
    <s v="-"/>
    <n v="0"/>
  </r>
  <r>
    <s v="807"/>
    <x v="10"/>
    <x v="1"/>
    <s v="017"/>
    <s v="Z7C0004030"/>
    <s v="0216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808"/>
    <x v="11"/>
    <x v="1"/>
    <s v="001"/>
    <s v="Z1F0000700"/>
    <s v="1598"/>
    <s v="FC"/>
    <s v="00128636-00128641"/>
    <s v=""/>
    <s v=""/>
    <s v=""/>
    <s v=""/>
    <n v="0"/>
    <s v=""/>
    <s v="VENTAS NO CONTRIBUYENTES"/>
    <s v=""/>
    <n v="296783239.10000002"/>
    <n v="0"/>
    <n v="209136689.89999998"/>
    <n v="0"/>
    <s v="-"/>
    <n v="0"/>
    <n v="75557370"/>
    <s v="16"/>
    <n v="12089179.199999999"/>
    <n v="0"/>
    <s v="-"/>
    <n v="0"/>
    <n v="0"/>
    <s v="-"/>
    <n v="0"/>
  </r>
  <r>
    <s v="809"/>
    <x v="11"/>
    <x v="1"/>
    <s v="001"/>
    <s v="Z1F0000700"/>
    <s v="1598"/>
    <s v="FC"/>
    <s v="00128635"/>
    <s v=""/>
    <s v=""/>
    <s v=""/>
    <s v=""/>
    <n v="0"/>
    <s v=""/>
    <s v="ALTOS TELECOM C.A"/>
    <s v="J409414280"/>
    <n v="63978670.916000001"/>
    <n v="0"/>
    <n v="53223145"/>
    <n v="9272005.0999999996"/>
    <s v="16"/>
    <n v="1483520.8160000001"/>
    <n v="0"/>
    <s v="-"/>
    <n v="0"/>
    <n v="0"/>
    <s v="-"/>
    <n v="0"/>
    <n v="0"/>
    <s v="-"/>
    <n v="0"/>
  </r>
  <r>
    <s v="810"/>
    <x v="11"/>
    <x v="1"/>
    <s v="001"/>
    <s v="Z1F0000700"/>
    <s v="1589"/>
    <s v="FC"/>
    <s v="00128538-00128634"/>
    <s v=""/>
    <s v=""/>
    <s v=""/>
    <s v=""/>
    <n v="0"/>
    <s v=""/>
    <s v="VENTAS NO CONTRIBUYENTES"/>
    <s v=""/>
    <n v="5211220865.6019993"/>
    <n v="0"/>
    <n v="4351966849.3000011"/>
    <n v="0"/>
    <s v="-"/>
    <n v="0"/>
    <n v="740736220.94999993"/>
    <s v="-"/>
    <n v="118517795.35199998"/>
    <n v="0"/>
    <s v="-"/>
    <n v="0"/>
    <n v="0"/>
    <s v="-"/>
    <n v="0"/>
  </r>
  <r>
    <s v="811"/>
    <x v="11"/>
    <x v="0"/>
    <s v="001"/>
    <s v="Z1F0017854"/>
    <s v="0508"/>
    <s v="NC"/>
    <s v=""/>
    <s v="00000111"/>
    <s v=""/>
    <s v="00020094"/>
    <s v="11-07-2021"/>
    <n v="62051520"/>
    <s v="VEN"/>
    <s v="ENDER MARQUEZ"/>
    <s v="V19274514"/>
    <n v="-13080000"/>
    <n v="0"/>
    <n v="-13080000"/>
    <n v="0"/>
    <s v="-"/>
    <n v="0"/>
    <n v="0"/>
    <s v="-"/>
    <n v="0"/>
    <n v="0"/>
    <s v="-"/>
    <n v="0"/>
    <n v="0"/>
    <s v="-"/>
    <n v="0"/>
  </r>
  <r>
    <s v="812"/>
    <x v="11"/>
    <x v="0"/>
    <s v="001"/>
    <s v="Z1F0017854"/>
    <s v="0508-0508"/>
    <s v="FC"/>
    <s v="00030571-00030589"/>
    <s v=""/>
    <s v=""/>
    <s v=""/>
    <s v=""/>
    <n v="0"/>
    <s v=""/>
    <s v="VENTAS NO CONTRIBUYENTES"/>
    <s v=""/>
    <n v="662896699.39400005"/>
    <n v="0"/>
    <n v="474614653.64999998"/>
    <n v="0"/>
    <s v="-"/>
    <n v="0"/>
    <n v="162312108.40000001"/>
    <s v="-"/>
    <n v="25969937.344000001"/>
    <n v="0"/>
    <s v="-"/>
    <n v="0"/>
    <n v="0"/>
    <s v="-"/>
    <n v="0"/>
  </r>
  <r>
    <s v="813"/>
    <x v="11"/>
    <x v="0"/>
    <s v="001"/>
    <s v="Z1F0017854"/>
    <s v="0508"/>
    <s v="FC"/>
    <s v="00030570"/>
    <s v=""/>
    <s v=""/>
    <s v=""/>
    <s v=""/>
    <n v="0"/>
    <s v=""/>
    <s v="FRANCISCO DORTA A SUCESORES"/>
    <s v="J000752583"/>
    <n v="127530000"/>
    <n v="0"/>
    <n v="127530000"/>
    <n v="0"/>
    <s v="-"/>
    <n v="0"/>
    <n v="0"/>
    <s v="-"/>
    <n v="0"/>
    <n v="0"/>
    <s v="-"/>
    <n v="0"/>
    <n v="0"/>
    <s v="-"/>
    <n v="0"/>
  </r>
  <r>
    <s v="814"/>
    <x v="11"/>
    <x v="0"/>
    <s v="001"/>
    <s v="Z1F0017854"/>
    <s v="0508-0508"/>
    <s v="FC"/>
    <s v="00030527-00030569"/>
    <s v=""/>
    <s v=""/>
    <s v=""/>
    <s v=""/>
    <n v="0"/>
    <s v=""/>
    <s v="VENTAS NO CONTRIBUYENTES"/>
    <s v=""/>
    <n v="1648659238.102"/>
    <n v="0"/>
    <n v="1183568879.05"/>
    <n v="0"/>
    <s v="-"/>
    <n v="0"/>
    <n v="400939964.69999999"/>
    <s v="16"/>
    <n v="64150394.352000006"/>
    <n v="0"/>
    <s v="-"/>
    <n v="0"/>
    <n v="0"/>
    <s v="-"/>
    <n v="0"/>
  </r>
  <r>
    <s v="255"/>
    <x v="3"/>
    <x v="1"/>
    <s v="013"/>
    <s v="Z1B8050578"/>
    <s v="1731"/>
    <s v="FC"/>
    <s v="00155652"/>
    <s v=""/>
    <s v=""/>
    <s v=""/>
    <s v=""/>
    <n v="0"/>
    <s v=""/>
    <s v="GILDRE"/>
    <s v="V22666297 "/>
    <n v="23617538.75"/>
    <n v="0"/>
    <n v="17924838.75"/>
    <n v="0"/>
    <s v="-"/>
    <n v="0"/>
    <n v="4907500"/>
    <s v="16"/>
    <n v="785200"/>
    <n v="0"/>
    <s v="-"/>
    <n v="0"/>
    <n v="0"/>
    <s v="-"/>
    <n v="0"/>
  </r>
  <r>
    <s v="329"/>
    <x v="4"/>
    <x v="1"/>
    <s v="013"/>
    <s v="Z1B8050578"/>
    <s v="1732-1732"/>
    <s v="FC"/>
    <s v="00155743-00155783"/>
    <s v=""/>
    <s v=""/>
    <s v=""/>
    <s v=""/>
    <n v="0"/>
    <s v=""/>
    <s v="VENTAS NO CONTRIBUYENTES"/>
    <s v=""/>
    <n v="423655876.75"/>
    <n v="0"/>
    <n v="366734908.75"/>
    <n v="0"/>
    <s v="-"/>
    <n v="0"/>
    <n v="49069800"/>
    <s v="-"/>
    <n v="7851168"/>
    <n v="0"/>
    <s v="-"/>
    <n v="0"/>
    <n v="0"/>
    <s v="-"/>
    <n v="0"/>
  </r>
  <r>
    <s v="398"/>
    <x v="5"/>
    <x v="1"/>
    <s v="013"/>
    <s v="Z1B8050578"/>
    <s v="1733-1733"/>
    <s v="FC"/>
    <s v="00155784-00155845"/>
    <s v=""/>
    <s v=""/>
    <s v=""/>
    <s v=""/>
    <n v="0"/>
    <s v=""/>
    <s v="VENTAS NO CONTRIBUYENTES"/>
    <s v=""/>
    <n v="694134927.75"/>
    <n v="0"/>
    <n v="624376921.25"/>
    <n v="0"/>
    <s v="-"/>
    <n v="0"/>
    <n v="60136212.5"/>
    <s v="-"/>
    <n v="9621794"/>
    <n v="0"/>
    <s v="-"/>
    <n v="0"/>
    <n v="0"/>
    <s v="-"/>
    <n v="0"/>
  </r>
  <r>
    <s v="818"/>
    <x v="11"/>
    <x v="1"/>
    <s v="002"/>
    <s v="Z1B8050002"/>
    <s v="1934"/>
    <s v="FC"/>
    <s v="00174855-00174910"/>
    <s v=""/>
    <s v=""/>
    <s v=""/>
    <s v=""/>
    <n v="0"/>
    <s v=""/>
    <s v="VENTAS NO CONTRIBUYENTES"/>
    <s v=""/>
    <n v="1824070182.45"/>
    <n v="0"/>
    <n v="1407405393.3"/>
    <n v="0"/>
    <s v="-"/>
    <n v="0"/>
    <n v="359193783.75"/>
    <s v="-"/>
    <n v="57471005.399999999"/>
    <n v="0"/>
    <s v="-"/>
    <n v="0"/>
    <n v="0"/>
    <s v="-"/>
    <n v="0"/>
  </r>
  <r>
    <s v="819"/>
    <x v="11"/>
    <x v="0"/>
    <s v="002"/>
    <s v="Z1F0017966"/>
    <s v="0505-0505"/>
    <s v="FC"/>
    <s v="00016164-00016218"/>
    <s v=""/>
    <s v=""/>
    <s v=""/>
    <s v=""/>
    <n v="0"/>
    <s v=""/>
    <s v="VENTAS NO CONTRIBUYENTES"/>
    <s v=""/>
    <n v="1545118471.27"/>
    <n v="0"/>
    <n v="1078733807.6499999"/>
    <n v="0"/>
    <s v="-"/>
    <n v="0"/>
    <n v="402055744.5"/>
    <s v="16"/>
    <n v="64328919.11999999"/>
    <n v="0"/>
    <s v="-"/>
    <n v="0"/>
    <n v="0"/>
    <s v="-"/>
    <n v="0"/>
  </r>
  <r>
    <s v="820"/>
    <x v="11"/>
    <x v="0"/>
    <s v="002"/>
    <s v="Z1F0017966"/>
    <s v="0505-0505"/>
    <s v="FC"/>
    <s v="00016142-00016160"/>
    <s v=""/>
    <s v=""/>
    <s v=""/>
    <s v=""/>
    <n v="0"/>
    <s v=""/>
    <s v="VENTAS NO CONTRIBUYENTES"/>
    <s v=""/>
    <n v="541771131.11399996"/>
    <n v="0"/>
    <n v="296814430.89999998"/>
    <n v="0"/>
    <s v="-"/>
    <n v="0"/>
    <n v="211169569.15000001"/>
    <s v="16"/>
    <n v="33787131.064000003"/>
    <n v="0"/>
    <s v="-"/>
    <n v="0"/>
    <n v="0"/>
    <s v="-"/>
    <n v="0"/>
  </r>
  <r>
    <s v="821"/>
    <x v="11"/>
    <x v="0"/>
    <s v="002"/>
    <s v="Z1F0017966"/>
    <s v="0505"/>
    <s v="FC"/>
    <s v="00016141"/>
    <s v=""/>
    <s v=""/>
    <s v=""/>
    <s v=""/>
    <n v="0"/>
    <s v=""/>
    <s v="SENA C.A"/>
    <s v="J000447349"/>
    <n v="45290808"/>
    <n v="0"/>
    <n v="0"/>
    <n v="39043800"/>
    <s v="16"/>
    <n v="6247008"/>
    <n v="0"/>
    <s v="-"/>
    <n v="0"/>
    <n v="0"/>
    <s v="-"/>
    <n v="0"/>
    <n v="0"/>
    <s v="-"/>
    <n v="0"/>
  </r>
  <r>
    <s v="822"/>
    <x v="11"/>
    <x v="0"/>
    <s v="002"/>
    <s v="Z1F0017966"/>
    <s v="0505-0505"/>
    <s v="FC"/>
    <s v="00016132-00016140"/>
    <s v=""/>
    <s v=""/>
    <s v=""/>
    <s v=""/>
    <n v="0"/>
    <s v=""/>
    <s v="VENTAS NO CONTRIBUYENTES"/>
    <s v=""/>
    <n v="127602432"/>
    <n v="0"/>
    <n v="106948458"/>
    <n v="0"/>
    <s v="-"/>
    <n v="0"/>
    <n v="17805150"/>
    <s v="-"/>
    <n v="2848824"/>
    <n v="0"/>
    <s v="-"/>
    <n v="0"/>
    <n v="0"/>
    <s v="-"/>
    <n v="0"/>
  </r>
  <r>
    <s v="470"/>
    <x v="6"/>
    <x v="1"/>
    <s v="013"/>
    <s v="Z1B8050578"/>
    <s v="1734-1734"/>
    <s v="FC"/>
    <s v="00155913-00155935"/>
    <s v=""/>
    <s v=""/>
    <s v=""/>
    <s v=""/>
    <n v="0"/>
    <s v=""/>
    <s v="VENTAS NO CONTRIBUYENTES"/>
    <s v=""/>
    <n v="373991792.75"/>
    <n v="0"/>
    <n v="306523118.75"/>
    <n v="0"/>
    <s v="-"/>
    <n v="0"/>
    <n v="58162650"/>
    <s v="16"/>
    <n v="9306024"/>
    <n v="0"/>
    <s v="-"/>
    <n v="0"/>
    <n v="0"/>
    <s v="-"/>
    <n v="0"/>
  </r>
  <r>
    <s v="471"/>
    <x v="6"/>
    <x v="1"/>
    <s v="013"/>
    <s v="Z1B8050578"/>
    <s v="1734"/>
    <s v="FC"/>
    <s v="00155912"/>
    <s v=""/>
    <s v=""/>
    <s v=""/>
    <s v=""/>
    <n v="0"/>
    <s v=""/>
    <s v="ABDUL SHAHUUD"/>
    <s v="V245246079 "/>
    <n v="1784900"/>
    <n v="0"/>
    <n v="1521000"/>
    <n v="227500"/>
    <s v="16"/>
    <n v="36400"/>
    <n v="0"/>
    <s v="-"/>
    <n v="0"/>
    <n v="0"/>
    <s v="-"/>
    <n v="0"/>
    <n v="0"/>
    <s v="-"/>
    <n v="0"/>
  </r>
  <r>
    <s v="825"/>
    <x v="11"/>
    <x v="1"/>
    <s v="002"/>
    <s v="Z1B8050149"/>
    <s v="1857"/>
    <s v="FC "/>
    <s v="00213550-00213605"/>
    <m/>
    <m/>
    <m/>
    <m/>
    <n v="0"/>
    <m/>
    <s v="VENTAS NO CONTRIBUYENTES"/>
    <m/>
    <n v="464635020.80000001"/>
    <n v="0"/>
    <n v="464635020.80000001"/>
    <n v="0"/>
    <s v="-"/>
    <n v="0"/>
    <n v="0"/>
    <s v="-"/>
    <n v="0"/>
    <n v="0"/>
    <s v="-"/>
    <n v="0"/>
    <n v="0"/>
    <s v="-"/>
    <n v="0"/>
  </r>
  <r>
    <s v="826"/>
    <x v="11"/>
    <x v="1"/>
    <s v="002"/>
    <s v="Z1B8050365"/>
    <s v="1331"/>
    <s v="FC "/>
    <s v="00088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27"/>
    <x v="11"/>
    <x v="1"/>
    <s v="003"/>
    <s v="Z1B8051199"/>
    <s v="0017"/>
    <s v="FC"/>
    <s v="00001259-00001302"/>
    <s v=""/>
    <s v=""/>
    <s v=""/>
    <s v=""/>
    <n v="0"/>
    <s v=""/>
    <s v="VENTAS NO CONTRIBUYENTES"/>
    <s v=""/>
    <n v="1645882958.6219997"/>
    <n v="0"/>
    <n v="1066891907.2499998"/>
    <n v="0"/>
    <s v="-"/>
    <n v="0"/>
    <n v="499130216.69999999"/>
    <s v="16"/>
    <n v="79860834.672000006"/>
    <n v="0"/>
    <s v="-"/>
    <n v="0"/>
    <n v="0"/>
    <s v="-"/>
    <n v="0"/>
  </r>
  <r>
    <s v="828"/>
    <x v="11"/>
    <x v="0"/>
    <s v="003"/>
    <s v="Z1F0017848"/>
    <s v="0500-0500"/>
    <s v="FC"/>
    <s v="00025012-00025022"/>
    <s v=""/>
    <s v=""/>
    <s v=""/>
    <s v=""/>
    <n v="0"/>
    <s v=""/>
    <s v="VENTAS NO CONTRIBUYENTES"/>
    <s v=""/>
    <n v="240711952.64999998"/>
    <n v="0"/>
    <n v="204144518.64999998"/>
    <n v="0"/>
    <s v="-"/>
    <n v="0"/>
    <n v="31523650"/>
    <s v="16"/>
    <n v="5043784"/>
    <n v="0"/>
    <s v="-"/>
    <n v="0"/>
    <n v="0"/>
    <s v="-"/>
    <n v="0"/>
  </r>
  <r>
    <s v="472"/>
    <x v="6"/>
    <x v="1"/>
    <s v="013"/>
    <s v="Z1B8050578"/>
    <s v="1734"/>
    <s v="FC"/>
    <s v="00155911"/>
    <s v=""/>
    <s v=""/>
    <s v=""/>
    <s v=""/>
    <n v="0"/>
    <s v=""/>
    <s v="GABRIUELA RIOBUENO"/>
    <s v="V22352645 "/>
    <n v="4787900"/>
    <n v="0"/>
    <n v="0"/>
    <n v="0"/>
    <s v="-"/>
    <n v="0"/>
    <n v="4127500"/>
    <s v="16"/>
    <n v="660400"/>
    <n v="0"/>
    <s v="-"/>
    <n v="0"/>
    <n v="0"/>
    <s v="-"/>
    <n v="0"/>
  </r>
  <r>
    <s v="473"/>
    <x v="6"/>
    <x v="1"/>
    <s v="013"/>
    <s v="Z1B8050578"/>
    <s v="1734"/>
    <s v="FC"/>
    <s v="00155910"/>
    <s v=""/>
    <s v=""/>
    <s v=""/>
    <s v=""/>
    <n v="0"/>
    <s v=""/>
    <s v="ABDUL SHAHUUD"/>
    <s v="V245246079 "/>
    <n v="1279200"/>
    <n v="0"/>
    <n v="676000"/>
    <n v="520000"/>
    <s v="16"/>
    <n v="83200"/>
    <n v="0"/>
    <s v="-"/>
    <n v="0"/>
    <n v="0"/>
    <s v="-"/>
    <n v="0"/>
    <n v="0"/>
    <s v="-"/>
    <n v="0"/>
  </r>
  <r>
    <s v="831"/>
    <x v="11"/>
    <x v="1"/>
    <s v="004"/>
    <s v="Z1B8050937"/>
    <s v="1862"/>
    <s v="FC"/>
    <s v="00171708-00171733"/>
    <s v=""/>
    <s v=""/>
    <s v=""/>
    <s v=""/>
    <n v="0"/>
    <s v=""/>
    <s v="VENTAS NO CONTRIBUYENTES"/>
    <s v=""/>
    <n v="1921185643.1159997"/>
    <n v="0"/>
    <n v="1358429270.6499996"/>
    <n v="0"/>
    <s v="-"/>
    <n v="0"/>
    <n v="485134803.85000002"/>
    <s v="16"/>
    <n v="77621568.615999982"/>
    <n v="0"/>
    <s v="-"/>
    <n v="0"/>
    <n v="0"/>
    <s v="-"/>
    <n v="0"/>
  </r>
  <r>
    <s v="832"/>
    <x v="11"/>
    <x v="1"/>
    <s v="004"/>
    <s v="Z1B8050937"/>
    <s v="1862"/>
    <s v="FC"/>
    <s v="00171707"/>
    <s v=""/>
    <s v=""/>
    <s v=""/>
    <s v=""/>
    <n v="0"/>
    <s v=""/>
    <s v="COMERCIALIZADORA ESCORPION"/>
    <s v="J41087916-5"/>
    <n v="6278400"/>
    <n v="0"/>
    <n v="6278400"/>
    <n v="0"/>
    <s v="-"/>
    <n v="0"/>
    <n v="0"/>
    <s v="-"/>
    <n v="0"/>
    <n v="0"/>
    <s v="-"/>
    <n v="0"/>
    <n v="0"/>
    <s v="-"/>
    <n v="0"/>
  </r>
  <r>
    <s v="833"/>
    <x v="11"/>
    <x v="1"/>
    <s v="004"/>
    <s v="Z1B8050937"/>
    <s v="1862"/>
    <s v="FC"/>
    <s v="00171605-00171706"/>
    <s v=""/>
    <s v=""/>
    <s v=""/>
    <s v=""/>
    <n v="0"/>
    <s v=""/>
    <s v="VENTAS NO CONTRIBUYENTES"/>
    <s v=""/>
    <n v="3464219395.9400005"/>
    <n v="0"/>
    <n v="2561508251.1500006"/>
    <n v="0"/>
    <s v="-"/>
    <n v="0"/>
    <n v="778199262.75"/>
    <s v="-"/>
    <n v="124511882.03999999"/>
    <n v="0"/>
    <s v="-"/>
    <n v="0"/>
    <n v="0"/>
    <s v="-"/>
    <n v="0"/>
  </r>
  <r>
    <s v="474"/>
    <x v="6"/>
    <x v="1"/>
    <s v="013"/>
    <s v="Z1B8050578"/>
    <s v="1734-1734"/>
    <s v="FC"/>
    <s v="00155846-00155909"/>
    <s v=""/>
    <s v=""/>
    <s v=""/>
    <s v=""/>
    <n v="0"/>
    <s v=""/>
    <s v="VENTAS NO CONTRIBUYENTES"/>
    <s v=""/>
    <n v="515750604.25"/>
    <n v="0"/>
    <n v="483440196.25"/>
    <n v="0"/>
    <s v="-"/>
    <n v="0"/>
    <n v="27853800"/>
    <s v="16"/>
    <n v="4456608"/>
    <n v="0"/>
    <s v="-"/>
    <n v="0"/>
    <n v="0"/>
    <s v="-"/>
    <n v="0"/>
  </r>
  <r>
    <s v="835"/>
    <x v="11"/>
    <x v="0"/>
    <s v="004"/>
    <s v="Z1F0017963"/>
    <s v="0504-0504"/>
    <s v="FC"/>
    <s v="00016407-00016421"/>
    <s v=""/>
    <s v=""/>
    <s v=""/>
    <s v=""/>
    <n v="0"/>
    <s v=""/>
    <s v="VENTAS NO CONTRIBUYENTES"/>
    <s v=""/>
    <n v="416264105.44399995"/>
    <n v="0"/>
    <n v="212100037.15000001"/>
    <n v="0"/>
    <s v="-"/>
    <n v="0"/>
    <n v="176003507.15000001"/>
    <s v="16"/>
    <n v="28160561.143999998"/>
    <n v="0"/>
    <s v="-"/>
    <n v="0"/>
    <n v="0"/>
    <s v="-"/>
    <n v="0"/>
  </r>
  <r>
    <s v="541"/>
    <x v="7"/>
    <x v="1"/>
    <s v="013"/>
    <s v="Z1B8050578"/>
    <s v="1735-1735"/>
    <s v="FC"/>
    <s v="00155979-00155989"/>
    <s v=""/>
    <s v=""/>
    <s v=""/>
    <s v=""/>
    <n v="0"/>
    <s v=""/>
    <s v="VENTAS NO CONTRIBUYENTES"/>
    <s v=""/>
    <n v="80084745"/>
    <n v="0"/>
    <n v="72239375"/>
    <n v="0"/>
    <s v="-"/>
    <n v="0"/>
    <n v="6763250"/>
    <s v="-"/>
    <n v="1082120"/>
    <n v="0"/>
    <s v="-"/>
    <n v="0"/>
    <n v="0"/>
    <s v="-"/>
    <n v="0"/>
  </r>
  <r>
    <s v="837"/>
    <x v="11"/>
    <x v="0"/>
    <s v="004"/>
    <s v="Z1F0017963"/>
    <s v="0504"/>
    <s v="FC"/>
    <s v="00016406"/>
    <s v=""/>
    <s v=""/>
    <s v=""/>
    <s v=""/>
    <n v="0"/>
    <s v=""/>
    <s v="IMPRESOS KATALEX 2952 C.A"/>
    <s v="J409233626"/>
    <n v="19500134.813999999"/>
    <n v="0"/>
    <n v="11947775.999999998"/>
    <n v="6510654.1500000004"/>
    <s v="16"/>
    <n v="1041704.664"/>
    <n v="0"/>
    <s v="-"/>
    <n v="0"/>
    <n v="0"/>
    <s v="-"/>
    <n v="0"/>
    <n v="0"/>
    <s v="-"/>
    <n v="0"/>
  </r>
  <r>
    <s v="838"/>
    <x v="11"/>
    <x v="0"/>
    <s v="004"/>
    <s v="Z1F0017963"/>
    <s v="0504-0504"/>
    <s v="FC"/>
    <s v="00016354-00016405"/>
    <s v=""/>
    <s v=""/>
    <s v=""/>
    <s v=""/>
    <n v="0"/>
    <s v=""/>
    <s v="VENTAS NO CONTRIBUYENTES"/>
    <s v=""/>
    <n v="1370490721.8199999"/>
    <n v="0"/>
    <n v="994664066.75000024"/>
    <n v="0"/>
    <s v="-"/>
    <n v="0"/>
    <n v="323988495.75"/>
    <s v="16"/>
    <n v="51838159.320000008"/>
    <n v="0"/>
    <s v="-"/>
    <n v="0"/>
    <n v="0"/>
    <s v="-"/>
    <n v="0"/>
  </r>
  <r>
    <s v="839"/>
    <x v="11"/>
    <x v="0"/>
    <s v="004"/>
    <s v="Z1F0017963"/>
    <s v="0504"/>
    <s v="FC"/>
    <s v="00016353"/>
    <s v=""/>
    <s v=""/>
    <s v=""/>
    <s v=""/>
    <n v="0"/>
    <s v=""/>
    <s v="CORPORACION LENOTRE GOURMET C.A"/>
    <s v="J317391004"/>
    <n v="34333692"/>
    <n v="0"/>
    <n v="8502000"/>
    <n v="22268700"/>
    <s v="16"/>
    <n v="3562992"/>
    <n v="0"/>
    <s v="-"/>
    <n v="0"/>
    <n v="0"/>
    <s v="-"/>
    <n v="0"/>
    <n v="0"/>
    <s v="-"/>
    <n v="0"/>
  </r>
  <r>
    <s v="840"/>
    <x v="11"/>
    <x v="0"/>
    <s v="004"/>
    <s v="Z1F0017963"/>
    <s v="0504-0504"/>
    <s v="FC"/>
    <s v="00016346-00016352"/>
    <s v=""/>
    <s v=""/>
    <s v=""/>
    <s v=""/>
    <n v="0"/>
    <s v=""/>
    <s v="VENTAS NO CONTRIBUYENTES"/>
    <s v=""/>
    <n v="166821646.09999999"/>
    <n v="0"/>
    <n v="82130869.699999988"/>
    <n v="0"/>
    <s v="-"/>
    <n v="0"/>
    <n v="73009290"/>
    <s v="16"/>
    <n v="11681486.4"/>
    <n v="0"/>
    <s v="-"/>
    <n v="0"/>
    <n v="0"/>
    <s v="-"/>
    <n v="0"/>
  </r>
  <r>
    <s v="841"/>
    <x v="11"/>
    <x v="1"/>
    <s v="005"/>
    <s v="Z1B8050363"/>
    <s v="0018"/>
    <s v="NC"/>
    <s v=""/>
    <s v="00000008"/>
    <s v=""/>
    <s v="00001716"/>
    <s v="12/7/2021"/>
    <n v="34953418.479999997"/>
    <s v="VEN"/>
    <s v="DANIELA SILVA"/>
    <s v="V21469392"/>
    <n v="-14875618.476"/>
    <n v="0"/>
    <n v="-10271887.5"/>
    <n v="0"/>
    <s v="-"/>
    <n v="0"/>
    <n v="-3968733.6"/>
    <s v="16"/>
    <n v="-634997.37600000005"/>
    <n v="0"/>
    <s v="-"/>
    <n v="0"/>
    <n v="0"/>
    <s v="-"/>
    <n v="0"/>
  </r>
  <r>
    <s v="842"/>
    <x v="11"/>
    <x v="1"/>
    <s v="005"/>
    <s v="Z1B8050363"/>
    <s v="0018"/>
    <s v="FC"/>
    <s v="00001720-00001755"/>
    <s v=""/>
    <s v=""/>
    <s v=""/>
    <s v=""/>
    <n v="0"/>
    <s v=""/>
    <s v="VENTAS NO CONTRIBUYENTES"/>
    <s v=""/>
    <n v="1089655636.8380001"/>
    <n v="0"/>
    <n v="836728160.30000019"/>
    <n v="0"/>
    <s v="-"/>
    <n v="0"/>
    <n v="218040928.04999998"/>
    <s v="16"/>
    <n v="34886548.488000005"/>
    <n v="0"/>
    <s v="-"/>
    <n v="0"/>
    <n v="0"/>
    <s v="-"/>
    <n v="0"/>
  </r>
  <r>
    <s v="843"/>
    <x v="11"/>
    <x v="1"/>
    <s v="005"/>
    <s v="Z1B8050363"/>
    <s v="0018"/>
    <s v="FC"/>
    <s v="00001719"/>
    <s v=""/>
    <s v=""/>
    <s v=""/>
    <s v=""/>
    <n v="0"/>
    <s v=""/>
    <s v="GRUPO CORPORATIVO MANUBER C.A"/>
    <s v="J-40982131-5"/>
    <n v="8555955"/>
    <n v="0"/>
    <n v="4117911"/>
    <n v="3825900"/>
    <s v="16"/>
    <n v="612144"/>
    <n v="0"/>
    <s v="-"/>
    <n v="0"/>
    <n v="0"/>
    <s v="-"/>
    <n v="0"/>
    <n v="0"/>
    <s v="-"/>
    <n v="0"/>
  </r>
  <r>
    <s v="844"/>
    <x v="11"/>
    <x v="1"/>
    <s v="005"/>
    <s v="Z1B8050363"/>
    <s v="0018"/>
    <s v="FC"/>
    <s v="00001614-00001718"/>
    <s v=""/>
    <s v=""/>
    <s v=""/>
    <s v=""/>
    <n v="0"/>
    <s v=""/>
    <s v="VENTAS NO CONTRIBUYENTES"/>
    <s v=""/>
    <n v="2891068594.5700002"/>
    <n v="0"/>
    <n v="2233925181.5"/>
    <n v="0"/>
    <s v="-"/>
    <n v="0"/>
    <n v="566502942.30000007"/>
    <s v="-"/>
    <n v="90640470.768000036"/>
    <n v="0"/>
    <s v="-"/>
    <n v="0"/>
    <n v="0"/>
    <s v="-"/>
    <n v="0"/>
  </r>
  <r>
    <s v="845"/>
    <x v="11"/>
    <x v="0"/>
    <s v="005"/>
    <s v="Z1F0017998"/>
    <s v="0494"/>
    <s v="NC"/>
    <s v=""/>
    <s v="00000061"/>
    <s v=""/>
    <s v="00019969"/>
    <s v="09-07-2021"/>
    <n v="36439245"/>
    <s v="VEN"/>
    <s v="REINALDO RIVAS"/>
    <s v="V19658088"/>
    <n v="-28449000"/>
    <n v="0"/>
    <n v="0"/>
    <n v="0"/>
    <s v="-"/>
    <n v="0"/>
    <n v="-24525000"/>
    <s v="16"/>
    <n v="-3924000"/>
    <n v="0"/>
    <s v="-"/>
    <n v="0"/>
    <n v="0"/>
    <s v="-"/>
    <n v="0"/>
  </r>
  <r>
    <s v="846"/>
    <x v="11"/>
    <x v="0"/>
    <s v="005"/>
    <s v="Z1F0017998"/>
    <s v="0494-0494"/>
    <s v="FC"/>
    <s v="00020234-00020246"/>
    <s v=""/>
    <s v=""/>
    <s v=""/>
    <s v=""/>
    <n v="0"/>
    <s v=""/>
    <s v="VENTAS NO CONTRIBUYENTES"/>
    <s v=""/>
    <n v="780799926.8779999"/>
    <n v="0"/>
    <n v="390395907.00000012"/>
    <n v="0"/>
    <s v="-"/>
    <n v="0"/>
    <n v="336555189.54999995"/>
    <s v="16"/>
    <n v="53848830.327999994"/>
    <n v="0"/>
    <s v="-"/>
    <n v="0"/>
    <n v="0"/>
    <s v="-"/>
    <n v="0"/>
  </r>
  <r>
    <s v="847"/>
    <x v="11"/>
    <x v="0"/>
    <s v="005"/>
    <s v="Z1F0017998"/>
    <s v="0494"/>
    <s v="FC"/>
    <s v="00020233"/>
    <s v=""/>
    <s v=""/>
    <s v=""/>
    <s v=""/>
    <n v="0"/>
    <s v=""/>
    <s v="STYLE OBSEQUIOS ODONATES C.A"/>
    <s v="J402383347"/>
    <n v="47757209.600000001"/>
    <n v="0"/>
    <n v="36349758"/>
    <n v="9834010"/>
    <s v="16"/>
    <n v="1573441.6"/>
    <n v="0"/>
    <s v="-"/>
    <n v="0"/>
    <n v="0"/>
    <s v="-"/>
    <n v="0"/>
    <n v="0"/>
    <s v="-"/>
    <n v="0"/>
  </r>
  <r>
    <s v="848"/>
    <x v="11"/>
    <x v="0"/>
    <s v="005"/>
    <s v="Z1F0017998"/>
    <s v="0494-0494"/>
    <s v="FC"/>
    <s v="00020231-00020232"/>
    <s v=""/>
    <s v=""/>
    <s v=""/>
    <s v=""/>
    <n v="0"/>
    <s v=""/>
    <s v="VENTAS NO CONTRIBUYENTES"/>
    <s v=""/>
    <n v="24008886.399999999"/>
    <n v="0"/>
    <n v="17093766.800000001"/>
    <n v="0"/>
    <s v="-"/>
    <n v="0"/>
    <n v="5961310"/>
    <s v="16"/>
    <n v="953809.6"/>
    <n v="0"/>
    <s v="-"/>
    <n v="0"/>
    <n v="0"/>
    <s v="-"/>
    <n v="0"/>
  </r>
  <r>
    <s v="849"/>
    <x v="11"/>
    <x v="0"/>
    <s v="005"/>
    <s v="Z1F0017998"/>
    <s v="0494"/>
    <s v="FC"/>
    <s v="00020230"/>
    <s v=""/>
    <s v=""/>
    <s v=""/>
    <s v=""/>
    <n v="0"/>
    <s v=""/>
    <s v="AMARENAS CAKES REPOSTERIA"/>
    <s v="J400736110"/>
    <n v="10904662.6"/>
    <n v="0"/>
    <n v="4377342.5999999996"/>
    <n v="5627000"/>
    <s v="16"/>
    <n v="900320"/>
    <n v="0"/>
    <s v="-"/>
    <n v="0"/>
    <n v="0"/>
    <s v="-"/>
    <n v="0"/>
    <n v="0"/>
    <s v="-"/>
    <n v="0"/>
  </r>
  <r>
    <s v="850"/>
    <x v="11"/>
    <x v="0"/>
    <s v="005"/>
    <s v="Z1F0017998"/>
    <s v="0494-0494"/>
    <s v="FC"/>
    <s v="00020212-00020229"/>
    <s v=""/>
    <s v=""/>
    <s v=""/>
    <s v=""/>
    <n v="0"/>
    <s v=""/>
    <s v="VENTAS NO CONTRIBUYENTES"/>
    <s v=""/>
    <n v="630606324.70000005"/>
    <n v="0"/>
    <n v="440823239.99999988"/>
    <n v="0"/>
    <s v="-"/>
    <n v="0"/>
    <n v="163606107.5"/>
    <s v="16"/>
    <n v="26176977.200000007"/>
    <n v="0"/>
    <s v="-"/>
    <n v="0"/>
    <n v="0"/>
    <s v="-"/>
    <n v="0"/>
  </r>
  <r>
    <s v="851"/>
    <x v="11"/>
    <x v="0"/>
    <s v="005"/>
    <s v="Z1F0017998"/>
    <s v="0494"/>
    <s v="FC"/>
    <s v="00020211"/>
    <s v=""/>
    <s v=""/>
    <s v=""/>
    <s v=""/>
    <n v="0"/>
    <s v=""/>
    <s v="REPOSTERIA JVR"/>
    <s v="J406197548"/>
    <n v="12074540.4"/>
    <n v="0"/>
    <n v="3740880"/>
    <n v="7184190"/>
    <s v="16"/>
    <n v="1149470.3999999999"/>
    <n v="0"/>
    <s v="-"/>
    <n v="0"/>
    <n v="0"/>
    <s v="-"/>
    <n v="0"/>
    <n v="0"/>
    <s v="-"/>
    <n v="0"/>
  </r>
  <r>
    <s v="852"/>
    <x v="11"/>
    <x v="0"/>
    <s v="005"/>
    <s v="Z1F0017998"/>
    <s v="0494-0494"/>
    <s v="FC"/>
    <s v="00020169-00020210"/>
    <s v=""/>
    <s v=""/>
    <s v=""/>
    <s v=""/>
    <n v="0"/>
    <s v=""/>
    <s v="VENTAS NO CONTRIBUYENTES"/>
    <s v=""/>
    <n v="835207988.02799988"/>
    <n v="0"/>
    <n v="489384637.19999987"/>
    <n v="0"/>
    <s v="-"/>
    <n v="0"/>
    <n v="298123578.30000001"/>
    <s v="16"/>
    <n v="47699772.52799999"/>
    <n v="0"/>
    <s v="-"/>
    <n v="0"/>
    <n v="0"/>
    <s v="-"/>
    <n v="0"/>
  </r>
  <r>
    <s v="853"/>
    <x v="11"/>
    <x v="1"/>
    <s v="006"/>
    <s v="Z1B8044815"/>
    <s v="1925"/>
    <s v="NC"/>
    <s v=""/>
    <s v="00000239"/>
    <s v=""/>
    <s v="00183385"/>
    <s v="12/7/2021"/>
    <n v="220246633.09999999"/>
    <s v="VEN"/>
    <s v="EDUARDO RODRIGUEZ"/>
    <s v="V26327956"/>
    <n v="-17972901"/>
    <n v="0"/>
    <n v="-17972901"/>
    <n v="0"/>
    <s v="-"/>
    <n v="0"/>
    <n v="0"/>
    <s v="-"/>
    <n v="0"/>
    <n v="0"/>
    <s v="-"/>
    <n v="0"/>
    <n v="0"/>
    <s v="-"/>
    <n v="0"/>
  </r>
  <r>
    <s v="854"/>
    <x v="11"/>
    <x v="1"/>
    <s v="006"/>
    <s v="Z1B8044815"/>
    <s v="1925"/>
    <s v="FC"/>
    <s v="00166261-00166298"/>
    <s v=""/>
    <s v=""/>
    <s v=""/>
    <s v=""/>
    <n v="0"/>
    <s v=""/>
    <s v="VENTAS NO CONTRIBUYENTES"/>
    <s v=""/>
    <n v="1096344061.8560002"/>
    <n v="0"/>
    <n v="812780884.04999995"/>
    <n v="0"/>
    <s v="-"/>
    <n v="0"/>
    <n v="244451015.34999999"/>
    <s v="-"/>
    <n v="39112162.456000008"/>
    <n v="0"/>
    <s v="-"/>
    <n v="0"/>
    <n v="0"/>
    <s v="-"/>
    <n v="0"/>
  </r>
  <r>
    <s v="855"/>
    <x v="11"/>
    <x v="1"/>
    <s v="006"/>
    <s v="Z1B8044815"/>
    <s v="1925"/>
    <s v="FC"/>
    <s v="00166260"/>
    <s v=""/>
    <s v=""/>
    <s v=""/>
    <s v=""/>
    <n v="0"/>
    <s v=""/>
    <s v="ALIMENTOS COMARCA"/>
    <s v="J40706967-5"/>
    <n v="506533290.26999998"/>
    <n v="0"/>
    <n v="367920848.25"/>
    <n v="119493484.5"/>
    <s v="16"/>
    <n v="19118957.52"/>
    <n v="0"/>
    <s v="-"/>
    <n v="0"/>
    <n v="0"/>
    <s v="-"/>
    <n v="0"/>
    <n v="0"/>
    <s v="-"/>
    <n v="0"/>
  </r>
  <r>
    <s v="856"/>
    <x v="11"/>
    <x v="1"/>
    <s v="006"/>
    <s v="Z1B8044815"/>
    <s v="1925"/>
    <s v="FC"/>
    <s v="00166225-00166259"/>
    <s v=""/>
    <s v=""/>
    <s v=""/>
    <s v=""/>
    <n v="0"/>
    <s v=""/>
    <s v="VENTAS NO CONTRIBUYENTES"/>
    <s v=""/>
    <n v="1010654176.3959999"/>
    <n v="0"/>
    <n v="841406887.10000002"/>
    <n v="0"/>
    <s v="-"/>
    <n v="0"/>
    <n v="145902835.59999999"/>
    <s v="16"/>
    <n v="23344453.695999999"/>
    <n v="0"/>
    <s v="-"/>
    <n v="0"/>
    <n v="0"/>
    <s v="-"/>
    <n v="0"/>
  </r>
  <r>
    <s v="857"/>
    <x v="11"/>
    <x v="1"/>
    <s v="006"/>
    <s v="Z1B8044815"/>
    <s v="1925"/>
    <s v="FC"/>
    <s v="00166224"/>
    <s v=""/>
    <s v=""/>
    <s v=""/>
    <s v=""/>
    <n v="0"/>
    <s v=""/>
    <s v="MOLISERVICE C.A."/>
    <s v="J-40979172-6"/>
    <n v="483960000"/>
    <n v="0"/>
    <n v="483960000"/>
    <n v="0"/>
    <s v="-"/>
    <n v="0"/>
    <n v="0"/>
    <s v="-"/>
    <n v="0"/>
    <n v="0"/>
    <s v="-"/>
    <n v="0"/>
    <n v="0"/>
    <s v="-"/>
    <n v="0"/>
  </r>
  <r>
    <s v="858"/>
    <x v="11"/>
    <x v="1"/>
    <s v="006"/>
    <s v="Z1B8044815"/>
    <s v="1925"/>
    <s v="FC"/>
    <s v="00166180-00166223"/>
    <s v=""/>
    <s v=""/>
    <s v=""/>
    <s v=""/>
    <n v="0"/>
    <s v=""/>
    <s v="VENTAS NO CONTRIBUYENTES"/>
    <s v=""/>
    <n v="1621137252.4100001"/>
    <n v="0"/>
    <n v="1142158319.1500001"/>
    <n v="0"/>
    <s v="-"/>
    <n v="0"/>
    <n v="412912873.5"/>
    <s v="-"/>
    <n v="66066059.760000005"/>
    <n v="0"/>
    <s v="-"/>
    <n v="0"/>
    <n v="0"/>
    <s v="-"/>
    <n v="0"/>
  </r>
  <r>
    <s v="859"/>
    <x v="11"/>
    <x v="1"/>
    <s v="006"/>
    <s v="Z1B8044815"/>
    <s v="1925"/>
    <s v="FC"/>
    <s v="00166179"/>
    <s v=""/>
    <s v=""/>
    <s v=""/>
    <s v=""/>
    <n v="0"/>
    <s v=""/>
    <s v="FUNDACION CASA HOGAR PADRE MACHADO"/>
    <s v="J-31162884-3"/>
    <n v="81399129"/>
    <n v="0"/>
    <n v="44984409"/>
    <n v="31392000"/>
    <s v="16"/>
    <n v="5022720"/>
    <n v="0"/>
    <s v="-"/>
    <n v="0"/>
    <n v="0"/>
    <s v="-"/>
    <n v="0"/>
    <n v="0"/>
    <s v="-"/>
    <n v="0"/>
  </r>
  <r>
    <s v="860"/>
    <x v="11"/>
    <x v="1"/>
    <s v="006"/>
    <s v="Z1B8044815"/>
    <s v="1925"/>
    <s v="FC"/>
    <s v="00166174-00166178"/>
    <s v=""/>
    <s v=""/>
    <s v=""/>
    <s v=""/>
    <n v="0"/>
    <s v=""/>
    <s v="VENTAS NO CONTRIBUYENTES"/>
    <s v=""/>
    <n v="40565412.75"/>
    <n v="0"/>
    <n v="35399074.350000001"/>
    <n v="0"/>
    <s v="-"/>
    <n v="0"/>
    <n v="4453740"/>
    <s v="-"/>
    <n v="712598.39999999991"/>
    <n v="0"/>
    <s v="-"/>
    <n v="0"/>
    <n v="0"/>
    <s v="-"/>
    <n v="0"/>
  </r>
  <r>
    <s v="861"/>
    <x v="11"/>
    <x v="1"/>
    <s v="006"/>
    <s v="Z1B8044815"/>
    <s v="1925"/>
    <s v="FC"/>
    <s v="00166173"/>
    <s v=""/>
    <s v=""/>
    <s v=""/>
    <s v=""/>
    <n v="0"/>
    <s v=""/>
    <s v="DONUNTS PRINCE. C.A"/>
    <s v="J-40011408-0"/>
    <n v="1814850000"/>
    <n v="0"/>
    <n v="1814850000"/>
    <n v="0"/>
    <s v="-"/>
    <n v="0"/>
    <n v="0"/>
    <s v="-"/>
    <n v="0"/>
    <n v="0"/>
    <s v="-"/>
    <n v="0"/>
    <n v="0"/>
    <s v="-"/>
    <n v="0"/>
  </r>
  <r>
    <s v="862"/>
    <x v="11"/>
    <x v="1"/>
    <s v="006"/>
    <s v="Z1B8044815"/>
    <s v="1925"/>
    <s v="FC"/>
    <s v="00166163-00166172"/>
    <s v=""/>
    <s v=""/>
    <s v=""/>
    <s v=""/>
    <n v="0"/>
    <s v=""/>
    <s v="VENTAS NO CONTRIBUYENTES"/>
    <s v=""/>
    <n v="238777625.59200004"/>
    <n v="0"/>
    <n v="193423053.90000004"/>
    <n v="0"/>
    <s v="-"/>
    <n v="0"/>
    <n v="39098768.700000003"/>
    <s v="-"/>
    <n v="6255802.9919999996"/>
    <n v="0"/>
    <s v="-"/>
    <n v="0"/>
    <n v="0"/>
    <s v="-"/>
    <n v="0"/>
  </r>
  <r>
    <s v="863"/>
    <x v="11"/>
    <x v="1"/>
    <s v="006"/>
    <s v="Z1B8044815"/>
    <s v="1925"/>
    <s v="FC"/>
    <s v="00166162"/>
    <s v=""/>
    <s v=""/>
    <s v=""/>
    <s v=""/>
    <n v="0"/>
    <s v=""/>
    <s v="INDUSTRIAS POLLO PREMIUM"/>
    <s v="J-304112629"/>
    <n v="5975107.5"/>
    <n v="0"/>
    <n v="4154371.5"/>
    <n v="1569600"/>
    <s v="16"/>
    <n v="251136"/>
    <n v="0"/>
    <s v="-"/>
    <n v="0"/>
    <n v="0"/>
    <s v="-"/>
    <n v="0"/>
    <n v="0"/>
    <s v="-"/>
    <n v="0"/>
  </r>
  <r>
    <s v="864"/>
    <x v="11"/>
    <x v="1"/>
    <s v="007"/>
    <s v="Z1B8050013"/>
    <s v="1961"/>
    <s v="FC"/>
    <s v="00183389-00183432"/>
    <s v=""/>
    <s v=""/>
    <s v=""/>
    <s v=""/>
    <n v="0"/>
    <s v=""/>
    <s v="VENTAS NO CONTRIBUYENTES"/>
    <s v=""/>
    <n v="1392039992.3280001"/>
    <n v="0"/>
    <n v="1005451212.45"/>
    <n v="0"/>
    <s v="-"/>
    <n v="0"/>
    <n v="333266189.54999995"/>
    <s v="-"/>
    <n v="53322590.328000002"/>
    <n v="0"/>
    <s v="-"/>
    <n v="0"/>
    <n v="0"/>
    <s v="-"/>
    <n v="0"/>
  </r>
  <r>
    <s v="865"/>
    <x v="11"/>
    <x v="1"/>
    <s v="007"/>
    <s v="Z1B8050013"/>
    <s v="1961"/>
    <s v="FC"/>
    <s v="00183388"/>
    <s v=""/>
    <s v=""/>
    <s v=""/>
    <s v=""/>
    <n v="0"/>
    <s v=""/>
    <s v="DISTRIBUIDORA VEGSSEO C.A"/>
    <s v="J40606107-7"/>
    <n v="11778670.800000001"/>
    <n v="0"/>
    <n v="11778670.800000001"/>
    <n v="0"/>
    <s v="-"/>
    <n v="0"/>
    <n v="0"/>
    <s v="-"/>
    <n v="0"/>
    <n v="0"/>
    <s v="-"/>
    <n v="0"/>
    <n v="0"/>
    <s v="-"/>
    <n v="0"/>
  </r>
  <r>
    <s v="866"/>
    <x v="11"/>
    <x v="1"/>
    <s v="007"/>
    <s v="Z1B8050013"/>
    <s v="1961"/>
    <s v="FC"/>
    <s v="00183374-00183387"/>
    <s v=""/>
    <s v=""/>
    <s v=""/>
    <s v=""/>
    <n v="0"/>
    <s v=""/>
    <s v="VENTAS NO CONTRIBUYENTES"/>
    <s v=""/>
    <n v="676402658.55999994"/>
    <n v="0"/>
    <n v="450739785.25"/>
    <n v="0"/>
    <s v="-"/>
    <n v="0"/>
    <n v="194536959.75"/>
    <s v="-"/>
    <n v="31125913.560000002"/>
    <n v="0"/>
    <s v="-"/>
    <n v="0"/>
    <n v="0"/>
    <s v="-"/>
    <n v="0"/>
  </r>
  <r>
    <s v="867"/>
    <x v="11"/>
    <x v="1"/>
    <s v="008"/>
    <s v="Z1B8050003"/>
    <s v="1877"/>
    <s v="NC"/>
    <s v=""/>
    <s v="00000184"/>
    <s v=""/>
    <s v="00182955"/>
    <s v="12/7/2021"/>
    <n v="106269179.40000001"/>
    <s v="VEN"/>
    <s v="JEXIS PEREZ"/>
    <s v="V16511093"/>
    <n v="-14565888"/>
    <n v="0"/>
    <n v="0"/>
    <n v="0"/>
    <s v="-"/>
    <n v="0"/>
    <n v="-12556800"/>
    <s v="16"/>
    <n v="-2009088"/>
    <n v="0"/>
    <s v="-"/>
    <n v="0"/>
    <n v="0"/>
    <s v="-"/>
    <n v="0"/>
  </r>
  <r>
    <s v="868"/>
    <x v="11"/>
    <x v="1"/>
    <s v="008"/>
    <s v="Z1B8050003"/>
    <s v="1877"/>
    <s v="FC"/>
    <s v="00182945-00183006"/>
    <s v=""/>
    <s v=""/>
    <s v=""/>
    <s v=""/>
    <n v="0"/>
    <s v=""/>
    <s v="VENTAS NO CONTRIBUYENTES"/>
    <s v=""/>
    <n v="2166655541.638"/>
    <n v="0"/>
    <n v="1643131472.1000004"/>
    <n v="0"/>
    <s v="-"/>
    <n v="0"/>
    <n v="451313853.04999995"/>
    <s v="16"/>
    <n v="72210216.487999961"/>
    <n v="0"/>
    <s v="-"/>
    <n v="0"/>
    <n v="0"/>
    <s v="-"/>
    <n v="0"/>
  </r>
  <r>
    <s v="869"/>
    <x v="11"/>
    <x v="0"/>
    <s v="008"/>
    <s v="Z1F0017970"/>
    <s v="0132-0132"/>
    <s v="FC"/>
    <s v="00001982-00001994"/>
    <s v=""/>
    <s v=""/>
    <s v=""/>
    <s v=""/>
    <n v="0"/>
    <s v=""/>
    <s v="CAJA SIN ACTIVIDAD"/>
    <s v=""/>
    <n v="148264677.59999999"/>
    <n v="0"/>
    <n v="15434400"/>
    <n v="0"/>
    <s v="-"/>
    <n v="0"/>
    <n v="114508860"/>
    <s v="16"/>
    <n v="18321417.600000001"/>
    <n v="0"/>
    <s v="-"/>
    <n v="0"/>
    <n v="0"/>
    <s v="-"/>
    <n v="0"/>
  </r>
  <r>
    <s v="870"/>
    <x v="11"/>
    <x v="1"/>
    <s v="009"/>
    <s v="Z1B8014458"/>
    <s v="1927"/>
    <s v="FC"/>
    <s v="00184523-00184558"/>
    <s v=""/>
    <s v=""/>
    <s v=""/>
    <s v=""/>
    <n v="0"/>
    <s v=""/>
    <s v="VENTAS NO CONTRIBUYENTES"/>
    <s v=""/>
    <n v="1338999908.4099998"/>
    <n v="0"/>
    <n v="905836191.60000014"/>
    <n v="0"/>
    <s v="-"/>
    <n v="0"/>
    <n v="373416997.25"/>
    <s v="16"/>
    <n v="59746719.560000002"/>
    <n v="0"/>
    <s v="-"/>
    <n v="0"/>
    <n v="0"/>
    <s v="-"/>
    <n v="0"/>
  </r>
  <r>
    <s v="871"/>
    <x v="11"/>
    <x v="1"/>
    <s v="010"/>
    <s v="Z1F0000341"/>
    <s v="1401"/>
    <s v="FC"/>
    <s v="000818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872"/>
    <x v="11"/>
    <x v="1"/>
    <s v="012"/>
    <s v="Z1B8038506"/>
    <s v="1782"/>
    <s v="NC"/>
    <s v=""/>
    <s v="00000098"/>
    <s v=""/>
    <s v="00075928"/>
    <s v="11/7/2021"/>
    <n v="15249056.4"/>
    <s v="VEN"/>
    <s v="JUAN JOSE DIAZ"/>
    <s v="V10786252 "/>
    <n v="-9312306"/>
    <n v="0"/>
    <n v="0"/>
    <n v="0"/>
    <s v="-"/>
    <n v="0"/>
    <n v="-8027850"/>
    <s v="16"/>
    <n v="-1284456"/>
    <n v="0"/>
    <s v="-"/>
    <n v="0"/>
    <n v="0"/>
    <s v="-"/>
    <n v="0"/>
  </r>
  <r>
    <s v="873"/>
    <x v="11"/>
    <x v="1"/>
    <s v="012"/>
    <s v="Z1B8038506"/>
    <s v="1782"/>
    <s v="FC"/>
    <s v="00075972-00075971"/>
    <s v=""/>
    <s v=""/>
    <s v=""/>
    <s v=""/>
    <n v="0"/>
    <s v=""/>
    <s v="VENTAS NO CONTRIBUYENTES"/>
    <s v=""/>
    <n v="43563839.25"/>
    <n v="0"/>
    <n v="17485589.25"/>
    <n v="0"/>
    <s v="-"/>
    <n v="0"/>
    <n v="22481250"/>
    <s v="16"/>
    <n v="3597000"/>
    <n v="0"/>
    <s v="-"/>
    <n v="0"/>
    <n v="0"/>
    <s v="-"/>
    <n v="0"/>
  </r>
  <r>
    <s v="874"/>
    <x v="11"/>
    <x v="1"/>
    <s v="012"/>
    <s v="Z1B8038506"/>
    <s v="1782"/>
    <s v="FC"/>
    <s v="00075951-00075966"/>
    <s v=""/>
    <s v=""/>
    <s v=""/>
    <s v=""/>
    <n v="0"/>
    <s v=""/>
    <s v="VENTAS NO CONTRIBUYENTES"/>
    <s v=""/>
    <n v="159055775.69999999"/>
    <n v="0"/>
    <n v="103413324.90000001"/>
    <n v="0"/>
    <s v="-"/>
    <n v="0"/>
    <n v="47967630"/>
    <s v="-"/>
    <n v="7674820.8000000017"/>
    <n v="0"/>
    <s v="-"/>
    <n v="0"/>
    <n v="0"/>
    <s v="-"/>
    <n v="0"/>
  </r>
  <r>
    <s v="875"/>
    <x v="11"/>
    <x v="1"/>
    <s v="012"/>
    <s v="Z1B8038506"/>
    <s v="1782"/>
    <s v="FC"/>
    <s v="0"/>
    <s v=""/>
    <s v=""/>
    <s v=""/>
    <s v=""/>
    <n v="0"/>
    <s v=""/>
    <s v="YESICA RODRIGUEZ"/>
    <s v="V17534431 "/>
    <n v="13903255.199999999"/>
    <n v="0"/>
    <n v="490500"/>
    <n v="0"/>
    <s v="-"/>
    <n v="0"/>
    <n v="11562720"/>
    <s v="16"/>
    <n v="1850035.2"/>
    <n v="0"/>
    <s v="-"/>
    <n v="0"/>
    <n v="0"/>
    <s v="-"/>
    <n v="0"/>
  </r>
  <r>
    <s v="876"/>
    <x v="11"/>
    <x v="1"/>
    <s v="014"/>
    <s v="Z1F0000338"/>
    <s v="1623"/>
    <s v="FC"/>
    <s v="00066728-00066800"/>
    <s v=""/>
    <s v=""/>
    <s v=""/>
    <s v=""/>
    <n v="0"/>
    <s v=""/>
    <s v="VENTAS NO CONTRIBUYENTES"/>
    <s v=""/>
    <n v="372440106.79999995"/>
    <n v="0"/>
    <n v="259689000"/>
    <n v="0"/>
    <s v="-"/>
    <n v="0"/>
    <n v="97199230"/>
    <s v="-"/>
    <n v="15551876.799999999"/>
    <n v="0"/>
    <s v="-"/>
    <n v="0"/>
    <n v="0"/>
    <s v="-"/>
    <n v="0"/>
  </r>
  <r>
    <s v="877"/>
    <x v="11"/>
    <x v="1"/>
    <s v="015"/>
    <s v="Z1B8050356"/>
    <s v="1760"/>
    <s v="FC"/>
    <s v="00091491-00091513"/>
    <s v=""/>
    <s v=""/>
    <s v=""/>
    <s v=""/>
    <n v="0"/>
    <s v=""/>
    <s v="VENTAS NO CONTRIBUYENTES"/>
    <s v=""/>
    <n v="1087468459.1200001"/>
    <n v="0"/>
    <n v="943911106.75000012"/>
    <n v="0"/>
    <s v="-"/>
    <n v="0"/>
    <n v="123756338.25"/>
    <s v="-"/>
    <n v="19801014.120000001"/>
    <n v="0"/>
    <s v="-"/>
    <n v="0"/>
    <n v="0"/>
    <s v="-"/>
    <n v="0"/>
  </r>
  <r>
    <s v="878"/>
    <x v="11"/>
    <x v="1"/>
    <s v="016"/>
    <s v="Z1F0000490"/>
    <s v="0300"/>
    <s v="FC"/>
    <s v="00005849-00005852"/>
    <s v=""/>
    <s v=""/>
    <s v=""/>
    <s v=""/>
    <n v="0"/>
    <s v=""/>
    <s v="VENTAS NO CONTRIBUYENTES"/>
    <s v=""/>
    <n v="22367325"/>
    <n v="0"/>
    <n v="22367325"/>
    <n v="0"/>
    <s v="-"/>
    <n v="0"/>
    <n v="0"/>
    <s v="-"/>
    <n v="0"/>
    <n v="0"/>
    <s v="-"/>
    <n v="0"/>
    <n v="0"/>
    <s v="-"/>
    <n v="0"/>
  </r>
  <r>
    <s v="879"/>
    <x v="11"/>
    <x v="1"/>
    <s v="016"/>
    <s v="Z1F0000490"/>
    <s v="0300"/>
    <s v="FC"/>
    <s v="00005846-00005848"/>
    <s v=""/>
    <s v=""/>
    <s v=""/>
    <s v=""/>
    <n v="0"/>
    <s v=""/>
    <s v="VENTAS NO CONTRIBUYENTES"/>
    <s v=""/>
    <n v="26976053.149999999"/>
    <n v="0"/>
    <n v="24560944.75"/>
    <n v="0"/>
    <s v="-"/>
    <n v="0"/>
    <n v="2081990"/>
    <s v="16"/>
    <n v="333118.40000000002"/>
    <n v="0"/>
    <s v="-"/>
    <n v="0"/>
    <n v="0"/>
    <s v="-"/>
    <n v="0"/>
  </r>
  <r>
    <s v="880"/>
    <x v="11"/>
    <x v="1"/>
    <s v="016"/>
    <s v="Z1F0000490"/>
    <s v="0300"/>
    <s v="FC"/>
    <s v="00005829-00005845"/>
    <s v=""/>
    <s v=""/>
    <s v=""/>
    <s v=""/>
    <n v="0"/>
    <s v=""/>
    <s v="VENTAS NO CONTRIBUYENTES"/>
    <s v=""/>
    <n v="102093651"/>
    <n v="0"/>
    <n v="74744679"/>
    <n v="0"/>
    <s v="-"/>
    <n v="0"/>
    <n v="23576700"/>
    <s v="-"/>
    <n v="3772272"/>
    <n v="0"/>
    <s v="-"/>
    <n v="0"/>
    <n v="0"/>
    <s v="-"/>
    <n v="0"/>
  </r>
  <r>
    <s v="881"/>
    <x v="11"/>
    <x v="1"/>
    <s v="016"/>
    <s v="Z1F0000490"/>
    <s v="0300"/>
    <s v="FC"/>
    <s v="00005821-00005827"/>
    <s v=""/>
    <s v=""/>
    <s v=""/>
    <s v=""/>
    <n v="0"/>
    <s v=""/>
    <s v="VENTAS NO CONTRIBUYENTES"/>
    <s v=""/>
    <n v="36402359.399999999"/>
    <n v="0"/>
    <n v="17125317"/>
    <n v="0"/>
    <s v="-"/>
    <n v="0"/>
    <n v="16618140"/>
    <s v="-"/>
    <n v="2658902.4"/>
    <n v="0"/>
    <s v="-"/>
    <n v="0"/>
    <n v="0"/>
    <s v="-"/>
    <n v="0"/>
  </r>
  <r>
    <s v="882"/>
    <x v="11"/>
    <x v="1"/>
    <s v="016"/>
    <s v="Z1F0000490"/>
    <s v="0300"/>
    <s v="FC"/>
    <s v="00005818-00005820"/>
    <s v=""/>
    <s v=""/>
    <s v=""/>
    <s v=""/>
    <n v="0"/>
    <s v=""/>
    <s v="VENTAS NO CONTRIBUYENTES"/>
    <s v=""/>
    <n v="14236533.6"/>
    <n v="0"/>
    <n v="10412988"/>
    <n v="0"/>
    <s v="-"/>
    <n v="0"/>
    <n v="3296160"/>
    <s v="-"/>
    <n v="527385.59999999998"/>
    <n v="0"/>
    <s v="-"/>
    <n v="0"/>
    <n v="0"/>
    <s v="-"/>
    <n v="0"/>
  </r>
  <r>
    <s v="883"/>
    <x v="11"/>
    <x v="1"/>
    <s v="016"/>
    <s v="Z1F0000490"/>
    <s v="0300"/>
    <s v="FC"/>
    <s v="00005813-00005817"/>
    <s v=""/>
    <s v=""/>
    <s v=""/>
    <s v=""/>
    <n v="0"/>
    <s v=""/>
    <s v="VENTAS NO CONTRIBUYENTES"/>
    <s v=""/>
    <n v="54021658.950000003"/>
    <n v="0"/>
    <n v="39800952.149999999"/>
    <n v="0"/>
    <s v="-"/>
    <n v="0"/>
    <n v="12259230"/>
    <s v="16"/>
    <n v="1961476.7999999998"/>
    <n v="0"/>
    <s v="-"/>
    <n v="0"/>
    <n v="0"/>
    <s v="-"/>
    <n v="0"/>
  </r>
  <r>
    <s v="884"/>
    <x v="11"/>
    <x v="1"/>
    <s v="016"/>
    <s v="Z1F0000490"/>
    <s v="0300"/>
    <s v="FC"/>
    <s v="00005812"/>
    <s v=""/>
    <s v=""/>
    <s v=""/>
    <s v=""/>
    <n v="0"/>
    <s v=""/>
    <s v="DIAZ LUSAIRA"/>
    <s v="V14679822"/>
    <n v="13085199.300000001"/>
    <n v="0"/>
    <n v="6564688.5"/>
    <n v="0"/>
    <s v="-"/>
    <n v="0"/>
    <n v="5621130"/>
    <s v="16"/>
    <n v="899380.8"/>
    <n v="0"/>
    <s v="-"/>
    <n v="0"/>
    <n v="0"/>
    <s v="-"/>
    <n v="0"/>
  </r>
  <r>
    <s v="885"/>
    <x v="11"/>
    <x v="1"/>
    <s v="016"/>
    <s v="Z1F0000490"/>
    <s v="0300"/>
    <s v="FC"/>
    <s v="00005808-00005810"/>
    <s v=""/>
    <s v=""/>
    <s v=""/>
    <s v=""/>
    <n v="0"/>
    <s v=""/>
    <s v="VENTAS NO CONTRIBUYENTES"/>
    <s v=""/>
    <n v="48430008"/>
    <n v="0"/>
    <n v="38795280"/>
    <n v="0"/>
    <s v="-"/>
    <n v="0"/>
    <n v="8305800"/>
    <s v="-"/>
    <n v="1328928"/>
    <n v="0"/>
    <s v="-"/>
    <n v="0"/>
    <n v="0"/>
    <s v="-"/>
    <n v="0"/>
  </r>
  <r>
    <s v="886"/>
    <x v="11"/>
    <x v="1"/>
    <s v="016"/>
    <s v="Z1F0000490"/>
    <s v="0300"/>
    <s v="FC"/>
    <s v="00005800-00005807"/>
    <s v=""/>
    <s v=""/>
    <s v=""/>
    <s v=""/>
    <n v="0"/>
    <s v=""/>
    <s v="VENTAS NO CONTRIBUYENTES"/>
    <s v=""/>
    <n v="34974971.700000003"/>
    <n v="0"/>
    <n v="34974971.700000003"/>
    <n v="0"/>
    <s v="-"/>
    <n v="0"/>
    <n v="0"/>
    <s v="-"/>
    <n v="0"/>
    <n v="0"/>
    <s v="-"/>
    <n v="0"/>
    <n v="0"/>
    <s v="-"/>
    <n v="0"/>
  </r>
  <r>
    <s v="887"/>
    <x v="11"/>
    <x v="1"/>
    <s v="016"/>
    <s v="Z1F0000490"/>
    <s v="0300"/>
    <s v="FC"/>
    <s v="00005792-00005799"/>
    <s v=""/>
    <s v=""/>
    <s v=""/>
    <s v=""/>
    <n v="0"/>
    <s v=""/>
    <s v="VENTAS NO CONTRIBUYENTES"/>
    <s v=""/>
    <n v="45087446.700000003"/>
    <n v="0"/>
    <n v="37440355.5"/>
    <n v="0"/>
    <s v="-"/>
    <n v="0"/>
    <n v="6592320"/>
    <s v="-"/>
    <n v="1054771.2"/>
    <n v="0"/>
    <s v="-"/>
    <n v="0"/>
    <n v="0"/>
    <s v="-"/>
    <n v="0"/>
  </r>
  <r>
    <s v="888"/>
    <x v="11"/>
    <x v="1"/>
    <s v="016"/>
    <s v="Z1F0000490"/>
    <s v="0300"/>
    <s v="FC"/>
    <s v="00005778-00005790"/>
    <s v=""/>
    <s v=""/>
    <s v=""/>
    <s v=""/>
    <n v="0"/>
    <s v=""/>
    <s v="VENTAS NO CONTRIBUYENTES"/>
    <s v=""/>
    <n v="77579474.699999988"/>
    <n v="0"/>
    <n v="53906113.5"/>
    <n v="0"/>
    <s v="-"/>
    <n v="0"/>
    <n v="20408070"/>
    <s v="-"/>
    <n v="3265291.2"/>
    <n v="0"/>
    <s v="-"/>
    <n v="0"/>
    <n v="0"/>
    <s v="-"/>
    <n v="0"/>
  </r>
  <r>
    <s v="889"/>
    <x v="11"/>
    <x v="1"/>
    <s v="017"/>
    <s v="Z7C0004030"/>
    <s v="0217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890"/>
    <x v="12"/>
    <x v="1"/>
    <s v="001"/>
    <s v="Z1F0000700"/>
    <s v="1599"/>
    <s v="NC"/>
    <s v=""/>
    <s v="00000271"/>
    <s v=""/>
    <s v="28707000"/>
    <s v="13/7/2021"/>
    <n v="24256412"/>
    <s v="VEN"/>
    <s v="CAJA SIN ACTIVIDAD"/>
    <s v="V11041395"/>
    <n v="-24256412"/>
    <n v="0"/>
    <n v="0"/>
    <n v="0"/>
    <s v="-"/>
    <n v="0"/>
    <n v="-20910700"/>
    <s v="16"/>
    <n v="-3345712"/>
    <n v="0"/>
    <s v="-"/>
    <n v="0"/>
    <n v="0"/>
    <s v="-"/>
    <n v="0"/>
  </r>
  <r>
    <s v="891"/>
    <x v="12"/>
    <x v="1"/>
    <s v="001"/>
    <s v="Z1F0000700"/>
    <s v="1599"/>
    <s v="FC"/>
    <s v="00128706-00128741"/>
    <s v=""/>
    <s v=""/>
    <s v=""/>
    <s v=""/>
    <n v="0"/>
    <s v=""/>
    <s v="CAJA SIN ACTIVIDAD"/>
    <s v=""/>
    <n v="939169234.95000005"/>
    <n v="0"/>
    <n v="753788770.75"/>
    <n v="0"/>
    <s v="-"/>
    <n v="0"/>
    <n v="159810745"/>
    <s v="-"/>
    <n v="25569719.200000003"/>
    <n v="0"/>
    <s v="-"/>
    <n v="0"/>
    <n v="0"/>
    <s v="-"/>
    <n v="0"/>
  </r>
  <r>
    <s v="892"/>
    <x v="12"/>
    <x v="1"/>
    <s v="001"/>
    <s v="Z1F0000700"/>
    <s v="1599"/>
    <s v="FC"/>
    <s v="00128705"/>
    <s v=""/>
    <s v=""/>
    <s v=""/>
    <s v=""/>
    <n v="0"/>
    <s v=""/>
    <s v="CAJA SIN ACTIVIDAD"/>
    <s v="J-406244651"/>
    <n v="548866412"/>
    <n v="0"/>
    <n v="0"/>
    <n v="473160700"/>
    <s v="16"/>
    <n v="75705712"/>
    <n v="0"/>
    <s v="-"/>
    <n v="0"/>
    <n v="0"/>
    <s v="-"/>
    <n v="0"/>
    <n v="0"/>
    <s v="-"/>
    <n v="0"/>
  </r>
  <r>
    <s v="893"/>
    <x v="12"/>
    <x v="1"/>
    <s v="001"/>
    <s v="Z1F0000700"/>
    <s v="1599"/>
    <s v="FC"/>
    <s v="00128697-00128704"/>
    <s v=""/>
    <s v=""/>
    <s v=""/>
    <s v=""/>
    <n v="0"/>
    <s v=""/>
    <s v="CAJA SIN ACTIVIDAD"/>
    <s v=""/>
    <n v="147160211.05000001"/>
    <n v="0"/>
    <n v="120467277.05000001"/>
    <n v="0"/>
    <s v="-"/>
    <n v="0"/>
    <n v="23011150"/>
    <s v="-"/>
    <n v="3681784"/>
    <n v="0"/>
    <s v="-"/>
    <n v="0"/>
    <n v="0"/>
    <s v="-"/>
    <n v="0"/>
  </r>
  <r>
    <s v="894"/>
    <x v="12"/>
    <x v="1"/>
    <s v="001"/>
    <s v="Z1F0000700"/>
    <s v="1599"/>
    <s v="FC"/>
    <s v="00128696"/>
    <s v=""/>
    <s v=""/>
    <s v=""/>
    <s v=""/>
    <n v="0"/>
    <s v=""/>
    <s v="CAJA SIN ACTIVIDAD"/>
    <s v="J-400114080"/>
    <n v="332856000"/>
    <n v="0"/>
    <n v="332856000"/>
    <n v="0"/>
    <s v="-"/>
    <n v="0"/>
    <n v="0"/>
    <s v="-"/>
    <n v="0"/>
    <n v="0"/>
    <s v="-"/>
    <n v="0"/>
    <n v="0"/>
    <s v="-"/>
    <n v="0"/>
  </r>
  <r>
    <s v="895"/>
    <x v="12"/>
    <x v="1"/>
    <s v="001"/>
    <s v="Z1F0000700"/>
    <s v="1599"/>
    <s v="FC"/>
    <s v="00128642-00128695"/>
    <s v=""/>
    <s v=""/>
    <s v=""/>
    <s v=""/>
    <n v="0"/>
    <s v=""/>
    <s v="CAJA SIN ACTIVIDAD"/>
    <s v=""/>
    <n v="1867045997.7"/>
    <n v="0"/>
    <n v="1380435071.8000002"/>
    <n v="0"/>
    <s v="-"/>
    <n v="0"/>
    <n v="419492177.5"/>
    <s v="16"/>
    <n v="67118748.400000006"/>
    <n v="0"/>
    <s v="-"/>
    <n v="0"/>
    <n v="0"/>
    <s v="-"/>
    <n v="0"/>
  </r>
  <r>
    <s v="896"/>
    <x v="12"/>
    <x v="0"/>
    <s v="001"/>
    <s v="Z1F0017854"/>
    <s v="0509"/>
    <s v="NC"/>
    <s v=""/>
    <s v="00000113"/>
    <s v=""/>
    <s v="00020229"/>
    <s v="12-07-2021"/>
    <n v="37625265.719999999"/>
    <s v="VEN"/>
    <s v="CAJA SIN ACTIVIDAD"/>
    <s v="V5452904"/>
    <n v="-5840031.5999999996"/>
    <n v="0"/>
    <n v="0"/>
    <n v="0"/>
    <s v="-"/>
    <n v="0"/>
    <n v="-5034510"/>
    <s v="16"/>
    <n v="-805521.6"/>
    <n v="0"/>
    <s v="-"/>
    <n v="0"/>
    <n v="0"/>
    <s v="-"/>
    <n v="0"/>
  </r>
  <r>
    <s v="897"/>
    <x v="12"/>
    <x v="0"/>
    <s v="001"/>
    <s v="Z1F0017854"/>
    <s v="0509"/>
    <s v="NC"/>
    <s v=""/>
    <s v="00000112"/>
    <s v=""/>
    <s v="00030637"/>
    <s v="13-07-2021"/>
    <n v="38923486"/>
    <s v="VEN"/>
    <s v="CAJA SIN ACTIVIDAD"/>
    <s v="V6357371"/>
    <n v="-4395066"/>
    <n v="0"/>
    <n v="0"/>
    <n v="0"/>
    <s v="-"/>
    <n v="0"/>
    <n v="-3788850"/>
    <s v="16"/>
    <n v="-606216"/>
    <n v="0"/>
    <s v="-"/>
    <n v="0"/>
    <n v="0"/>
    <s v="-"/>
    <n v="0"/>
  </r>
  <r>
    <s v="898"/>
    <x v="12"/>
    <x v="0"/>
    <s v="001"/>
    <s v="Z1F0017854"/>
    <s v="0509-0509"/>
    <s v="FC"/>
    <s v="00030590-00030666"/>
    <s v=""/>
    <s v=""/>
    <s v=""/>
    <s v=""/>
    <n v="0"/>
    <s v=""/>
    <s v="CAJA SIN ACTIVIDAD"/>
    <s v=""/>
    <n v="2059059790.5699999"/>
    <n v="0"/>
    <n v="1370498043.1999998"/>
    <n v="0"/>
    <s v="-"/>
    <n v="0"/>
    <n v="593587713.25"/>
    <s v="16"/>
    <n v="94974034.120000005"/>
    <n v="0"/>
    <s v="-"/>
    <n v="0"/>
    <n v="0"/>
    <s v="-"/>
    <n v="0"/>
  </r>
  <r>
    <s v="542"/>
    <x v="7"/>
    <x v="1"/>
    <s v="013"/>
    <s v="Z1B8050578"/>
    <s v="1735"/>
    <s v="FC"/>
    <s v="00155978"/>
    <s v=""/>
    <s v=""/>
    <s v=""/>
    <s v=""/>
    <n v="0"/>
    <s v=""/>
    <s v="PANADERIA Y PASTELERIA ROMA"/>
    <s v="V-00069478-8 "/>
    <n v="928525"/>
    <n v="0"/>
    <n v="928525"/>
    <n v="0"/>
    <s v="-"/>
    <n v="0"/>
    <n v="0"/>
    <s v="-"/>
    <n v="0"/>
    <n v="0"/>
    <s v="-"/>
    <n v="0"/>
    <n v="0"/>
    <s v="-"/>
    <n v="0"/>
  </r>
  <r>
    <s v="543"/>
    <x v="7"/>
    <x v="1"/>
    <s v="013"/>
    <s v="Z1B8050578"/>
    <s v="1735-1735"/>
    <s v="FC"/>
    <s v="00155936-00155977"/>
    <s v=""/>
    <s v=""/>
    <s v=""/>
    <s v=""/>
    <n v="0"/>
    <s v=""/>
    <s v="VENTAS NO CONTRIBUYENTES"/>
    <s v=""/>
    <n v="368050703.75"/>
    <n v="0"/>
    <n v="345962273.75"/>
    <n v="0"/>
    <s v="-"/>
    <n v="0"/>
    <n v="19041750"/>
    <s v="16"/>
    <n v="3046680"/>
    <n v="0"/>
    <s v="-"/>
    <n v="0"/>
    <n v="0"/>
    <s v="-"/>
    <n v="0"/>
  </r>
  <r>
    <s v="901"/>
    <x v="12"/>
    <x v="1"/>
    <s v="002"/>
    <s v="Z1B8050002"/>
    <s v="1935"/>
    <s v="FC"/>
    <s v="00174911-00174934"/>
    <s v=""/>
    <s v=""/>
    <s v=""/>
    <s v=""/>
    <n v="0"/>
    <s v=""/>
    <s v="CAJA SIN ACTIVIDAD"/>
    <s v=""/>
    <n v="892238753.9000001"/>
    <n v="0"/>
    <n v="747765045.89999998"/>
    <n v="0"/>
    <s v="-"/>
    <n v="0"/>
    <n v="124546300"/>
    <s v="16"/>
    <n v="19927408"/>
    <n v="0"/>
    <s v="-"/>
    <n v="0"/>
    <n v="0"/>
    <s v="-"/>
    <n v="0"/>
  </r>
  <r>
    <s v="902"/>
    <x v="12"/>
    <x v="0"/>
    <s v="002"/>
    <s v="Z1F0017966"/>
    <s v="0506-0506"/>
    <s v="FC"/>
    <s v="00016219-00016238"/>
    <s v=""/>
    <s v=""/>
    <s v=""/>
    <s v=""/>
    <n v="0"/>
    <s v=""/>
    <s v="CAJA SIN ACTIVIDAD"/>
    <s v=""/>
    <n v="384736920.92000002"/>
    <n v="0"/>
    <n v="289117274.69999999"/>
    <n v="0"/>
    <s v="-"/>
    <n v="0"/>
    <n v="82430729.5"/>
    <s v="16"/>
    <n v="13188916.719999999"/>
    <n v="0"/>
    <s v="-"/>
    <n v="0"/>
    <n v="0"/>
    <s v="-"/>
    <n v="0"/>
  </r>
  <r>
    <s v="609"/>
    <x v="8"/>
    <x v="1"/>
    <s v="013"/>
    <s v="Z1B8050578"/>
    <s v="1736-1737"/>
    <s v="FC"/>
    <s v="00156066-00156088"/>
    <s v=""/>
    <s v=""/>
    <s v=""/>
    <s v=""/>
    <n v="0"/>
    <s v=""/>
    <s v="VENTAS NO CONTRIBUYENTES"/>
    <s v=""/>
    <n v="318002181.54999995"/>
    <n v="0"/>
    <n v="251947396.75"/>
    <n v="0"/>
    <s v="-"/>
    <n v="0"/>
    <n v="56943780"/>
    <s v="16"/>
    <n v="9111004.7999999989"/>
    <n v="0"/>
    <s v="-"/>
    <n v="0"/>
    <n v="0"/>
    <s v="-"/>
    <n v="0"/>
  </r>
  <r>
    <s v="610"/>
    <x v="8"/>
    <x v="1"/>
    <s v="013"/>
    <s v="Z1B8050578"/>
    <s v="1736"/>
    <s v="FC"/>
    <s v="00156065"/>
    <s v=""/>
    <s v=""/>
    <s v=""/>
    <s v=""/>
    <n v="0"/>
    <s v=""/>
    <s v="ABDUL SHAHOUT"/>
    <s v="V245246079 "/>
    <n v="288283.2"/>
    <n v="0"/>
    <n v="0"/>
    <n v="248520"/>
    <s v="16"/>
    <n v="39763.199999999997"/>
    <n v="0"/>
    <s v="-"/>
    <n v="0"/>
    <n v="0"/>
    <s v="-"/>
    <n v="0"/>
    <n v="0"/>
    <s v="-"/>
    <n v="0"/>
  </r>
  <r>
    <s v="905"/>
    <x v="12"/>
    <x v="1"/>
    <s v="002"/>
    <s v="Z1B8050149"/>
    <s v="1858"/>
    <s v="FC "/>
    <s v="00213606-00213686"/>
    <m/>
    <m/>
    <m/>
    <m/>
    <n v="0"/>
    <m/>
    <s v="CAJA SIN ACTIVIDAD"/>
    <m/>
    <n v="852557245.53999996"/>
    <n v="0"/>
    <n v="852557245.53999996"/>
    <n v="0"/>
    <s v="-"/>
    <n v="0"/>
    <n v="0"/>
    <s v="-"/>
    <n v="0"/>
    <n v="0"/>
    <s v="-"/>
    <n v="0"/>
    <n v="0"/>
    <s v="-"/>
    <n v="0"/>
  </r>
  <r>
    <s v="906"/>
    <x v="12"/>
    <x v="1"/>
    <s v="002"/>
    <s v="Z1B8050365"/>
    <s v="1332-1333"/>
    <s v="FC "/>
    <s v="00088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11"/>
    <x v="8"/>
    <x v="1"/>
    <s v="013"/>
    <s v="Z1B8050578"/>
    <s v="1736"/>
    <s v="FC"/>
    <s v="00156064"/>
    <s v=""/>
    <s v=""/>
    <s v=""/>
    <s v=""/>
    <n v="0"/>
    <s v=""/>
    <s v="CARLOS CASTRO"/>
    <s v="V6873988"/>
    <n v="11586000"/>
    <n v="0"/>
    <n v="11586000"/>
    <n v="0"/>
    <s v="-"/>
    <n v="0"/>
    <n v="0"/>
    <s v="-"/>
    <n v="0"/>
    <n v="0"/>
    <s v="-"/>
    <n v="0"/>
    <n v="0"/>
    <s v="-"/>
    <n v="0"/>
  </r>
  <r>
    <s v="612"/>
    <x v="8"/>
    <x v="1"/>
    <s v="013"/>
    <s v="Z1B8050578"/>
    <s v="1736"/>
    <s v="FC"/>
    <s v="00156063"/>
    <s v=""/>
    <s v=""/>
    <s v=""/>
    <s v=""/>
    <n v="0"/>
    <s v=""/>
    <s v="ABDUL SHAHOUT"/>
    <s v="V245246079 "/>
    <n v="644844"/>
    <n v="0"/>
    <n v="0"/>
    <n v="555900"/>
    <s v="16"/>
    <n v="88944"/>
    <n v="0"/>
    <s v="-"/>
    <n v="0"/>
    <n v="0"/>
    <s v="-"/>
    <n v="0"/>
    <n v="0"/>
    <s v="-"/>
    <n v="0"/>
  </r>
  <r>
    <s v="909"/>
    <x v="12"/>
    <x v="1"/>
    <s v="003"/>
    <s v="Z1B8051199"/>
    <s v="0018"/>
    <s v="FC"/>
    <s v="00001303-0001367"/>
    <s v=""/>
    <s v=""/>
    <s v=""/>
    <s v=""/>
    <n v="0"/>
    <s v=""/>
    <s v="CAJA SIN ACTIVIDAD"/>
    <s v="J-003593303"/>
    <n v="4265576431.7859998"/>
    <n v="0"/>
    <n v="3799193857.0999999"/>
    <n v="0"/>
    <s v="-"/>
    <n v="0"/>
    <n v="375131033.35000002"/>
    <s v="-"/>
    <n v="60020965.336000003"/>
    <n v="0"/>
    <s v="-"/>
    <n v="0"/>
    <n v="28917200"/>
    <s v="-"/>
    <n v="2313376"/>
  </r>
  <r>
    <s v="910"/>
    <x v="12"/>
    <x v="0"/>
    <s v="003"/>
    <s v="Z1F0017848"/>
    <s v="0501-0501"/>
    <s v="FC"/>
    <s v="00025069-00025070"/>
    <s v=""/>
    <s v=""/>
    <s v=""/>
    <s v=""/>
    <n v="0"/>
    <s v=""/>
    <s v="CAJA SIN ACTIVIDAD"/>
    <s v=""/>
    <n v="13525591"/>
    <n v="0"/>
    <n v="2450491"/>
    <n v="0"/>
    <s v="-"/>
    <n v="0"/>
    <n v="9547500"/>
    <s v="16"/>
    <n v="1527600"/>
    <n v="0"/>
    <s v="-"/>
    <n v="0"/>
    <n v="0"/>
    <s v="-"/>
    <n v="0"/>
  </r>
  <r>
    <s v="911"/>
    <x v="12"/>
    <x v="0"/>
    <s v="003"/>
    <s v="Z1F0017848"/>
    <s v="0501"/>
    <s v="FC"/>
    <s v="00025068"/>
    <s v=""/>
    <s v=""/>
    <s v=""/>
    <s v=""/>
    <n v="0"/>
    <s v=""/>
    <s v="CAJA SIN ACTIVIDAD"/>
    <s v="J296775478"/>
    <n v="74043841"/>
    <n v="0"/>
    <n v="63124181"/>
    <n v="9413500"/>
    <s v="16"/>
    <n v="1506160"/>
    <n v="0"/>
    <s v="-"/>
    <n v="0"/>
    <n v="0"/>
    <s v="-"/>
    <n v="0"/>
    <n v="0"/>
    <s v="-"/>
    <n v="0"/>
  </r>
  <r>
    <s v="912"/>
    <x v="12"/>
    <x v="0"/>
    <s v="003"/>
    <s v="Z1F0017848"/>
    <s v="0501-0501"/>
    <s v="FC"/>
    <s v="00025039-00025067"/>
    <s v=""/>
    <s v=""/>
    <s v=""/>
    <s v=""/>
    <n v="0"/>
    <s v=""/>
    <s v="CAJA SIN ACTIVIDAD"/>
    <s v=""/>
    <n v="557471499.55200005"/>
    <n v="0"/>
    <n v="392945515.69999999"/>
    <n v="0"/>
    <s v="-"/>
    <n v="0"/>
    <n v="141832744.69999999"/>
    <s v="-"/>
    <n v="22693239.151999999"/>
    <n v="0"/>
    <s v="-"/>
    <n v="0"/>
    <n v="0"/>
    <s v="-"/>
    <n v="0"/>
  </r>
  <r>
    <s v="913"/>
    <x v="12"/>
    <x v="0"/>
    <s v="003"/>
    <s v="Z1F0017848"/>
    <s v="0501"/>
    <s v="FC"/>
    <s v="00025038"/>
    <s v=""/>
    <s v=""/>
    <s v=""/>
    <s v=""/>
    <n v="0"/>
    <s v=""/>
    <s v="CAJA SIN ACTIVIDAD"/>
    <s v="J411397326"/>
    <n v="7094371.2000000002"/>
    <n v="0"/>
    <n v="6050000"/>
    <n v="900320"/>
    <s v="16"/>
    <n v="144051.20000000001"/>
    <n v="0"/>
    <s v="-"/>
    <n v="0"/>
    <n v="0"/>
    <s v="-"/>
    <n v="0"/>
    <n v="0"/>
    <s v="-"/>
    <n v="0"/>
  </r>
  <r>
    <s v="914"/>
    <x v="12"/>
    <x v="0"/>
    <s v="003"/>
    <s v="Z1F0017848"/>
    <s v="0501-0501"/>
    <s v="FC"/>
    <s v="00025036-00025037"/>
    <s v=""/>
    <s v=""/>
    <s v=""/>
    <s v=""/>
    <n v="0"/>
    <s v=""/>
    <s v="CAJA SIN ACTIVIDAD"/>
    <s v=""/>
    <n v="15237849.800000001"/>
    <n v="0"/>
    <n v="4840213"/>
    <n v="0"/>
    <s v="-"/>
    <n v="0"/>
    <n v="8963480"/>
    <s v="16"/>
    <n v="1434156.8"/>
    <n v="0"/>
    <s v="-"/>
    <n v="0"/>
    <n v="0"/>
    <s v="-"/>
    <n v="0"/>
  </r>
  <r>
    <s v="915"/>
    <x v="12"/>
    <x v="0"/>
    <s v="003"/>
    <s v="Z1F0017848"/>
    <s v="0501"/>
    <s v="FC"/>
    <s v="00025035"/>
    <s v=""/>
    <s v=""/>
    <s v=""/>
    <s v=""/>
    <n v="0"/>
    <s v=""/>
    <s v="CAJA SIN ACTIVIDAD"/>
    <s v="J411397326"/>
    <n v="13880154"/>
    <n v="0"/>
    <n v="0"/>
    <n v="11965650"/>
    <s v="16"/>
    <n v="1914504"/>
    <n v="0"/>
    <s v="-"/>
    <n v="0"/>
    <n v="0"/>
    <s v="-"/>
    <n v="0"/>
    <n v="0"/>
    <s v="-"/>
    <n v="0"/>
  </r>
  <r>
    <s v="916"/>
    <x v="12"/>
    <x v="0"/>
    <s v="003"/>
    <s v="Z1F0017848"/>
    <s v="0501-0501"/>
    <s v="FC"/>
    <s v="00025026-00025034"/>
    <s v=""/>
    <s v=""/>
    <s v=""/>
    <s v=""/>
    <n v="0"/>
    <s v=""/>
    <s v="CAJA SIN ACTIVIDAD"/>
    <s v=""/>
    <n v="108970939.552"/>
    <n v="0"/>
    <n v="90624870"/>
    <n v="0"/>
    <s v="-"/>
    <n v="0"/>
    <n v="15815577.199999999"/>
    <s v="-"/>
    <n v="2530492.352"/>
    <n v="0"/>
    <s v="-"/>
    <n v="0"/>
    <n v="0"/>
    <s v="-"/>
    <n v="0"/>
  </r>
  <r>
    <s v="613"/>
    <x v="8"/>
    <x v="1"/>
    <s v="013"/>
    <s v="Z1B8050578"/>
    <s v="1736-1736"/>
    <s v="FC"/>
    <s v="00156059-00156062"/>
    <s v=""/>
    <s v=""/>
    <s v=""/>
    <s v=""/>
    <n v="0"/>
    <s v=""/>
    <s v="VENTAS NO CONTRIBUYENTES"/>
    <s v=""/>
    <n v="23437026.399999999"/>
    <n v="0"/>
    <n v="23209434.399999999"/>
    <n v="0"/>
    <s v="-"/>
    <n v="0"/>
    <n v="196200"/>
    <s v="16"/>
    <n v="31392"/>
    <n v="0"/>
    <s v="-"/>
    <n v="0"/>
    <n v="0"/>
    <s v="-"/>
    <n v="0"/>
  </r>
  <r>
    <s v="918"/>
    <x v="12"/>
    <x v="1"/>
    <s v="004"/>
    <s v="Z1B8050937"/>
    <s v="1863"/>
    <s v="FC"/>
    <s v="00171734-00171804"/>
    <s v=""/>
    <s v=""/>
    <s v=""/>
    <s v=""/>
    <n v="0"/>
    <s v=""/>
    <s v="CAJA SIN ACTIVIDAD"/>
    <s v=""/>
    <n v="2104319373.05"/>
    <n v="0"/>
    <n v="1565142365.6500001"/>
    <n v="0"/>
    <s v="-"/>
    <n v="0"/>
    <n v="464807765"/>
    <s v="16"/>
    <n v="74369242.400000006"/>
    <n v="0"/>
    <s v="-"/>
    <n v="0"/>
    <n v="0"/>
    <s v="-"/>
    <n v="0"/>
  </r>
  <r>
    <s v="614"/>
    <x v="8"/>
    <x v="1"/>
    <s v="013"/>
    <s v="Z1B8050578"/>
    <s v="1736"/>
    <s v="FC"/>
    <s v="00156058"/>
    <s v=""/>
    <s v=""/>
    <s v=""/>
    <s v=""/>
    <n v="0"/>
    <s v=""/>
    <s v="ABDUL SHAHOUT"/>
    <s v="V245246079 "/>
    <n v="2503512"/>
    <n v="0"/>
    <n v="0"/>
    <n v="2158200"/>
    <s v="16"/>
    <n v="345312"/>
    <n v="0"/>
    <s v="-"/>
    <n v="0"/>
    <n v="0"/>
    <s v="-"/>
    <n v="0"/>
    <n v="0"/>
    <s v="-"/>
    <n v="0"/>
  </r>
  <r>
    <s v="920"/>
    <x v="12"/>
    <x v="0"/>
    <s v="004"/>
    <s v="Z1F0017963"/>
    <s v="0505"/>
    <s v="NC"/>
    <s v=""/>
    <s v="00000056"/>
    <s v=""/>
    <s v="00016496"/>
    <s v="13-07-2021"/>
    <n v="70448222"/>
    <s v="VEN"/>
    <s v="CAJA SIN ACTIVIDAD"/>
    <s v="V19156971"/>
    <n v="-5561000"/>
    <n v="0"/>
    <n v="-5561000"/>
    <n v="0"/>
    <s v="-"/>
    <n v="0"/>
    <n v="0"/>
    <s v="-"/>
    <n v="0"/>
    <n v="0"/>
    <s v="-"/>
    <n v="0"/>
    <n v="0"/>
    <s v="-"/>
    <n v="0"/>
  </r>
  <r>
    <s v="921"/>
    <x v="12"/>
    <x v="0"/>
    <s v="004"/>
    <s v="Z1F0017963"/>
    <s v="0505"/>
    <s v="NC"/>
    <s v=""/>
    <s v="00000055"/>
    <s v=""/>
    <s v="00016436"/>
    <s v="13-07-2021"/>
    <n v="19336937"/>
    <s v="VEN"/>
    <s v="CAJA SIN ACTIVIDAD"/>
    <s v="V7422608"/>
    <n v="-4737034"/>
    <n v="0"/>
    <n v="0"/>
    <n v="0"/>
    <s v="-"/>
    <n v="0"/>
    <n v="-4083650"/>
    <s v="16"/>
    <n v="-653384"/>
    <n v="0"/>
    <s v="-"/>
    <n v="0"/>
    <n v="0"/>
    <s v="-"/>
    <n v="0"/>
  </r>
  <r>
    <s v="922"/>
    <x v="12"/>
    <x v="0"/>
    <s v="004"/>
    <s v="Z1F0017963"/>
    <s v="0505-0505"/>
    <s v="FC"/>
    <s v="00016478-00016497"/>
    <s v=""/>
    <s v=""/>
    <s v=""/>
    <s v=""/>
    <n v="0"/>
    <s v=""/>
    <s v="CAJA SIN ACTIVIDAD"/>
    <s v=""/>
    <n v="867444820.17000008"/>
    <n v="0"/>
    <n v="582597930.79999995"/>
    <n v="0"/>
    <s v="-"/>
    <n v="0"/>
    <n v="245557663.25"/>
    <s v="16"/>
    <n v="39289226.119999997"/>
    <n v="0"/>
    <s v="-"/>
    <n v="0"/>
    <n v="0"/>
    <s v="-"/>
    <n v="0"/>
  </r>
  <r>
    <s v="923"/>
    <x v="12"/>
    <x v="0"/>
    <s v="004"/>
    <s v="Z1F0017963"/>
    <s v="0505"/>
    <s v="FC"/>
    <s v="00016477"/>
    <s v=""/>
    <s v=""/>
    <s v=""/>
    <s v=""/>
    <n v="0"/>
    <s v=""/>
    <s v="CAJA SIN ACTIVIDAD"/>
    <s v="J307019409"/>
    <n v="33649438.140000001"/>
    <n v="0"/>
    <n v="7537500"/>
    <n v="22510291.5"/>
    <s v="16"/>
    <n v="3601646.64"/>
    <n v="0"/>
    <s v="-"/>
    <n v="0"/>
    <n v="0"/>
    <s v="-"/>
    <n v="0"/>
    <n v="0"/>
    <s v="-"/>
    <n v="0"/>
  </r>
  <r>
    <s v="924"/>
    <x v="12"/>
    <x v="0"/>
    <s v="004"/>
    <s v="Z1F0017963"/>
    <s v="0505-0505"/>
    <s v="FC"/>
    <s v="00016422-00016476"/>
    <s v=""/>
    <s v=""/>
    <s v=""/>
    <s v=""/>
    <n v="0"/>
    <s v=""/>
    <s v="CAJA SIN ACTIVIDAD"/>
    <s v=""/>
    <n v="1684320393.74"/>
    <n v="0"/>
    <n v="996979554.20000005"/>
    <n v="0"/>
    <s v="-"/>
    <n v="0"/>
    <n v="592535206.5"/>
    <s v="16"/>
    <n v="94805633.040000007"/>
    <n v="0"/>
    <s v="-"/>
    <n v="0"/>
    <n v="0"/>
    <s v="-"/>
    <n v="0"/>
  </r>
  <r>
    <s v="925"/>
    <x v="12"/>
    <x v="1"/>
    <s v="005"/>
    <s v="Z1B8050363"/>
    <s v="0019"/>
    <s v="FC"/>
    <s v="00001857-00001882"/>
    <s v=""/>
    <s v=""/>
    <s v=""/>
    <s v=""/>
    <n v="0"/>
    <s v=""/>
    <s v="CAJA SIN ACTIVIDAD"/>
    <s v=""/>
    <n v="836862208.95000005"/>
    <n v="0"/>
    <n v="659604456.25"/>
    <n v="0"/>
    <s v="-"/>
    <n v="0"/>
    <n v="152808407.5"/>
    <s v="16"/>
    <n v="24449345.199999996"/>
    <n v="0"/>
    <s v="-"/>
    <n v="0"/>
    <n v="0"/>
    <s v="-"/>
    <n v="0"/>
  </r>
  <r>
    <s v="926"/>
    <x v="12"/>
    <x v="1"/>
    <s v="005"/>
    <s v="Z1B8050363"/>
    <s v="0019"/>
    <s v="FC"/>
    <s v="00001856"/>
    <s v=""/>
    <s v=""/>
    <s v=""/>
    <s v=""/>
    <n v="0"/>
    <s v=""/>
    <s v="CAJA SIN ACTIVIDAD"/>
    <s v="J410491280"/>
    <n v="65253263.770000003"/>
    <n v="0"/>
    <n v="45349871.25"/>
    <n v="17158097"/>
    <s v="16"/>
    <n v="2745295.52"/>
    <n v="0"/>
    <s v="-"/>
    <n v="0"/>
    <n v="0"/>
    <s v="-"/>
    <n v="0"/>
    <n v="0"/>
    <s v="-"/>
    <n v="0"/>
  </r>
  <r>
    <s v="927"/>
    <x v="12"/>
    <x v="1"/>
    <s v="005"/>
    <s v="Z1B8050363"/>
    <s v="0019"/>
    <s v="FC"/>
    <s v="00001802-00001855"/>
    <s v=""/>
    <s v=""/>
    <s v=""/>
    <s v=""/>
    <n v="0"/>
    <s v=""/>
    <s v="CAJA SIN ACTIVIDAD"/>
    <s v=""/>
    <n v="1678461918.2000003"/>
    <n v="0"/>
    <n v="1232305789.3"/>
    <n v="0"/>
    <s v="-"/>
    <n v="0"/>
    <n v="384617352.5"/>
    <s v="16"/>
    <n v="61538776.399999991"/>
    <n v="0"/>
    <s v="-"/>
    <n v="0"/>
    <n v="0"/>
    <s v="-"/>
    <n v="0"/>
  </r>
  <r>
    <s v="928"/>
    <x v="12"/>
    <x v="1"/>
    <s v="005"/>
    <s v="Z1B8050363"/>
    <s v="0019"/>
    <s v="FC"/>
    <s v="00001801"/>
    <s v=""/>
    <s v=""/>
    <s v=""/>
    <s v=""/>
    <n v="0"/>
    <s v=""/>
    <s v="CAJA SIN ACTIVIDAD"/>
    <s v="J-41294111-9"/>
    <n v="8375000"/>
    <n v="0"/>
    <n v="8375000"/>
    <n v="0"/>
    <s v="-"/>
    <n v="0"/>
    <n v="0"/>
    <s v="-"/>
    <n v="0"/>
    <n v="0"/>
    <s v="-"/>
    <n v="0"/>
    <n v="0"/>
    <s v="-"/>
    <n v="0"/>
  </r>
  <r>
    <s v="929"/>
    <x v="12"/>
    <x v="1"/>
    <s v="005"/>
    <s v="Z1B8050363"/>
    <s v="0019"/>
    <s v="FC"/>
    <s v="00001756-00001800"/>
    <s v=""/>
    <s v=""/>
    <s v=""/>
    <s v=""/>
    <n v="0"/>
    <s v=""/>
    <s v="CAJA SIN ACTIVIDAD"/>
    <s v=""/>
    <n v="1767947677.062"/>
    <n v="0"/>
    <n v="1271151587.8499999"/>
    <n v="0"/>
    <s v="-"/>
    <n v="0"/>
    <n v="428272490.69999999"/>
    <s v="16"/>
    <n v="68523598.511999995"/>
    <n v="0"/>
    <s v="-"/>
    <n v="0"/>
    <n v="0"/>
    <s v="-"/>
    <n v="0"/>
  </r>
  <r>
    <s v="930"/>
    <x v="12"/>
    <x v="0"/>
    <s v="005"/>
    <s v="Z1F0017998"/>
    <s v="0495-0495"/>
    <s v="FC"/>
    <s v="00020247-00020327"/>
    <s v=""/>
    <s v=""/>
    <s v=""/>
    <s v=""/>
    <n v="0"/>
    <s v=""/>
    <s v="CAJA SIN ACTIVIDAD"/>
    <s v=""/>
    <n v="2127583575.2"/>
    <n v="0"/>
    <n v="1366876633.5500002"/>
    <n v="0"/>
    <s v="-"/>
    <n v="0"/>
    <n v="655781846.25"/>
    <s v="-"/>
    <n v="104925095.40000001"/>
    <n v="0"/>
    <s v="-"/>
    <n v="0"/>
    <n v="0"/>
    <s v="-"/>
    <n v="0"/>
  </r>
  <r>
    <s v="931"/>
    <x v="12"/>
    <x v="1"/>
    <s v="006"/>
    <s v="Z1B8044815"/>
    <s v="1926"/>
    <s v="NC"/>
    <s v=""/>
    <s v="00000240"/>
    <s v=""/>
    <s v="00166308"/>
    <s v="13/7/2021"/>
    <n v="2171823.4"/>
    <s v="VEN"/>
    <s v="CAJA SIN ACTIVIDAD"/>
    <s v="V12831509"/>
    <n v="-2171823.4"/>
    <n v="0"/>
    <n v="-2133427.4"/>
    <n v="0"/>
    <s v="-"/>
    <n v="0"/>
    <n v="-33100"/>
    <s v="16"/>
    <n v="-5296"/>
    <n v="0"/>
    <s v="-"/>
    <n v="0"/>
    <n v="0"/>
    <s v="-"/>
    <n v="0"/>
  </r>
  <r>
    <s v="932"/>
    <x v="12"/>
    <x v="1"/>
    <s v="006"/>
    <s v="Z1B8044815"/>
    <s v="1926"/>
    <s v="FC"/>
    <s v="00166396-00166429"/>
    <s v=""/>
    <s v=""/>
    <s v=""/>
    <s v=""/>
    <n v="0"/>
    <s v=""/>
    <s v="CAJA SIN ACTIVIDAD"/>
    <s v=""/>
    <n v="1205630843.98"/>
    <n v="0"/>
    <n v="886678922.5"/>
    <n v="0"/>
    <s v="-"/>
    <n v="0"/>
    <n v="274958553"/>
    <s v="16"/>
    <n v="43993368.480000004"/>
    <n v="0"/>
    <s v="-"/>
    <n v="0"/>
    <n v="0"/>
    <s v="-"/>
    <n v="0"/>
  </r>
  <r>
    <s v="933"/>
    <x v="12"/>
    <x v="1"/>
    <s v="006"/>
    <s v="Z1B8044815"/>
    <s v="1926"/>
    <s v="FC"/>
    <s v="00166395"/>
    <s v=""/>
    <s v=""/>
    <s v=""/>
    <s v=""/>
    <n v="0"/>
    <s v=""/>
    <s v="CAJA SIN ACTIVIDAD"/>
    <s v="J30231364-3"/>
    <n v="391950000"/>
    <n v="0"/>
    <n v="391950000"/>
    <n v="0"/>
    <s v="-"/>
    <n v="0"/>
    <n v="0"/>
    <s v="-"/>
    <n v="0"/>
    <n v="0"/>
    <s v="-"/>
    <n v="0"/>
    <n v="0"/>
    <s v="-"/>
    <n v="0"/>
  </r>
  <r>
    <s v="934"/>
    <x v="12"/>
    <x v="1"/>
    <s v="006"/>
    <s v="Z1B8044815"/>
    <s v="1926"/>
    <s v="FC"/>
    <s v="00166349-00166394"/>
    <s v=""/>
    <s v=""/>
    <s v=""/>
    <s v=""/>
    <n v="0"/>
    <s v=""/>
    <s v="CAJA SIN ACTIVIDAD"/>
    <s v=""/>
    <n v="2683907343.6199999"/>
    <n v="0"/>
    <n v="2338894487.75"/>
    <n v="0"/>
    <s v="-"/>
    <n v="0"/>
    <n v="297424875.75"/>
    <s v="-"/>
    <n v="47587980.120000005"/>
    <n v="0"/>
    <s v="-"/>
    <n v="0"/>
    <n v="0"/>
    <s v="-"/>
    <n v="0"/>
  </r>
  <r>
    <s v="935"/>
    <x v="12"/>
    <x v="1"/>
    <s v="006"/>
    <s v="Z1B8044815"/>
    <s v="1926"/>
    <s v="FC"/>
    <s v="00166348"/>
    <s v=""/>
    <s v=""/>
    <s v=""/>
    <s v=""/>
    <n v="0"/>
    <s v=""/>
    <s v="CAJA SIN ACTIVIDAD"/>
    <s v="J40298857-5"/>
    <n v="113218102.51000001"/>
    <n v="0"/>
    <n v="92679970.75"/>
    <n v="17705286"/>
    <s v="16"/>
    <n v="2832845.76"/>
    <n v="0"/>
    <s v="-"/>
    <n v="0"/>
    <n v="0"/>
    <s v="-"/>
    <n v="0"/>
    <n v="0"/>
    <s v="-"/>
    <n v="0"/>
  </r>
  <r>
    <s v="936"/>
    <x v="12"/>
    <x v="1"/>
    <s v="006"/>
    <s v="Z1B8044815"/>
    <s v="1926"/>
    <s v="FC"/>
    <s v="00166299-00166347"/>
    <s v=""/>
    <s v=""/>
    <s v=""/>
    <s v=""/>
    <n v="0"/>
    <s v=""/>
    <s v="CAJA SIN ACTIVIDAD"/>
    <s v=""/>
    <n v="1458183807.0640001"/>
    <n v="0"/>
    <n v="1130133364.7999997"/>
    <n v="0"/>
    <s v="-"/>
    <n v="0"/>
    <n v="282802105.39999998"/>
    <s v="-"/>
    <n v="45248336.864"/>
    <n v="0"/>
    <s v="-"/>
    <n v="0"/>
    <n v="0"/>
    <s v="-"/>
    <n v="0"/>
  </r>
  <r>
    <s v="937"/>
    <x v="12"/>
    <x v="0"/>
    <s v="006"/>
    <s v="Z1F0017787"/>
    <s v="0467-0468"/>
    <s v="FC"/>
    <s v="00009151-00009156"/>
    <s v=""/>
    <s v=""/>
    <s v=""/>
    <s v=""/>
    <n v="0"/>
    <s v=""/>
    <s v="CAJA SIN ACTIVIDAD"/>
    <s v=""/>
    <n v="376489492.5"/>
    <n v="0"/>
    <n v="302469936"/>
    <n v="0"/>
    <s v="-"/>
    <n v="0"/>
    <n v="63809962.5"/>
    <s v="16"/>
    <n v="10209594"/>
    <n v="0"/>
    <s v="-"/>
    <n v="0"/>
    <n v="0"/>
    <s v="-"/>
    <n v="0"/>
  </r>
  <r>
    <s v="938"/>
    <x v="12"/>
    <x v="0"/>
    <s v="006"/>
    <s v="Z1F0017787"/>
    <s v="0468"/>
    <s v="FC"/>
    <s v="00009150"/>
    <s v=""/>
    <s v=""/>
    <s v=""/>
    <s v=""/>
    <n v="0"/>
    <s v=""/>
    <s v="CAJA SIN ACTIVIDAD"/>
    <s v="J294663222"/>
    <n v="15747010"/>
    <n v="0"/>
    <n v="15708150"/>
    <n v="33500"/>
    <s v="16"/>
    <n v="5360"/>
    <n v="0"/>
    <s v="-"/>
    <n v="0"/>
    <n v="0"/>
    <s v="-"/>
    <n v="0"/>
    <n v="0"/>
    <s v="-"/>
    <n v="0"/>
  </r>
  <r>
    <s v="939"/>
    <x v="12"/>
    <x v="0"/>
    <s v="006"/>
    <s v="Z1F0017787"/>
    <s v="0468-0468"/>
    <s v="FC"/>
    <s v="00009145-00009149"/>
    <s v=""/>
    <s v=""/>
    <s v=""/>
    <s v=""/>
    <n v="0"/>
    <s v=""/>
    <s v="CAJA SIN ACTIVIDAD"/>
    <s v=""/>
    <n v="93775728.010000005"/>
    <n v="0"/>
    <n v="40879360"/>
    <n v="0"/>
    <s v="-"/>
    <n v="0"/>
    <n v="45600317.25"/>
    <s v="16"/>
    <n v="7296050.7599999998"/>
    <n v="0"/>
    <s v="-"/>
    <n v="0"/>
    <n v="0"/>
    <s v="-"/>
    <n v="0"/>
  </r>
  <r>
    <s v="940"/>
    <x v="12"/>
    <x v="0"/>
    <s v="006"/>
    <s v="Z1F0017787"/>
    <s v="0468"/>
    <s v="FC"/>
    <s v="00009144"/>
    <s v=""/>
    <s v=""/>
    <s v=""/>
    <s v=""/>
    <n v="0"/>
    <s v=""/>
    <s v="CAJA SIN ACTIVIDAD"/>
    <s v="J412341880"/>
    <n v="30260282"/>
    <n v="0"/>
    <n v="0"/>
    <n v="26086450"/>
    <s v="16"/>
    <n v="4173832"/>
    <n v="0"/>
    <s v="-"/>
    <n v="0"/>
    <n v="0"/>
    <s v="-"/>
    <n v="0"/>
    <n v="0"/>
    <s v="-"/>
    <n v="0"/>
  </r>
  <r>
    <s v="941"/>
    <x v="12"/>
    <x v="0"/>
    <s v="006"/>
    <s v="Z1F0017787"/>
    <s v="0468-0468"/>
    <s v="FC"/>
    <s v="00009096-00009143"/>
    <s v=""/>
    <s v=""/>
    <s v=""/>
    <s v=""/>
    <n v="0"/>
    <s v=""/>
    <s v="CAJA SIN ACTIVIDAD"/>
    <s v=""/>
    <n v="1574344737.6799998"/>
    <n v="0"/>
    <n v="1032939796"/>
    <n v="0"/>
    <s v="-"/>
    <n v="0"/>
    <n v="466728398"/>
    <s v="16"/>
    <n v="74676543.680000007"/>
    <n v="0"/>
    <s v="-"/>
    <n v="0"/>
    <n v="0"/>
    <s v="-"/>
    <n v="0"/>
  </r>
  <r>
    <s v="942"/>
    <x v="12"/>
    <x v="1"/>
    <s v="007"/>
    <s v="Z1B8050013"/>
    <s v="1962"/>
    <s v="FC"/>
    <s v="00183524-00183547"/>
    <s v=""/>
    <s v=""/>
    <s v=""/>
    <s v=""/>
    <n v="0"/>
    <s v=""/>
    <s v="CAJA SIN ACTIVIDAD"/>
    <s v=""/>
    <n v="587011288.30999994"/>
    <n v="0"/>
    <n v="410240156.48000002"/>
    <n v="0"/>
    <s v="-"/>
    <n v="0"/>
    <n v="152388906.75"/>
    <s v="16"/>
    <n v="24382225.079999998"/>
    <n v="0"/>
    <s v="-"/>
    <n v="0"/>
    <n v="0"/>
    <s v="-"/>
    <n v="0"/>
  </r>
  <r>
    <s v="943"/>
    <x v="12"/>
    <x v="1"/>
    <s v="007"/>
    <s v="Z1B8050013"/>
    <s v="1962"/>
    <s v="FC"/>
    <s v="00183523"/>
    <s v=""/>
    <s v=""/>
    <s v=""/>
    <s v=""/>
    <n v="0"/>
    <s v=""/>
    <s v="CAJA SIN ACTIVIDAD"/>
    <s v="J-31122224-3 "/>
    <n v="40579471.25"/>
    <n v="0"/>
    <n v="35216791.25"/>
    <n v="4623000"/>
    <s v="16"/>
    <n v="739680"/>
    <n v="0"/>
    <s v="-"/>
    <n v="0"/>
    <n v="0"/>
    <s v="-"/>
    <n v="0"/>
    <n v="0"/>
    <s v="-"/>
    <n v="0"/>
  </r>
  <r>
    <s v="944"/>
    <x v="12"/>
    <x v="1"/>
    <s v="007"/>
    <s v="Z1B8050013"/>
    <s v="1962"/>
    <s v="FC"/>
    <s v="00183483-00183522"/>
    <s v=""/>
    <s v=""/>
    <s v=""/>
    <s v=""/>
    <n v="0"/>
    <s v=""/>
    <s v="CAJA SIN ACTIVIDAD"/>
    <s v=""/>
    <n v="1748582638.4100001"/>
    <n v="0"/>
    <n v="1143466959.5999999"/>
    <n v="0"/>
    <s v="-"/>
    <n v="0"/>
    <n v="521651447.25"/>
    <s v="16"/>
    <n v="83464231.560000002"/>
    <n v="0"/>
    <s v="-"/>
    <n v="0"/>
    <n v="0"/>
    <s v="-"/>
    <n v="0"/>
  </r>
  <r>
    <s v="945"/>
    <x v="12"/>
    <x v="1"/>
    <s v="007"/>
    <s v="Z1B8050013"/>
    <s v="1962"/>
    <s v="FC"/>
    <s v="00183482"/>
    <s v=""/>
    <s v=""/>
    <s v=""/>
    <s v=""/>
    <n v="0"/>
    <s v=""/>
    <s v="CAJA SIN ACTIVIDAD"/>
    <s v="J-29610885-4 "/>
    <n v="12631418.210000001"/>
    <n v="0"/>
    <n v="3090375"/>
    <n v="8225037.25"/>
    <s v="16"/>
    <n v="1316005.96"/>
    <n v="0"/>
    <s v="-"/>
    <n v="0"/>
    <n v="0"/>
    <s v="-"/>
    <n v="0"/>
    <n v="0"/>
    <s v="-"/>
    <n v="0"/>
  </r>
  <r>
    <s v="946"/>
    <x v="12"/>
    <x v="1"/>
    <s v="007"/>
    <s v="Z1B8050013"/>
    <s v="1962"/>
    <s v="FC"/>
    <s v="00183433-00183481"/>
    <s v=""/>
    <s v=""/>
    <s v=""/>
    <s v=""/>
    <n v="0"/>
    <s v=""/>
    <s v="CAJA SIN ACTIVIDAD"/>
    <s v=""/>
    <n v="1861182286.8"/>
    <n v="0"/>
    <n v="1559054960.9499998"/>
    <n v="0"/>
    <s v="-"/>
    <n v="0"/>
    <n v="260454591.25"/>
    <s v="16"/>
    <n v="41672734.600000001"/>
    <n v="0"/>
    <s v="-"/>
    <n v="0"/>
    <n v="0"/>
    <s v="-"/>
    <n v="0"/>
  </r>
  <r>
    <s v="947"/>
    <x v="12"/>
    <x v="1"/>
    <s v="008"/>
    <s v="Z1B8050003"/>
    <s v="1878"/>
    <s v="FC"/>
    <s v="00183037-00183108"/>
    <s v=""/>
    <s v=""/>
    <s v=""/>
    <s v=""/>
    <n v="0"/>
    <s v=""/>
    <s v="CAJA SIN ACTIVIDAD"/>
    <s v=""/>
    <n v="3865469766.1899996"/>
    <n v="0"/>
    <n v="3080329444.0999999"/>
    <n v="0"/>
    <s v="-"/>
    <n v="0"/>
    <n v="676845105.25"/>
    <s v="-"/>
    <n v="108295216.84000002"/>
    <n v="0"/>
    <s v="-"/>
    <n v="0"/>
    <n v="0"/>
    <s v="-"/>
    <n v="0"/>
  </r>
  <r>
    <s v="948"/>
    <x v="12"/>
    <x v="1"/>
    <s v="008"/>
    <s v="Z1B8050003"/>
    <s v="1878"/>
    <s v="FC"/>
    <s v="00183036"/>
    <s v=""/>
    <s v=""/>
    <s v=""/>
    <s v=""/>
    <n v="0"/>
    <s v=""/>
    <s v="CAJA SIN ACTIVIDAD"/>
    <s v="V05813760-6"/>
    <n v="40973984"/>
    <n v="0"/>
    <n v="0"/>
    <n v="35322400"/>
    <s v="16"/>
    <n v="5651584"/>
    <n v="0"/>
    <s v="-"/>
    <n v="0"/>
    <n v="0"/>
    <s v="-"/>
    <n v="0"/>
    <n v="0"/>
    <s v="-"/>
    <n v="0"/>
  </r>
  <r>
    <s v="949"/>
    <x v="12"/>
    <x v="1"/>
    <s v="008"/>
    <s v="Z1B8050003"/>
    <s v="1878"/>
    <s v="FC"/>
    <s v="00183007-00183035"/>
    <s v=""/>
    <s v=""/>
    <s v=""/>
    <s v=""/>
    <n v="0"/>
    <s v=""/>
    <s v="CAJA SIN ACTIVIDAD"/>
    <s v=""/>
    <n v="903833048.80000007"/>
    <n v="0"/>
    <n v="750976668.94999993"/>
    <n v="0"/>
    <s v="-"/>
    <n v="0"/>
    <n v="131772741.25"/>
    <s v="-"/>
    <n v="21083638.599999998"/>
    <n v="0"/>
    <s v="-"/>
    <n v="0"/>
    <n v="0"/>
    <s v="-"/>
    <n v="0"/>
  </r>
  <r>
    <s v="950"/>
    <x v="12"/>
    <x v="0"/>
    <s v="008"/>
    <s v="Z1F0017970"/>
    <s v="0133-0133"/>
    <s v="FC"/>
    <s v="00001995-00002006"/>
    <s v=""/>
    <s v=""/>
    <s v=""/>
    <s v=""/>
    <n v="0"/>
    <s v=""/>
    <s v="CAJA SIN ACTIVIDAD"/>
    <s v=""/>
    <n v="105484878"/>
    <n v="0"/>
    <n v="502500"/>
    <n v="0"/>
    <s v="-"/>
    <n v="0"/>
    <n v="90502050"/>
    <s v="16"/>
    <n v="14480328"/>
    <n v="0"/>
    <s v="-"/>
    <n v="0"/>
    <n v="0"/>
    <s v="-"/>
    <n v="0"/>
  </r>
  <r>
    <s v="951"/>
    <x v="12"/>
    <x v="1"/>
    <s v="009"/>
    <s v="Z1B8014458"/>
    <s v="1928"/>
    <s v="FC"/>
    <s v="00184559-00184606"/>
    <s v=""/>
    <s v=""/>
    <s v=""/>
    <s v=""/>
    <n v="0"/>
    <s v=""/>
    <s v="CAJA SIN ACTIVIDAD"/>
    <s v=""/>
    <n v="1563297304.1099999"/>
    <n v="0"/>
    <n v="1055866659.35"/>
    <n v="0"/>
    <s v="-"/>
    <n v="0"/>
    <n v="437440211"/>
    <s v="16"/>
    <n v="69990433.760000005"/>
    <n v="0"/>
    <s v="-"/>
    <n v="0"/>
    <n v="0"/>
    <s v="-"/>
    <n v="0"/>
  </r>
  <r>
    <s v="952"/>
    <x v="12"/>
    <x v="1"/>
    <s v="010"/>
    <s v="Z1F0000341"/>
    <s v="1402"/>
    <s v="FC"/>
    <s v="000818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53"/>
    <x v="12"/>
    <x v="1"/>
    <s v="012"/>
    <s v="Z1B8038506"/>
    <s v="1783"/>
    <s v="FC"/>
    <s v="00075973-00075993"/>
    <s v=""/>
    <s v=""/>
    <s v=""/>
    <s v=""/>
    <n v="0"/>
    <s v=""/>
    <s v="CAJA SIN ACTIVIDAD"/>
    <s v=""/>
    <n v="255557696.34999999"/>
    <n v="0"/>
    <n v="197878355.15000001"/>
    <n v="0"/>
    <s v="-"/>
    <n v="0"/>
    <n v="49723570"/>
    <s v="16"/>
    <n v="7955771.2000000002"/>
    <n v="0"/>
    <s v="-"/>
    <n v="0"/>
    <n v="0"/>
    <s v="-"/>
    <n v="0"/>
  </r>
  <r>
    <s v="954"/>
    <x v="12"/>
    <x v="1"/>
    <s v="014"/>
    <s v="Z1F0000338"/>
    <s v="1624"/>
    <s v="NC"/>
    <s v=""/>
    <s v="00000076"/>
    <s v=""/>
    <s v="00066863"/>
    <s v="13/7/2021"/>
    <n v="10552500"/>
    <s v="VEN"/>
    <s v="CAJA SIN ACTIVIDAD"/>
    <s v="V"/>
    <n v="-10552500"/>
    <n v="0"/>
    <n v="-10552500"/>
    <n v="0"/>
    <s v="-"/>
    <n v="0"/>
    <n v="0"/>
    <s v="-"/>
    <n v="0"/>
    <n v="0"/>
    <s v="-"/>
    <n v="0"/>
    <n v="0"/>
    <s v="-"/>
    <n v="0"/>
  </r>
  <r>
    <s v="955"/>
    <x v="12"/>
    <x v="1"/>
    <s v="014"/>
    <s v="Z1F0000338"/>
    <s v="1624"/>
    <s v="FC"/>
    <s v="00066880-00066892"/>
    <s v=""/>
    <s v=""/>
    <s v=""/>
    <s v=""/>
    <n v="0"/>
    <s v=""/>
    <s v="CAJA SIN ACTIVIDAD"/>
    <s v=""/>
    <n v="77592432"/>
    <n v="0"/>
    <n v="66665000"/>
    <n v="0"/>
    <s v="-"/>
    <n v="0"/>
    <n v="9420200"/>
    <s v="-"/>
    <n v="1507232"/>
    <n v="0"/>
    <s v="-"/>
    <n v="0"/>
    <n v="0"/>
    <s v="-"/>
    <n v="0"/>
  </r>
  <r>
    <s v="956"/>
    <x v="12"/>
    <x v="1"/>
    <s v="014"/>
    <s v="Z1F0000338"/>
    <s v="1624"/>
    <s v="FC"/>
    <s v="00066879"/>
    <s v=""/>
    <s v=""/>
    <s v=""/>
    <s v=""/>
    <n v="0"/>
    <s v=""/>
    <s v="CAJA SIN ACTIVIDAD"/>
    <s v="J401514227"/>
    <n v="7657296"/>
    <n v="0"/>
    <n v="4020000"/>
    <n v="3135600"/>
    <s v="16"/>
    <n v="501696"/>
    <n v="0"/>
    <s v="-"/>
    <n v="0"/>
    <n v="0"/>
    <s v="-"/>
    <n v="0"/>
    <n v="0"/>
    <s v="-"/>
    <n v="0"/>
  </r>
  <r>
    <s v="957"/>
    <x v="12"/>
    <x v="1"/>
    <s v="014"/>
    <s v="Z1F0000338"/>
    <s v="1624"/>
    <s v="FC"/>
    <s v="00066801-00066878"/>
    <s v=""/>
    <s v=""/>
    <s v=""/>
    <s v=""/>
    <n v="0"/>
    <s v=""/>
    <s v="CAJA SIN ACTIVIDAD"/>
    <s v=""/>
    <n v="509661150.80000001"/>
    <n v="0"/>
    <n v="358455000"/>
    <n v="0"/>
    <s v="-"/>
    <n v="0"/>
    <n v="130350130"/>
    <s v="-"/>
    <n v="20856020.800000001"/>
    <n v="0"/>
    <s v="-"/>
    <n v="0"/>
    <n v="0"/>
    <s v="-"/>
    <n v="0"/>
  </r>
  <r>
    <s v="958"/>
    <x v="12"/>
    <x v="1"/>
    <s v="015"/>
    <s v="Z1B8050356"/>
    <s v="1761"/>
    <s v="NC"/>
    <s v=""/>
    <s v="00000082"/>
    <s v=""/>
    <s v="00182825"/>
    <s v="10/7/2021"/>
    <n v="13080000"/>
    <s v="VEN"/>
    <s v="CAJA SIN ACTIVIDAD"/>
    <s v="V10282238"/>
    <n v="-13080000"/>
    <n v="0"/>
    <n v="-13080000"/>
    <n v="0"/>
    <s v="-"/>
    <n v="0"/>
    <n v="0"/>
    <s v="-"/>
    <n v="0"/>
    <n v="0"/>
    <s v="-"/>
    <n v="0"/>
    <n v="0"/>
    <s v="-"/>
    <n v="0"/>
  </r>
  <r>
    <s v="959"/>
    <x v="12"/>
    <x v="1"/>
    <s v="015"/>
    <s v="Z1B8050356"/>
    <s v="1761"/>
    <s v="NC"/>
    <s v=""/>
    <s v="00000081"/>
    <s v=""/>
    <s v="00091480"/>
    <s v="11/7/2021"/>
    <n v="62051520"/>
    <s v="VEN"/>
    <s v="CAJA SIN ACTIVIDAD"/>
    <s v="V13232986"/>
    <n v="-13080000"/>
    <n v="0"/>
    <n v="-13080000"/>
    <n v="0"/>
    <s v="-"/>
    <n v="0"/>
    <n v="0"/>
    <s v="-"/>
    <n v="0"/>
    <n v="0"/>
    <s v="-"/>
    <n v="0"/>
    <n v="0"/>
    <s v="-"/>
    <n v="0"/>
  </r>
  <r>
    <s v="960"/>
    <x v="12"/>
    <x v="1"/>
    <s v="015"/>
    <s v="Z1B8050356"/>
    <s v="1761"/>
    <s v="FC"/>
    <s v="00091514-00091527"/>
    <s v=""/>
    <s v=""/>
    <s v=""/>
    <s v=""/>
    <n v="0"/>
    <s v=""/>
    <s v="CAJA SIN ACTIVIDAD"/>
    <s v=""/>
    <n v="650082431.88999999"/>
    <n v="0"/>
    <n v="592504774.54999995"/>
    <n v="0"/>
    <s v="-"/>
    <n v="0"/>
    <n v="49635911.5"/>
    <s v="-"/>
    <n v="7941745.8399999999"/>
    <n v="0"/>
    <s v="-"/>
    <n v="0"/>
    <n v="0"/>
    <s v="-"/>
    <n v="0"/>
  </r>
  <r>
    <s v="961"/>
    <x v="12"/>
    <x v="1"/>
    <s v="016"/>
    <s v="Z1F0000490"/>
    <s v="0301"/>
    <s v="FC"/>
    <s v="00005900-00005919"/>
    <s v=""/>
    <s v=""/>
    <s v=""/>
    <s v=""/>
    <n v="0"/>
    <s v=""/>
    <s v="CAJA SIN ACTIVIDAD"/>
    <s v=""/>
    <n v="108006529.25"/>
    <n v="0"/>
    <n v="105908089.25"/>
    <n v="0"/>
    <s v="-"/>
    <n v="0"/>
    <n v="1809000"/>
    <s v="-"/>
    <n v="289440"/>
    <n v="0"/>
    <s v="-"/>
    <n v="0"/>
    <n v="0"/>
    <s v="-"/>
    <n v="0"/>
  </r>
  <r>
    <s v="962"/>
    <x v="12"/>
    <x v="1"/>
    <s v="016"/>
    <s v="Z1F0000490"/>
    <s v="0301"/>
    <s v="FC"/>
    <s v="00005896-00005899"/>
    <s v=""/>
    <s v=""/>
    <s v=""/>
    <s v=""/>
    <n v="0"/>
    <s v=""/>
    <s v="CAJA SIN ACTIVIDAD"/>
    <s v=""/>
    <n v="21143458"/>
    <n v="0"/>
    <n v="16080000"/>
    <n v="0"/>
    <s v="-"/>
    <n v="0"/>
    <n v="4365050"/>
    <s v="16"/>
    <n v="698408"/>
    <n v="0"/>
    <s v="-"/>
    <n v="0"/>
    <n v="0"/>
    <s v="-"/>
    <n v="0"/>
  </r>
  <r>
    <s v="963"/>
    <x v="12"/>
    <x v="1"/>
    <s v="016"/>
    <s v="Z1F0000490"/>
    <s v="0301"/>
    <s v="FC"/>
    <s v="00005893-00005895"/>
    <s v=""/>
    <s v=""/>
    <s v=""/>
    <s v=""/>
    <n v="0"/>
    <s v=""/>
    <s v="CAJA SIN ACTIVIDAD"/>
    <s v=""/>
    <n v="11912600"/>
    <n v="0"/>
    <n v="9192400"/>
    <n v="0"/>
    <s v="-"/>
    <n v="0"/>
    <n v="2345000"/>
    <s v="-"/>
    <n v="375200"/>
    <n v="0"/>
    <s v="-"/>
    <n v="0"/>
    <n v="0"/>
    <s v="-"/>
    <n v="0"/>
  </r>
  <r>
    <s v="964"/>
    <x v="12"/>
    <x v="1"/>
    <s v="016"/>
    <s v="Z1F0000490"/>
    <s v="0301"/>
    <s v="FC"/>
    <s v="00005892"/>
    <s v=""/>
    <s v=""/>
    <s v=""/>
    <s v=""/>
    <n v="0"/>
    <s v=""/>
    <s v="CAJA SIN ACTIVIDAD"/>
    <s v="V23625140"/>
    <n v="6166211"/>
    <n v="0"/>
    <n v="2392905"/>
    <n v="0"/>
    <s v="-"/>
    <n v="0"/>
    <n v="3252850"/>
    <s v="16"/>
    <n v="520456"/>
    <n v="0"/>
    <s v="-"/>
    <n v="0"/>
    <n v="0"/>
    <s v="-"/>
    <n v="0"/>
  </r>
  <r>
    <s v="965"/>
    <x v="12"/>
    <x v="1"/>
    <s v="016"/>
    <s v="Z1F0000490"/>
    <s v="0301"/>
    <s v="FC"/>
    <s v="00005874-00005891"/>
    <s v=""/>
    <s v=""/>
    <s v=""/>
    <s v=""/>
    <n v="0"/>
    <s v=""/>
    <s v="CAJA SIN ACTIVIDAD"/>
    <s v=""/>
    <n v="152073585"/>
    <n v="0"/>
    <n v="145269199"/>
    <n v="0"/>
    <s v="-"/>
    <n v="0"/>
    <n v="5865850"/>
    <s v="-"/>
    <n v="938536"/>
    <n v="0"/>
    <s v="-"/>
    <n v="0"/>
    <n v="0"/>
    <s v="-"/>
    <n v="0"/>
  </r>
  <r>
    <s v="966"/>
    <x v="12"/>
    <x v="1"/>
    <s v="016"/>
    <s v="Z1F0000490"/>
    <s v="0301"/>
    <s v="FC"/>
    <s v="00005870-00005872"/>
    <s v=""/>
    <s v=""/>
    <s v=""/>
    <s v=""/>
    <n v="0"/>
    <s v=""/>
    <s v="CAJA SIN ACTIVIDAD"/>
    <s v=""/>
    <n v="58300083.5"/>
    <n v="0"/>
    <n v="55774183.5"/>
    <n v="0"/>
    <s v="-"/>
    <n v="0"/>
    <n v="2177500"/>
    <s v="16"/>
    <n v="348400"/>
    <n v="0"/>
    <s v="-"/>
    <n v="0"/>
    <n v="0"/>
    <s v="-"/>
    <n v="0"/>
  </r>
  <r>
    <s v="967"/>
    <x v="12"/>
    <x v="1"/>
    <s v="016"/>
    <s v="Z1F0000490"/>
    <s v="0301"/>
    <s v="FC"/>
    <s v="00005855-00005869"/>
    <s v=""/>
    <s v=""/>
    <s v=""/>
    <s v=""/>
    <n v="0"/>
    <s v=""/>
    <s v="CAJA SIN ACTIVIDAD"/>
    <s v=""/>
    <n v="112973711.69999999"/>
    <n v="0"/>
    <n v="47500852.5"/>
    <n v="0"/>
    <s v="-"/>
    <n v="0"/>
    <n v="56442120"/>
    <s v="-"/>
    <n v="9030739.1999999993"/>
    <n v="0"/>
    <s v="-"/>
    <n v="0"/>
    <n v="0"/>
    <s v="-"/>
    <n v="0"/>
  </r>
  <r>
    <s v="968"/>
    <x v="12"/>
    <x v="1"/>
    <s v="016"/>
    <s v="Z1F0000490"/>
    <s v="0301"/>
    <s v="FC"/>
    <s v="00005853-00005854"/>
    <s v=""/>
    <s v=""/>
    <s v=""/>
    <s v=""/>
    <n v="0"/>
    <s v=""/>
    <s v="CAJA SIN ACTIVIDAD"/>
    <s v=""/>
    <n v="10067199.5"/>
    <n v="0"/>
    <n v="10067199.5"/>
    <n v="0"/>
    <s v="-"/>
    <n v="0"/>
    <n v="0"/>
    <s v="-"/>
    <n v="0"/>
    <n v="0"/>
    <s v="-"/>
    <n v="0"/>
    <n v="0"/>
    <s v="-"/>
    <n v="0"/>
  </r>
  <r>
    <s v="969"/>
    <x v="12"/>
    <x v="1"/>
    <s v="017"/>
    <s v="Z7C0004030"/>
    <s v="0218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970"/>
    <x v="13"/>
    <x v="1"/>
    <s v="001"/>
    <s v="Z1F0000700"/>
    <s v="1600"/>
    <s v="FC"/>
    <s v="00128742-00128801"/>
    <s v=""/>
    <s v=""/>
    <s v=""/>
    <s v=""/>
    <n v="0"/>
    <s v=""/>
    <s v="CAJA SIN ACTIVIDAD"/>
    <s v=""/>
    <n v="1635795917.5200002"/>
    <n v="0"/>
    <n v="1264412989"/>
    <n v="0"/>
    <s v="-"/>
    <n v="0"/>
    <n v="320157697"/>
    <s v="-"/>
    <n v="51225231.519999996"/>
    <n v="0"/>
    <s v="-"/>
    <n v="0"/>
    <n v="0"/>
    <s v="-"/>
    <n v="0"/>
  </r>
  <r>
    <s v="971"/>
    <x v="13"/>
    <x v="0"/>
    <s v="001"/>
    <s v="Z1F0017854"/>
    <s v="0510"/>
    <s v="NC"/>
    <s v=""/>
    <s v="00000114"/>
    <s v=""/>
    <s v="00030714"/>
    <s v="14-07-2021"/>
    <n v="30923561"/>
    <s v="VEN"/>
    <s v="CAJA SIN ACTIVIDAD"/>
    <s v="V14276786"/>
    <n v="-2461056"/>
    <n v="0"/>
    <n v="0"/>
    <n v="0"/>
    <s v="-"/>
    <n v="0"/>
    <n v="-2121600"/>
    <s v="16"/>
    <n v="-339456"/>
    <n v="0"/>
    <s v="-"/>
    <n v="0"/>
    <n v="0"/>
    <s v="-"/>
    <n v="0"/>
  </r>
  <r>
    <s v="972"/>
    <x v="13"/>
    <x v="0"/>
    <s v="001"/>
    <s v="Z1F0017854"/>
    <s v="0510-0510"/>
    <s v="FC"/>
    <s v="00030709-00030763"/>
    <s v=""/>
    <s v=""/>
    <s v=""/>
    <s v=""/>
    <n v="0"/>
    <s v=""/>
    <s v="CAJA SIN ACTIVIDAD"/>
    <s v=""/>
    <n v="1707412090.5999999"/>
    <n v="0"/>
    <n v="1209400647"/>
    <n v="0"/>
    <s v="-"/>
    <n v="0"/>
    <n v="429320210"/>
    <s v="-"/>
    <n v="68691233.599999994"/>
    <n v="0"/>
    <s v="-"/>
    <n v="0"/>
    <n v="0"/>
    <s v="-"/>
    <n v="0"/>
  </r>
  <r>
    <s v="973"/>
    <x v="13"/>
    <x v="0"/>
    <s v="001"/>
    <s v="Z1F0017854"/>
    <s v="0510"/>
    <s v="FC"/>
    <s v="00030708"/>
    <s v=""/>
    <s v=""/>
    <s v=""/>
    <s v=""/>
    <n v="0"/>
    <s v=""/>
    <s v="CAJA SIN ACTIVIDAD"/>
    <s v="J401829015"/>
    <n v="23328760"/>
    <n v="0"/>
    <n v="0"/>
    <n v="20111000"/>
    <s v="16"/>
    <n v="3217760"/>
    <n v="0"/>
    <s v="-"/>
    <n v="0"/>
    <n v="0"/>
    <s v="-"/>
    <n v="0"/>
    <n v="0"/>
    <s v="-"/>
    <n v="0"/>
  </r>
  <r>
    <s v="974"/>
    <x v="13"/>
    <x v="0"/>
    <s v="001"/>
    <s v="Z1F0017854"/>
    <s v="0510-0510"/>
    <s v="FC"/>
    <s v="00030667-00030707"/>
    <s v=""/>
    <s v=""/>
    <s v=""/>
    <s v=""/>
    <n v="0"/>
    <s v=""/>
    <s v="CAJA SIN ACTIVIDAD"/>
    <s v=""/>
    <n v="816036891.63080001"/>
    <n v="0"/>
    <n v="563994986.54999995"/>
    <n v="0"/>
    <s v="-"/>
    <n v="0"/>
    <n v="217277504.38"/>
    <s v="16"/>
    <n v="34764400.700800002"/>
    <n v="0"/>
    <s v="-"/>
    <n v="0"/>
    <n v="0"/>
    <s v="-"/>
    <n v="0"/>
  </r>
  <r>
    <s v="615"/>
    <x v="8"/>
    <x v="1"/>
    <s v="013"/>
    <s v="Z1B8050578"/>
    <s v="1736-1736"/>
    <s v="FC"/>
    <s v="00155990-00156057"/>
    <s v=""/>
    <s v=""/>
    <s v=""/>
    <s v=""/>
    <n v="0"/>
    <s v=""/>
    <s v="VENTAS NO CONTRIBUYENTES"/>
    <s v=""/>
    <n v="701045550.30000007"/>
    <n v="0"/>
    <n v="609602877.9000001"/>
    <n v="0"/>
    <s v="-"/>
    <n v="0"/>
    <n v="78829890"/>
    <s v="-"/>
    <n v="12612782.399999999"/>
    <n v="0"/>
    <s v="-"/>
    <n v="0"/>
    <n v="0"/>
    <s v="-"/>
    <n v="0"/>
  </r>
  <r>
    <s v="976"/>
    <x v="13"/>
    <x v="1"/>
    <s v="002"/>
    <s v="Z1B8050002"/>
    <s v="1936"/>
    <s v="FC"/>
    <s v="00174996-00175008"/>
    <s v=""/>
    <s v=""/>
    <s v=""/>
    <s v=""/>
    <n v="0"/>
    <s v=""/>
    <s v="CAJA SIN ACTIVIDAD"/>
    <s v=""/>
    <n v="859266130.95999992"/>
    <n v="0"/>
    <n v="752691008"/>
    <n v="0"/>
    <s v="-"/>
    <n v="0"/>
    <n v="91875106"/>
    <s v="16"/>
    <n v="14700016.960000001"/>
    <n v="0"/>
    <s v="-"/>
    <n v="0"/>
    <n v="0"/>
    <s v="-"/>
    <n v="0"/>
  </r>
  <r>
    <s v="977"/>
    <x v="13"/>
    <x v="1"/>
    <s v="002"/>
    <s v="Z1B8050002"/>
    <s v="1936"/>
    <s v="FC"/>
    <s v="00174995"/>
    <s v=""/>
    <s v=""/>
    <s v=""/>
    <s v=""/>
    <n v="0"/>
    <s v=""/>
    <s v="CAJA SIN ACTIVIDAD"/>
    <s v="J311222243"/>
    <n v="52277805"/>
    <n v="0"/>
    <n v="52198925"/>
    <n v="68000"/>
    <s v="16"/>
    <n v="10880"/>
    <n v="0"/>
    <s v="-"/>
    <n v="0"/>
    <n v="0"/>
    <s v="-"/>
    <n v="0"/>
    <n v="0"/>
    <s v="-"/>
    <n v="0"/>
  </r>
  <r>
    <s v="978"/>
    <x v="13"/>
    <x v="1"/>
    <s v="002"/>
    <s v="Z1B8050002"/>
    <s v="1936"/>
    <s v="FC"/>
    <s v="00174969-00174994"/>
    <s v=""/>
    <s v=""/>
    <s v=""/>
    <s v=""/>
    <n v="0"/>
    <s v=""/>
    <s v="CAJA SIN ACTIVIDAD"/>
    <s v=""/>
    <n v="1111402618.04"/>
    <n v="0"/>
    <n v="845878596"/>
    <n v="0"/>
    <s v="-"/>
    <n v="0"/>
    <n v="228900019"/>
    <s v="-"/>
    <n v="36624003.040000007"/>
    <n v="0"/>
    <s v="-"/>
    <n v="0"/>
    <n v="0"/>
    <s v="-"/>
    <n v="0"/>
  </r>
  <r>
    <s v="979"/>
    <x v="13"/>
    <x v="1"/>
    <s v="002"/>
    <s v="Z1B8050002"/>
    <s v="1936"/>
    <s v="FC"/>
    <s v="00174968"/>
    <s v=""/>
    <s v=""/>
    <s v=""/>
    <s v=""/>
    <n v="0"/>
    <s v=""/>
    <s v="CAJA SIN ACTIVIDAD"/>
    <s v="J410735279"/>
    <n v="150248577.19999999"/>
    <n v="0"/>
    <n v="141875761"/>
    <n v="7217945"/>
    <s v="16"/>
    <n v="1154871.2"/>
    <n v="0"/>
    <s v="-"/>
    <n v="0"/>
    <n v="0"/>
    <s v="-"/>
    <n v="0"/>
    <n v="0"/>
    <s v="-"/>
    <n v="0"/>
  </r>
  <r>
    <s v="980"/>
    <x v="13"/>
    <x v="1"/>
    <s v="002"/>
    <s v="Z1B8050002"/>
    <s v="1936"/>
    <s v="FC"/>
    <s v="00174935-00174967"/>
    <s v=""/>
    <s v=""/>
    <s v=""/>
    <s v=""/>
    <n v="0"/>
    <s v=""/>
    <s v="CAJA SIN ACTIVIDAD"/>
    <s v=""/>
    <n v="1687298071.52"/>
    <n v="0"/>
    <n v="1481060167"/>
    <n v="0"/>
    <s v="-"/>
    <n v="0"/>
    <n v="177791297"/>
    <s v="-"/>
    <n v="28446607.520000003"/>
    <n v="0"/>
    <s v="-"/>
    <n v="0"/>
    <n v="0"/>
    <s v="-"/>
    <n v="0"/>
  </r>
  <r>
    <s v="981"/>
    <x v="13"/>
    <x v="0"/>
    <s v="002"/>
    <s v="Z1F0017966"/>
    <s v="0507-0507"/>
    <s v="FC"/>
    <s v="00016239-00016270"/>
    <s v=""/>
    <s v=""/>
    <s v=""/>
    <s v=""/>
    <n v="0"/>
    <s v=""/>
    <s v="CAJA SIN ACTIVIDAD"/>
    <s v=""/>
    <n v="1018475083"/>
    <n v="0"/>
    <n v="720113948"/>
    <n v="0"/>
    <s v="-"/>
    <n v="0"/>
    <n v="257207875"/>
    <s v="-"/>
    <n v="41153260"/>
    <n v="0"/>
    <s v="-"/>
    <n v="0"/>
    <n v="0"/>
    <s v="-"/>
    <n v="0"/>
  </r>
  <r>
    <s v="982"/>
    <x v="13"/>
    <x v="1"/>
    <s v="002"/>
    <s v="Z1B8050149"/>
    <s v="1859"/>
    <s v="FC "/>
    <s v="00213687-00213757"/>
    <m/>
    <m/>
    <m/>
    <m/>
    <n v="0"/>
    <m/>
    <s v="CAJA SIN ACTIVIDAD"/>
    <m/>
    <n v="939995680.00999999"/>
    <n v="0"/>
    <n v="939995680.00999999"/>
    <n v="0"/>
    <s v="-"/>
    <n v="0"/>
    <n v="0"/>
    <s v="-"/>
    <n v="0"/>
    <n v="0"/>
    <s v="-"/>
    <n v="0"/>
    <n v="0"/>
    <s v="-"/>
    <n v="0"/>
  </r>
  <r>
    <s v="983"/>
    <x v="13"/>
    <x v="1"/>
    <s v="002"/>
    <s v="Z1B8050149"/>
    <s v="1859"/>
    <s v="NC"/>
    <m/>
    <s v="00001281"/>
    <m/>
    <m/>
    <m/>
    <n v="0"/>
    <m/>
    <s v="CAJA SIN ACTIVIDAD"/>
    <m/>
    <n v="-46157798.159999996"/>
    <n v="0"/>
    <n v="-46157798.159999996"/>
    <n v="0"/>
    <s v="-"/>
    <n v="0"/>
    <n v="0"/>
    <s v="-"/>
    <n v="0"/>
    <n v="0"/>
    <s v="-"/>
    <n v="0"/>
    <n v="0"/>
    <s v="-"/>
    <n v="0"/>
  </r>
  <r>
    <s v="984"/>
    <x v="13"/>
    <x v="1"/>
    <s v="002"/>
    <s v="Z1B8050365"/>
    <s v="1335"/>
    <s v="FC "/>
    <s v="00088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02"/>
    <x v="9"/>
    <x v="1"/>
    <s v="013"/>
    <s v="Z1B8050578"/>
    <s v="1738-1738"/>
    <s v="FC"/>
    <s v="00156089-00156222"/>
    <s v=""/>
    <s v=""/>
    <s v=""/>
    <s v=""/>
    <n v="0"/>
    <s v=""/>
    <s v="VENTAS NO CONTRIBUYENTES"/>
    <s v=""/>
    <n v="1307894003.4880002"/>
    <n v="0"/>
    <n v="1132070307.3999999"/>
    <n v="0"/>
    <s v="-"/>
    <n v="0"/>
    <n v="151572151.80000001"/>
    <s v="16"/>
    <n v="24251544.287999999"/>
    <n v="0"/>
    <s v="-"/>
    <n v="0"/>
    <n v="0"/>
    <s v="-"/>
    <n v="0"/>
  </r>
  <r>
    <s v="764"/>
    <x v="10"/>
    <x v="1"/>
    <s v="013"/>
    <s v="Z1B8050578"/>
    <s v="1739-1740"/>
    <s v="FC"/>
    <s v="00156253-00156314"/>
    <s v=""/>
    <s v=""/>
    <s v=""/>
    <s v=""/>
    <n v="0"/>
    <s v=""/>
    <s v="VENTAS NO CONTRIBUYENTES"/>
    <s v=""/>
    <n v="642293295.94999981"/>
    <n v="0"/>
    <n v="529574564.74999988"/>
    <n v="0"/>
    <s v="-"/>
    <n v="0"/>
    <n v="97171320"/>
    <s v="-"/>
    <n v="15547411.199999999"/>
    <n v="0"/>
    <s v="-"/>
    <n v="0"/>
    <n v="0"/>
    <s v="-"/>
    <n v="0"/>
  </r>
  <r>
    <s v="765"/>
    <x v="10"/>
    <x v="1"/>
    <s v="013"/>
    <s v="Z1B8050578"/>
    <s v="1739"/>
    <s v="FC"/>
    <s v="00156252"/>
    <s v=""/>
    <s v=""/>
    <s v=""/>
    <s v=""/>
    <n v="0"/>
    <s v=""/>
    <s v="FUENTE DE SODA"/>
    <s v="J-001017747 "/>
    <n v="8175000"/>
    <n v="0"/>
    <n v="8175000"/>
    <n v="0"/>
    <s v="-"/>
    <n v="0"/>
    <n v="0"/>
    <s v="-"/>
    <n v="0"/>
    <n v="0"/>
    <s v="-"/>
    <n v="0"/>
    <n v="0"/>
    <s v="-"/>
    <n v="0"/>
  </r>
  <r>
    <s v="988"/>
    <x v="13"/>
    <x v="1"/>
    <s v="003"/>
    <s v="Z1B8051199"/>
    <s v="0019"/>
    <s v="FC"/>
    <s v="00001381-00001415"/>
    <s v=""/>
    <s v=""/>
    <s v=""/>
    <s v=""/>
    <n v="0"/>
    <s v=""/>
    <s v="CAJA SIN ACTIVIDAD"/>
    <s v=""/>
    <n v="2021638334.5399997"/>
    <n v="0"/>
    <n v="1511465034.5"/>
    <n v="0"/>
    <s v="-"/>
    <n v="0"/>
    <n v="439804569"/>
    <s v="-"/>
    <n v="70368731.039999992"/>
    <n v="0"/>
    <s v="-"/>
    <n v="0"/>
    <n v="0"/>
    <s v="-"/>
    <n v="0"/>
  </r>
  <r>
    <s v="989"/>
    <x v="13"/>
    <x v="1"/>
    <s v="003"/>
    <s v="Z1B8051199"/>
    <s v="0019"/>
    <s v="FC"/>
    <s v="00001380"/>
    <s v=""/>
    <s v=""/>
    <s v=""/>
    <s v=""/>
    <n v="0"/>
    <s v=""/>
    <s v="CAJA SIN ACTIVIDAD"/>
    <s v="J-30128801-7 "/>
    <n v="265200000"/>
    <n v="0"/>
    <n v="265200000"/>
    <n v="0"/>
    <s v="-"/>
    <n v="0"/>
    <n v="0"/>
    <s v="-"/>
    <n v="0"/>
    <n v="0"/>
    <s v="-"/>
    <n v="0"/>
    <n v="0"/>
    <s v="-"/>
    <n v="0"/>
  </r>
  <r>
    <s v="990"/>
    <x v="13"/>
    <x v="1"/>
    <s v="003"/>
    <s v="Z1B8051199"/>
    <s v="0019"/>
    <s v="FC"/>
    <s v="00001372-00001379"/>
    <s v=""/>
    <s v=""/>
    <s v=""/>
    <s v=""/>
    <n v="0"/>
    <s v=""/>
    <s v="CAJA SIN ACTIVIDAD"/>
    <s v=""/>
    <n v="229704881.86000001"/>
    <n v="0"/>
    <n v="197296052.5"/>
    <n v="0"/>
    <s v="-"/>
    <n v="0"/>
    <n v="27938646"/>
    <s v="16"/>
    <n v="4470183.3599999994"/>
    <n v="0"/>
    <s v="-"/>
    <n v="0"/>
    <n v="0"/>
    <s v="-"/>
    <n v="0"/>
  </r>
  <r>
    <s v="991"/>
    <x v="13"/>
    <x v="1"/>
    <s v="003"/>
    <s v="Z1B8051199"/>
    <s v="0019"/>
    <s v="FC"/>
    <s v="00001371"/>
    <s v=""/>
    <s v=""/>
    <s v=""/>
    <s v=""/>
    <n v="0"/>
    <s v=""/>
    <s v="CAJA SIN ACTIVIDAD"/>
    <s v="J-00359330-3 "/>
    <n v="261300000"/>
    <n v="0"/>
    <n v="261300000"/>
    <n v="0"/>
    <s v="-"/>
    <n v="0"/>
    <n v="0"/>
    <s v="-"/>
    <n v="0"/>
    <n v="0"/>
    <s v="-"/>
    <n v="0"/>
    <n v="0"/>
    <s v="-"/>
    <n v="0"/>
  </r>
  <r>
    <s v="992"/>
    <x v="13"/>
    <x v="1"/>
    <s v="003"/>
    <s v="Z1B8051199"/>
    <s v="0019"/>
    <s v="FC"/>
    <s v="00001368-00001370"/>
    <s v=""/>
    <s v=""/>
    <s v=""/>
    <s v=""/>
    <n v="0"/>
    <s v=""/>
    <s v="CAJA SIN ACTIVIDAD"/>
    <s v=""/>
    <n v="53644756"/>
    <n v="0"/>
    <n v="45771720"/>
    <n v="0"/>
    <s v="-"/>
    <n v="0"/>
    <n v="6787100"/>
    <s v="16"/>
    <n v="1085936"/>
    <n v="0"/>
    <s v="-"/>
    <n v="0"/>
    <n v="0"/>
    <s v="-"/>
    <n v="0"/>
  </r>
  <r>
    <s v="993"/>
    <x v="13"/>
    <x v="0"/>
    <s v="003"/>
    <s v="Z1F0017848"/>
    <s v="0502-0502"/>
    <s v="FC"/>
    <s v="00025071-00025129"/>
    <s v=""/>
    <s v=""/>
    <s v=""/>
    <s v=""/>
    <n v="0"/>
    <s v=""/>
    <s v="CAJA SIN ACTIVIDAD"/>
    <s v=""/>
    <n v="2099958006.1700001"/>
    <n v="0"/>
    <n v="1250693668.25"/>
    <n v="0"/>
    <s v="-"/>
    <n v="0"/>
    <n v="725286912"/>
    <s v="-"/>
    <n v="116045905.92000002"/>
    <n v="0"/>
    <s v="-"/>
    <n v="0"/>
    <n v="7344000"/>
    <s v="8"/>
    <n v="587520"/>
  </r>
  <r>
    <s v="766"/>
    <x v="10"/>
    <x v="1"/>
    <s v="013"/>
    <s v="Z1B8050578"/>
    <s v="1739-1739"/>
    <s v="FC"/>
    <s v="00156223-00156251"/>
    <s v=""/>
    <s v=""/>
    <s v=""/>
    <s v=""/>
    <n v="0"/>
    <s v=""/>
    <s v="VENTAS NO CONTRIBUYENTES"/>
    <s v=""/>
    <n v="533938664.02999991"/>
    <n v="0"/>
    <n v="474538479.64999998"/>
    <n v="0"/>
    <s v="-"/>
    <n v="0"/>
    <n v="51207055.5"/>
    <s v="16"/>
    <n v="8193128.8800000008"/>
    <n v="0"/>
    <s v="-"/>
    <n v="0"/>
    <n v="0"/>
    <s v="-"/>
    <n v="0"/>
  </r>
  <r>
    <s v="995"/>
    <x v="13"/>
    <x v="1"/>
    <s v="004"/>
    <s v="Z1B8050937"/>
    <s v="1864"/>
    <s v="FC"/>
    <s v="00171921-00171934"/>
    <s v=""/>
    <s v=""/>
    <s v=""/>
    <s v=""/>
    <n v="0"/>
    <s v=""/>
    <s v="CAJA SIN ACTIVIDAD"/>
    <s v=""/>
    <n v="318232147.59999996"/>
    <n v="0"/>
    <n v="255241932"/>
    <n v="0"/>
    <s v="-"/>
    <n v="0"/>
    <n v="54301910"/>
    <s v="-"/>
    <n v="8688305.5999999996"/>
    <n v="0"/>
    <s v="-"/>
    <n v="0"/>
    <n v="0"/>
    <s v="-"/>
    <n v="0"/>
  </r>
  <r>
    <s v="996"/>
    <x v="13"/>
    <x v="1"/>
    <s v="004"/>
    <s v="Z1B8050937"/>
    <s v="1864"/>
    <s v="FC"/>
    <s v="00171920"/>
    <s v=""/>
    <s v=""/>
    <s v=""/>
    <s v=""/>
    <n v="0"/>
    <s v=""/>
    <s v="CAJA SIN ACTIVIDAD"/>
    <s v="J312167319"/>
    <n v="178178683"/>
    <n v="0"/>
    <n v="169320459"/>
    <n v="7636400"/>
    <s v="16"/>
    <n v="1221824"/>
    <n v="0"/>
    <s v="-"/>
    <n v="0"/>
    <n v="0"/>
    <s v="-"/>
    <n v="0"/>
    <n v="0"/>
    <s v="-"/>
    <n v="0"/>
  </r>
  <r>
    <s v="997"/>
    <x v="13"/>
    <x v="1"/>
    <s v="004"/>
    <s v="Z1B8050937"/>
    <s v="1864"/>
    <s v="FC"/>
    <s v="00171805-00171919"/>
    <s v=""/>
    <s v=""/>
    <s v=""/>
    <s v=""/>
    <n v="0"/>
    <s v=""/>
    <s v="CAJA SIN ACTIVIDAD"/>
    <s v=""/>
    <n v="3961489282.21"/>
    <n v="0"/>
    <n v="3177306394.25"/>
    <n v="0"/>
    <s v="-"/>
    <n v="0"/>
    <n v="676019731"/>
    <s v="16"/>
    <n v="108163156.95999999"/>
    <n v="0"/>
    <s v="-"/>
    <n v="0"/>
    <n v="0"/>
    <s v="-"/>
    <n v="0"/>
  </r>
  <r>
    <s v="834"/>
    <x v="11"/>
    <x v="1"/>
    <s v="013"/>
    <s v="Z1B8050578"/>
    <s v="1741"/>
    <s v="NC"/>
    <s v=""/>
    <s v="00000058"/>
    <s v=""/>
    <s v="00156331"/>
    <s v="12/7/2021"/>
    <n v="3335400"/>
    <s v="VEN"/>
    <s v="MILAVY PARICA"/>
    <s v="V18537004 "/>
    <n v="-1667700"/>
    <n v="0"/>
    <n v="-1667700"/>
    <n v="0"/>
    <s v="-"/>
    <n v="0"/>
    <n v="0"/>
    <s v="-"/>
    <n v="0"/>
    <n v="0"/>
    <s v="-"/>
    <n v="0"/>
    <n v="0"/>
    <s v="-"/>
    <n v="0"/>
  </r>
  <r>
    <s v="836"/>
    <x v="11"/>
    <x v="1"/>
    <s v="013"/>
    <s v="Z1B8050578"/>
    <s v="1741-1741"/>
    <s v="FC"/>
    <s v="00156315-00156343"/>
    <s v=""/>
    <s v=""/>
    <s v=""/>
    <s v=""/>
    <n v="0"/>
    <s v=""/>
    <s v="VENTAS NO CONTRIBUYENTES"/>
    <s v=""/>
    <n v="625978850.34000003"/>
    <n v="0"/>
    <n v="516186762.60000002"/>
    <n v="0"/>
    <s v="-"/>
    <n v="0"/>
    <n v="94648351.5"/>
    <s v="16"/>
    <n v="15143736.239999998"/>
    <n v="0"/>
    <s v="-"/>
    <n v="0"/>
    <n v="0"/>
    <s v="-"/>
    <n v="0"/>
  </r>
  <r>
    <s v="919"/>
    <x v="12"/>
    <x v="1"/>
    <s v="013"/>
    <s v="Z1B8050578"/>
    <s v="1742-1742"/>
    <s v="FC"/>
    <s v="00156344-00156390"/>
    <s v=""/>
    <s v=""/>
    <s v=""/>
    <s v=""/>
    <n v="0"/>
    <s v=""/>
    <s v="CAJA SIN ACTIVIDAD"/>
    <s v=""/>
    <n v="492463761.19999999"/>
    <n v="0"/>
    <n v="433844147.19999999"/>
    <n v="0"/>
    <s v="-"/>
    <n v="0"/>
    <n v="50534150"/>
    <s v="-"/>
    <n v="8085464"/>
    <n v="0"/>
    <s v="-"/>
    <n v="0"/>
    <n v="0"/>
    <s v="-"/>
    <n v="0"/>
  </r>
  <r>
    <s v="1001"/>
    <x v="13"/>
    <x v="0"/>
    <s v="004"/>
    <s v="Z1F0017963"/>
    <s v="0506"/>
    <s v="NC"/>
    <s v=""/>
    <s v="00000057"/>
    <s v=""/>
    <s v="00020152"/>
    <s v="11-07-2021"/>
    <n v="36319480.100000001"/>
    <s v="VEN"/>
    <s v="CAJA SIN ACTIVIDAD"/>
    <s v="V6865387"/>
    <n v="-9001263.5999999996"/>
    <n v="0"/>
    <n v="0"/>
    <n v="0"/>
    <s v="-"/>
    <n v="0"/>
    <n v="-7759710"/>
    <s v="16"/>
    <n v="-1241553.6000000001"/>
    <n v="0"/>
    <s v="-"/>
    <n v="0"/>
    <n v="0"/>
    <s v="-"/>
    <n v="0"/>
  </r>
  <r>
    <s v="1002"/>
    <x v="13"/>
    <x v="0"/>
    <s v="004"/>
    <s v="Z1F0017963"/>
    <s v="0506-0506"/>
    <s v="FC"/>
    <s v="00016550-00016575"/>
    <s v=""/>
    <s v=""/>
    <s v=""/>
    <s v=""/>
    <n v="0"/>
    <s v=""/>
    <s v="CAJA SIN ACTIVIDAD"/>
    <s v=""/>
    <n v="582051997"/>
    <n v="0"/>
    <n v="439598661"/>
    <n v="0"/>
    <s v="-"/>
    <n v="0"/>
    <n v="122804600"/>
    <s v="16"/>
    <n v="19648736"/>
    <n v="0"/>
    <s v="-"/>
    <n v="0"/>
    <n v="0"/>
    <s v="-"/>
    <n v="0"/>
  </r>
  <r>
    <s v="1003"/>
    <x v="13"/>
    <x v="0"/>
    <s v="004"/>
    <s v="Z1F0017963"/>
    <s v="0506"/>
    <s v="FC"/>
    <s v="00016549"/>
    <s v=""/>
    <s v=""/>
    <s v=""/>
    <s v=""/>
    <n v="0"/>
    <s v=""/>
    <s v="CAJA SIN ACTIVIDAD"/>
    <s v="J402129041"/>
    <n v="199156224"/>
    <n v="0"/>
    <n v="0"/>
    <n v="171686400"/>
    <s v="16"/>
    <n v="27469824"/>
    <n v="0"/>
    <s v="-"/>
    <n v="0"/>
    <n v="0"/>
    <s v="-"/>
    <n v="0"/>
    <n v="0"/>
    <s v="-"/>
    <n v="0"/>
  </r>
  <r>
    <s v="1004"/>
    <x v="13"/>
    <x v="0"/>
    <s v="004"/>
    <s v="Z1F0017963"/>
    <s v="0506-0506"/>
    <s v="FC"/>
    <s v="00016530-00016548"/>
    <s v=""/>
    <s v=""/>
    <s v=""/>
    <s v=""/>
    <n v="0"/>
    <s v=""/>
    <s v="CAJA SIN ACTIVIDAD"/>
    <s v=""/>
    <n v="946681046.75999999"/>
    <n v="0"/>
    <n v="724428079"/>
    <n v="0"/>
    <s v="-"/>
    <n v="0"/>
    <n v="191597386"/>
    <s v="16"/>
    <n v="30655581.760000002"/>
    <n v="0"/>
    <s v="-"/>
    <n v="0"/>
    <n v="0"/>
    <s v="-"/>
    <n v="0"/>
  </r>
  <r>
    <s v="1005"/>
    <x v="13"/>
    <x v="0"/>
    <s v="004"/>
    <s v="Z1F0017963"/>
    <s v="0506"/>
    <s v="FC"/>
    <s v="00016529"/>
    <s v=""/>
    <s v=""/>
    <s v=""/>
    <s v=""/>
    <n v="0"/>
    <s v=""/>
    <s v="CAJA SIN ACTIVIDAD"/>
    <s v="J317391004"/>
    <n v="10810785"/>
    <n v="0"/>
    <n v="10810785"/>
    <n v="0"/>
    <s v="-"/>
    <n v="0"/>
    <n v="0"/>
    <s v="-"/>
    <n v="0"/>
    <n v="0"/>
    <s v="-"/>
    <n v="0"/>
    <n v="0"/>
    <s v="-"/>
    <n v="0"/>
  </r>
  <r>
    <s v="1006"/>
    <x v="13"/>
    <x v="0"/>
    <s v="004"/>
    <s v="Z1F0017963"/>
    <s v="0506-0506"/>
    <s v="FC"/>
    <s v="00016514-00016528"/>
    <s v=""/>
    <s v=""/>
    <s v=""/>
    <s v=""/>
    <n v="0"/>
    <s v=""/>
    <s v="CAJA SIN ACTIVIDAD"/>
    <s v=""/>
    <n v="528300500.94999999"/>
    <n v="0"/>
    <n v="405579785.75"/>
    <n v="0"/>
    <s v="-"/>
    <n v="0"/>
    <n v="105793720"/>
    <s v="16"/>
    <n v="16926995.199999999"/>
    <n v="0"/>
    <s v="-"/>
    <n v="0"/>
    <n v="0"/>
    <s v="-"/>
    <n v="0"/>
  </r>
  <r>
    <s v="1007"/>
    <x v="13"/>
    <x v="0"/>
    <s v="004"/>
    <s v="Z1F0017963"/>
    <s v="0506"/>
    <s v="FC"/>
    <s v="00016513"/>
    <s v=""/>
    <s v=""/>
    <s v=""/>
    <s v=""/>
    <n v="0"/>
    <s v=""/>
    <s v="CAJA SIN ACTIVIDAD"/>
    <s v="J000447349"/>
    <n v="15683896"/>
    <n v="0"/>
    <n v="0"/>
    <n v="13520600"/>
    <s v="16"/>
    <n v="2163296"/>
    <n v="0"/>
    <s v="-"/>
    <n v="0"/>
    <n v="0"/>
    <s v="-"/>
    <n v="0"/>
    <n v="0"/>
    <s v="-"/>
    <n v="0"/>
  </r>
  <r>
    <s v="1008"/>
    <x v="13"/>
    <x v="0"/>
    <s v="004"/>
    <s v="Z1F0017963"/>
    <s v="0506-0506"/>
    <s v="FC"/>
    <s v="00016507-00016512"/>
    <s v=""/>
    <s v=""/>
    <s v=""/>
    <s v=""/>
    <n v="0"/>
    <s v=""/>
    <s v="CAJA SIN ACTIVIDAD"/>
    <s v=""/>
    <n v="76801557"/>
    <n v="0"/>
    <n v="54021825"/>
    <n v="0"/>
    <s v="-"/>
    <n v="0"/>
    <n v="19637700"/>
    <s v="-"/>
    <n v="3142032"/>
    <n v="0"/>
    <s v="-"/>
    <n v="0"/>
    <n v="0"/>
    <s v="-"/>
    <n v="0"/>
  </r>
  <r>
    <s v="1009"/>
    <x v="13"/>
    <x v="0"/>
    <s v="004"/>
    <s v="Z1F0017963"/>
    <s v="0506"/>
    <s v="FC"/>
    <s v="00016506"/>
    <s v=""/>
    <s v=""/>
    <s v=""/>
    <s v=""/>
    <n v="0"/>
    <s v=""/>
    <s v="CAJA SIN ACTIVIDAD"/>
    <s v="J310585130"/>
    <n v="65258938"/>
    <n v="0"/>
    <n v="50169600"/>
    <n v="13008050"/>
    <s v="16"/>
    <n v="2081288"/>
    <n v="0"/>
    <s v="-"/>
    <n v="0"/>
    <n v="0"/>
    <s v="-"/>
    <n v="0"/>
    <n v="0"/>
    <s v="-"/>
    <n v="0"/>
  </r>
  <r>
    <s v="1010"/>
    <x v="13"/>
    <x v="0"/>
    <s v="004"/>
    <s v="Z1F0017963"/>
    <s v="0506-0506"/>
    <s v="FC"/>
    <s v="00016498-00016505"/>
    <s v=""/>
    <s v=""/>
    <s v=""/>
    <s v=""/>
    <n v="0"/>
    <s v=""/>
    <s v="CAJA SIN ACTIVIDAD"/>
    <s v=""/>
    <n v="212823245.75"/>
    <n v="0"/>
    <n v="149788439.75"/>
    <n v="0"/>
    <s v="-"/>
    <n v="0"/>
    <n v="54340350"/>
    <s v="16"/>
    <n v="8694456"/>
    <n v="0"/>
    <s v="-"/>
    <n v="0"/>
    <n v="0"/>
    <s v="-"/>
    <n v="0"/>
  </r>
  <r>
    <s v="1011"/>
    <x v="13"/>
    <x v="1"/>
    <s v="005"/>
    <s v="Z1B8050363"/>
    <s v="0020"/>
    <s v="NC"/>
    <s v=""/>
    <s v="00000009"/>
    <s v=""/>
    <s v="00002004"/>
    <s v="14/7/2021"/>
    <n v="172656420.68000001"/>
    <s v="VEN"/>
    <s v="CAJA SIN ACTIVIDAD"/>
    <s v="V7123481"/>
    <n v="-27846000"/>
    <n v="0"/>
    <n v="-27846000"/>
    <n v="0"/>
    <s v="-"/>
    <n v="0"/>
    <n v="0"/>
    <s v="-"/>
    <n v="0"/>
    <n v="0"/>
    <s v="-"/>
    <n v="0"/>
    <n v="0"/>
    <s v="-"/>
    <n v="0"/>
  </r>
  <r>
    <s v="1012"/>
    <x v="13"/>
    <x v="1"/>
    <s v="005"/>
    <s v="Z1B8050363"/>
    <s v="0020"/>
    <s v="FC"/>
    <s v="00001936-00002012"/>
    <s v=""/>
    <s v=""/>
    <s v=""/>
    <s v=""/>
    <n v="0"/>
    <s v=""/>
    <s v="CAJA SIN ACTIVIDAD"/>
    <s v=""/>
    <n v="2823576587.4099998"/>
    <n v="0"/>
    <n v="1951056747.25"/>
    <n v="0"/>
    <s v="-"/>
    <n v="0"/>
    <n v="752172276"/>
    <s v="-"/>
    <n v="120347564.16000001"/>
    <n v="0"/>
    <s v="-"/>
    <n v="0"/>
    <n v="0"/>
    <s v="-"/>
    <n v="0"/>
  </r>
  <r>
    <s v="1013"/>
    <x v="13"/>
    <x v="1"/>
    <s v="005"/>
    <s v="Z1B8050363"/>
    <s v="0020"/>
    <s v="FC"/>
    <s v="00001935"/>
    <s v=""/>
    <s v=""/>
    <s v=""/>
    <s v=""/>
    <n v="0"/>
    <s v=""/>
    <s v="CAJA SIN ACTIVIDAD"/>
    <s v="J315792265"/>
    <n v="240283546"/>
    <n v="0"/>
    <n v="229926602"/>
    <n v="8928400"/>
    <s v="16"/>
    <n v="1428544"/>
    <n v="0"/>
    <s v="-"/>
    <n v="0"/>
    <n v="0"/>
    <s v="-"/>
    <n v="0"/>
    <n v="0"/>
    <s v="-"/>
    <n v="0"/>
  </r>
  <r>
    <s v="1014"/>
    <x v="13"/>
    <x v="1"/>
    <s v="005"/>
    <s v="Z1B8050363"/>
    <s v="0020"/>
    <s v="FC"/>
    <s v="00001883-00001934"/>
    <s v=""/>
    <s v=""/>
    <s v=""/>
    <s v=""/>
    <n v="0"/>
    <s v=""/>
    <s v="CAJA SIN ACTIVIDAD"/>
    <s v=""/>
    <n v="1390502944.3499999"/>
    <n v="0"/>
    <n v="1125203102.75"/>
    <n v="0"/>
    <s v="-"/>
    <n v="0"/>
    <n v="228706760"/>
    <s v="-"/>
    <n v="36593081.600000001"/>
    <n v="0"/>
    <s v="-"/>
    <n v="0"/>
    <n v="0"/>
    <s v="-"/>
    <n v="0"/>
  </r>
  <r>
    <s v="1015"/>
    <x v="13"/>
    <x v="0"/>
    <s v="005"/>
    <s v="Z1F0017998"/>
    <s v="0496-0496"/>
    <s v="FC"/>
    <s v="00020405-00020421"/>
    <s v=""/>
    <s v=""/>
    <s v=""/>
    <s v=""/>
    <n v="0"/>
    <s v=""/>
    <s v="CAJA SIN ACTIVIDAD"/>
    <s v=""/>
    <n v="465322448.08000004"/>
    <n v="0"/>
    <n v="239962012"/>
    <n v="0"/>
    <s v="-"/>
    <n v="0"/>
    <n v="194276238"/>
    <s v="16"/>
    <n v="31084198.079999998"/>
    <n v="0"/>
    <s v="-"/>
    <n v="0"/>
    <n v="0"/>
    <s v="-"/>
    <n v="0"/>
  </r>
  <r>
    <s v="1016"/>
    <x v="13"/>
    <x v="0"/>
    <s v="005"/>
    <s v="Z1F0017998"/>
    <s v="0496"/>
    <s v="FC"/>
    <s v="00020404"/>
    <s v=""/>
    <s v=""/>
    <s v=""/>
    <s v=""/>
    <n v="0"/>
    <s v=""/>
    <s v="CAJA SIN ACTIVIDAD"/>
    <s v="J298180811"/>
    <n v="16814200"/>
    <n v="0"/>
    <n v="2320000"/>
    <n v="12495000"/>
    <s v="16"/>
    <n v="1999200"/>
    <n v="0"/>
    <s v="-"/>
    <n v="0"/>
    <n v="0"/>
    <s v="-"/>
    <n v="0"/>
    <n v="0"/>
    <s v="-"/>
    <n v="0"/>
  </r>
  <r>
    <s v="1017"/>
    <x v="13"/>
    <x v="0"/>
    <s v="005"/>
    <s v="Z1F0017998"/>
    <s v="0496-0496"/>
    <s v="FC"/>
    <s v="00020328-00020403"/>
    <s v=""/>
    <s v=""/>
    <s v=""/>
    <s v=""/>
    <n v="0"/>
    <s v=""/>
    <s v="CAJA SIN ACTIVIDAD"/>
    <s v=""/>
    <n v="2622475318.6984"/>
    <n v="0"/>
    <n v="1783382373.4999998"/>
    <n v="0"/>
    <s v="-"/>
    <n v="0"/>
    <n v="723355987.24000001"/>
    <s v="16"/>
    <n v="115736957.95839998"/>
    <n v="0"/>
    <s v="-"/>
    <n v="0"/>
    <n v="0"/>
    <s v="-"/>
    <n v="0"/>
  </r>
  <r>
    <s v="1018"/>
    <x v="13"/>
    <x v="1"/>
    <s v="006"/>
    <s v="Z1B8044815"/>
    <s v="1927"/>
    <s v="FC"/>
    <s v="00166494-00166563"/>
    <s v=""/>
    <s v=""/>
    <s v=""/>
    <s v=""/>
    <n v="0"/>
    <s v=""/>
    <s v="CAJA SIN ACTIVIDAD"/>
    <s v=""/>
    <n v="2386400017.2000003"/>
    <n v="0"/>
    <n v="1736385236"/>
    <n v="0"/>
    <s v="-"/>
    <n v="0"/>
    <n v="560357570"/>
    <s v="-"/>
    <n v="89657211.200000003"/>
    <n v="0"/>
    <s v="-"/>
    <n v="0"/>
    <n v="0"/>
    <s v="-"/>
    <n v="0"/>
  </r>
  <r>
    <s v="1019"/>
    <x v="13"/>
    <x v="1"/>
    <s v="006"/>
    <s v="Z1B8044815"/>
    <s v="1927"/>
    <s v="FC"/>
    <s v="00166493"/>
    <s v=""/>
    <s v=""/>
    <s v=""/>
    <s v=""/>
    <n v="0"/>
    <s v=""/>
    <s v="CAJA SIN ACTIVIDAD"/>
    <s v="J41240761-9 "/>
    <n v="104331140.75"/>
    <n v="0"/>
    <n v="77918172.75"/>
    <n v="22769800"/>
    <s v="16"/>
    <n v="3643168"/>
    <n v="0"/>
    <s v="-"/>
    <n v="0"/>
    <n v="0"/>
    <s v="-"/>
    <n v="0"/>
    <n v="0"/>
    <s v="-"/>
    <n v="0"/>
  </r>
  <r>
    <s v="1020"/>
    <x v="13"/>
    <x v="1"/>
    <s v="006"/>
    <s v="Z1B8044815"/>
    <s v="1927"/>
    <s v="FC"/>
    <s v="00166430-00166492"/>
    <s v=""/>
    <s v=""/>
    <s v=""/>
    <s v=""/>
    <n v="0"/>
    <s v=""/>
    <s v="CAJA SIN ACTIVIDAD"/>
    <s v=""/>
    <n v="1747427470.6000001"/>
    <n v="0"/>
    <n v="1349389684.5"/>
    <n v="0"/>
    <s v="-"/>
    <n v="0"/>
    <n v="343136022.5"/>
    <s v="16"/>
    <n v="54901763.599999994"/>
    <n v="0"/>
    <s v="-"/>
    <n v="0"/>
    <n v="0"/>
    <s v="-"/>
    <n v="0"/>
  </r>
  <r>
    <s v="1021"/>
    <x v="13"/>
    <x v="0"/>
    <s v="006"/>
    <s v="Z1F0017787"/>
    <s v="0469-0469"/>
    <s v="FC"/>
    <s v="00009157-00009178"/>
    <s v=""/>
    <s v=""/>
    <s v=""/>
    <s v=""/>
    <n v="0"/>
    <s v=""/>
    <s v="CAJA SIN ACTIVIDAD"/>
    <s v=""/>
    <n v="377589356.94999999"/>
    <n v="0"/>
    <n v="289798851.75"/>
    <n v="0"/>
    <s v="-"/>
    <n v="0"/>
    <n v="75681470"/>
    <s v="-"/>
    <n v="12109035.199999999"/>
    <n v="0"/>
    <s v="-"/>
    <n v="0"/>
    <n v="0"/>
    <s v="-"/>
    <n v="0"/>
  </r>
  <r>
    <s v="1022"/>
    <x v="13"/>
    <x v="1"/>
    <s v="007"/>
    <s v="Z1B8050013"/>
    <s v="1963"/>
    <s v="FC"/>
    <s v="00183618"/>
    <s v=""/>
    <s v=""/>
    <s v=""/>
    <s v=""/>
    <n v="0"/>
    <s v=""/>
    <s v="CAJA SIN ACTIVIDAD"/>
    <s v="J30334748-7"/>
    <n v="51366384"/>
    <n v="0"/>
    <n v="22729000"/>
    <n v="24687400"/>
    <s v="16"/>
    <n v="3949984"/>
    <n v="0"/>
    <s v="-"/>
    <n v="0"/>
    <n v="0"/>
    <s v="-"/>
    <n v="0"/>
    <n v="0"/>
    <s v="-"/>
    <n v="0"/>
  </r>
  <r>
    <s v="1023"/>
    <x v="13"/>
    <x v="1"/>
    <s v="007"/>
    <s v="Z1B8050013"/>
    <s v="1963"/>
    <s v="FC"/>
    <s v="00183549-00183617"/>
    <s v=""/>
    <s v=""/>
    <s v=""/>
    <s v=""/>
    <n v="0"/>
    <s v=""/>
    <s v="CAJA SIN ACTIVIDAD"/>
    <s v=""/>
    <n v="2710501787.3000002"/>
    <n v="0"/>
    <n v="2062416016.5"/>
    <n v="0"/>
    <s v="-"/>
    <n v="0"/>
    <n v="558694630"/>
    <s v="-"/>
    <n v="89391140.800000012"/>
    <n v="0"/>
    <s v="-"/>
    <n v="0"/>
    <n v="0"/>
    <s v="-"/>
    <n v="0"/>
  </r>
  <r>
    <s v="1024"/>
    <x v="13"/>
    <x v="1"/>
    <s v="007"/>
    <s v="Z1B8050013"/>
    <s v="1963"/>
    <s v="FC"/>
    <s v="00183548"/>
    <s v=""/>
    <s v=""/>
    <s v=""/>
    <s v=""/>
    <n v="0"/>
    <s v=""/>
    <s v="CAJA SIN ACTIVIDAD"/>
    <s v="J411618853 "/>
    <n v="1989000000"/>
    <n v="0"/>
    <n v="1989000000"/>
    <n v="0"/>
    <s v="-"/>
    <n v="0"/>
    <n v="0"/>
    <s v="-"/>
    <n v="0"/>
    <n v="0"/>
    <s v="-"/>
    <n v="0"/>
    <n v="0"/>
    <s v="-"/>
    <n v="0"/>
  </r>
  <r>
    <s v="1025"/>
    <x v="13"/>
    <x v="1"/>
    <s v="008"/>
    <s v="Z1B8050003"/>
    <s v="1879"/>
    <s v="FC"/>
    <s v="00183153-00183165"/>
    <s v=""/>
    <s v=""/>
    <s v=""/>
    <s v=""/>
    <n v="0"/>
    <s v=""/>
    <s v="CAJA SIN ACTIVIDAD"/>
    <s v=""/>
    <n v="494824283.84000003"/>
    <n v="0"/>
    <n v="368444779"/>
    <n v="0"/>
    <s v="-"/>
    <n v="0"/>
    <n v="108947849"/>
    <s v="16"/>
    <n v="17431655.84"/>
    <n v="0"/>
    <s v="-"/>
    <n v="0"/>
    <n v="0"/>
    <s v="-"/>
    <n v="0"/>
  </r>
  <r>
    <s v="1026"/>
    <x v="13"/>
    <x v="1"/>
    <s v="008"/>
    <s v="Z1B8050003"/>
    <s v="1879"/>
    <s v="FC"/>
    <s v="00183152"/>
    <s v=""/>
    <s v=""/>
    <s v=""/>
    <s v=""/>
    <n v="0"/>
    <s v=""/>
    <s v="CAJA SIN ACTIVIDAD"/>
    <s v="J40606107-7"/>
    <n v="53960720"/>
    <n v="0"/>
    <n v="53881840"/>
    <n v="68000"/>
    <s v="16"/>
    <n v="10880"/>
    <n v="0"/>
    <s v="-"/>
    <n v="0"/>
    <n v="0"/>
    <s v="-"/>
    <n v="0"/>
    <n v="0"/>
    <s v="-"/>
    <n v="0"/>
  </r>
  <r>
    <s v="1027"/>
    <x v="13"/>
    <x v="1"/>
    <s v="008"/>
    <s v="Z1B8050003"/>
    <s v="1879"/>
    <s v="FC"/>
    <s v="00183109-00183151"/>
    <s v=""/>
    <s v=""/>
    <s v=""/>
    <s v=""/>
    <n v="0"/>
    <s v=""/>
    <s v="CAJA SIN ACTIVIDAD"/>
    <s v=""/>
    <n v="1007783993.4300001"/>
    <n v="0"/>
    <n v="803311375.75"/>
    <n v="0"/>
    <s v="-"/>
    <n v="0"/>
    <n v="176269498"/>
    <s v="-"/>
    <n v="28203119.68"/>
    <n v="0"/>
    <s v="-"/>
    <n v="0"/>
    <n v="0"/>
    <s v="-"/>
    <n v="0"/>
  </r>
  <r>
    <s v="1028"/>
    <x v="13"/>
    <x v="0"/>
    <s v="008"/>
    <s v="Z1F0017970"/>
    <s v="0134-0134"/>
    <s v="FC"/>
    <s v="00002007-00002018"/>
    <s v=""/>
    <s v=""/>
    <s v=""/>
    <s v=""/>
    <n v="0"/>
    <s v=""/>
    <s v="CAJA SIN ACTIVIDAD"/>
    <s v=""/>
    <n v="87405432"/>
    <n v="0"/>
    <n v="1020000"/>
    <n v="0"/>
    <s v="-"/>
    <n v="0"/>
    <n v="74470200"/>
    <s v="16"/>
    <n v="11915232"/>
    <n v="0"/>
    <s v="-"/>
    <n v="0"/>
    <n v="0"/>
    <s v="-"/>
    <n v="0"/>
  </r>
  <r>
    <s v="1029"/>
    <x v="13"/>
    <x v="1"/>
    <s v="009"/>
    <s v="Z1B8014458"/>
    <s v="1929-1930"/>
    <s v="FC"/>
    <s v="0018460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30"/>
    <x v="13"/>
    <x v="1"/>
    <s v="010"/>
    <s v="Z1F0000341"/>
    <s v="1403"/>
    <s v="FC"/>
    <s v="000818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031"/>
    <x v="13"/>
    <x v="1"/>
    <s v="012"/>
    <s v="Z1B8038506"/>
    <s v="1784"/>
    <s v="FC"/>
    <s v="00075994-00076003"/>
    <s v=""/>
    <s v=""/>
    <s v=""/>
    <s v=""/>
    <n v="0"/>
    <s v=""/>
    <s v="CAJA SIN ACTIVIDAD"/>
    <s v=""/>
    <n v="102673568.75"/>
    <n v="0"/>
    <n v="41541568.75"/>
    <n v="0"/>
    <s v="-"/>
    <n v="0"/>
    <n v="52700000"/>
    <s v="16"/>
    <n v="8432000"/>
    <n v="0"/>
    <s v="-"/>
    <n v="0"/>
    <n v="0"/>
    <s v="-"/>
    <n v="0"/>
  </r>
  <r>
    <s v="1032"/>
    <x v="13"/>
    <x v="1"/>
    <s v="014"/>
    <s v="Z1F0000338"/>
    <s v="1625"/>
    <s v="NC"/>
    <s v=""/>
    <s v="00000077"/>
    <s v=""/>
    <s v="00066943"/>
    <s v="14/7/2021"/>
    <n v="11560000"/>
    <s v="VEN"/>
    <s v="CAJA SIN ACTIVIDAD"/>
    <s v="V22350343"/>
    <n v="-11560000"/>
    <n v="0"/>
    <n v="-11560000"/>
    <n v="0"/>
    <s v="-"/>
    <n v="0"/>
    <n v="0"/>
    <s v="-"/>
    <n v="0"/>
    <n v="0"/>
    <s v="-"/>
    <n v="0"/>
    <n v="0"/>
    <s v="-"/>
    <n v="0"/>
  </r>
  <r>
    <s v="1033"/>
    <x v="13"/>
    <x v="1"/>
    <s v="014"/>
    <s v="Z1F0000338"/>
    <s v="1625"/>
    <s v="FC"/>
    <s v="00066893-00066972"/>
    <s v=""/>
    <s v=""/>
    <s v=""/>
    <s v=""/>
    <n v="0"/>
    <s v=""/>
    <s v="CAJA SIN ACTIVIDAD"/>
    <s v=""/>
    <n v="546254064"/>
    <n v="0"/>
    <n v="392808800"/>
    <n v="0"/>
    <s v="-"/>
    <n v="0"/>
    <n v="132280400"/>
    <s v="16"/>
    <n v="21164864"/>
    <n v="0"/>
    <s v="-"/>
    <n v="0"/>
    <n v="0"/>
    <s v="-"/>
    <n v="0"/>
  </r>
  <r>
    <s v="1034"/>
    <x v="13"/>
    <x v="1"/>
    <s v="015"/>
    <s v="Z1B8050356"/>
    <s v="1762"/>
    <s v="FC"/>
    <s v="00091528-00091560"/>
    <s v=""/>
    <s v=""/>
    <s v=""/>
    <s v=""/>
    <n v="0"/>
    <s v=""/>
    <s v="CAJA SIN ACTIVIDAD"/>
    <s v=""/>
    <n v="1023187517.02"/>
    <n v="0"/>
    <n v="780772475"/>
    <n v="0"/>
    <s v="-"/>
    <n v="0"/>
    <n v="208978484.5"/>
    <s v="16"/>
    <n v="33436557.519999996"/>
    <n v="0"/>
    <s v="-"/>
    <n v="0"/>
    <n v="0"/>
    <s v="-"/>
    <n v="0"/>
  </r>
  <r>
    <s v="1035"/>
    <x v="13"/>
    <x v="1"/>
    <s v="016"/>
    <s v="Z1F0000490"/>
    <s v="0302"/>
    <s v="FC"/>
    <s v="00005985-00005989"/>
    <s v=""/>
    <s v=""/>
    <s v=""/>
    <s v=""/>
    <n v="0"/>
    <s v=""/>
    <s v="CAJA SIN ACTIVIDAD"/>
    <s v=""/>
    <n v="50581936"/>
    <n v="0"/>
    <n v="46681320"/>
    <n v="0"/>
    <s v="-"/>
    <n v="0"/>
    <n v="3362600"/>
    <s v="-"/>
    <n v="538016"/>
    <n v="0"/>
    <s v="-"/>
    <n v="0"/>
    <n v="0"/>
    <s v="-"/>
    <n v="0"/>
  </r>
  <r>
    <s v="1036"/>
    <x v="13"/>
    <x v="1"/>
    <s v="016"/>
    <s v="Z1F0000490"/>
    <s v="0302"/>
    <s v="FC"/>
    <s v="00005984"/>
    <s v=""/>
    <s v=""/>
    <s v=""/>
    <s v=""/>
    <n v="0"/>
    <s v=""/>
    <s v="CAJA SIN ACTIVIDAD"/>
    <s v="J312167319"/>
    <n v="17070720"/>
    <n v="0"/>
    <n v="17070720"/>
    <n v="0"/>
    <s v="-"/>
    <n v="0"/>
    <n v="0"/>
    <s v="-"/>
    <n v="0"/>
    <n v="0"/>
    <s v="-"/>
    <n v="0"/>
    <n v="0"/>
    <s v="-"/>
    <n v="0"/>
  </r>
  <r>
    <s v="1037"/>
    <x v="13"/>
    <x v="1"/>
    <s v="016"/>
    <s v="Z1F0000490"/>
    <s v="0302"/>
    <s v="FC"/>
    <s v="00005965-00005983"/>
    <s v=""/>
    <s v=""/>
    <s v=""/>
    <s v=""/>
    <n v="0"/>
    <s v=""/>
    <s v="CAJA SIN ACTIVIDAD"/>
    <s v=""/>
    <n v="147303878"/>
    <n v="0"/>
    <n v="125138598"/>
    <n v="0"/>
    <s v="-"/>
    <n v="0"/>
    <n v="19108000"/>
    <s v="-"/>
    <n v="3057280"/>
    <n v="0"/>
    <s v="-"/>
    <n v="0"/>
    <n v="0"/>
    <s v="-"/>
    <n v="0"/>
  </r>
  <r>
    <s v="1038"/>
    <x v="13"/>
    <x v="1"/>
    <s v="016"/>
    <s v="Z1F0000490"/>
    <s v="0302"/>
    <s v="FC"/>
    <s v="00005959-00005963"/>
    <s v=""/>
    <s v=""/>
    <s v=""/>
    <s v=""/>
    <n v="0"/>
    <s v=""/>
    <s v="CAJA SIN ACTIVIDAD"/>
    <s v=""/>
    <n v="40610212"/>
    <n v="0"/>
    <n v="26037132"/>
    <n v="0"/>
    <s v="-"/>
    <n v="0"/>
    <n v="12563000"/>
    <s v="-"/>
    <n v="2010080"/>
    <n v="0"/>
    <s v="-"/>
    <n v="0"/>
    <n v="0"/>
    <s v="-"/>
    <n v="0"/>
  </r>
  <r>
    <s v="1039"/>
    <x v="13"/>
    <x v="1"/>
    <s v="016"/>
    <s v="Z1F0000490"/>
    <s v="0302"/>
    <s v="FC"/>
    <s v="00005952-00005958"/>
    <s v=""/>
    <s v=""/>
    <s v=""/>
    <s v=""/>
    <n v="0"/>
    <s v=""/>
    <s v="CAJA SIN ACTIVIDAD"/>
    <s v=""/>
    <n v="138554675"/>
    <n v="0"/>
    <n v="129436147"/>
    <n v="0"/>
    <s v="-"/>
    <n v="0"/>
    <n v="7860800"/>
    <s v="-"/>
    <n v="1257728"/>
    <n v="0"/>
    <s v="-"/>
    <n v="0"/>
    <n v="0"/>
    <s v="-"/>
    <n v="0"/>
  </r>
  <r>
    <s v="1040"/>
    <x v="13"/>
    <x v="1"/>
    <s v="016"/>
    <s v="Z1F0000490"/>
    <s v="0302"/>
    <s v="FC"/>
    <s v="00005944-00005950"/>
    <s v=""/>
    <s v=""/>
    <s v=""/>
    <s v=""/>
    <n v="0"/>
    <s v=""/>
    <s v="CAJA SIN ACTIVIDAD"/>
    <s v=""/>
    <n v="67556232"/>
    <n v="0"/>
    <n v="50920440"/>
    <n v="0"/>
    <s v="-"/>
    <n v="0"/>
    <n v="14341200"/>
    <s v="16"/>
    <n v="2294592"/>
    <n v="0"/>
    <s v="-"/>
    <n v="0"/>
    <n v="0"/>
    <s v="-"/>
    <n v="0"/>
  </r>
  <r>
    <s v="1041"/>
    <x v="13"/>
    <x v="1"/>
    <s v="016"/>
    <s v="Z1F0000490"/>
    <s v="0302"/>
    <s v="FC"/>
    <s v="00005943"/>
    <s v=""/>
    <s v=""/>
    <s v=""/>
    <s v=""/>
    <n v="0"/>
    <s v=""/>
    <s v="CAJA SIN ACTIVIDAD"/>
    <s v="J315792265"/>
    <n v="11270320"/>
    <n v="0"/>
    <n v="11270320"/>
    <n v="0"/>
    <s v="-"/>
    <n v="0"/>
    <n v="0"/>
    <s v="-"/>
    <n v="0"/>
    <n v="0"/>
    <s v="-"/>
    <n v="0"/>
    <n v="0"/>
    <s v="-"/>
    <n v="0"/>
  </r>
  <r>
    <s v="1042"/>
    <x v="13"/>
    <x v="1"/>
    <s v="016"/>
    <s v="Z1F0000490"/>
    <s v="0302"/>
    <s v="FC"/>
    <s v="00005926-00005942"/>
    <s v=""/>
    <s v=""/>
    <s v=""/>
    <s v=""/>
    <n v="0"/>
    <s v=""/>
    <s v="CAJA SIN ACTIVIDAD"/>
    <s v=""/>
    <n v="182416103"/>
    <n v="0"/>
    <n v="116847103"/>
    <n v="0"/>
    <s v="-"/>
    <n v="0"/>
    <n v="56525000"/>
    <s v="-"/>
    <n v="9044000"/>
    <n v="0"/>
    <s v="-"/>
    <n v="0"/>
    <n v="0"/>
    <s v="-"/>
    <n v="0"/>
  </r>
  <r>
    <s v="1043"/>
    <x v="13"/>
    <x v="1"/>
    <s v="016"/>
    <s v="Z1F0000490"/>
    <s v="0302"/>
    <s v="FC"/>
    <s v="00005921-00005925"/>
    <s v=""/>
    <s v=""/>
    <s v=""/>
    <s v=""/>
    <n v="0"/>
    <s v=""/>
    <s v="CAJA SIN ACTIVIDAD"/>
    <s v=""/>
    <n v="21642403.75"/>
    <n v="0"/>
    <n v="19264171.75"/>
    <n v="0"/>
    <s v="-"/>
    <n v="0"/>
    <n v="2050200"/>
    <s v="-"/>
    <n v="328032"/>
    <n v="0"/>
    <s v="-"/>
    <n v="0"/>
    <n v="0"/>
    <s v="-"/>
    <n v="0"/>
  </r>
  <r>
    <s v="1044"/>
    <x v="13"/>
    <x v="1"/>
    <s v="016"/>
    <s v="Z1F0000490"/>
    <s v="0302"/>
    <s v="FC"/>
    <s v="00005920"/>
    <s v=""/>
    <s v=""/>
    <s v=""/>
    <s v=""/>
    <n v="0"/>
    <s v=""/>
    <s v="CAJA SIN ACTIVIDAD"/>
    <s v="V10825894"/>
    <n v="6698660"/>
    <n v="0"/>
    <n v="6698660"/>
    <n v="0"/>
    <s v="-"/>
    <n v="0"/>
    <n v="0"/>
    <s v="-"/>
    <n v="0"/>
    <n v="0"/>
    <s v="-"/>
    <n v="0"/>
    <n v="0"/>
    <s v="-"/>
    <n v="0"/>
  </r>
  <r>
    <s v="1045"/>
    <x v="13"/>
    <x v="1"/>
    <s v="017"/>
    <s v="Z7C0004030"/>
    <s v="0219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046"/>
    <x v="14"/>
    <x v="1"/>
    <s v="001"/>
    <s v="Z1F0000700"/>
    <s v="1601"/>
    <s v="FC"/>
    <s v="00128805-00128910"/>
    <s v=""/>
    <s v=""/>
    <s v=""/>
    <s v=""/>
    <n v="0"/>
    <s v=""/>
    <s v="CAJA SIN ACTIVIDAD"/>
    <s v=""/>
    <n v="3019013171.4000001"/>
    <n v="0"/>
    <n v="2456356792.5"/>
    <n v="0"/>
    <s v="-"/>
    <n v="0"/>
    <n v="485048602.5"/>
    <s v="16"/>
    <n v="77607776.400000006"/>
    <n v="0"/>
    <s v="-"/>
    <n v="0"/>
    <n v="0"/>
    <s v="-"/>
    <n v="0"/>
  </r>
  <r>
    <s v="1047"/>
    <x v="14"/>
    <x v="1"/>
    <s v="001"/>
    <s v="Z1F0000700"/>
    <s v="1601"/>
    <s v="FC"/>
    <s v="00128804"/>
    <s v=""/>
    <s v=""/>
    <s v=""/>
    <s v=""/>
    <n v="0"/>
    <s v=""/>
    <s v="CAJA SIN ACTIVIDAD"/>
    <s v="J302313643"/>
    <n v="546000000"/>
    <n v="0"/>
    <n v="546000000"/>
    <n v="0"/>
    <s v="-"/>
    <n v="0"/>
    <n v="0"/>
    <s v="-"/>
    <n v="0"/>
    <n v="0"/>
    <s v="-"/>
    <n v="0"/>
    <n v="0"/>
    <s v="-"/>
    <n v="0"/>
  </r>
  <r>
    <s v="1048"/>
    <x v="14"/>
    <x v="1"/>
    <s v="001"/>
    <s v="Z1F0000700"/>
    <s v="1601"/>
    <s v="FC"/>
    <s v="00128802-00128803"/>
    <s v=""/>
    <s v=""/>
    <s v=""/>
    <s v=""/>
    <n v="0"/>
    <s v=""/>
    <s v="CAJA SIN ACTIVIDAD"/>
    <s v=""/>
    <n v="558876500"/>
    <n v="0"/>
    <n v="558876500"/>
    <n v="0"/>
    <s v="-"/>
    <n v="0"/>
    <n v="0"/>
    <s v="-"/>
    <n v="0"/>
    <n v="0"/>
    <s v="-"/>
    <n v="0"/>
    <n v="0"/>
    <s v="-"/>
    <n v="0"/>
  </r>
  <r>
    <s v="1049"/>
    <x v="14"/>
    <x v="0"/>
    <s v="001"/>
    <s v="Z1F0017854"/>
    <s v="0511"/>
    <s v="NC"/>
    <s v=""/>
    <s v="00000115"/>
    <s v=""/>
    <s v="00029662"/>
    <s v="01-07-2021"/>
    <n v="163893765.27000001"/>
    <s v="VEN"/>
    <s v="CAJA SIN ACTIVIDAD"/>
    <s v="V4587397"/>
    <n v="-5510380"/>
    <n v="0"/>
    <n v="-5510380"/>
    <n v="0"/>
    <s v="-"/>
    <n v="0"/>
    <n v="0"/>
    <s v="-"/>
    <n v="0"/>
    <n v="0"/>
    <s v="-"/>
    <n v="0"/>
    <n v="0"/>
    <s v="-"/>
    <n v="0"/>
  </r>
  <r>
    <s v="1050"/>
    <x v="14"/>
    <x v="0"/>
    <s v="001"/>
    <s v="Z1F0017854"/>
    <s v="0511-0511"/>
    <s v="FC"/>
    <s v="00030821-00030831"/>
    <s v=""/>
    <s v=""/>
    <s v=""/>
    <s v=""/>
    <n v="0"/>
    <s v=""/>
    <s v="CAJA SIN ACTIVIDAD"/>
    <s v=""/>
    <n v="329887825.25"/>
    <n v="0"/>
    <n v="198104551.25"/>
    <n v="0"/>
    <s v="-"/>
    <n v="0"/>
    <n v="106567650"/>
    <s v="-"/>
    <n v="17050824"/>
    <n v="0"/>
    <s v="-"/>
    <n v="0"/>
    <n v="7560000"/>
    <s v="8"/>
    <n v="604800"/>
  </r>
  <r>
    <s v="1051"/>
    <x v="14"/>
    <x v="0"/>
    <s v="001"/>
    <s v="Z1F0017854"/>
    <s v="0511"/>
    <s v="FC"/>
    <s v="00030820"/>
    <s v=""/>
    <s v=""/>
    <s v=""/>
    <s v=""/>
    <n v="0"/>
    <s v=""/>
    <s v="CAJA SIN ACTIVIDAD"/>
    <s v="V142148907"/>
    <n v="11043200"/>
    <n v="0"/>
    <n v="0"/>
    <n v="9520000"/>
    <s v="16"/>
    <n v="1523200"/>
    <n v="0"/>
    <s v="-"/>
    <n v="0"/>
    <n v="0"/>
    <s v="-"/>
    <n v="0"/>
    <n v="0"/>
    <s v="-"/>
    <n v="0"/>
  </r>
  <r>
    <s v="1052"/>
    <x v="14"/>
    <x v="0"/>
    <s v="001"/>
    <s v="Z1F0017854"/>
    <s v="0511-0511"/>
    <s v="FC"/>
    <s v="00030764-00030819"/>
    <s v=""/>
    <s v=""/>
    <s v=""/>
    <s v=""/>
    <n v="0"/>
    <s v=""/>
    <s v="CAJA SIN ACTIVIDAD"/>
    <s v=""/>
    <n v="1479583992.6000001"/>
    <n v="0"/>
    <n v="1114359242.5"/>
    <n v="0"/>
    <s v="-"/>
    <n v="0"/>
    <n v="314848922.5"/>
    <s v="-"/>
    <n v="50375827.600000001"/>
    <n v="0"/>
    <s v="-"/>
    <n v="0"/>
    <n v="0"/>
    <s v="-"/>
    <n v="0"/>
  </r>
  <r>
    <s v="998"/>
    <x v="13"/>
    <x v="1"/>
    <s v="013"/>
    <s v="Z1B8050578"/>
    <s v="1743-1743"/>
    <s v="FC"/>
    <s v="00156406-00156452"/>
    <s v=""/>
    <s v=""/>
    <s v=""/>
    <s v=""/>
    <n v="0"/>
    <s v=""/>
    <s v="CAJA SIN ACTIVIDAD"/>
    <s v=""/>
    <n v="651520186.25"/>
    <n v="0"/>
    <n v="552608610.25"/>
    <n v="0"/>
    <s v="-"/>
    <n v="0"/>
    <n v="85268600"/>
    <s v="-"/>
    <n v="13642976"/>
    <n v="0"/>
    <s v="-"/>
    <n v="0"/>
    <n v="0"/>
    <s v="-"/>
    <n v="0"/>
  </r>
  <r>
    <s v="1054"/>
    <x v="14"/>
    <x v="1"/>
    <s v="002"/>
    <s v="Z1B8050002"/>
    <s v="1937"/>
    <s v="FC"/>
    <s v="00175009-00175058"/>
    <s v=""/>
    <s v=""/>
    <s v=""/>
    <s v=""/>
    <n v="0"/>
    <s v=""/>
    <s v="CAJA SIN ACTIVIDAD"/>
    <s v=""/>
    <n v="1330700674.3000002"/>
    <n v="0"/>
    <n v="870641145"/>
    <n v="0"/>
    <s v="-"/>
    <n v="0"/>
    <n v="396603042.5"/>
    <s v="-"/>
    <n v="63456486.800000004"/>
    <n v="0"/>
    <s v="-"/>
    <n v="0"/>
    <n v="0"/>
    <s v="-"/>
    <n v="0"/>
  </r>
  <r>
    <s v="1055"/>
    <x v="14"/>
    <x v="0"/>
    <s v="002"/>
    <s v="Z1F0017966"/>
    <s v="0508-0508"/>
    <s v="FC"/>
    <s v="00016271-00016329"/>
    <s v=""/>
    <s v=""/>
    <s v=""/>
    <s v=""/>
    <n v="0"/>
    <s v=""/>
    <s v="CAJA SIN ACTIVIDAD"/>
    <s v=""/>
    <n v="2018666325.2"/>
    <n v="0"/>
    <n v="1405736326.4000001"/>
    <n v="0"/>
    <s v="-"/>
    <n v="0"/>
    <n v="528387930"/>
    <s v="16"/>
    <n v="84542068.799999997"/>
    <n v="0"/>
    <s v="-"/>
    <n v="0"/>
    <n v="0"/>
    <s v="-"/>
    <n v="0"/>
  </r>
  <r>
    <s v="1056"/>
    <x v="14"/>
    <x v="1"/>
    <s v="002"/>
    <s v="Z1B8050149"/>
    <s v="1861"/>
    <s v="FC "/>
    <s v="00213758-00213869"/>
    <m/>
    <m/>
    <m/>
    <m/>
    <n v="0"/>
    <m/>
    <s v="CAJA SIN ACTIVIDAD"/>
    <m/>
    <n v="1182846798.2308002"/>
    <n v="0"/>
    <n v="1179346798.23"/>
    <n v="0"/>
    <s v="-"/>
    <n v="0"/>
    <n v="3017241.38"/>
    <s v="-"/>
    <n v="482758.62079999998"/>
    <n v="0"/>
    <s v="-"/>
    <n v="0"/>
    <n v="0"/>
    <s v="-"/>
    <n v="0"/>
  </r>
  <r>
    <s v="1057"/>
    <x v="14"/>
    <x v="1"/>
    <s v="002"/>
    <s v="Z1B8050365"/>
    <s v="1336"/>
    <s v="FC "/>
    <s v="00088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99"/>
    <x v="13"/>
    <x v="1"/>
    <s v="013"/>
    <s v="Z1B8050578"/>
    <s v="1743"/>
    <s v="FC"/>
    <s v="00156405"/>
    <s v=""/>
    <s v=""/>
    <s v=""/>
    <s v=""/>
    <n v="0"/>
    <s v=""/>
    <s v="CAJA SIN ACTIVIDAD"/>
    <s v="V245246079 "/>
    <n v="1774800"/>
    <n v="0"/>
    <n v="0"/>
    <n v="1530000"/>
    <s v="16"/>
    <n v="244800"/>
    <n v="0"/>
    <s v="-"/>
    <n v="0"/>
    <n v="0"/>
    <s v="-"/>
    <n v="0"/>
    <n v="0"/>
    <s v="-"/>
    <n v="0"/>
  </r>
  <r>
    <s v="1059"/>
    <x v="14"/>
    <x v="1"/>
    <s v="003"/>
    <s v="Z1B8051199"/>
    <s v="0020"/>
    <s v="FC"/>
    <s v="00001416-00001492"/>
    <s v=""/>
    <s v=""/>
    <s v=""/>
    <s v=""/>
    <n v="0"/>
    <s v=""/>
    <s v="CAJA SIN ACTIVIDAD"/>
    <s v=""/>
    <n v="3736654944.3000002"/>
    <n v="0"/>
    <n v="3029718061.1999998"/>
    <n v="0"/>
    <s v="-"/>
    <n v="0"/>
    <n v="609428347.5"/>
    <s v="16"/>
    <n v="97508535.599999994"/>
    <n v="0"/>
    <s v="-"/>
    <n v="0"/>
    <n v="0"/>
    <s v="-"/>
    <n v="0"/>
  </r>
  <r>
    <s v="1060"/>
    <x v="14"/>
    <x v="0"/>
    <s v="003"/>
    <s v="Z1F0017848"/>
    <s v="0503-0503"/>
    <s v="FC"/>
    <s v="00025130-00025187"/>
    <s v=""/>
    <s v=""/>
    <s v=""/>
    <s v=""/>
    <n v="0"/>
    <s v=""/>
    <s v="CAJA SIN ACTIVIDAD"/>
    <s v=""/>
    <n v="1996830866.5999999"/>
    <n v="0"/>
    <n v="1372685605"/>
    <n v="0"/>
    <s v="-"/>
    <n v="0"/>
    <n v="538056260"/>
    <s v="16"/>
    <n v="86089001.599999994"/>
    <n v="0"/>
    <s v="-"/>
    <n v="0"/>
    <n v="0"/>
    <s v="-"/>
    <n v="0"/>
  </r>
  <r>
    <s v="1000"/>
    <x v="13"/>
    <x v="1"/>
    <s v="013"/>
    <s v="Z1B8050578"/>
    <s v="1743-1743"/>
    <s v="FC"/>
    <s v="00156391-00156404"/>
    <s v=""/>
    <s v=""/>
    <s v=""/>
    <s v=""/>
    <n v="0"/>
    <s v=""/>
    <s v="CAJA SIN ACTIVIDAD"/>
    <s v=""/>
    <n v="131905313"/>
    <n v="0"/>
    <n v="129645401"/>
    <n v="0"/>
    <s v="-"/>
    <n v="0"/>
    <n v="1948200"/>
    <s v="16"/>
    <n v="311712"/>
    <n v="0"/>
    <s v="-"/>
    <n v="0"/>
    <n v="0"/>
    <s v="-"/>
    <n v="0"/>
  </r>
  <r>
    <s v="1062"/>
    <x v="14"/>
    <x v="1"/>
    <s v="004"/>
    <s v="Z1B8050937"/>
    <s v="1865"/>
    <s v="FC"/>
    <s v="00172039-00172053"/>
    <s v=""/>
    <s v=""/>
    <s v=""/>
    <s v=""/>
    <n v="0"/>
    <s v=""/>
    <s v="CAJA SIN ACTIVIDAD"/>
    <s v=""/>
    <n v="432573628.69999999"/>
    <n v="0"/>
    <n v="290247492.5"/>
    <n v="0"/>
    <s v="-"/>
    <n v="0"/>
    <n v="122694945"/>
    <s v="-"/>
    <n v="19631191.199999999"/>
    <n v="0"/>
    <s v="-"/>
    <n v="0"/>
    <n v="0"/>
    <s v="-"/>
    <n v="0"/>
  </r>
  <r>
    <s v="1063"/>
    <x v="14"/>
    <x v="1"/>
    <s v="004"/>
    <s v="Z1B8050937"/>
    <s v="1865"/>
    <s v="FC"/>
    <s v="00172038"/>
    <s v=""/>
    <s v=""/>
    <s v=""/>
    <s v=""/>
    <n v="0"/>
    <s v=""/>
    <s v="CAJA SIN ACTIVIDAD"/>
    <s v="J31756025-6"/>
    <n v="23318750"/>
    <n v="0"/>
    <n v="5810000"/>
    <n v="15093750"/>
    <s v="16"/>
    <n v="2415000"/>
    <n v="0"/>
    <s v="-"/>
    <n v="0"/>
    <n v="0"/>
    <s v="-"/>
    <n v="0"/>
    <n v="0"/>
    <s v="-"/>
    <n v="0"/>
  </r>
  <r>
    <s v="1064"/>
    <x v="14"/>
    <x v="1"/>
    <s v="004"/>
    <s v="Z1B8050937"/>
    <s v="1865"/>
    <s v="FC"/>
    <s v="00171942-00172037"/>
    <s v=""/>
    <s v=""/>
    <s v=""/>
    <s v=""/>
    <n v="0"/>
    <s v=""/>
    <s v="CAJA SIN ACTIVIDAD"/>
    <s v=""/>
    <n v="3057555072.7000003"/>
    <n v="0"/>
    <n v="2437782840"/>
    <n v="0"/>
    <s v="-"/>
    <n v="0"/>
    <n v="534286407.5"/>
    <s v="16"/>
    <n v="85485825.200000003"/>
    <n v="0"/>
    <s v="-"/>
    <n v="0"/>
    <n v="0"/>
    <s v="-"/>
    <n v="0"/>
  </r>
  <r>
    <s v="1065"/>
    <x v="14"/>
    <x v="1"/>
    <s v="004"/>
    <s v="Z1B8050937"/>
    <s v="1865"/>
    <s v="FC"/>
    <s v="00171941"/>
    <s v=""/>
    <s v=""/>
    <s v=""/>
    <s v=""/>
    <n v="0"/>
    <s v=""/>
    <s v="CAJA SIN ACTIVIDAD"/>
    <s v="J400114080 "/>
    <n v="2047500000"/>
    <n v="0"/>
    <n v="2047500000"/>
    <n v="0"/>
    <s v="-"/>
    <n v="0"/>
    <n v="0"/>
    <s v="-"/>
    <n v="0"/>
    <n v="0"/>
    <s v="-"/>
    <n v="0"/>
    <n v="0"/>
    <s v="-"/>
    <n v="0"/>
  </r>
  <r>
    <s v="1066"/>
    <x v="14"/>
    <x v="1"/>
    <s v="004"/>
    <s v="Z1B8050937"/>
    <s v="1865"/>
    <s v="FC"/>
    <s v="00171935-00171940"/>
    <s v=""/>
    <s v=""/>
    <s v=""/>
    <s v=""/>
    <n v="0"/>
    <s v=""/>
    <s v="CAJA SIN ACTIVIDAD"/>
    <s v=""/>
    <n v="167894734"/>
    <n v="0"/>
    <n v="86461690"/>
    <n v="0"/>
    <s v="-"/>
    <n v="0"/>
    <n v="70200900"/>
    <s v="16"/>
    <n v="11232144"/>
    <n v="0"/>
    <s v="-"/>
    <n v="0"/>
    <n v="0"/>
    <s v="-"/>
    <n v="0"/>
  </r>
  <r>
    <s v="1067"/>
    <x v="14"/>
    <x v="1"/>
    <s v="013"/>
    <s v="Z1B8050578"/>
    <s v="1744-1744"/>
    <s v="FC"/>
    <s v="00156453-00156544"/>
    <s v=""/>
    <s v=""/>
    <s v=""/>
    <s v=""/>
    <n v="0"/>
    <s v=""/>
    <s v="CAJA SIN ACTIVIDAD"/>
    <s v=""/>
    <n v="1060840787.5"/>
    <n v="0"/>
    <n v="984650827.5"/>
    <n v="0"/>
    <s v="-"/>
    <n v="0"/>
    <n v="65681000"/>
    <s v="-"/>
    <n v="10508960"/>
    <n v="0"/>
    <s v="-"/>
    <n v="0"/>
    <n v="0"/>
    <s v="-"/>
    <n v="0"/>
  </r>
  <r>
    <s v="1068"/>
    <x v="14"/>
    <x v="0"/>
    <s v="004"/>
    <s v="Z1F0017963"/>
    <s v="0507"/>
    <s v="NC"/>
    <s v=""/>
    <s v="00000059"/>
    <s v=""/>
    <s v="004016597"/>
    <s v="15-07-2021"/>
    <n v="139259747.5"/>
    <s v="VEN"/>
    <s v="CAJA SIN ACTIVIDAD"/>
    <s v="J410610832"/>
    <n v="-139259747.5"/>
    <n v="0"/>
    <n v="-123973847.5"/>
    <n v="-13177500"/>
    <s v="16"/>
    <n v="-2108400"/>
    <n v="0"/>
    <s v="-"/>
    <n v="0"/>
    <n v="0"/>
    <s v="-"/>
    <n v="0"/>
    <n v="0"/>
    <s v="-"/>
    <n v="0"/>
  </r>
  <r>
    <s v="1069"/>
    <x v="14"/>
    <x v="0"/>
    <s v="004"/>
    <s v="Z1F0017963"/>
    <s v="0507"/>
    <s v="NC"/>
    <s v=""/>
    <s v="00000058"/>
    <s v=""/>
    <s v="00009106"/>
    <s v="13-07-2021"/>
    <n v="10669980"/>
    <s v="VEN"/>
    <s v="CAJA SIN ACTIVIDAD"/>
    <s v="V6851571"/>
    <n v="-4093700"/>
    <n v="0"/>
    <n v="-4093700"/>
    <n v="0"/>
    <s v="-"/>
    <n v="0"/>
    <n v="0"/>
    <s v="-"/>
    <n v="0"/>
    <n v="0"/>
    <s v="-"/>
    <n v="0"/>
    <n v="0"/>
    <s v="-"/>
    <n v="0"/>
  </r>
  <r>
    <s v="1070"/>
    <x v="14"/>
    <x v="0"/>
    <s v="004"/>
    <s v="Z1F0017963"/>
    <s v="0507-0507"/>
    <s v="FC"/>
    <s v="00016638-00016654"/>
    <s v=""/>
    <s v=""/>
    <s v=""/>
    <s v=""/>
    <n v="0"/>
    <s v=""/>
    <s v="CAJA SIN ACTIVIDAD"/>
    <s v=""/>
    <n v="302559422.5"/>
    <n v="0"/>
    <n v="257576652.5"/>
    <n v="0"/>
    <s v="-"/>
    <n v="0"/>
    <n v="38778250"/>
    <s v="16"/>
    <n v="6204520"/>
    <n v="0"/>
    <s v="-"/>
    <n v="0"/>
    <n v="0"/>
    <s v="-"/>
    <n v="0"/>
  </r>
  <r>
    <s v="1071"/>
    <x v="14"/>
    <x v="0"/>
    <s v="004"/>
    <s v="Z1F0017963"/>
    <s v="0507"/>
    <s v="FC"/>
    <s v="00016637"/>
    <s v=""/>
    <s v=""/>
    <s v=""/>
    <s v=""/>
    <n v="0"/>
    <s v=""/>
    <s v="CAJA SIN ACTIVIDAD"/>
    <s v="V142148907"/>
    <n v="16412655"/>
    <n v="0"/>
    <n v="4814250"/>
    <n v="9998625"/>
    <s v="16"/>
    <n v="1599780"/>
    <n v="0"/>
    <s v="-"/>
    <n v="0"/>
    <n v="0"/>
    <s v="-"/>
    <n v="0"/>
    <n v="0"/>
    <s v="-"/>
    <n v="0"/>
  </r>
  <r>
    <s v="1072"/>
    <x v="14"/>
    <x v="0"/>
    <s v="004"/>
    <s v="Z1F0017963"/>
    <s v="0507-0507"/>
    <s v="FC"/>
    <s v="00016620-00016636"/>
    <s v=""/>
    <s v=""/>
    <s v=""/>
    <s v=""/>
    <n v="0"/>
    <s v=""/>
    <s v="CAJA SIN ACTIVIDAD"/>
    <s v=""/>
    <n v="384632578.5"/>
    <n v="0"/>
    <n v="270843567.5"/>
    <n v="0"/>
    <s v="-"/>
    <n v="0"/>
    <n v="98093975"/>
    <s v="16"/>
    <n v="15695036"/>
    <n v="0"/>
    <s v="-"/>
    <n v="0"/>
    <n v="0"/>
    <s v="-"/>
    <n v="0"/>
  </r>
  <r>
    <s v="1073"/>
    <x v="14"/>
    <x v="0"/>
    <s v="004"/>
    <s v="Z1F0017963"/>
    <s v="0507"/>
    <s v="FC"/>
    <s v="00016619"/>
    <s v=""/>
    <s v=""/>
    <s v=""/>
    <s v=""/>
    <n v="0"/>
    <s v=""/>
    <s v="CAJA SIN ACTIVIDAD"/>
    <s v="J410610832"/>
    <n v="31132080"/>
    <n v="0"/>
    <n v="0"/>
    <n v="26838000"/>
    <s v="16"/>
    <n v="4294080"/>
    <n v="0"/>
    <s v="-"/>
    <n v="0"/>
    <n v="0"/>
    <s v="-"/>
    <n v="0"/>
    <n v="0"/>
    <s v="-"/>
    <n v="0"/>
  </r>
  <r>
    <s v="1074"/>
    <x v="14"/>
    <x v="0"/>
    <s v="004"/>
    <s v="Z1F0017963"/>
    <s v="0507"/>
    <s v="FC"/>
    <s v="00016618"/>
    <s v=""/>
    <s v=""/>
    <s v=""/>
    <s v=""/>
    <n v="0"/>
    <s v=""/>
    <s v="CAJA SIN ACTIVIDAD"/>
    <s v="J410610832"/>
    <n v="138536560"/>
    <n v="0"/>
    <n v="123210060"/>
    <n v="13212500"/>
    <s v="16"/>
    <n v="2114000"/>
    <n v="0"/>
    <s v="-"/>
    <n v="0"/>
    <n v="0"/>
    <s v="-"/>
    <n v="0"/>
    <n v="0"/>
    <s v="-"/>
    <n v="0"/>
  </r>
  <r>
    <s v="1075"/>
    <x v="14"/>
    <x v="0"/>
    <s v="004"/>
    <s v="Z1F0017963"/>
    <s v="0507-0507"/>
    <s v="FC"/>
    <s v="00016576-00016617"/>
    <s v=""/>
    <s v=""/>
    <s v=""/>
    <s v=""/>
    <n v="0"/>
    <s v=""/>
    <s v="CAJA SIN ACTIVIDAD"/>
    <s v=""/>
    <n v="988182553.39999998"/>
    <n v="0"/>
    <n v="655214787.5"/>
    <n v="0"/>
    <s v="-"/>
    <n v="0"/>
    <n v="287041177.5"/>
    <s v="16"/>
    <n v="45926588.399999999"/>
    <n v="0"/>
    <s v="-"/>
    <n v="0"/>
    <n v="0"/>
    <s v="-"/>
    <n v="0"/>
  </r>
  <r>
    <s v="1076"/>
    <x v="14"/>
    <x v="1"/>
    <s v="005"/>
    <s v="Z1B8050363"/>
    <s v="0021"/>
    <s v="FC"/>
    <s v="00002137-00002144"/>
    <s v=""/>
    <s v=""/>
    <s v=""/>
    <s v=""/>
    <n v="0"/>
    <s v=""/>
    <s v="CAJA SIN ACTIVIDAD"/>
    <s v=""/>
    <n v="260843153.25"/>
    <n v="0"/>
    <n v="177581891.25"/>
    <n v="0"/>
    <s v="-"/>
    <n v="0"/>
    <n v="71776950"/>
    <s v="16"/>
    <n v="11484312"/>
    <n v="0"/>
    <s v="-"/>
    <n v="0"/>
    <n v="0"/>
    <s v="-"/>
    <n v="0"/>
  </r>
  <r>
    <s v="1077"/>
    <x v="14"/>
    <x v="1"/>
    <s v="005"/>
    <s v="Z1B8050363"/>
    <s v="0021"/>
    <s v="FC"/>
    <s v="00002136"/>
    <s v=""/>
    <s v=""/>
    <s v=""/>
    <s v=""/>
    <n v="0"/>
    <s v=""/>
    <s v="CAJA SIN ACTIVIDAD"/>
    <s v="J-411583057"/>
    <n v="214113775.40000001"/>
    <n v="0"/>
    <n v="65074362.5"/>
    <n v="128482252.5"/>
    <s v="16"/>
    <n v="20557160.399999999"/>
    <n v="0"/>
    <s v="-"/>
    <n v="0"/>
    <n v="0"/>
    <s v="-"/>
    <n v="0"/>
    <n v="0"/>
    <s v="-"/>
    <n v="0"/>
  </r>
  <r>
    <s v="1078"/>
    <x v="14"/>
    <x v="1"/>
    <s v="005"/>
    <s v="Z1B8050363"/>
    <s v="0021"/>
    <s v="FC"/>
    <s v="00002092-00002135"/>
    <s v=""/>
    <s v=""/>
    <s v=""/>
    <s v=""/>
    <n v="0"/>
    <s v=""/>
    <s v="CAJA SIN ACTIVIDAD"/>
    <s v=""/>
    <n v="1651667191.8"/>
    <n v="0"/>
    <n v="1298873877.5"/>
    <n v="0"/>
    <s v="-"/>
    <n v="0"/>
    <n v="304132167.5"/>
    <s v="16"/>
    <n v="48661146.799999997"/>
    <n v="0"/>
    <s v="-"/>
    <n v="0"/>
    <n v="0"/>
    <s v="-"/>
    <n v="0"/>
  </r>
  <r>
    <s v="1079"/>
    <x v="14"/>
    <x v="1"/>
    <s v="005"/>
    <s v="Z1B8050363"/>
    <s v="0021"/>
    <s v="FC"/>
    <s v="00002091"/>
    <s v=""/>
    <s v=""/>
    <s v=""/>
    <s v=""/>
    <n v="0"/>
    <s v=""/>
    <s v="CAJA SIN ACTIVIDAD"/>
    <s v="J-409821315"/>
    <n v="20917715"/>
    <n v="0"/>
    <n v="9939475"/>
    <n v="9464000"/>
    <s v="16"/>
    <n v="1514240"/>
    <n v="0"/>
    <s v="-"/>
    <n v="0"/>
    <n v="0"/>
    <s v="-"/>
    <n v="0"/>
    <n v="0"/>
    <s v="-"/>
    <n v="0"/>
  </r>
  <r>
    <s v="1080"/>
    <x v="14"/>
    <x v="1"/>
    <s v="005"/>
    <s v="Z1B8050363"/>
    <s v="0021"/>
    <s v="FC"/>
    <s v="00002015-00002090"/>
    <s v=""/>
    <s v=""/>
    <s v=""/>
    <s v=""/>
    <n v="0"/>
    <s v=""/>
    <s v="CAJA SIN ACTIVIDAD"/>
    <s v=""/>
    <n v="2393488788.3000002"/>
    <n v="0"/>
    <n v="1860039582.5"/>
    <n v="0"/>
    <s v="-"/>
    <n v="0"/>
    <n v="459870005"/>
    <s v="16"/>
    <n v="73579200.799999982"/>
    <n v="0"/>
    <s v="-"/>
    <n v="0"/>
    <n v="0"/>
    <s v="-"/>
    <n v="0"/>
  </r>
  <r>
    <s v="1081"/>
    <x v="14"/>
    <x v="1"/>
    <s v="005"/>
    <s v="Z1B8050363"/>
    <s v="0021"/>
    <s v="FC"/>
    <s v="00002014"/>
    <s v=""/>
    <s v=""/>
    <s v=""/>
    <s v=""/>
    <n v="0"/>
    <s v=""/>
    <s v="CAJA SIN ACTIVIDAD"/>
    <s v="J-00359330-3 "/>
    <n v="433020000"/>
    <n v="0"/>
    <n v="433020000"/>
    <n v="0"/>
    <s v="-"/>
    <n v="0"/>
    <n v="0"/>
    <s v="-"/>
    <n v="0"/>
    <n v="0"/>
    <s v="-"/>
    <n v="0"/>
    <n v="0"/>
    <s v="-"/>
    <n v="0"/>
  </r>
  <r>
    <s v="1082"/>
    <x v="14"/>
    <x v="1"/>
    <s v="005"/>
    <s v="Z1B8050363"/>
    <s v="0021"/>
    <s v="FC"/>
    <s v="00002013"/>
    <s v=""/>
    <s v=""/>
    <s v=""/>
    <s v=""/>
    <n v="0"/>
    <s v=""/>
    <s v="CAJA SIN ACTIVIDAD"/>
    <s v="V5637248 "/>
    <n v="3185000"/>
    <n v="0"/>
    <n v="3185000"/>
    <n v="0"/>
    <s v="-"/>
    <n v="0"/>
    <n v="0"/>
    <s v="-"/>
    <n v="0"/>
    <n v="0"/>
    <s v="-"/>
    <n v="0"/>
    <n v="0"/>
    <s v="-"/>
    <n v="0"/>
  </r>
  <r>
    <s v="1083"/>
    <x v="14"/>
    <x v="0"/>
    <s v="005"/>
    <s v="Z1F0017998"/>
    <s v="0497-0498"/>
    <s v="FC"/>
    <s v="00020422-00020509"/>
    <s v=""/>
    <s v=""/>
    <s v=""/>
    <s v=""/>
    <n v="0"/>
    <s v=""/>
    <s v="CAJA SIN ACTIVIDAD"/>
    <s v=""/>
    <n v="2444082921.8000002"/>
    <n v="0"/>
    <n v="1477874865"/>
    <n v="0"/>
    <s v="-"/>
    <n v="0"/>
    <n v="832937980"/>
    <s v="16"/>
    <n v="133270076.8"/>
    <n v="0"/>
    <s v="-"/>
    <n v="0"/>
    <n v="0"/>
    <s v="-"/>
    <n v="0"/>
  </r>
  <r>
    <s v="1084"/>
    <x v="14"/>
    <x v="1"/>
    <s v="006"/>
    <s v="Z1B8044815"/>
    <s v="1928"/>
    <s v="NC"/>
    <s v=""/>
    <s v="00000241"/>
    <s v=""/>
    <s v="00166605"/>
    <s v="15/7/2021"/>
    <n v="8032500"/>
    <s v="VEN"/>
    <s v="CAJA SIN ACTIVIDAD"/>
    <s v="V30860683"/>
    <n v="-8032500"/>
    <n v="0"/>
    <n v="-8032500"/>
    <n v="0"/>
    <s v="-"/>
    <n v="0"/>
    <n v="0"/>
    <s v="-"/>
    <n v="0"/>
    <n v="0"/>
    <s v="-"/>
    <n v="0"/>
    <n v="0"/>
    <s v="-"/>
    <n v="0"/>
  </r>
  <r>
    <s v="1085"/>
    <x v="14"/>
    <x v="1"/>
    <s v="006"/>
    <s v="Z1B8044815"/>
    <s v="1928"/>
    <s v="FC"/>
    <s v="00166564-00166679"/>
    <s v=""/>
    <s v=""/>
    <s v=""/>
    <s v=""/>
    <n v="0"/>
    <s v=""/>
    <s v="CAJA SIN ACTIVIDAD"/>
    <s v=""/>
    <n v="5682367578.3999996"/>
    <n v="0"/>
    <n v="4090352705"/>
    <n v="0"/>
    <s v="-"/>
    <n v="0"/>
    <n v="1372426615"/>
    <s v="16"/>
    <n v="219588258.40000001"/>
    <n v="0"/>
    <s v="-"/>
    <n v="0"/>
    <n v="0"/>
    <s v="-"/>
    <n v="0"/>
  </r>
  <r>
    <s v="1086"/>
    <x v="14"/>
    <x v="0"/>
    <s v="006"/>
    <s v="Z1F0017787"/>
    <s v="0470"/>
    <s v="NC"/>
    <s v=""/>
    <s v="00000037"/>
    <s v=""/>
    <s v="00009210"/>
    <s v="15-07-2021"/>
    <n v="35342832.700000003"/>
    <s v="VEN"/>
    <s v="JOSE VASQUEZ"/>
    <s v="V6464777"/>
    <n v="-1421000"/>
    <n v="0"/>
    <n v="0"/>
    <n v="0"/>
    <s v="-"/>
    <n v="0"/>
    <n v="-1225000"/>
    <s v="16"/>
    <n v="-196000"/>
    <n v="0"/>
    <s v="-"/>
    <n v="0"/>
    <n v="0"/>
    <s v="-"/>
    <n v="0"/>
  </r>
  <r>
    <s v="1087"/>
    <x v="14"/>
    <x v="0"/>
    <s v="006"/>
    <s v="Z1F0017787"/>
    <s v="0470-0470"/>
    <s v="FC"/>
    <s v="00009179-00009213"/>
    <s v=""/>
    <s v=""/>
    <s v=""/>
    <s v=""/>
    <n v="0"/>
    <s v=""/>
    <s v="VENTAS NO CONTRIBUYENTES"/>
    <s v=""/>
    <n v="1282477876.3"/>
    <n v="0"/>
    <n v="884893830"/>
    <n v="0"/>
    <s v="-"/>
    <n v="0"/>
    <n v="342744867.5"/>
    <s v="-"/>
    <n v="54839178.799999997"/>
    <n v="0"/>
    <s v="-"/>
    <n v="0"/>
    <n v="0"/>
    <s v="-"/>
    <n v="0"/>
  </r>
  <r>
    <s v="1088"/>
    <x v="14"/>
    <x v="1"/>
    <s v="007"/>
    <s v="Z1B8050013"/>
    <s v="1964"/>
    <s v="NC"/>
    <s v=""/>
    <s v="00000218"/>
    <s v=""/>
    <s v="00183561"/>
    <s v="14/7/2021"/>
    <n v="137627353.75"/>
    <s v="VEN"/>
    <s v="CAJA SIN ACTIVIDAD"/>
    <s v="V6811308"/>
    <n v="-8088600"/>
    <n v="0"/>
    <n v="-8088600"/>
    <n v="0"/>
    <s v="-"/>
    <n v="0"/>
    <n v="0"/>
    <s v="-"/>
    <n v="0"/>
    <n v="0"/>
    <s v="-"/>
    <n v="0"/>
    <n v="0"/>
    <s v="-"/>
    <n v="0"/>
  </r>
  <r>
    <s v="1089"/>
    <x v="14"/>
    <x v="1"/>
    <s v="007"/>
    <s v="Z1B8050013"/>
    <s v="1964"/>
    <s v="FC"/>
    <s v="00183684-00183758"/>
    <s v=""/>
    <s v=""/>
    <s v=""/>
    <s v=""/>
    <n v="0"/>
    <s v=""/>
    <s v="CAJA SIN ACTIVIDAD"/>
    <s v=""/>
    <n v="2698123966.6999998"/>
    <n v="0"/>
    <n v="2166243382.5"/>
    <n v="0"/>
    <s v="-"/>
    <n v="0"/>
    <n v="458517745"/>
    <s v="-"/>
    <n v="73362839.199999988"/>
    <n v="0"/>
    <s v="-"/>
    <n v="0"/>
    <n v="0"/>
    <s v="-"/>
    <n v="0"/>
  </r>
  <r>
    <s v="1090"/>
    <x v="14"/>
    <x v="1"/>
    <s v="007"/>
    <s v="Z1B8050013"/>
    <s v="1964"/>
    <s v="FC"/>
    <s v="00183683"/>
    <s v=""/>
    <s v=""/>
    <s v=""/>
    <s v=""/>
    <n v="0"/>
    <s v=""/>
    <s v="CAJA SIN ACTIVIDAD"/>
    <s v="J30760499-9"/>
    <n v="94245025"/>
    <n v="0"/>
    <n v="80116225"/>
    <n v="12180000"/>
    <s v="16"/>
    <n v="1948800"/>
    <n v="0"/>
    <s v="-"/>
    <n v="0"/>
    <n v="0"/>
    <s v="-"/>
    <n v="0"/>
    <n v="0"/>
    <s v="-"/>
    <n v="0"/>
  </r>
  <r>
    <s v="1091"/>
    <x v="14"/>
    <x v="1"/>
    <s v="007"/>
    <s v="Z1B8050013"/>
    <s v="1964"/>
    <s v="FC"/>
    <s v="00183619-00183682"/>
    <s v=""/>
    <s v=""/>
    <s v=""/>
    <s v=""/>
    <n v="0"/>
    <s v=""/>
    <s v="CAJA SIN ACTIVIDAD"/>
    <s v=""/>
    <n v="2345737762.25"/>
    <n v="0"/>
    <n v="1849316588.75"/>
    <n v="0"/>
    <s v="-"/>
    <n v="0"/>
    <n v="427949287.5"/>
    <s v="16"/>
    <n v="68471886"/>
    <n v="0"/>
    <s v="-"/>
    <n v="0"/>
    <n v="0"/>
    <s v="-"/>
    <n v="0"/>
  </r>
  <r>
    <s v="1092"/>
    <x v="14"/>
    <x v="1"/>
    <s v="008"/>
    <s v="Z1B8050003"/>
    <s v="1880"/>
    <s v="NC"/>
    <s v=""/>
    <s v="00000185"/>
    <s v=""/>
    <s v="00182336"/>
    <s v="5/7/2021"/>
    <n v="78655850"/>
    <s v="VEN"/>
    <s v="CAJA SIN ACTIVIDAD"/>
    <s v="V15518454 "/>
    <n v="-13000000"/>
    <n v="0"/>
    <n v="-13000000"/>
    <n v="0"/>
    <s v="-"/>
    <n v="0"/>
    <n v="0"/>
    <s v="-"/>
    <n v="0"/>
    <n v="0"/>
    <s v="-"/>
    <n v="0"/>
    <n v="0"/>
    <s v="-"/>
    <n v="0"/>
  </r>
  <r>
    <s v="1093"/>
    <x v="14"/>
    <x v="1"/>
    <s v="008"/>
    <s v="Z1B8050003"/>
    <s v="1880"/>
    <s v="FC"/>
    <s v="00183166-00183232"/>
    <s v=""/>
    <s v=""/>
    <s v=""/>
    <s v=""/>
    <n v="0"/>
    <s v=""/>
    <s v="CAJA SIN ACTIVIDAD"/>
    <s v=""/>
    <n v="3161706705.3499994"/>
    <n v="0"/>
    <n v="2343316906.25"/>
    <n v="0"/>
    <s v="-"/>
    <n v="0"/>
    <n v="705508447.5"/>
    <s v="-"/>
    <n v="112881351.60000001"/>
    <n v="0"/>
    <s v="-"/>
    <n v="0"/>
    <n v="0"/>
    <s v="-"/>
    <n v="0"/>
  </r>
  <r>
    <s v="1094"/>
    <x v="14"/>
    <x v="0"/>
    <s v="008"/>
    <s v="Z1F0017970"/>
    <s v="0135-0135"/>
    <s v="FC"/>
    <s v="00002019-00002025"/>
    <s v=""/>
    <s v=""/>
    <s v=""/>
    <s v=""/>
    <n v="0"/>
    <s v=""/>
    <s v="VENTAS NO CONTRIBUYENTES"/>
    <s v=""/>
    <n v="64436260"/>
    <n v="0"/>
    <n v="0"/>
    <n v="0"/>
    <s v="-"/>
    <n v="0"/>
    <n v="55548500"/>
    <s v="16"/>
    <n v="8887760"/>
    <n v="0"/>
    <s v="-"/>
    <n v="0"/>
    <n v="0"/>
    <s v="-"/>
    <n v="0"/>
  </r>
  <r>
    <s v="1095"/>
    <x v="14"/>
    <x v="1"/>
    <s v="009"/>
    <s v="Z1B8014458"/>
    <s v="1931"/>
    <s v="FC"/>
    <s v="0018460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96"/>
    <x v="14"/>
    <x v="1"/>
    <s v="010"/>
    <s v="Z1F0000341"/>
    <s v="1404"/>
    <s v="FC"/>
    <s v="000818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097"/>
    <x v="14"/>
    <x v="1"/>
    <s v="012"/>
    <s v="Z1B8038506"/>
    <s v="1785"/>
    <s v="FC"/>
    <s v="00076004-00076014"/>
    <s v=""/>
    <s v=""/>
    <s v=""/>
    <s v=""/>
    <n v="0"/>
    <s v=""/>
    <s v="CAJA SIN ACTIVIDAD"/>
    <s v=""/>
    <n v="194311180"/>
    <n v="0"/>
    <n v="130861500"/>
    <n v="0"/>
    <s v="-"/>
    <n v="0"/>
    <n v="54698000"/>
    <s v="-"/>
    <n v="8751680"/>
    <n v="0"/>
    <s v="-"/>
    <n v="0"/>
    <n v="0"/>
    <s v="-"/>
    <n v="0"/>
  </r>
  <r>
    <s v="1098"/>
    <x v="14"/>
    <x v="1"/>
    <s v="014"/>
    <s v="Z1F0000338"/>
    <s v="1626"/>
    <s v="FC"/>
    <s v="00067023-00067075"/>
    <s v=""/>
    <s v=""/>
    <s v=""/>
    <s v=""/>
    <n v="0"/>
    <s v=""/>
    <s v="CAJA SIN ACTIVIDAD"/>
    <s v=""/>
    <n v="331387280"/>
    <n v="0"/>
    <n v="226485000"/>
    <n v="0"/>
    <s v="-"/>
    <n v="0"/>
    <n v="90433000"/>
    <s v="-"/>
    <n v="14469280"/>
    <n v="0"/>
    <s v="-"/>
    <n v="0"/>
    <n v="0"/>
    <s v="-"/>
    <n v="0"/>
  </r>
  <r>
    <s v="1099"/>
    <x v="14"/>
    <x v="1"/>
    <s v="014"/>
    <s v="Z1F0000338"/>
    <s v="1626"/>
    <s v="FC"/>
    <s v="00067022"/>
    <s v=""/>
    <s v=""/>
    <s v=""/>
    <s v=""/>
    <n v="0"/>
    <s v=""/>
    <s v="CAJA SIN ACTIVIDAD"/>
    <s v="V270112889"/>
    <n v="5075000"/>
    <n v="0"/>
    <n v="5075000"/>
    <n v="0"/>
    <s v="-"/>
    <n v="0"/>
    <n v="0"/>
    <s v="-"/>
    <n v="0"/>
    <n v="0"/>
    <s v="-"/>
    <n v="0"/>
    <n v="0"/>
    <s v="-"/>
    <n v="0"/>
  </r>
  <r>
    <s v="1100"/>
    <x v="14"/>
    <x v="1"/>
    <s v="014"/>
    <s v="Z1F0000338"/>
    <s v="1626"/>
    <s v="FC"/>
    <s v="00066974-00067021"/>
    <s v=""/>
    <s v=""/>
    <s v=""/>
    <s v=""/>
    <n v="0"/>
    <s v=""/>
    <s v="CAJA SIN ACTIVIDAD"/>
    <s v=""/>
    <n v="319758740"/>
    <n v="0"/>
    <n v="284725000"/>
    <n v="0"/>
    <s v="-"/>
    <n v="0"/>
    <n v="30201500"/>
    <s v="-"/>
    <n v="4832240"/>
    <n v="0"/>
    <s v="-"/>
    <n v="0"/>
    <n v="0"/>
    <s v="-"/>
    <n v="0"/>
  </r>
  <r>
    <s v="1101"/>
    <x v="14"/>
    <x v="1"/>
    <s v="015"/>
    <s v="Z1B8050356"/>
    <s v="1763"/>
    <s v="FC"/>
    <s v="00091561-00091604"/>
    <s v=""/>
    <s v=""/>
    <s v=""/>
    <s v=""/>
    <n v="0"/>
    <s v=""/>
    <s v="CAJA SIN ACTIVIDAD"/>
    <s v=""/>
    <n v="1575850388"/>
    <n v="0"/>
    <n v="1410078862.5"/>
    <n v="0"/>
    <s v="-"/>
    <n v="0"/>
    <n v="142906487.5"/>
    <s v="-"/>
    <n v="22865038"/>
    <n v="0"/>
    <s v="-"/>
    <n v="0"/>
    <n v="0"/>
    <s v="-"/>
    <n v="0"/>
  </r>
  <r>
    <s v="1102"/>
    <x v="14"/>
    <x v="1"/>
    <s v="016"/>
    <s v="Z1F0000490"/>
    <s v="0303"/>
    <s v="FC"/>
    <s v="00006062-00006066"/>
    <s v=""/>
    <s v=""/>
    <s v=""/>
    <s v=""/>
    <n v="0"/>
    <s v=""/>
    <s v="CAJA SIN ACTIVIDAD"/>
    <s v=""/>
    <n v="27193320"/>
    <n v="0"/>
    <n v="19390000"/>
    <n v="0"/>
    <s v="-"/>
    <n v="0"/>
    <n v="6727000"/>
    <s v="16"/>
    <n v="1076320"/>
    <n v="0"/>
    <s v="-"/>
    <n v="0"/>
    <n v="0"/>
    <s v="-"/>
    <n v="0"/>
  </r>
  <r>
    <s v="1103"/>
    <x v="14"/>
    <x v="1"/>
    <s v="016"/>
    <s v="Z1F0000490"/>
    <s v="0303"/>
    <s v="FC"/>
    <s v="00006054-00006061"/>
    <s v=""/>
    <s v=""/>
    <s v=""/>
    <s v=""/>
    <n v="0"/>
    <s v=""/>
    <s v="CAJA SIN ACTIVIDAD"/>
    <s v=""/>
    <n v="78453497.5"/>
    <n v="0"/>
    <n v="73419097.5"/>
    <n v="0"/>
    <s v="-"/>
    <n v="0"/>
    <n v="4340000"/>
    <s v="-"/>
    <n v="694400"/>
    <n v="0"/>
    <s v="-"/>
    <n v="0"/>
    <n v="0"/>
    <s v="-"/>
    <n v="0"/>
  </r>
  <r>
    <s v="1104"/>
    <x v="14"/>
    <x v="1"/>
    <s v="016"/>
    <s v="Z1F0000490"/>
    <s v="0303"/>
    <s v="FC"/>
    <s v="00006046-00006053"/>
    <s v=""/>
    <s v=""/>
    <s v=""/>
    <s v=""/>
    <n v="0"/>
    <s v=""/>
    <s v="CAJA SIN ACTIVIDAD"/>
    <s v=""/>
    <n v="81865910"/>
    <n v="0"/>
    <n v="71914850"/>
    <n v="0"/>
    <s v="-"/>
    <n v="0"/>
    <n v="8578500"/>
    <s v="16"/>
    <n v="1372560"/>
    <n v="0"/>
    <s v="-"/>
    <n v="0"/>
    <n v="0"/>
    <s v="-"/>
    <n v="0"/>
  </r>
  <r>
    <s v="1105"/>
    <x v="14"/>
    <x v="1"/>
    <s v="016"/>
    <s v="Z1F0000490"/>
    <s v="0303"/>
    <s v="FC"/>
    <s v="00006042-00006045"/>
    <s v=""/>
    <s v=""/>
    <s v=""/>
    <s v=""/>
    <n v="0"/>
    <s v=""/>
    <s v="CAJA SIN ACTIVIDAD"/>
    <s v=""/>
    <n v="39959500"/>
    <n v="0"/>
    <n v="39918900"/>
    <n v="0"/>
    <s v="-"/>
    <n v="0"/>
    <n v="35000"/>
    <s v="16"/>
    <n v="5600"/>
    <n v="0"/>
    <s v="-"/>
    <n v="0"/>
    <n v="0"/>
    <s v="-"/>
    <n v="0"/>
  </r>
  <r>
    <s v="1106"/>
    <x v="14"/>
    <x v="1"/>
    <s v="016"/>
    <s v="Z1F0000490"/>
    <s v="0303"/>
    <s v="FC"/>
    <s v="00006036-00006041"/>
    <s v=""/>
    <s v=""/>
    <s v=""/>
    <s v=""/>
    <n v="0"/>
    <s v=""/>
    <s v="CAJA SIN ACTIVIDAD"/>
    <s v=""/>
    <n v="33693625"/>
    <n v="0"/>
    <n v="33693625"/>
    <n v="0"/>
    <s v="-"/>
    <n v="0"/>
    <n v="0"/>
    <s v="-"/>
    <n v="0"/>
    <n v="0"/>
    <s v="-"/>
    <n v="0"/>
    <n v="0"/>
    <s v="-"/>
    <n v="0"/>
  </r>
  <r>
    <s v="1107"/>
    <x v="14"/>
    <x v="1"/>
    <s v="016"/>
    <s v="Z1F0000490"/>
    <s v="0303"/>
    <s v="FC"/>
    <s v="00006028-00006035"/>
    <s v=""/>
    <s v=""/>
    <s v=""/>
    <s v=""/>
    <n v="0"/>
    <s v=""/>
    <s v="CAJA SIN ACTIVIDAD"/>
    <s v=""/>
    <n v="97799957.5"/>
    <n v="0"/>
    <n v="92278357.5"/>
    <n v="0"/>
    <s v="-"/>
    <n v="0"/>
    <n v="4760000"/>
    <s v="-"/>
    <n v="761600"/>
    <n v="0"/>
    <s v="-"/>
    <n v="0"/>
    <n v="0"/>
    <s v="-"/>
    <n v="0"/>
  </r>
  <r>
    <s v="1108"/>
    <x v="14"/>
    <x v="1"/>
    <s v="016"/>
    <s v="Z1F0000490"/>
    <s v="0303"/>
    <s v="FC"/>
    <s v="00006027"/>
    <s v=""/>
    <s v=""/>
    <s v=""/>
    <s v=""/>
    <n v="0"/>
    <s v=""/>
    <s v="CAJA SIN ACTIVIDAD"/>
    <s v=" V316323234"/>
    <n v="3400180"/>
    <n v="0"/>
    <n v="1500100"/>
    <n v="1638000"/>
    <s v="16"/>
    <n v="262080"/>
    <n v="0"/>
    <s v="-"/>
    <n v="0"/>
    <n v="0"/>
    <s v="-"/>
    <n v="0"/>
    <n v="0"/>
    <s v="-"/>
    <n v="0"/>
  </r>
  <r>
    <s v="1109"/>
    <x v="14"/>
    <x v="1"/>
    <s v="016"/>
    <s v="Z1F0000490"/>
    <s v="0303"/>
    <s v="FC"/>
    <s v="00006026"/>
    <s v=""/>
    <s v=""/>
    <s v=""/>
    <s v=""/>
    <n v="0"/>
    <s v=""/>
    <s v="CAJA SIN ACTIVIDAD"/>
    <s v="V8676595"/>
    <n v="3500000"/>
    <n v="0"/>
    <n v="3500000"/>
    <n v="0"/>
    <s v="-"/>
    <n v="0"/>
    <n v="0"/>
    <s v="-"/>
    <n v="0"/>
    <n v="0"/>
    <s v="-"/>
    <n v="0"/>
    <n v="0"/>
    <s v="-"/>
    <n v="0"/>
  </r>
  <r>
    <s v="1110"/>
    <x v="14"/>
    <x v="1"/>
    <s v="016"/>
    <s v="Z1F0000490"/>
    <s v="0303"/>
    <s v="FC"/>
    <s v="00006020-00006025"/>
    <s v=""/>
    <s v=""/>
    <s v=""/>
    <s v=""/>
    <n v="0"/>
    <s v=""/>
    <s v="CAJA SIN ACTIVIDAD"/>
    <s v=""/>
    <n v="26553467.5"/>
    <n v="0"/>
    <n v="25660267.5"/>
    <n v="0"/>
    <s v="-"/>
    <n v="0"/>
    <n v="770000"/>
    <s v="-"/>
    <n v="123200"/>
    <n v="0"/>
    <s v="-"/>
    <n v="0"/>
    <n v="0"/>
    <s v="-"/>
    <n v="0"/>
  </r>
  <r>
    <s v="1111"/>
    <x v="14"/>
    <x v="1"/>
    <s v="016"/>
    <s v="Z1F0000490"/>
    <s v="0303"/>
    <s v="FC"/>
    <s v="00006016-00006019"/>
    <s v=""/>
    <s v=""/>
    <s v=""/>
    <s v=""/>
    <n v="0"/>
    <s v=""/>
    <s v="CAJA SIN ACTIVIDAD"/>
    <s v=""/>
    <n v="32602850"/>
    <n v="0"/>
    <n v="32602850"/>
    <n v="0"/>
    <s v="-"/>
    <n v="0"/>
    <n v="0"/>
    <s v="-"/>
    <n v="0"/>
    <n v="0"/>
    <s v="-"/>
    <n v="0"/>
    <n v="0"/>
    <s v="-"/>
    <n v="0"/>
  </r>
  <r>
    <s v="1112"/>
    <x v="14"/>
    <x v="1"/>
    <s v="016"/>
    <s v="Z1F0000490"/>
    <s v="0303"/>
    <s v="FC"/>
    <s v="00005993-00006014"/>
    <s v=""/>
    <s v=""/>
    <s v=""/>
    <s v=""/>
    <n v="0"/>
    <s v=""/>
    <s v="CAJA SIN ACTIVIDAD"/>
    <s v=""/>
    <n v="222193842.5"/>
    <n v="0"/>
    <n v="187582342.5"/>
    <n v="0"/>
    <s v="-"/>
    <n v="0"/>
    <n v="29837500"/>
    <s v="-"/>
    <n v="4774000"/>
    <n v="0"/>
    <s v="-"/>
    <n v="0"/>
    <n v="0"/>
    <s v="-"/>
    <n v="0"/>
  </r>
  <r>
    <s v="1113"/>
    <x v="14"/>
    <x v="1"/>
    <s v="016"/>
    <s v="Z1F0000490"/>
    <s v="0303"/>
    <s v="FC"/>
    <s v="00005991-00005992"/>
    <s v=""/>
    <s v=""/>
    <s v=""/>
    <s v=""/>
    <n v="0"/>
    <s v=""/>
    <s v="CAJA SIN ACTIVIDAD"/>
    <s v=""/>
    <n v="5698000"/>
    <n v="0"/>
    <n v="5698000"/>
    <n v="0"/>
    <s v="-"/>
    <n v="0"/>
    <n v="0"/>
    <s v="-"/>
    <n v="0"/>
    <n v="0"/>
    <s v="-"/>
    <n v="0"/>
    <n v="0"/>
    <s v="-"/>
    <n v="0"/>
  </r>
  <r>
    <s v="1114"/>
    <x v="14"/>
    <x v="1"/>
    <s v="017"/>
    <s v="Z7C0004030"/>
    <s v="0220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115"/>
    <x v="15"/>
    <x v="1"/>
    <s v="002"/>
    <s v="Z1B8050149"/>
    <s v="1861"/>
    <s v="NC"/>
    <m/>
    <s v="0001282"/>
    <m/>
    <m/>
    <m/>
    <n v="0"/>
    <m/>
    <s v="NOTA DE CREDITO"/>
    <m/>
    <n v="-8670000"/>
    <n v="0"/>
    <n v="-8670000"/>
    <n v="0"/>
    <s v="-"/>
    <n v="0"/>
    <n v="0"/>
    <s v="-"/>
    <n v="0"/>
    <n v="0"/>
    <s v="-"/>
    <n v="0"/>
    <n v="0"/>
    <s v="-"/>
    <n v="0"/>
  </r>
  <r>
    <s v="1"/>
    <x v="16"/>
    <x v="0"/>
    <s v="001"/>
    <s v="Z1F0017854"/>
    <s v="0512"/>
    <s v="FC"/>
    <s v="00030893"/>
    <s v=""/>
    <s v=""/>
    <s v=""/>
    <s v=""/>
    <n v="0"/>
    <s v=""/>
    <s v="AUTOSERVICIOS CRISS"/>
    <s v="J294282792"/>
    <n v="12399200"/>
    <n v="0"/>
    <n v="12399200"/>
    <n v="0"/>
    <s v="-"/>
    <n v="0"/>
    <n v="0"/>
    <s v="-"/>
    <n v="0"/>
    <n v="0"/>
    <s v="-"/>
    <n v="0"/>
    <n v="0"/>
    <s v="-"/>
    <n v="0"/>
  </r>
  <r>
    <s v="2"/>
    <x v="16"/>
    <x v="0"/>
    <s v="001"/>
    <s v="Z1F0017854"/>
    <s v="0512"/>
    <s v="FC"/>
    <s v="00030873"/>
    <s v=""/>
    <s v=""/>
    <s v=""/>
    <s v=""/>
    <n v="0"/>
    <s v=""/>
    <s v="SOLUCLIN 2015"/>
    <s v="J407055640"/>
    <n v="27004320"/>
    <n v="0"/>
    <n v="9172800"/>
    <n v="15372000"/>
    <s v="16"/>
    <n v="2459520"/>
    <n v="0"/>
    <s v="-"/>
    <n v="0"/>
    <n v="0"/>
    <s v="-"/>
    <n v="0"/>
    <n v="0"/>
    <s v="-"/>
    <n v="0"/>
  </r>
  <r>
    <s v="3"/>
    <x v="16"/>
    <x v="0"/>
    <s v="001"/>
    <s v="Z1F0017854"/>
    <s v="0512-0512"/>
    <s v="FC"/>
    <s v="00030832-00030872"/>
    <s v=""/>
    <s v=""/>
    <s v=""/>
    <s v=""/>
    <n v="0"/>
    <s v=""/>
    <s v="VENTAS NO CONTRIBUYENTES"/>
    <s v=""/>
    <n v="992668818.21000004"/>
    <n v="0"/>
    <n v="756716466.21000004"/>
    <n v="0"/>
    <s v="-"/>
    <n v="0"/>
    <n v="203407200"/>
    <s v="16"/>
    <n v="32545152"/>
    <n v="0"/>
    <s v="-"/>
    <n v="0"/>
    <n v="0"/>
    <s v="-"/>
    <n v="0"/>
  </r>
  <r>
    <s v="4"/>
    <x v="16"/>
    <x v="0"/>
    <s v="001"/>
    <s v="Z1F0017854"/>
    <s v="0512-0512"/>
    <s v="FC"/>
    <s v="00030874-00030892"/>
    <s v=""/>
    <s v=""/>
    <s v=""/>
    <s v=""/>
    <n v="0"/>
    <s v=""/>
    <s v="VENTAS NO CONTRIBUYENTES"/>
    <s v=""/>
    <n v="938132555.28999996"/>
    <n v="0"/>
    <n v="600487128.25"/>
    <n v="0"/>
    <s v="-"/>
    <n v="0"/>
    <n v="291073644"/>
    <s v="16"/>
    <n v="46571783.039999999"/>
    <n v="0"/>
    <s v="-"/>
    <n v="0"/>
    <n v="0"/>
    <s v="-"/>
    <n v="0"/>
  </r>
  <r>
    <s v="5"/>
    <x v="16"/>
    <x v="0"/>
    <s v="001"/>
    <s v="Z1F0017854"/>
    <s v="0512-0512"/>
    <s v="FC"/>
    <s v="00030894-00030914"/>
    <s v=""/>
    <s v=""/>
    <s v=""/>
    <s v=""/>
    <n v="0"/>
    <s v=""/>
    <s v="VENTAS NO CONTRIBUYENTES"/>
    <s v=""/>
    <n v="867610348.56000006"/>
    <n v="0"/>
    <n v="594175870.07999992"/>
    <n v="0"/>
    <s v="-"/>
    <n v="0"/>
    <n v="235719378"/>
    <s v="16"/>
    <n v="37715100.479999997"/>
    <n v="0"/>
    <s v="-"/>
    <n v="0"/>
    <n v="0"/>
    <s v="-"/>
    <n v="0"/>
  </r>
  <r>
    <s v="6"/>
    <x v="16"/>
    <x v="1"/>
    <s v="001"/>
    <s v="Z1F0000700"/>
    <s v="1602"/>
    <s v="NC"/>
    <s v=""/>
    <s v="00000272"/>
    <s v=""/>
    <s v="28970000"/>
    <s v="16/7/2021"/>
    <n v="49402548"/>
    <s v="VEN"/>
    <s v="JUAN PERONE"/>
    <s v="V5534000"/>
    <n v="-6480000"/>
    <n v="0"/>
    <n v="-6480000"/>
    <n v="0"/>
    <s v="-"/>
    <n v="0"/>
    <n v="0"/>
    <s v="-"/>
    <n v="0"/>
    <n v="0"/>
    <s v="-"/>
    <n v="0"/>
    <n v="0"/>
    <s v="-"/>
    <n v="0"/>
  </r>
  <r>
    <s v="7"/>
    <x v="16"/>
    <x v="1"/>
    <s v="001"/>
    <s v="Z1F0000700"/>
    <s v="1602"/>
    <s v="FC"/>
    <s v="28911000-29011001"/>
    <s v=""/>
    <s v=""/>
    <s v=""/>
    <s v=""/>
    <n v="0"/>
    <s v=""/>
    <s v="VENTAS NO CONTRIBUYENTES"/>
    <s v=""/>
    <n v="6362190149.9700003"/>
    <n v="0"/>
    <n v="5370870556.4299994"/>
    <n v="0"/>
    <s v="-"/>
    <n v="0"/>
    <n v="854585856.5"/>
    <s v="16"/>
    <n v="136733737.04000002"/>
    <n v="0"/>
    <s v="-"/>
    <n v="0"/>
    <n v="0"/>
    <s v="-"/>
    <n v="0"/>
  </r>
  <r>
    <s v="8"/>
    <x v="16"/>
    <x v="0"/>
    <s v="002"/>
    <s v="Z1F0017966"/>
    <s v="0509"/>
    <s v="NC"/>
    <s v=""/>
    <s v="00000090"/>
    <s v=""/>
    <s v="00016418"/>
    <s v="16-07-2021"/>
    <n v="59646384"/>
    <s v="VEN"/>
    <s v="NORELA LEON"/>
    <s v="V11937157"/>
    <n v="-7615080"/>
    <n v="0"/>
    <n v="-7615080"/>
    <n v="0"/>
    <s v="-"/>
    <n v="0"/>
    <n v="0"/>
    <s v="-"/>
    <n v="0"/>
    <n v="0"/>
    <s v="-"/>
    <n v="0"/>
    <n v="0"/>
    <s v="-"/>
    <n v="0"/>
  </r>
  <r>
    <s v="9"/>
    <x v="16"/>
    <x v="0"/>
    <s v="002"/>
    <s v="Z1F0017966"/>
    <s v="0509-0509"/>
    <s v="FC"/>
    <s v="00016330-00016441"/>
    <s v=""/>
    <s v=""/>
    <s v=""/>
    <s v=""/>
    <n v="0"/>
    <s v=""/>
    <s v="VENTAS NO CONTRIBUYENTES"/>
    <s v=""/>
    <n v="2474388051.0800004"/>
    <n v="0"/>
    <n v="1693050704.5999999"/>
    <n v="0"/>
    <s v="-"/>
    <n v="0"/>
    <n v="673566678"/>
    <s v="16"/>
    <n v="107770668.48"/>
    <n v="0"/>
    <s v="-"/>
    <n v="0"/>
    <n v="0"/>
    <s v="-"/>
    <n v="0"/>
  </r>
  <r>
    <s v="10"/>
    <x v="16"/>
    <x v="2"/>
    <s v="002"/>
    <s v="Z1F0008858"/>
    <s v="0963-0963"/>
    <s v="FC"/>
    <s v="00127250-00127400"/>
    <s v=""/>
    <s v=""/>
    <s v=""/>
    <s v=""/>
    <n v="0"/>
    <s v=""/>
    <s v="VENTAS NO CONTRIBUYENTES"/>
    <s v=""/>
    <n v="1958949653.1999998"/>
    <n v="0"/>
    <n v="1762643062"/>
    <n v="0"/>
    <s v="-"/>
    <n v="0"/>
    <n v="169229820"/>
    <s v="16"/>
    <n v="27076771.199999999"/>
    <n v="0"/>
    <s v="-"/>
    <n v="0"/>
    <n v="0"/>
    <s v="-"/>
    <n v="0"/>
  </r>
  <r>
    <s v="11"/>
    <x v="16"/>
    <x v="1"/>
    <s v="002"/>
    <s v="Z1B8050002"/>
    <s v="1938"/>
    <s v="FC"/>
    <s v="00175072"/>
    <s v=""/>
    <s v=""/>
    <s v=""/>
    <s v=""/>
    <n v="0"/>
    <s v=""/>
    <s v="CLUB DE CAMPO GOURMET"/>
    <s v="J-40942481-2"/>
    <n v="133274772"/>
    <n v="0"/>
    <n v="121657140"/>
    <n v="10015200"/>
    <s v="16"/>
    <n v="1602432"/>
    <n v="0"/>
    <s v="-"/>
    <n v="0"/>
    <n v="0"/>
    <s v="-"/>
    <n v="0"/>
    <n v="0"/>
    <s v="-"/>
    <n v="0"/>
  </r>
  <r>
    <s v="12"/>
    <x v="16"/>
    <x v="1"/>
    <s v="002"/>
    <s v="Z1B8050002"/>
    <s v="1938"/>
    <s v="FC"/>
    <s v="00175061"/>
    <s v=""/>
    <s v=""/>
    <s v=""/>
    <s v=""/>
    <n v="0"/>
    <s v=""/>
    <s v="PANADERIA NATIPAN C.A"/>
    <s v="J-00359330-3 "/>
    <n v="448200000"/>
    <n v="0"/>
    <n v="448200000"/>
    <n v="0"/>
    <s v="-"/>
    <n v="0"/>
    <n v="0"/>
    <s v="-"/>
    <n v="0"/>
    <n v="0"/>
    <s v="-"/>
    <n v="0"/>
    <n v="0"/>
    <s v="-"/>
    <n v="0"/>
  </r>
  <r>
    <s v="13"/>
    <x v="16"/>
    <x v="1"/>
    <s v="002"/>
    <s v="Z1B8050002"/>
    <s v="1938"/>
    <s v="FC"/>
    <s v="00175067"/>
    <s v=""/>
    <s v=""/>
    <s v=""/>
    <s v=""/>
    <n v="0"/>
    <s v=""/>
    <s v="PANADERIA Y PASTELERIA MAXI-PAN"/>
    <s v="J-31475870-5 "/>
    <n v="504000000"/>
    <n v="0"/>
    <n v="504000000"/>
    <n v="0"/>
    <s v="-"/>
    <n v="0"/>
    <n v="0"/>
    <s v="-"/>
    <n v="0"/>
    <n v="0"/>
    <s v="-"/>
    <n v="0"/>
    <n v="0"/>
    <s v="-"/>
    <n v="0"/>
  </r>
  <r>
    <s v="14"/>
    <x v="16"/>
    <x v="1"/>
    <s v="002"/>
    <s v="Z1B8050002"/>
    <s v="1938"/>
    <s v="FC"/>
    <s v="00175059-00175060"/>
    <s v=""/>
    <s v=""/>
    <s v=""/>
    <s v=""/>
    <n v="0"/>
    <s v=""/>
    <s v="VENTAS NO CONTRIBUYENTES"/>
    <s v=""/>
    <n v="29843280"/>
    <n v="0"/>
    <n v="24932304"/>
    <n v="0"/>
    <s v="-"/>
    <n v="0"/>
    <n v="4233600"/>
    <s v="16"/>
    <n v="677376"/>
    <n v="0"/>
    <s v="-"/>
    <n v="0"/>
    <n v="0"/>
    <s v="-"/>
    <n v="0"/>
  </r>
  <r>
    <s v="15"/>
    <x v="16"/>
    <x v="1"/>
    <s v="002"/>
    <s v="Z1B8050002"/>
    <s v="1938"/>
    <s v="FC"/>
    <s v="00175062-00175066"/>
    <s v=""/>
    <s v=""/>
    <s v=""/>
    <s v=""/>
    <n v="0"/>
    <s v=""/>
    <s v="VENTAS NO CONTRIBUYENTES"/>
    <s v=""/>
    <n v="452198826"/>
    <n v="0"/>
    <n v="389500362"/>
    <n v="0"/>
    <s v="-"/>
    <n v="0"/>
    <n v="54050400"/>
    <s v="16"/>
    <n v="8648064"/>
    <n v="0"/>
    <s v="-"/>
    <n v="0"/>
    <n v="0"/>
    <s v="-"/>
    <n v="0"/>
  </r>
  <r>
    <s v="16"/>
    <x v="16"/>
    <x v="1"/>
    <s v="002"/>
    <s v="Z1B8050002"/>
    <s v="1938"/>
    <s v="FC"/>
    <s v="00175068-00175071"/>
    <s v=""/>
    <s v=""/>
    <s v=""/>
    <s v=""/>
    <n v="0"/>
    <s v=""/>
    <s v="VENTAS NO CONTRIBUYENTES"/>
    <s v=""/>
    <n v="77798808"/>
    <n v="0"/>
    <n v="71509752"/>
    <n v="0"/>
    <s v="-"/>
    <n v="0"/>
    <n v="5421600"/>
    <s v="16"/>
    <n v="867456"/>
    <n v="0"/>
    <s v="-"/>
    <n v="0"/>
    <n v="0"/>
    <s v="-"/>
    <n v="0"/>
  </r>
  <r>
    <s v="17"/>
    <x v="16"/>
    <x v="1"/>
    <s v="002"/>
    <s v="Z1B8050002"/>
    <s v="1938"/>
    <s v="FC"/>
    <s v="00175073-00175154"/>
    <s v=""/>
    <s v=""/>
    <s v=""/>
    <s v=""/>
    <n v="0"/>
    <s v=""/>
    <s v="VENTAS NO CONTRIBUYENTES"/>
    <s v=""/>
    <n v="2623271505.2400002"/>
    <n v="0"/>
    <n v="2097086881.8000002"/>
    <n v="0"/>
    <s v="-"/>
    <n v="0"/>
    <n v="453607434"/>
    <s v="-"/>
    <n v="72577189.439999998"/>
    <n v="0"/>
    <s v="-"/>
    <n v="0"/>
    <n v="0"/>
    <s v="-"/>
    <n v="0"/>
  </r>
  <r>
    <s v="18"/>
    <x v="16"/>
    <x v="1"/>
    <s v="002"/>
    <s v="Z1B8050365"/>
    <s v="1337"/>
    <s v="FC "/>
    <s v="00088440-00088487"/>
    <m/>
    <m/>
    <m/>
    <m/>
    <n v="0"/>
    <m/>
    <s v="VENTAS NO CONTRIBUYENTES"/>
    <m/>
    <n v="1040686999.9836"/>
    <n v="0"/>
    <n v="856367000"/>
    <n v="0"/>
    <s v="-"/>
    <n v="0"/>
    <n v="158896551.71000001"/>
    <s v="-"/>
    <n v="25423448.273600001"/>
    <n v="0"/>
    <s v="-"/>
    <n v="0"/>
    <n v="0"/>
    <s v="-"/>
    <n v="0"/>
  </r>
  <r>
    <s v="19"/>
    <x v="16"/>
    <x v="2"/>
    <s v="003"/>
    <s v="Z1F0008965"/>
    <s v="0951-0951"/>
    <s v="FC"/>
    <s v="00122684-00122833"/>
    <s v=""/>
    <s v=""/>
    <s v=""/>
    <s v=""/>
    <n v="0"/>
    <s v=""/>
    <s v="VENTAS NO CONTRIBUYENTES"/>
    <s v=""/>
    <n v="1403643324.48"/>
    <n v="0"/>
    <n v="1314460668.48"/>
    <n v="0"/>
    <s v="-"/>
    <n v="0"/>
    <n v="76881600"/>
    <s v="-"/>
    <n v="12301056"/>
    <n v="0"/>
    <s v="-"/>
    <n v="0"/>
    <n v="0"/>
    <s v="-"/>
    <n v="0"/>
  </r>
  <r>
    <s v="20"/>
    <x v="16"/>
    <x v="1"/>
    <s v="003"/>
    <s v="Z1B8051199"/>
    <s v="0021"/>
    <s v="FC"/>
    <s v="00001493-00001590"/>
    <s v=""/>
    <s v=""/>
    <s v=""/>
    <s v=""/>
    <n v="0"/>
    <s v=""/>
    <s v="VENTAS NO CONTRIBUYENTES"/>
    <s v=""/>
    <n v="6853070384.2200003"/>
    <n v="0"/>
    <n v="5709258889.5"/>
    <n v="0"/>
    <s v="-"/>
    <n v="0"/>
    <n v="986044392"/>
    <s v="16"/>
    <n v="157767102.71999997"/>
    <n v="0"/>
    <s v="-"/>
    <n v="0"/>
    <n v="0"/>
    <s v="-"/>
    <n v="0"/>
  </r>
  <r>
    <s v="21"/>
    <x v="16"/>
    <x v="0"/>
    <s v="004"/>
    <s v="Z1F0017963"/>
    <s v="0508"/>
    <s v="NC"/>
    <s v=""/>
    <s v="00000060"/>
    <s v=""/>
    <s v="00016370"/>
    <s v="16-07-2021"/>
    <n v="11346192"/>
    <s v="VEN"/>
    <s v="ALEJANDRO"/>
    <s v="V15457155"/>
    <n v="-11346192"/>
    <n v="0"/>
    <n v="0"/>
    <n v="0"/>
    <s v="-"/>
    <n v="0"/>
    <n v="-9781200"/>
    <s v="16"/>
    <n v="-1564992"/>
    <n v="0"/>
    <s v="-"/>
    <n v="0"/>
    <n v="0"/>
    <s v="-"/>
    <n v="0"/>
  </r>
  <r>
    <s v="22"/>
    <x v="16"/>
    <x v="0"/>
    <s v="004"/>
    <s v="Z1F0017963"/>
    <s v="0508"/>
    <s v="FC"/>
    <s v="00016721"/>
    <s v=""/>
    <s v=""/>
    <s v=""/>
    <s v=""/>
    <n v="0"/>
    <s v=""/>
    <s v="AUTOPARTE CARS LA GUAYANITA"/>
    <s v="J307019409"/>
    <n v="37653840"/>
    <n v="0"/>
    <n v="7524000"/>
    <n v="25974000"/>
    <s v="16"/>
    <n v="4155840"/>
    <n v="0"/>
    <s v="-"/>
    <n v="0"/>
    <n v="0"/>
    <s v="-"/>
    <n v="0"/>
    <n v="0"/>
    <s v="-"/>
    <n v="0"/>
  </r>
  <r>
    <s v="23"/>
    <x v="16"/>
    <x v="0"/>
    <s v="004"/>
    <s v="Z1F0017963"/>
    <s v="0508-0508"/>
    <s v="FC"/>
    <s v="00016655-00016720"/>
    <s v=""/>
    <s v=""/>
    <s v=""/>
    <s v=""/>
    <n v="0"/>
    <s v=""/>
    <s v="VENTAS NO CONTRIBUYENTES"/>
    <s v=""/>
    <n v="2153196303.5100002"/>
    <n v="0"/>
    <n v="1487185690.71"/>
    <n v="0"/>
    <s v="-"/>
    <n v="0"/>
    <n v="574147080"/>
    <s v="-"/>
    <n v="91863532.800000012"/>
    <n v="0"/>
    <s v="-"/>
    <n v="0"/>
    <n v="0"/>
    <s v="-"/>
    <n v="0"/>
  </r>
  <r>
    <s v="24"/>
    <x v="16"/>
    <x v="0"/>
    <s v="004"/>
    <s v="Z1F0017963"/>
    <s v="0508-0508"/>
    <s v="FC"/>
    <s v="00016722-00016736"/>
    <s v=""/>
    <s v=""/>
    <s v=""/>
    <s v=""/>
    <n v="0"/>
    <s v=""/>
    <s v="VENTAS NO CONTRIBUYENTES"/>
    <s v=""/>
    <n v="459501914.83999997"/>
    <n v="0"/>
    <n v="276863135"/>
    <n v="0"/>
    <s v="-"/>
    <n v="0"/>
    <n v="157447224"/>
    <s v="16"/>
    <n v="25191555.840000004"/>
    <n v="0"/>
    <s v="-"/>
    <n v="0"/>
    <n v="0"/>
    <s v="-"/>
    <n v="0"/>
  </r>
  <r>
    <s v="25"/>
    <x v="16"/>
    <x v="1"/>
    <s v="004"/>
    <s v="Z1B8050937"/>
    <s v="1866"/>
    <s v="FC"/>
    <s v="00172072"/>
    <s v=""/>
    <s v=""/>
    <s v=""/>
    <s v=""/>
    <n v="0"/>
    <s v=""/>
    <s v="TRIGO DELYS, C.A"/>
    <s v="J410982411"/>
    <n v="378000000"/>
    <n v="0"/>
    <n v="378000000"/>
    <n v="0"/>
    <s v="-"/>
    <n v="0"/>
    <n v="0"/>
    <s v="-"/>
    <n v="0"/>
    <n v="0"/>
    <s v="-"/>
    <n v="0"/>
    <n v="0"/>
    <s v="-"/>
    <n v="0"/>
  </r>
  <r>
    <s v="26"/>
    <x v="16"/>
    <x v="1"/>
    <s v="004"/>
    <s v="Z1B8050937"/>
    <s v="1866"/>
    <s v="FC"/>
    <s v="00172054-00172071"/>
    <s v=""/>
    <s v=""/>
    <s v=""/>
    <s v=""/>
    <n v="0"/>
    <s v=""/>
    <s v="VENTAS NO CONTRIBUYENTES"/>
    <s v=""/>
    <n v="682735886.55999994"/>
    <n v="0"/>
    <n v="512378326"/>
    <n v="0"/>
    <s v="-"/>
    <n v="0"/>
    <n v="146859966"/>
    <s v="16"/>
    <n v="23497594.559999999"/>
    <n v="0"/>
    <s v="-"/>
    <n v="0"/>
    <n v="0"/>
    <s v="-"/>
    <n v="0"/>
  </r>
  <r>
    <s v="27"/>
    <x v="16"/>
    <x v="1"/>
    <s v="004"/>
    <s v="Z1B8050937"/>
    <s v="1866"/>
    <s v="FC"/>
    <s v="00172073-00172143"/>
    <s v=""/>
    <s v=""/>
    <s v=""/>
    <s v=""/>
    <n v="0"/>
    <s v=""/>
    <s v="VENTAS NO CONTRIBUYENTES"/>
    <s v=""/>
    <n v="3317804933.4399996"/>
    <n v="0"/>
    <n v="2569651294"/>
    <n v="0"/>
    <s v="-"/>
    <n v="0"/>
    <n v="644960034"/>
    <s v="-"/>
    <n v="103193605.44"/>
    <n v="0"/>
    <s v="-"/>
    <n v="0"/>
    <n v="0"/>
    <s v="-"/>
    <n v="0"/>
  </r>
  <r>
    <s v="28"/>
    <x v="16"/>
    <x v="0"/>
    <s v="005"/>
    <s v="Z1F0017998"/>
    <s v="0499-0500"/>
    <s v="FC"/>
    <s v="00020515-00020547"/>
    <s v=""/>
    <s v=""/>
    <s v=""/>
    <s v=""/>
    <n v="0"/>
    <s v=""/>
    <s v="VENTAS NO CONTRIBUYENTES"/>
    <s v=""/>
    <n v="1633482723.77"/>
    <n v="0"/>
    <n v="1076464355.9300001"/>
    <n v="0"/>
    <s v="-"/>
    <n v="0"/>
    <n v="472948524"/>
    <s v="16"/>
    <n v="75671763.840000004"/>
    <n v="0"/>
    <s v="-"/>
    <n v="0"/>
    <n v="7776000"/>
    <s v="8"/>
    <n v="622080"/>
  </r>
  <r>
    <s v="29"/>
    <x v="16"/>
    <x v="1"/>
    <s v="005"/>
    <s v="Z1B8050363"/>
    <s v="0022"/>
    <s v="FC"/>
    <s v="00002180"/>
    <s v=""/>
    <s v=""/>
    <s v=""/>
    <s v=""/>
    <n v="0"/>
    <s v=""/>
    <s v="DONUNTS PRINCE. C.A"/>
    <s v="J-40011408-0"/>
    <n v="630000000"/>
    <n v="0"/>
    <n v="630000000"/>
    <n v="0"/>
    <s v="-"/>
    <n v="0"/>
    <n v="0"/>
    <s v="-"/>
    <n v="0"/>
    <n v="0"/>
    <s v="-"/>
    <n v="0"/>
    <n v="0"/>
    <s v="-"/>
    <n v="0"/>
  </r>
  <r>
    <s v="30"/>
    <x v="16"/>
    <x v="1"/>
    <s v="005"/>
    <s v="Z1B8050363"/>
    <s v="0022"/>
    <s v="FC"/>
    <s v="00002159"/>
    <s v=""/>
    <s v=""/>
    <s v=""/>
    <s v=""/>
    <n v="0"/>
    <s v=""/>
    <s v="INVERSIONES 8266 C.A"/>
    <s v="J-40686614-8"/>
    <n v="401775243.83999997"/>
    <n v="0"/>
    <n v="364080726"/>
    <n v="32495274"/>
    <s v="16"/>
    <n v="5199243.84"/>
    <n v="0"/>
    <s v="-"/>
    <n v="0"/>
    <n v="0"/>
    <s v="-"/>
    <n v="0"/>
    <n v="0"/>
    <s v="-"/>
    <n v="0"/>
  </r>
  <r>
    <s v="31"/>
    <x v="16"/>
    <x v="1"/>
    <s v="005"/>
    <s v="Z1B8050363"/>
    <s v="0022"/>
    <s v="FC"/>
    <s v="00002145-00002158"/>
    <s v=""/>
    <s v=""/>
    <s v=""/>
    <s v=""/>
    <n v="0"/>
    <s v=""/>
    <s v="VENTAS NO CONTRIBUYENTES"/>
    <s v=""/>
    <n v="600844653.60000002"/>
    <n v="0"/>
    <n v="498304644"/>
    <n v="0"/>
    <s v="-"/>
    <n v="0"/>
    <n v="88396560"/>
    <s v="16"/>
    <n v="14143449.6"/>
    <n v="0"/>
    <s v="-"/>
    <n v="0"/>
    <n v="0"/>
    <s v="-"/>
    <n v="0"/>
  </r>
  <r>
    <s v="32"/>
    <x v="16"/>
    <x v="1"/>
    <s v="005"/>
    <s v="Z1B8050363"/>
    <s v="0022"/>
    <s v="FC"/>
    <s v="00002160-00002179"/>
    <s v=""/>
    <s v=""/>
    <s v=""/>
    <s v=""/>
    <n v="0"/>
    <s v=""/>
    <s v="VENTAS NO CONTRIBUYENTES"/>
    <s v=""/>
    <n v="397522506.24000001"/>
    <n v="0"/>
    <n v="336094632"/>
    <n v="0"/>
    <s v="-"/>
    <n v="0"/>
    <n v="52955064"/>
    <s v="16"/>
    <n v="8472810.2400000002"/>
    <n v="0"/>
    <s v="-"/>
    <n v="0"/>
    <n v="0"/>
    <s v="-"/>
    <n v="0"/>
  </r>
  <r>
    <s v="33"/>
    <x v="16"/>
    <x v="1"/>
    <s v="005"/>
    <s v="Z1B8050363"/>
    <s v="0022"/>
    <s v="FC"/>
    <s v="00002181-00002262"/>
    <s v=""/>
    <s v=""/>
    <s v=""/>
    <s v=""/>
    <n v="0"/>
    <s v=""/>
    <s v="VENTAS NO CONTRIBUYENTES"/>
    <s v=""/>
    <n v="2663028867.46"/>
    <n v="0"/>
    <n v="2052921104"/>
    <n v="0"/>
    <s v="-"/>
    <n v="0"/>
    <n v="525954968.5"/>
    <s v="-"/>
    <n v="84152794.959999993"/>
    <n v="0"/>
    <s v="-"/>
    <n v="0"/>
    <n v="0"/>
    <s v="-"/>
    <n v="0"/>
  </r>
  <r>
    <s v="34"/>
    <x v="16"/>
    <x v="0"/>
    <s v="006"/>
    <s v="Z1F0017787"/>
    <s v="0471"/>
    <s v="FC"/>
    <s v="00009256"/>
    <s v=""/>
    <s v=""/>
    <s v=""/>
    <s v=""/>
    <n v="0"/>
    <s v=""/>
    <s v="COLINA FRESCA C.A"/>
    <s v="J400677750"/>
    <n v="10185221.220000001"/>
    <n v="0"/>
    <n v="10185221.220000001"/>
    <n v="0"/>
    <s v="-"/>
    <n v="0"/>
    <n v="0"/>
    <s v="-"/>
    <n v="0"/>
    <n v="0"/>
    <s v="-"/>
    <n v="0"/>
    <n v="0"/>
    <s v="-"/>
    <n v="0"/>
  </r>
  <r>
    <s v="35"/>
    <x v="16"/>
    <x v="0"/>
    <s v="006"/>
    <s v="Z1F0017787"/>
    <s v="0471-0471"/>
    <s v="FC"/>
    <s v="00009214-00009255"/>
    <s v=""/>
    <s v=""/>
    <s v=""/>
    <s v=""/>
    <n v="0"/>
    <s v=""/>
    <s v="VENTAS NO CONTRIBUYENTES"/>
    <s v=""/>
    <n v="1338066459.5299997"/>
    <n v="0"/>
    <n v="915025789.82999992"/>
    <n v="0"/>
    <s v="-"/>
    <n v="0"/>
    <n v="364690232.5"/>
    <s v="16"/>
    <n v="58350437.200000003"/>
    <n v="0"/>
    <s v="-"/>
    <n v="0"/>
    <n v="0"/>
    <s v="-"/>
    <n v="0"/>
  </r>
  <r>
    <s v="36"/>
    <x v="16"/>
    <x v="0"/>
    <s v="006"/>
    <s v="Z1F0017787"/>
    <s v="0471-0471"/>
    <s v="FC"/>
    <s v="00009257-00009315"/>
    <s v=""/>
    <s v=""/>
    <s v=""/>
    <s v=""/>
    <n v="0"/>
    <s v=""/>
    <s v="VENTAS NO CONTRIBUYENTES"/>
    <s v=""/>
    <n v="2377249958.1399999"/>
    <n v="0"/>
    <n v="1506416254.54"/>
    <n v="0"/>
    <s v="-"/>
    <n v="0"/>
    <n v="750718710"/>
    <s v="-"/>
    <n v="120114993.60000001"/>
    <n v="0"/>
    <s v="-"/>
    <n v="0"/>
    <n v="0"/>
    <s v="-"/>
    <n v="0"/>
  </r>
  <r>
    <s v="37"/>
    <x v="16"/>
    <x v="1"/>
    <s v="006"/>
    <s v="Z1B8044815"/>
    <s v="1929"/>
    <s v="FC"/>
    <s v="00166758"/>
    <s v=""/>
    <s v=""/>
    <s v=""/>
    <s v=""/>
    <n v="0"/>
    <s v=""/>
    <s v="INVERSIONES JRC-JEL 2015 C.A."/>
    <s v="J406723126"/>
    <n v="26248536"/>
    <n v="0"/>
    <n v="18456120"/>
    <n v="6717600"/>
    <s v="16"/>
    <n v="1074816"/>
    <n v="0"/>
    <s v="-"/>
    <n v="0"/>
    <n v="0"/>
    <s v="-"/>
    <n v="0"/>
    <n v="0"/>
    <s v="-"/>
    <n v="0"/>
  </r>
  <r>
    <s v="38"/>
    <x v="16"/>
    <x v="1"/>
    <s v="006"/>
    <s v="Z1B8044815"/>
    <s v="1929"/>
    <s v="NC"/>
    <s v=""/>
    <s v="00000242"/>
    <s v=""/>
    <s v="00166714"/>
    <s v="16/7/2021"/>
    <n v="33974179.200000003"/>
    <s v="VEN"/>
    <s v="MARIA QUINTANA"/>
    <s v="V10283031"/>
    <n v="-10800000"/>
    <n v="0"/>
    <n v="-10800000"/>
    <n v="0"/>
    <s v="-"/>
    <n v="0"/>
    <n v="0"/>
    <s v="-"/>
    <n v="0"/>
    <n v="0"/>
    <s v="-"/>
    <n v="0"/>
    <n v="0"/>
    <s v="-"/>
    <n v="0"/>
  </r>
  <r>
    <s v="39"/>
    <x v="16"/>
    <x v="1"/>
    <s v="006"/>
    <s v="Z1B8044815"/>
    <s v="1929"/>
    <s v="FC"/>
    <s v="00166680-00166757"/>
    <s v=""/>
    <s v=""/>
    <s v=""/>
    <s v=""/>
    <n v="0"/>
    <s v=""/>
    <s v="VENTAS NO CONTRIBUYENTES"/>
    <s v=""/>
    <n v="3239870073.6100001"/>
    <n v="0"/>
    <n v="2307527592.73"/>
    <n v="0"/>
    <s v="-"/>
    <n v="0"/>
    <n v="803743518"/>
    <s v="-"/>
    <n v="128598962.88"/>
    <n v="0"/>
    <s v="-"/>
    <n v="0"/>
    <n v="0"/>
    <s v="-"/>
    <n v="0"/>
  </r>
  <r>
    <s v="40"/>
    <x v="16"/>
    <x v="1"/>
    <s v="006"/>
    <s v="Z1B8044815"/>
    <s v="1929"/>
    <s v="FC"/>
    <s v="00166759-00166764"/>
    <s v=""/>
    <s v=""/>
    <s v=""/>
    <s v=""/>
    <n v="0"/>
    <s v=""/>
    <s v="VENTAS NO CONTRIBUYENTES"/>
    <s v=""/>
    <n v="286549826.89999998"/>
    <n v="0"/>
    <n v="217497924"/>
    <n v="0"/>
    <s v="-"/>
    <n v="0"/>
    <n v="59527502.5"/>
    <s v="16"/>
    <n v="9524400.4000000004"/>
    <n v="0"/>
    <s v="-"/>
    <n v="0"/>
    <n v="0"/>
    <s v="-"/>
    <n v="0"/>
  </r>
  <r>
    <s v="41"/>
    <x v="16"/>
    <x v="1"/>
    <s v="007"/>
    <s v="Z1B8050013"/>
    <s v="1965"/>
    <s v="FC"/>
    <s v="00183759-00183865"/>
    <s v=""/>
    <s v=""/>
    <s v=""/>
    <s v=""/>
    <n v="0"/>
    <s v=""/>
    <s v="VENTAS NO CONTRIBUYENTES"/>
    <s v=""/>
    <n v="5114870768.7199993"/>
    <n v="0"/>
    <n v="3776384437.9799995"/>
    <n v="0"/>
    <s v="-"/>
    <n v="0"/>
    <n v="1153867526.5"/>
    <s v="16"/>
    <n v="184618804.24000001"/>
    <n v="0"/>
    <s v="-"/>
    <n v="0"/>
    <n v="0"/>
    <s v="-"/>
    <n v="0"/>
  </r>
  <r>
    <s v="42"/>
    <x v="16"/>
    <x v="0"/>
    <s v="008"/>
    <s v="Z1F0017970"/>
    <s v="0136-0136"/>
    <s v="FC"/>
    <s v="00002026-00002043"/>
    <s v=""/>
    <s v=""/>
    <s v=""/>
    <s v=""/>
    <n v="0"/>
    <s v=""/>
    <s v="VENTAS NO CONTRIBUYENTES"/>
    <s v=""/>
    <n v="155703744"/>
    <n v="0"/>
    <n v="9360000"/>
    <n v="0"/>
    <s v="-"/>
    <n v="0"/>
    <n v="126158400"/>
    <s v="16"/>
    <n v="20185344"/>
    <n v="0"/>
    <s v="-"/>
    <n v="0"/>
    <n v="0"/>
    <s v="-"/>
    <n v="0"/>
  </r>
  <r>
    <s v="43"/>
    <x v="16"/>
    <x v="1"/>
    <s v="008"/>
    <s v="Z1B8050003"/>
    <s v="1881"/>
    <s v="FC"/>
    <s v="00183233-00183313"/>
    <s v=""/>
    <s v=""/>
    <s v=""/>
    <s v=""/>
    <n v="0"/>
    <s v=""/>
    <s v="VENTAS NO CONTRIBUYENTES"/>
    <s v=""/>
    <n v="3693004730.7199998"/>
    <n v="0"/>
    <n v="2914663184"/>
    <n v="0"/>
    <s v="-"/>
    <n v="0"/>
    <n v="670984092"/>
    <s v="16"/>
    <n v="107357454.72"/>
    <n v="0"/>
    <s v="-"/>
    <n v="0"/>
    <n v="0"/>
    <s v="-"/>
    <n v="0"/>
  </r>
  <r>
    <s v="44"/>
    <x v="16"/>
    <x v="1"/>
    <s v="009"/>
    <s v="Z1B8014458"/>
    <s v="1932"/>
    <s v="FC"/>
    <s v="00184607"/>
    <s v=""/>
    <s v=""/>
    <s v=""/>
    <s v=""/>
    <n v="0"/>
    <s v=""/>
    <s v="COMUNIDAD CRISTIANA CUDRANGULAR"/>
    <s v="J-31387710-7"/>
    <n v="13300560"/>
    <n v="0"/>
    <n v="0"/>
    <n v="11466000"/>
    <s v="16"/>
    <n v="1834560"/>
    <n v="0"/>
    <s v="-"/>
    <n v="0"/>
    <n v="0"/>
    <s v="-"/>
    <n v="0"/>
    <n v="0"/>
    <s v="-"/>
    <n v="0"/>
  </r>
  <r>
    <s v="45"/>
    <x v="16"/>
    <x v="1"/>
    <s v="009"/>
    <s v="Z1B8014458"/>
    <s v="1932"/>
    <s v="FC"/>
    <s v="00184608-00184680"/>
    <s v=""/>
    <s v=""/>
    <s v=""/>
    <s v=""/>
    <n v="0"/>
    <s v=""/>
    <s v="VENTAS NO CONTRIBUYENTES"/>
    <s v=""/>
    <n v="2758897697.2599998"/>
    <n v="0"/>
    <n v="2069513863.98"/>
    <n v="0"/>
    <s v="-"/>
    <n v="0"/>
    <n v="594296408"/>
    <s v="16"/>
    <n v="95087425.280000001"/>
    <n v="0"/>
    <s v="-"/>
    <n v="0"/>
    <n v="0"/>
    <s v="-"/>
    <n v="0"/>
  </r>
  <r>
    <s v="46"/>
    <x v="16"/>
    <x v="1"/>
    <s v="010"/>
    <s v="Z1F0000341"/>
    <s v="1405"/>
    <s v="FC"/>
    <s v="00081861-00081915"/>
    <s v=""/>
    <s v=""/>
    <s v=""/>
    <s v=""/>
    <n v="0"/>
    <s v=""/>
    <s v="VENTAS NO CONTRIBUYENTES"/>
    <s v=""/>
    <n v="1973400136.98"/>
    <n v="0"/>
    <n v="1427893882.48"/>
    <n v="0"/>
    <s v="-"/>
    <n v="0"/>
    <n v="470264012.5"/>
    <s v="-"/>
    <n v="75242242"/>
    <n v="0"/>
    <s v="-"/>
    <n v="0"/>
    <n v="0"/>
    <s v="-"/>
    <n v="0"/>
  </r>
  <r>
    <s v="47"/>
    <x v="16"/>
    <x v="1"/>
    <s v="011"/>
    <s v="Z1F0004616"/>
    <s v="0838-0838"/>
    <s v="FC"/>
    <s v="00112863-00113013"/>
    <s v=""/>
    <s v=""/>
    <s v=""/>
    <s v=""/>
    <n v="0"/>
    <s v=""/>
    <s v="VENTAS NO CONTRIBUYENTES"/>
    <s v=""/>
    <n v="1638373667.28"/>
    <n v="0"/>
    <n v="1473067542.48"/>
    <n v="0"/>
    <s v="-"/>
    <n v="0"/>
    <n v="142505280"/>
    <s v="-"/>
    <n v="22800844.799999997"/>
    <n v="0"/>
    <s v="-"/>
    <n v="0"/>
    <n v="0"/>
    <s v="-"/>
    <n v="0"/>
  </r>
  <r>
    <s v="48"/>
    <x v="16"/>
    <x v="1"/>
    <s v="012"/>
    <s v="Z1B8038506"/>
    <s v="1786"/>
    <s v="FC"/>
    <s v="00076015-00076032"/>
    <s v=""/>
    <s v=""/>
    <s v=""/>
    <s v=""/>
    <n v="0"/>
    <s v=""/>
    <s v="VENTAS NO CONTRIBUYENTES"/>
    <s v=""/>
    <n v="210543174"/>
    <n v="0"/>
    <n v="107253990"/>
    <n v="0"/>
    <s v="-"/>
    <n v="0"/>
    <n v="89042400"/>
    <s v="16"/>
    <n v="14246784"/>
    <n v="0"/>
    <s v="-"/>
    <n v="0"/>
    <n v="0"/>
    <s v="-"/>
    <n v="0"/>
  </r>
  <r>
    <s v="49"/>
    <x v="16"/>
    <x v="1"/>
    <s v="013"/>
    <s v="Z1B8050578"/>
    <s v="1745-1745"/>
    <s v="FC"/>
    <s v="00156545-00156611"/>
    <s v=""/>
    <s v=""/>
    <s v=""/>
    <s v=""/>
    <n v="0"/>
    <s v=""/>
    <s v="VENTAS NO CONTRIBUYENTES"/>
    <s v=""/>
    <n v="935915562.48000002"/>
    <n v="0"/>
    <n v="781971498.48000002"/>
    <n v="0"/>
    <s v="-"/>
    <n v="0"/>
    <n v="132710400"/>
    <s v="16"/>
    <n v="21233664"/>
    <n v="0"/>
    <s v="-"/>
    <n v="0"/>
    <n v="0"/>
    <s v="-"/>
    <n v="0"/>
  </r>
  <r>
    <s v="50"/>
    <x v="16"/>
    <x v="1"/>
    <s v="014"/>
    <s v="Z1F0000338"/>
    <s v="1627"/>
    <s v="FC"/>
    <s v="00067076-00067197"/>
    <s v=""/>
    <s v=""/>
    <s v=""/>
    <s v=""/>
    <n v="0"/>
    <s v=""/>
    <s v="VENTAS NO CONTRIBUYENTES"/>
    <s v=""/>
    <n v="1156415328"/>
    <n v="0"/>
    <n v="784530000"/>
    <n v="0"/>
    <s v="-"/>
    <n v="0"/>
    <n v="320590800"/>
    <s v="16"/>
    <n v="51294528"/>
    <n v="0"/>
    <s v="-"/>
    <n v="0"/>
    <n v="0"/>
    <s v="-"/>
    <n v="0"/>
  </r>
  <r>
    <s v="51"/>
    <x v="16"/>
    <x v="1"/>
    <s v="015"/>
    <s v="Z1B8050356"/>
    <s v="1764"/>
    <s v="FC"/>
    <s v="00091605-00091659"/>
    <s v=""/>
    <s v=""/>
    <s v=""/>
    <s v=""/>
    <n v="0"/>
    <s v=""/>
    <s v="VENTAS NO CONTRIBUYENTES"/>
    <s v=""/>
    <n v="2071080342.4999998"/>
    <n v="0"/>
    <n v="1720528038"/>
    <n v="0"/>
    <s v="-"/>
    <n v="0"/>
    <n v="302200262.5"/>
    <s v="16"/>
    <n v="48352042"/>
    <n v="0"/>
    <s v="-"/>
    <n v="0"/>
    <n v="0"/>
    <s v="-"/>
    <n v="0"/>
  </r>
  <r>
    <s v="52"/>
    <x v="16"/>
    <x v="1"/>
    <s v="016"/>
    <s v="Z1F0000490"/>
    <s v="0304"/>
    <s v="FC"/>
    <s v="00006154-00006157"/>
    <s v=""/>
    <s v=""/>
    <s v=""/>
    <s v=""/>
    <n v="0"/>
    <s v=""/>
    <s v="VENTAS NO CONTRIBUYENTES"/>
    <s v=""/>
    <n v="31173444"/>
    <n v="0"/>
    <n v="25623540"/>
    <n v="0"/>
    <s v="-"/>
    <n v="0"/>
    <n v="4784400"/>
    <s v="-"/>
    <n v="765504"/>
    <n v="0"/>
    <s v="-"/>
    <n v="0"/>
    <n v="0"/>
    <s v="-"/>
    <n v="0"/>
  </r>
  <r>
    <s v="53"/>
    <x v="16"/>
    <x v="1"/>
    <s v="016"/>
    <s v="Z1F0000490"/>
    <s v="0304"/>
    <s v="FC"/>
    <s v="00006151-00006153"/>
    <s v=""/>
    <s v=""/>
    <s v=""/>
    <s v=""/>
    <n v="0"/>
    <s v=""/>
    <s v="VENTAS NO CONTRIBUYENTES"/>
    <s v=""/>
    <n v="32676912"/>
    <n v="0"/>
    <n v="29035440"/>
    <n v="0"/>
    <s v="-"/>
    <n v="0"/>
    <n v="3139200"/>
    <s v="-"/>
    <n v="502272"/>
    <n v="0"/>
    <s v="-"/>
    <n v="0"/>
    <n v="0"/>
    <s v="-"/>
    <n v="0"/>
  </r>
  <r>
    <s v="54"/>
    <x v="16"/>
    <x v="1"/>
    <s v="016"/>
    <s v="Z1F0000490"/>
    <s v="0304"/>
    <s v="FC"/>
    <s v="00006145-00006150"/>
    <s v=""/>
    <s v=""/>
    <s v=""/>
    <s v=""/>
    <n v="0"/>
    <s v=""/>
    <s v="VENTAS NO CONTRIBUYENTES"/>
    <s v=""/>
    <n v="162309024"/>
    <n v="0"/>
    <n v="90030816"/>
    <n v="0"/>
    <s v="-"/>
    <n v="0"/>
    <n v="62308800"/>
    <s v="-"/>
    <n v="9969408"/>
    <n v="0"/>
    <s v="-"/>
    <n v="0"/>
    <n v="0"/>
    <s v="-"/>
    <n v="0"/>
  </r>
  <r>
    <s v="55"/>
    <x v="16"/>
    <x v="1"/>
    <s v="016"/>
    <s v="Z1F0000490"/>
    <s v="0304"/>
    <s v="FC"/>
    <s v="00006125"/>
    <s v=""/>
    <s v=""/>
    <s v=""/>
    <s v=""/>
    <n v="0"/>
    <s v=""/>
    <s v="HOSFMAN"/>
    <s v="V27669240"/>
    <n v="4320000"/>
    <n v="0"/>
    <n v="4320000"/>
    <n v="0"/>
    <s v="-"/>
    <n v="0"/>
    <n v="0"/>
    <s v="-"/>
    <n v="0"/>
    <n v="0"/>
    <s v="-"/>
    <n v="0"/>
    <n v="0"/>
    <s v="-"/>
    <n v="0"/>
  </r>
  <r>
    <s v="56"/>
    <x v="16"/>
    <x v="1"/>
    <s v="016"/>
    <s v="Z1F0000490"/>
    <s v="0304"/>
    <s v="FC"/>
    <s v="00006109-00006118"/>
    <s v=""/>
    <s v=""/>
    <s v=""/>
    <s v=""/>
    <n v="0"/>
    <s v=""/>
    <s v="VENTAS NO CONTRIBUYENTES"/>
    <s v=""/>
    <n v="73139868"/>
    <n v="0"/>
    <n v="60098220"/>
    <n v="0"/>
    <s v="-"/>
    <n v="0"/>
    <n v="11242800"/>
    <s v="-"/>
    <n v="1798848"/>
    <n v="0"/>
    <s v="-"/>
    <n v="0"/>
    <n v="0"/>
    <s v="-"/>
    <n v="0"/>
  </r>
  <r>
    <s v="57"/>
    <x v="16"/>
    <x v="1"/>
    <s v="016"/>
    <s v="Z1F0000490"/>
    <s v="0304"/>
    <s v="FC"/>
    <s v="00006120-00006123"/>
    <s v=""/>
    <s v=""/>
    <s v=""/>
    <s v=""/>
    <n v="0"/>
    <s v=""/>
    <s v="VENTAS NO CONTRIBUYENTES"/>
    <s v=""/>
    <n v="58885308"/>
    <n v="0"/>
    <n v="32939820"/>
    <n v="0"/>
    <s v="-"/>
    <n v="0"/>
    <n v="22366800"/>
    <s v="16"/>
    <n v="3578688"/>
    <n v="0"/>
    <s v="-"/>
    <n v="0"/>
    <n v="0"/>
    <s v="-"/>
    <n v="0"/>
  </r>
  <r>
    <s v="58"/>
    <x v="16"/>
    <x v="1"/>
    <s v="016"/>
    <s v="Z1F0000490"/>
    <s v="0304"/>
    <s v="FC"/>
    <s v="00006126-00006134"/>
    <s v=""/>
    <s v=""/>
    <s v=""/>
    <s v=""/>
    <n v="0"/>
    <s v=""/>
    <s v="VENTAS NO CONTRIBUYENTES"/>
    <s v=""/>
    <n v="71828892"/>
    <n v="0"/>
    <n v="71828892"/>
    <n v="0"/>
    <s v="-"/>
    <n v="0"/>
    <n v="0"/>
    <s v="-"/>
    <n v="0"/>
    <n v="0"/>
    <s v="-"/>
    <n v="0"/>
    <n v="0"/>
    <s v="-"/>
    <n v="0"/>
  </r>
  <r>
    <s v="59"/>
    <x v="16"/>
    <x v="1"/>
    <s v="016"/>
    <s v="Z1F0000490"/>
    <s v="0304"/>
    <s v="FC"/>
    <s v="00006136-00006144"/>
    <s v=""/>
    <s v=""/>
    <s v=""/>
    <s v=""/>
    <n v="0"/>
    <s v=""/>
    <s v="VENTAS NO CONTRIBUYENTES"/>
    <s v=""/>
    <n v="31598640"/>
    <n v="0"/>
    <n v="31598640"/>
    <n v="0"/>
    <s v="-"/>
    <n v="0"/>
    <n v="0"/>
    <s v="-"/>
    <n v="0"/>
    <n v="0"/>
    <s v="-"/>
    <n v="0"/>
    <n v="0"/>
    <s v="-"/>
    <n v="0"/>
  </r>
  <r>
    <s v="60"/>
    <x v="16"/>
    <x v="1"/>
    <s v="016"/>
    <s v="Z1F0000490"/>
    <s v="0304"/>
    <s v="FC"/>
    <s v="00006106-00006108"/>
    <s v=""/>
    <s v=""/>
    <s v=""/>
    <s v=""/>
    <n v="0"/>
    <s v=""/>
    <s v="VENTAS NO CONTRIBUYENTES"/>
    <s v=""/>
    <n v="25125984"/>
    <n v="0"/>
    <n v="10368000"/>
    <n v="0"/>
    <s v="-"/>
    <n v="0"/>
    <n v="12722400"/>
    <s v="16"/>
    <n v="2035584"/>
    <n v="0"/>
    <s v="-"/>
    <n v="0"/>
    <n v="0"/>
    <s v="-"/>
    <n v="0"/>
  </r>
  <r>
    <s v="61"/>
    <x v="16"/>
    <x v="1"/>
    <s v="016"/>
    <s v="Z1F0000490"/>
    <s v="0304"/>
    <s v="FC"/>
    <s v="00006104-00006105"/>
    <s v=""/>
    <s v=""/>
    <s v=""/>
    <s v=""/>
    <n v="0"/>
    <s v=""/>
    <s v="VENTAS NO CONTRIBUYENTES"/>
    <s v=""/>
    <n v="5400000"/>
    <n v="0"/>
    <n v="5400000"/>
    <n v="0"/>
    <s v="-"/>
    <n v="0"/>
    <n v="0"/>
    <s v="-"/>
    <n v="0"/>
    <n v="0"/>
    <s v="-"/>
    <n v="0"/>
    <n v="0"/>
    <s v="-"/>
    <n v="0"/>
  </r>
  <r>
    <s v="62"/>
    <x v="16"/>
    <x v="1"/>
    <s v="016"/>
    <s v="Z1F0000490"/>
    <s v="0304"/>
    <s v="FC"/>
    <s v="00006086-00006095"/>
    <s v=""/>
    <s v=""/>
    <s v=""/>
    <s v=""/>
    <n v="0"/>
    <s v=""/>
    <s v="VENTAS NO CONTRIBUYENTES"/>
    <s v=""/>
    <n v="69950178"/>
    <n v="0"/>
    <n v="44873298"/>
    <n v="0"/>
    <s v="-"/>
    <n v="0"/>
    <n v="21618000"/>
    <s v="16"/>
    <n v="3458880"/>
    <n v="0"/>
    <s v="-"/>
    <n v="0"/>
    <n v="0"/>
    <s v="-"/>
    <n v="0"/>
  </r>
  <r>
    <s v="63"/>
    <x v="16"/>
    <x v="1"/>
    <s v="016"/>
    <s v="Z1F0000490"/>
    <s v="0304"/>
    <s v="FC"/>
    <s v="00006097-00006103"/>
    <s v=""/>
    <s v=""/>
    <s v=""/>
    <s v=""/>
    <n v="0"/>
    <s v=""/>
    <s v="VENTAS NO CONTRIBUYENTES"/>
    <s v=""/>
    <n v="44182404"/>
    <n v="0"/>
    <n v="30113460"/>
    <n v="0"/>
    <s v="-"/>
    <n v="0"/>
    <n v="12128400"/>
    <s v="16"/>
    <n v="1940544"/>
    <n v="0"/>
    <s v="-"/>
    <n v="0"/>
    <n v="0"/>
    <s v="-"/>
    <n v="0"/>
  </r>
  <r>
    <s v="64"/>
    <x v="16"/>
    <x v="1"/>
    <s v="016"/>
    <s v="Z1F0000490"/>
    <s v="0304"/>
    <s v="FC"/>
    <s v="00006074-00006078"/>
    <s v=""/>
    <s v=""/>
    <s v=""/>
    <s v=""/>
    <n v="0"/>
    <s v=""/>
    <s v="VENTAS NO CONTRIBUYENTES"/>
    <s v=""/>
    <n v="65053854"/>
    <n v="0"/>
    <n v="55089918"/>
    <n v="0"/>
    <s v="-"/>
    <n v="0"/>
    <n v="8589600"/>
    <s v="-"/>
    <n v="1374336"/>
    <n v="0"/>
    <s v="-"/>
    <n v="0"/>
    <n v="0"/>
    <s v="-"/>
    <n v="0"/>
  </r>
  <r>
    <s v="65"/>
    <x v="16"/>
    <x v="1"/>
    <s v="016"/>
    <s v="Z1F0000490"/>
    <s v="0304"/>
    <s v="FC"/>
    <s v="00006080-00006085"/>
    <s v=""/>
    <s v=""/>
    <s v=""/>
    <s v=""/>
    <n v="0"/>
    <s v=""/>
    <s v="VENTAS NO CONTRIBUYENTES"/>
    <s v=""/>
    <n v="44317440"/>
    <n v="0"/>
    <n v="41753376"/>
    <n v="0"/>
    <s v="-"/>
    <n v="0"/>
    <n v="2210400"/>
    <s v="-"/>
    <n v="353664"/>
    <n v="0"/>
    <s v="-"/>
    <n v="0"/>
    <n v="0"/>
    <s v="-"/>
    <n v="0"/>
  </r>
  <r>
    <s v="66"/>
    <x v="16"/>
    <x v="1"/>
    <s v="016"/>
    <s v="Z1F0000490"/>
    <s v="0304"/>
    <s v="FC"/>
    <s v="00006071-00006073"/>
    <s v=""/>
    <s v=""/>
    <s v=""/>
    <s v=""/>
    <n v="0"/>
    <s v=""/>
    <s v="VENTAS NO CONTRIBUYENTES"/>
    <s v=""/>
    <n v="25017642"/>
    <n v="0"/>
    <n v="22775130"/>
    <n v="0"/>
    <s v="-"/>
    <n v="0"/>
    <n v="1933200"/>
    <s v="16"/>
    <n v="309312"/>
    <n v="0"/>
    <s v="-"/>
    <n v="0"/>
    <n v="0"/>
    <s v="-"/>
    <n v="0"/>
  </r>
  <r>
    <s v="67"/>
    <x v="16"/>
    <x v="1"/>
    <s v="016"/>
    <s v="Z1F0000490"/>
    <s v="0304"/>
    <s v="FC"/>
    <s v="00006067-00006069"/>
    <s v=""/>
    <s v=""/>
    <s v=""/>
    <s v=""/>
    <n v="0"/>
    <s v=""/>
    <s v="VENTAS NO CONTRIBUYENTES"/>
    <s v=""/>
    <n v="30642372"/>
    <n v="0"/>
    <n v="30642372"/>
    <n v="0"/>
    <s v="-"/>
    <n v="0"/>
    <n v="0"/>
    <s v="-"/>
    <n v="0"/>
    <n v="0"/>
    <s v="-"/>
    <n v="0"/>
    <n v="0"/>
    <s v="-"/>
    <n v="0"/>
  </r>
  <r>
    <s v="68"/>
    <x v="16"/>
    <x v="1"/>
    <s v="017"/>
    <s v="Z7C0004030"/>
    <s v="0221"/>
    <s v="FC"/>
    <s v="00004329-00004339"/>
    <s v=""/>
    <s v=""/>
    <s v=""/>
    <s v=""/>
    <n v="0"/>
    <s v=""/>
    <s v="VENTAS NO CONTRIBUYENTES"/>
    <s v=""/>
    <n v="169949520"/>
    <n v="0"/>
    <n v="147315600"/>
    <n v="0"/>
    <s v="-"/>
    <n v="0"/>
    <n v="19512000"/>
    <s v="16"/>
    <n v="3121920"/>
    <n v="0"/>
    <s v="-"/>
    <n v="0"/>
    <n v="0"/>
    <s v="-"/>
    <n v="0"/>
  </r>
  <r>
    <s v="69"/>
    <x v="17"/>
    <x v="0"/>
    <s v="001"/>
    <s v="Z1F0017854"/>
    <s v="0513"/>
    <s v="FC"/>
    <s v="00030922"/>
    <s v=""/>
    <s v=""/>
    <s v=""/>
    <s v=""/>
    <n v="0"/>
    <s v=""/>
    <s v="CAFE RESTAURANT GOTA DULCE"/>
    <s v="J306533176"/>
    <n v="4327440"/>
    <n v="0"/>
    <n v="4327440"/>
    <n v="0"/>
    <s v="-"/>
    <n v="0"/>
    <n v="0"/>
    <s v="-"/>
    <n v="0"/>
    <n v="0"/>
    <s v="-"/>
    <n v="0"/>
    <n v="0"/>
    <s v="-"/>
    <n v="0"/>
  </r>
  <r>
    <s v="70"/>
    <x v="17"/>
    <x v="0"/>
    <s v="001"/>
    <s v="Z1F0017854"/>
    <s v="0513"/>
    <s v="FC"/>
    <s v="00031013"/>
    <s v=""/>
    <s v=""/>
    <s v=""/>
    <s v=""/>
    <n v="0"/>
    <s v=""/>
    <s v="CORPORACION LENOTRE GOURMET C.A"/>
    <s v="J317391004"/>
    <n v="44830030"/>
    <n v="0"/>
    <n v="39876250"/>
    <n v="4270500"/>
    <s v="16"/>
    <n v="683280"/>
    <n v="0"/>
    <s v="-"/>
    <n v="0"/>
    <n v="0"/>
    <s v="-"/>
    <n v="0"/>
    <n v="0"/>
    <s v="-"/>
    <n v="0"/>
  </r>
  <r>
    <s v="71"/>
    <x v="17"/>
    <x v="0"/>
    <s v="001"/>
    <s v="Z1F0017854"/>
    <s v="0513"/>
    <s v="NC"/>
    <s v=""/>
    <s v="00000116"/>
    <s v=""/>
    <s v="00031000"/>
    <s v="17-07-2021"/>
    <n v="17757706.25"/>
    <s v="VEN"/>
    <s v="GIAN MENNECHEY"/>
    <s v="V25896464"/>
    <n v="-17757706.25"/>
    <n v="0"/>
    <n v="-17757706.25"/>
    <n v="0"/>
    <s v="-"/>
    <n v="0"/>
    <n v="0"/>
    <s v="-"/>
    <n v="0"/>
    <n v="0"/>
    <s v="-"/>
    <n v="0"/>
    <n v="0"/>
    <s v="-"/>
    <n v="0"/>
  </r>
  <r>
    <s v="72"/>
    <x v="17"/>
    <x v="0"/>
    <s v="001"/>
    <s v="Z1F0017854"/>
    <s v="0513-0513"/>
    <s v="FC"/>
    <s v="00030915-00030921"/>
    <s v=""/>
    <s v=""/>
    <s v=""/>
    <s v=""/>
    <n v="0"/>
    <s v=""/>
    <s v="VENTAS NO CONTRIBUYENTES"/>
    <s v=""/>
    <n v="65935234.269999996"/>
    <n v="0"/>
    <n v="41089106.109999999"/>
    <n v="0"/>
    <s v="-"/>
    <n v="0"/>
    <n v="21419076"/>
    <s v="16"/>
    <n v="3427052.16"/>
    <n v="0"/>
    <s v="-"/>
    <n v="0"/>
    <n v="0"/>
    <s v="-"/>
    <n v="0"/>
  </r>
  <r>
    <s v="73"/>
    <x v="17"/>
    <x v="0"/>
    <s v="001"/>
    <s v="Z1F0017854"/>
    <s v="0513-0513"/>
    <s v="FC"/>
    <s v="00030923-00031012"/>
    <s v=""/>
    <s v=""/>
    <s v=""/>
    <s v=""/>
    <n v="0"/>
    <s v=""/>
    <s v="VENTAS NO CONTRIBUYENTES"/>
    <s v=""/>
    <n v="3413944302.8299994"/>
    <n v="0"/>
    <n v="2466850815.3499994"/>
    <n v="0"/>
    <s v="-"/>
    <n v="0"/>
    <n v="816459903"/>
    <s v="16"/>
    <n v="130633584.48"/>
    <n v="0"/>
    <s v="-"/>
    <n v="0"/>
    <n v="0"/>
    <s v="-"/>
    <n v="0"/>
  </r>
  <r>
    <s v="74"/>
    <x v="17"/>
    <x v="0"/>
    <s v="001"/>
    <s v="Z1F0017854"/>
    <s v="0513-0513"/>
    <s v="FC"/>
    <s v="00031014-00031019"/>
    <s v=""/>
    <s v=""/>
    <s v=""/>
    <s v=""/>
    <n v="0"/>
    <s v=""/>
    <s v="VENTAS NO CONTRIBUYENTES"/>
    <s v=""/>
    <n v="133296482.25"/>
    <n v="0"/>
    <n v="85833342.25"/>
    <n v="0"/>
    <s v="-"/>
    <n v="0"/>
    <n v="40916500"/>
    <s v="16"/>
    <n v="6546640"/>
    <n v="0"/>
    <s v="-"/>
    <n v="0"/>
    <n v="0"/>
    <s v="-"/>
    <n v="0"/>
  </r>
  <r>
    <s v="75"/>
    <x v="17"/>
    <x v="1"/>
    <s v="001"/>
    <s v="Z1F0000700"/>
    <s v="1603"/>
    <s v="FC"/>
    <s v="29024000"/>
    <s v=""/>
    <s v=""/>
    <s v=""/>
    <s v=""/>
    <n v="0"/>
    <s v=""/>
    <s v="FUNERARIA LA QUINTA"/>
    <s v="J-29413307-0 "/>
    <n v="29474042"/>
    <n v="0"/>
    <n v="29419000"/>
    <n v="47450"/>
    <s v="16"/>
    <n v="7592"/>
    <n v="0"/>
    <s v="-"/>
    <n v="0"/>
    <n v="0"/>
    <s v="-"/>
    <n v="0"/>
    <n v="0"/>
    <s v="-"/>
    <n v="0"/>
  </r>
  <r>
    <s v="76"/>
    <x v="17"/>
    <x v="1"/>
    <s v="001"/>
    <s v="Z1F0000700"/>
    <s v="1603"/>
    <s v="FC"/>
    <s v="29035000"/>
    <s v=""/>
    <s v=""/>
    <s v=""/>
    <s v=""/>
    <n v="0"/>
    <s v=""/>
    <s v="RENACER BAKERY"/>
    <s v="J-31413836-7 "/>
    <n v="1277500000"/>
    <n v="0"/>
    <n v="1277500000"/>
    <n v="0"/>
    <s v="-"/>
    <n v="0"/>
    <n v="0"/>
    <s v="-"/>
    <n v="0"/>
    <n v="0"/>
    <s v="-"/>
    <n v="0"/>
    <n v="0"/>
    <s v="-"/>
    <n v="0"/>
  </r>
  <r>
    <s v="77"/>
    <x v="17"/>
    <x v="1"/>
    <s v="001"/>
    <s v="Z1F0000700"/>
    <s v="1603"/>
    <s v="FC"/>
    <s v="29012000-29023000"/>
    <s v=""/>
    <s v=""/>
    <s v=""/>
    <s v=""/>
    <n v="0"/>
    <s v=""/>
    <s v="VENTAS NO CONTRIBUYENTES"/>
    <s v=""/>
    <n v="293448217.80000001"/>
    <n v="0"/>
    <n v="230110965"/>
    <n v="0"/>
    <s v="-"/>
    <n v="0"/>
    <n v="54601080"/>
    <s v="16"/>
    <n v="8736172.8000000007"/>
    <n v="0"/>
    <s v="-"/>
    <n v="0"/>
    <n v="0"/>
    <s v="-"/>
    <n v="0"/>
  </r>
  <r>
    <s v="78"/>
    <x v="17"/>
    <x v="1"/>
    <s v="001"/>
    <s v="Z1F0000700"/>
    <s v="1603"/>
    <s v="FC"/>
    <s v="29025000-29034000"/>
    <s v=""/>
    <s v=""/>
    <s v=""/>
    <s v=""/>
    <n v="0"/>
    <s v=""/>
    <s v="VENTAS NO CONTRIBUYENTES"/>
    <s v=""/>
    <n v="500871709.17000002"/>
    <n v="0"/>
    <n v="393775833.5"/>
    <n v="0"/>
    <s v="-"/>
    <n v="0"/>
    <n v="92324030.75"/>
    <s v="16"/>
    <n v="14771844.92"/>
    <n v="0"/>
    <s v="-"/>
    <n v="0"/>
    <n v="0"/>
    <s v="-"/>
    <n v="0"/>
  </r>
  <r>
    <s v="79"/>
    <x v="17"/>
    <x v="1"/>
    <s v="001"/>
    <s v="Z1F0000700"/>
    <s v="1603"/>
    <s v="FC"/>
    <s v="29036000-29146001"/>
    <s v=""/>
    <s v=""/>
    <s v=""/>
    <s v=""/>
    <n v="0"/>
    <s v=""/>
    <s v="VENTAS NO CONTRIBUYENTES"/>
    <s v=""/>
    <n v="4455280168.710001"/>
    <n v="0"/>
    <n v="3580760826.9799995"/>
    <n v="0"/>
    <s v="-"/>
    <n v="0"/>
    <n v="753895984.25"/>
    <s v="-"/>
    <n v="120623357.47999999"/>
    <n v="0"/>
    <s v="-"/>
    <n v="0"/>
    <n v="0"/>
    <s v="-"/>
    <n v="0"/>
  </r>
  <r>
    <s v="80"/>
    <x v="17"/>
    <x v="0"/>
    <s v="002"/>
    <s v="Z1F0017966"/>
    <s v="0510"/>
    <s v="FC"/>
    <s v="00016502"/>
    <s v=""/>
    <s v=""/>
    <s v=""/>
    <s v=""/>
    <n v="0"/>
    <s v=""/>
    <s v="MEGASERVI 3R.C.A"/>
    <s v="J412341880"/>
    <n v="41587683.5"/>
    <n v="0"/>
    <n v="27954203.5"/>
    <n v="11753000"/>
    <s v="16"/>
    <n v="1880480"/>
    <n v="0"/>
    <s v="-"/>
    <n v="0"/>
    <n v="0"/>
    <s v="-"/>
    <n v="0"/>
    <n v="0"/>
    <s v="-"/>
    <n v="0"/>
  </r>
  <r>
    <s v="81"/>
    <x v="17"/>
    <x v="0"/>
    <s v="002"/>
    <s v="Z1F0017966"/>
    <s v="0510-0510"/>
    <s v="FC"/>
    <s v="00016442-00016501"/>
    <s v=""/>
    <s v=""/>
    <s v=""/>
    <s v=""/>
    <n v="0"/>
    <s v=""/>
    <s v="VENTAS NO CONTRIBUYENTES"/>
    <s v=""/>
    <n v="2123831038.97"/>
    <n v="0"/>
    <n v="1387631891.47"/>
    <n v="0"/>
    <s v="-"/>
    <n v="0"/>
    <n v="634654437.5"/>
    <s v="16"/>
    <n v="101544710"/>
    <n v="0"/>
    <s v="-"/>
    <n v="0"/>
    <n v="0"/>
    <s v="-"/>
    <n v="0"/>
  </r>
  <r>
    <s v="82"/>
    <x v="17"/>
    <x v="0"/>
    <s v="002"/>
    <s v="Z1F0017966"/>
    <s v="0510-0510"/>
    <s v="FC"/>
    <s v="00016503-00016511"/>
    <s v=""/>
    <s v=""/>
    <s v=""/>
    <s v=""/>
    <n v="0"/>
    <s v=""/>
    <s v="VENTAS NO CONTRIBUYENTES"/>
    <s v=""/>
    <n v="368483256.25"/>
    <n v="0"/>
    <n v="283790554.25"/>
    <n v="0"/>
    <s v="-"/>
    <n v="0"/>
    <n v="73010950"/>
    <s v="16"/>
    <n v="11681752"/>
    <n v="0"/>
    <s v="-"/>
    <n v="0"/>
    <n v="0"/>
    <s v="-"/>
    <n v="0"/>
  </r>
  <r>
    <s v="83"/>
    <x v="17"/>
    <x v="2"/>
    <s v="002"/>
    <s v="Z1F0008858"/>
    <s v="0964"/>
    <s v="FC"/>
    <s v="00127418"/>
    <s v=""/>
    <s v=""/>
    <s v=""/>
    <s v=""/>
    <n v="0"/>
    <s v=""/>
    <s v="LUNCHERIA TEQUEMPANADA"/>
    <s v="J-294208320 "/>
    <n v="4317950"/>
    <n v="0"/>
    <n v="4317950"/>
    <n v="0"/>
    <s v="-"/>
    <n v="0"/>
    <n v="0"/>
    <s v="-"/>
    <n v="0"/>
    <n v="0"/>
    <s v="-"/>
    <n v="0"/>
    <n v="0"/>
    <s v="-"/>
    <n v="0"/>
  </r>
  <r>
    <s v="84"/>
    <x v="17"/>
    <x v="2"/>
    <s v="002"/>
    <s v="Z1F0008858"/>
    <s v="0964-0964"/>
    <s v="FC"/>
    <s v="00127401-00127417"/>
    <s v=""/>
    <s v=""/>
    <s v=""/>
    <s v=""/>
    <n v="0"/>
    <s v=""/>
    <s v="VENTAS NO CONTRIBUYENTES"/>
    <s v=""/>
    <n v="180332567"/>
    <n v="0"/>
    <n v="174963855"/>
    <n v="0"/>
    <s v="-"/>
    <n v="0"/>
    <n v="4628200"/>
    <s v="-"/>
    <n v="740512"/>
    <n v="0"/>
    <s v="-"/>
    <n v="0"/>
    <n v="0"/>
    <s v="-"/>
    <n v="0"/>
  </r>
  <r>
    <s v="85"/>
    <x v="17"/>
    <x v="2"/>
    <s v="002"/>
    <s v="Z1F0008858"/>
    <s v="0964-0964"/>
    <s v="FC"/>
    <s v="00127419-00127528"/>
    <s v=""/>
    <s v=""/>
    <s v=""/>
    <s v=""/>
    <n v="0"/>
    <s v=""/>
    <s v="VENTAS NO CONTRIBUYENTES"/>
    <s v=""/>
    <n v="1838705895.0599999"/>
    <n v="0"/>
    <n v="1690454925.46"/>
    <n v="0"/>
    <s v="-"/>
    <n v="0"/>
    <n v="127802560"/>
    <s v="-"/>
    <n v="20448409.600000001"/>
    <n v="0"/>
    <s v="-"/>
    <n v="0"/>
    <n v="0"/>
    <s v="-"/>
    <n v="0"/>
  </r>
  <r>
    <s v="86"/>
    <x v="17"/>
    <x v="1"/>
    <s v="002"/>
    <s v="Z1B8050002"/>
    <s v="1939"/>
    <s v="FC"/>
    <s v="00175209"/>
    <s v=""/>
    <s v=""/>
    <s v=""/>
    <s v=""/>
    <n v="0"/>
    <s v=""/>
    <s v="CORPORACION XDV C.A"/>
    <s v="J-00361006-2"/>
    <n v="25865104.5"/>
    <n v="0"/>
    <n v="25810062.5"/>
    <n v="47450"/>
    <s v="16"/>
    <n v="7592"/>
    <n v="0"/>
    <s v="-"/>
    <n v="0"/>
    <n v="0"/>
    <s v="-"/>
    <n v="0"/>
    <n v="0"/>
    <s v="-"/>
    <n v="0"/>
  </r>
  <r>
    <s v="87"/>
    <x v="17"/>
    <x v="1"/>
    <s v="002"/>
    <s v="Z1B8050002"/>
    <s v="1939"/>
    <s v="FC"/>
    <s v="00175155-00175208"/>
    <s v=""/>
    <s v=""/>
    <s v=""/>
    <s v=""/>
    <n v="0"/>
    <s v=""/>
    <s v="VENTAS NO CONTRIBUYENTES"/>
    <s v=""/>
    <n v="3560295877.0000005"/>
    <n v="0"/>
    <n v="2795067464.73"/>
    <n v="0"/>
    <s v="-"/>
    <n v="0"/>
    <n v="659679665.75"/>
    <s v="-"/>
    <n v="105548746.52"/>
    <n v="0"/>
    <s v="-"/>
    <n v="0"/>
    <n v="0"/>
    <s v="-"/>
    <n v="0"/>
  </r>
  <r>
    <s v="88"/>
    <x v="17"/>
    <x v="1"/>
    <s v="002"/>
    <s v="Z1B8050002"/>
    <s v="1939"/>
    <s v="FC"/>
    <s v="00175210-00175248"/>
    <s v=""/>
    <s v=""/>
    <s v=""/>
    <s v=""/>
    <n v="0"/>
    <s v=""/>
    <s v="VENTAS NO CONTRIBUYENTES"/>
    <s v=""/>
    <n v="2203399810.1300001"/>
    <n v="0"/>
    <n v="1696373906.77"/>
    <n v="0"/>
    <s v="-"/>
    <n v="0"/>
    <n v="437091296"/>
    <s v="-"/>
    <n v="69934607.359999999"/>
    <n v="0"/>
    <s v="-"/>
    <n v="0"/>
    <n v="0"/>
    <s v="-"/>
    <n v="0"/>
  </r>
  <r>
    <s v="89"/>
    <x v="17"/>
    <x v="1"/>
    <s v="002"/>
    <s v="Z1B8050365"/>
    <s v="1338-1339"/>
    <s v="FC "/>
    <s v="00088488-00088549"/>
    <m/>
    <m/>
    <m/>
    <m/>
    <n v="0"/>
    <m/>
    <s v="VENTAS NO CONTRIBUYENTES"/>
    <m/>
    <n v="1365650500"/>
    <n v="0"/>
    <n v="1365650500"/>
    <n v="0"/>
    <s v="-"/>
    <n v="0"/>
    <n v="0"/>
    <s v="-"/>
    <n v="0"/>
    <n v="0"/>
    <s v="-"/>
    <n v="0"/>
    <n v="0"/>
    <s v="-"/>
    <n v="0"/>
  </r>
  <r>
    <s v="90"/>
    <x v="17"/>
    <x v="1"/>
    <s v="002"/>
    <s v="Z1B8050149"/>
    <s v="1862"/>
    <s v="FC"/>
    <s v="00213869-00214008"/>
    <m/>
    <m/>
    <m/>
    <m/>
    <n v="0"/>
    <m/>
    <s v="VENTAS NO CONTRIBUYENTES"/>
    <m/>
    <n v="1906437012.9936001"/>
    <n v="0"/>
    <n v="1792317003"/>
    <n v="0"/>
    <s v="-"/>
    <n v="0"/>
    <n v="98379318.959999993"/>
    <s v="-"/>
    <n v="15740691.033599999"/>
    <n v="0"/>
    <s v="-"/>
    <n v="0"/>
    <n v="0"/>
    <s v="-"/>
    <n v="0"/>
  </r>
  <r>
    <s v="91"/>
    <x v="17"/>
    <x v="1"/>
    <s v="002"/>
    <s v="Z1B8050149"/>
    <s v="1862"/>
    <s v="NC"/>
    <m/>
    <s v="00001283"/>
    <m/>
    <m/>
    <m/>
    <n v="0"/>
    <m/>
    <s v="NOTA DE CREDITO"/>
    <m/>
    <n v="-13600000"/>
    <n v="0"/>
    <n v="-13600000"/>
    <n v="0"/>
    <s v="-"/>
    <n v="0"/>
    <n v="0"/>
    <s v="-"/>
    <n v="0"/>
    <n v="0"/>
    <s v="-"/>
    <n v="0"/>
    <n v="0"/>
    <s v="-"/>
    <n v="0"/>
  </r>
  <r>
    <s v="92"/>
    <x v="17"/>
    <x v="1"/>
    <s v="002"/>
    <s v="Z1B8050149"/>
    <s v="1863"/>
    <s v="FC"/>
    <s v="00214009-00214164"/>
    <m/>
    <m/>
    <m/>
    <m/>
    <n v="0"/>
    <m/>
    <s v="VENTAS NO CONTRIBUYENTES"/>
    <m/>
    <n v="2370882499.9927998"/>
    <n v="0"/>
    <n v="2324082500"/>
    <n v="0"/>
    <s v="-"/>
    <n v="0"/>
    <n v="40344827.579999998"/>
    <s v="-"/>
    <n v="6455172.4128"/>
    <n v="0"/>
    <s v="-"/>
    <n v="0"/>
    <n v="0"/>
    <s v="-"/>
    <n v="0"/>
  </r>
  <r>
    <s v="93"/>
    <x v="17"/>
    <x v="1"/>
    <s v="002"/>
    <s v="Z1B8050149"/>
    <s v="1863"/>
    <s v="NC"/>
    <m/>
    <s v="00001284"/>
    <m/>
    <m/>
    <m/>
    <n v="0"/>
    <m/>
    <s v="NOTA DE CREDITO"/>
    <m/>
    <n v="-3240000"/>
    <n v="0"/>
    <n v="-3240000"/>
    <n v="0"/>
    <s v="-"/>
    <n v="0"/>
    <n v="0"/>
    <s v="-"/>
    <n v="0"/>
    <n v="0"/>
    <s v="-"/>
    <n v="0"/>
    <n v="0"/>
    <s v="-"/>
    <n v="0"/>
  </r>
  <r>
    <s v="94"/>
    <x v="17"/>
    <x v="2"/>
    <s v="003"/>
    <s v="Z1F0008965"/>
    <s v="0952-0952"/>
    <s v="FC"/>
    <s v="00122834-00122988"/>
    <s v=""/>
    <s v=""/>
    <s v=""/>
    <s v=""/>
    <n v="0"/>
    <s v=""/>
    <s v="VENTAS NO CONTRIBUYENTES"/>
    <s v=""/>
    <n v="2337617325.8900003"/>
    <n v="0"/>
    <n v="2149293409.25"/>
    <n v="0"/>
    <s v="-"/>
    <n v="0"/>
    <n v="162348204"/>
    <s v="-"/>
    <n v="25975712.640000001"/>
    <n v="0"/>
    <s v="-"/>
    <n v="0"/>
    <n v="0"/>
    <s v="-"/>
    <n v="0"/>
  </r>
  <r>
    <s v="95"/>
    <x v="17"/>
    <x v="1"/>
    <s v="003"/>
    <s v="Z1B8051199"/>
    <s v="0022"/>
    <s v="FC"/>
    <s v="00001666"/>
    <s v=""/>
    <s v=""/>
    <s v=""/>
    <s v=""/>
    <n v="0"/>
    <s v=""/>
    <s v="OH SI SALUD C.A"/>
    <s v="J41151440-3"/>
    <n v="65153357.75"/>
    <n v="0"/>
    <n v="58163023.75"/>
    <n v="6026150"/>
    <s v="16"/>
    <n v="964184"/>
    <n v="0"/>
    <s v="-"/>
    <n v="0"/>
    <n v="0"/>
    <s v="-"/>
    <n v="0"/>
    <n v="0"/>
    <s v="-"/>
    <n v="0"/>
  </r>
  <r>
    <s v="96"/>
    <x v="17"/>
    <x v="1"/>
    <s v="003"/>
    <s v="Z1B8051199"/>
    <s v="0022"/>
    <s v="FC"/>
    <s v="00001591-00001665"/>
    <s v=""/>
    <s v=""/>
    <s v=""/>
    <s v=""/>
    <n v="0"/>
    <s v=""/>
    <s v="VENTAS NO CONTRIBUYENTES"/>
    <s v=""/>
    <n v="3840174494.3199997"/>
    <n v="0"/>
    <n v="2925596417"/>
    <n v="0"/>
    <s v="-"/>
    <n v="0"/>
    <n v="788429377"/>
    <s v="-"/>
    <n v="126148700.31999999"/>
    <n v="0"/>
    <s v="-"/>
    <n v="0"/>
    <n v="0"/>
    <s v="-"/>
    <n v="0"/>
  </r>
  <r>
    <s v="97"/>
    <x v="17"/>
    <x v="1"/>
    <s v="003"/>
    <s v="Z1B8051199"/>
    <s v="0022"/>
    <s v="FC"/>
    <s v="00001667-00001716"/>
    <s v=""/>
    <s v=""/>
    <s v=""/>
    <s v=""/>
    <n v="0"/>
    <s v=""/>
    <s v="VENTAS NO CONTRIBUYENTES"/>
    <s v=""/>
    <n v="1646705962.72"/>
    <n v="0"/>
    <n v="1057104797"/>
    <n v="0"/>
    <s v="-"/>
    <n v="0"/>
    <n v="508276867"/>
    <s v="16"/>
    <n v="81324298.719999999"/>
    <n v="0"/>
    <s v="-"/>
    <n v="0"/>
    <n v="0"/>
    <s v="-"/>
    <n v="0"/>
  </r>
  <r>
    <s v="98"/>
    <x v="17"/>
    <x v="0"/>
    <s v="004"/>
    <s v="Z1F0017963"/>
    <s v="0509"/>
    <s v="FC"/>
    <s v="00016808"/>
    <s v=""/>
    <s v=""/>
    <s v=""/>
    <s v=""/>
    <n v="0"/>
    <s v=""/>
    <s v="HOGARES DE LA ESPERANZA"/>
    <s v="J294934471"/>
    <n v="84714602"/>
    <n v="0"/>
    <n v="57265580"/>
    <n v="23662950"/>
    <s v="16"/>
    <n v="3786072"/>
    <n v="0"/>
    <s v="-"/>
    <n v="0"/>
    <n v="0"/>
    <s v="-"/>
    <n v="0"/>
    <n v="0"/>
    <s v="-"/>
    <n v="0"/>
  </r>
  <r>
    <s v="99"/>
    <x v="17"/>
    <x v="0"/>
    <s v="004"/>
    <s v="Z1F0017963"/>
    <s v="0509-0509"/>
    <s v="FC"/>
    <s v="00016737-00016807"/>
    <s v=""/>
    <s v=""/>
    <s v=""/>
    <s v=""/>
    <n v="0"/>
    <s v=""/>
    <s v="VENTAS NO CONTRIBUYENTES"/>
    <s v=""/>
    <n v="2898474695.8500004"/>
    <n v="0"/>
    <n v="2034265096.8500004"/>
    <n v="0"/>
    <s v="-"/>
    <n v="0"/>
    <n v="745008275"/>
    <s v="-"/>
    <n v="119201324"/>
    <n v="0"/>
    <s v="-"/>
    <n v="0"/>
    <n v="0"/>
    <s v="-"/>
    <n v="0"/>
  </r>
  <r>
    <s v="100"/>
    <x v="17"/>
    <x v="0"/>
    <s v="004"/>
    <s v="Z1F0017963"/>
    <s v="0509-0509"/>
    <s v="FC"/>
    <s v="00016809-00016813"/>
    <s v=""/>
    <s v=""/>
    <s v=""/>
    <s v=""/>
    <n v="0"/>
    <s v=""/>
    <s v="VENTAS NO CONTRIBUYENTES"/>
    <s v=""/>
    <n v="253743010"/>
    <n v="0"/>
    <n v="236383610"/>
    <n v="0"/>
    <s v="-"/>
    <n v="0"/>
    <n v="14965000"/>
    <s v="-"/>
    <n v="2394400"/>
    <n v="0"/>
    <s v="-"/>
    <n v="0"/>
    <n v="0"/>
    <s v="-"/>
    <n v="0"/>
  </r>
  <r>
    <s v="101"/>
    <x v="17"/>
    <x v="1"/>
    <s v="004"/>
    <s v="Z1B8050937"/>
    <s v="1867"/>
    <s v="NC"/>
    <s v=""/>
    <s v="00000203"/>
    <s v=""/>
    <s v="00172167"/>
    <s v="17/7/2021"/>
    <n v="26078812"/>
    <s v="VEN"/>
    <s v="SULLIVAN AVILA"/>
    <s v="V15831999"/>
    <n v="-26078812"/>
    <n v="0"/>
    <n v="-26023770"/>
    <n v="0"/>
    <s v="-"/>
    <n v="0"/>
    <n v="-47450"/>
    <s v="16"/>
    <n v="-7592"/>
    <n v="0"/>
    <s v="-"/>
    <n v="0"/>
    <n v="0"/>
    <s v="-"/>
    <n v="0"/>
  </r>
  <r>
    <s v="102"/>
    <x v="17"/>
    <x v="1"/>
    <s v="004"/>
    <s v="Z1B8050937"/>
    <s v="1867"/>
    <s v="FC"/>
    <s v="00172196"/>
    <s v=""/>
    <s v=""/>
    <s v=""/>
    <s v=""/>
    <n v="0"/>
    <s v=""/>
    <s v="TRIGO DELYS, C.A"/>
    <s v="J410982411"/>
    <n v="127750000"/>
    <n v="0"/>
    <n v="127750000"/>
    <n v="0"/>
    <s v="-"/>
    <n v="0"/>
    <n v="0"/>
    <s v="-"/>
    <n v="0"/>
    <n v="0"/>
    <s v="-"/>
    <n v="0"/>
    <n v="0"/>
    <s v="-"/>
    <n v="0"/>
  </r>
  <r>
    <s v="103"/>
    <x v="17"/>
    <x v="1"/>
    <s v="004"/>
    <s v="Z1B8050937"/>
    <s v="1867"/>
    <s v="FC"/>
    <s v="00172144-00172195"/>
    <s v=""/>
    <s v=""/>
    <s v=""/>
    <s v=""/>
    <n v="0"/>
    <s v=""/>
    <s v="VENTAS NO CONTRIBUYENTES"/>
    <s v=""/>
    <n v="2830815059.5300007"/>
    <n v="0"/>
    <n v="2113906579.5"/>
    <n v="0"/>
    <s v="-"/>
    <n v="0"/>
    <n v="618024551.75"/>
    <s v="16"/>
    <n v="98883928.280000016"/>
    <n v="0"/>
    <s v="-"/>
    <n v="0"/>
    <n v="0"/>
    <s v="-"/>
    <n v="0"/>
  </r>
  <r>
    <s v="104"/>
    <x v="17"/>
    <x v="1"/>
    <s v="004"/>
    <s v="Z1B8050937"/>
    <s v="1867"/>
    <s v="FC"/>
    <s v="00172197-00172252"/>
    <s v=""/>
    <s v=""/>
    <s v=""/>
    <s v=""/>
    <n v="0"/>
    <s v=""/>
    <s v="VENTAS NO CONTRIBUYENTES"/>
    <s v=""/>
    <n v="2609124044.79"/>
    <n v="0"/>
    <n v="1939600827"/>
    <n v="0"/>
    <s v="-"/>
    <n v="0"/>
    <n v="577175187.75"/>
    <s v="-"/>
    <n v="92348030.039999992"/>
    <n v="0"/>
    <s v="-"/>
    <n v="0"/>
    <n v="0"/>
    <s v="-"/>
    <n v="0"/>
  </r>
  <r>
    <s v="105"/>
    <x v="17"/>
    <x v="0"/>
    <s v="005"/>
    <s v="Z1F0017998"/>
    <s v="0501"/>
    <s v="FC"/>
    <s v="00020558"/>
    <s v=""/>
    <s v=""/>
    <s v=""/>
    <s v=""/>
    <n v="0"/>
    <s v=""/>
    <s v="CONSTRUCTORA BYP CA"/>
    <s v="J407182943"/>
    <n v="232639298.09999999"/>
    <n v="0"/>
    <n v="180798625.5"/>
    <n v="44690235"/>
    <s v="16"/>
    <n v="7150437.5999999996"/>
    <n v="0"/>
    <s v="-"/>
    <n v="0"/>
    <n v="0"/>
    <s v="-"/>
    <n v="0"/>
    <n v="0"/>
    <s v="-"/>
    <n v="0"/>
  </r>
  <r>
    <s v="106"/>
    <x v="17"/>
    <x v="0"/>
    <s v="005"/>
    <s v="Z1F0017998"/>
    <s v="0501"/>
    <s v="FC"/>
    <s v="00020565"/>
    <s v=""/>
    <s v=""/>
    <s v=""/>
    <s v=""/>
    <n v="0"/>
    <s v=""/>
    <s v="ETNAGROUP C.A"/>
    <s v="J500093926"/>
    <n v="17151934"/>
    <n v="0"/>
    <n v="0"/>
    <n v="14786150"/>
    <s v="16"/>
    <n v="2365784"/>
    <n v="0"/>
    <s v="-"/>
    <n v="0"/>
    <n v="0"/>
    <s v="-"/>
    <n v="0"/>
    <n v="0"/>
    <s v="-"/>
    <n v="0"/>
  </r>
  <r>
    <s v="107"/>
    <x v="17"/>
    <x v="0"/>
    <s v="005"/>
    <s v="Z1F0017998"/>
    <s v="0501-0501"/>
    <s v="FC"/>
    <s v="00020548-00020557"/>
    <s v=""/>
    <s v=""/>
    <s v=""/>
    <s v=""/>
    <n v="0"/>
    <s v=""/>
    <s v="VENTAS NO CONTRIBUYENTES"/>
    <s v=""/>
    <n v="88755696.829999998"/>
    <n v="0"/>
    <n v="55053056.829999998"/>
    <n v="0"/>
    <s v="-"/>
    <n v="0"/>
    <n v="29054000"/>
    <s v="-"/>
    <n v="4648640"/>
    <n v="0"/>
    <s v="-"/>
    <n v="0"/>
    <n v="0"/>
    <s v="-"/>
    <n v="0"/>
  </r>
  <r>
    <s v="108"/>
    <x v="17"/>
    <x v="0"/>
    <s v="005"/>
    <s v="Z1F0017998"/>
    <s v="0501-0501"/>
    <s v="FC"/>
    <s v="00020559-00020564"/>
    <s v=""/>
    <s v=""/>
    <s v=""/>
    <s v=""/>
    <n v="0"/>
    <s v=""/>
    <s v="VENTAS NO CONTRIBUYENTES"/>
    <s v=""/>
    <n v="298962745.11000001"/>
    <n v="0"/>
    <n v="213287585.75"/>
    <n v="0"/>
    <s v="-"/>
    <n v="0"/>
    <n v="73857896"/>
    <s v="-"/>
    <n v="11817263.359999999"/>
    <n v="0"/>
    <s v="-"/>
    <n v="0"/>
    <n v="0"/>
    <s v="-"/>
    <n v="0"/>
  </r>
  <r>
    <s v="109"/>
    <x v="17"/>
    <x v="0"/>
    <s v="005"/>
    <s v="Z1F0017998"/>
    <s v="0501-0501"/>
    <s v="FC"/>
    <s v="00020566-00020654"/>
    <s v=""/>
    <s v=""/>
    <s v=""/>
    <s v=""/>
    <n v="0"/>
    <s v=""/>
    <s v="VENTAS NO CONTRIBUYENTES"/>
    <s v=""/>
    <n v="3254082800.7799997"/>
    <n v="0"/>
    <n v="2502366147.6799998"/>
    <n v="0"/>
    <s v="-"/>
    <n v="0"/>
    <n v="648031597.5"/>
    <s v="16"/>
    <n v="103685055.59999999"/>
    <n v="0"/>
    <s v="-"/>
    <n v="0"/>
    <n v="0"/>
    <s v="-"/>
    <n v="0"/>
  </r>
  <r>
    <s v="110"/>
    <x v="17"/>
    <x v="1"/>
    <s v="005"/>
    <s v="Z1B8050363"/>
    <s v="0023"/>
    <s v="FC"/>
    <s v="00002267"/>
    <s v=""/>
    <s v=""/>
    <s v=""/>
    <s v=""/>
    <n v="0"/>
    <s v=""/>
    <s v="INVERSIONES SUVICLA 17 C.A."/>
    <s v="J407519123"/>
    <n v="73452344.5"/>
    <n v="0"/>
    <n v="73287218.5"/>
    <n v="142350"/>
    <s v="16"/>
    <n v="22776"/>
    <n v="0"/>
    <s v="-"/>
    <n v="0"/>
    <n v="0"/>
    <s v="-"/>
    <n v="0"/>
    <n v="0"/>
    <s v="-"/>
    <n v="0"/>
  </r>
  <r>
    <s v="111"/>
    <x v="17"/>
    <x v="1"/>
    <s v="005"/>
    <s v="Z1B8050363"/>
    <s v="0023"/>
    <s v="FC"/>
    <s v="00002308"/>
    <s v=""/>
    <s v=""/>
    <s v=""/>
    <s v=""/>
    <n v="0"/>
    <s v=""/>
    <s v="MULTISERVICIOS LA Y.K.K CA"/>
    <s v="J298578670"/>
    <n v="94915169.400000006"/>
    <n v="0"/>
    <n v="73382739"/>
    <n v="18562440"/>
    <s v="16"/>
    <n v="2969990.4"/>
    <n v="0"/>
    <s v="-"/>
    <n v="0"/>
    <n v="0"/>
    <s v="-"/>
    <n v="0"/>
    <n v="0"/>
    <s v="-"/>
    <n v="0"/>
  </r>
  <r>
    <s v="112"/>
    <x v="17"/>
    <x v="1"/>
    <s v="005"/>
    <s v="Z1B8050363"/>
    <s v="0023"/>
    <s v="FC"/>
    <s v="00002263-00002266"/>
    <s v=""/>
    <s v=""/>
    <s v=""/>
    <s v=""/>
    <n v="0"/>
    <s v=""/>
    <s v="VENTAS NO CONTRIBUYENTES"/>
    <s v=""/>
    <n v="107968131.5"/>
    <n v="0"/>
    <n v="80548747.5"/>
    <n v="0"/>
    <s v="-"/>
    <n v="0"/>
    <n v="23637400"/>
    <s v="16"/>
    <n v="3781984"/>
    <n v="0"/>
    <s v="-"/>
    <n v="0"/>
    <n v="0"/>
    <s v="-"/>
    <n v="0"/>
  </r>
  <r>
    <s v="113"/>
    <x v="17"/>
    <x v="1"/>
    <s v="005"/>
    <s v="Z1B8050363"/>
    <s v="0023"/>
    <s v="FC"/>
    <s v="00002268-00002307"/>
    <s v=""/>
    <s v=""/>
    <s v=""/>
    <s v=""/>
    <n v="0"/>
    <s v=""/>
    <s v="VENTAS NO CONTRIBUYENTES"/>
    <s v=""/>
    <n v="2643495383.9600005"/>
    <n v="0"/>
    <n v="1772142041.25"/>
    <n v="0"/>
    <s v="-"/>
    <n v="0"/>
    <n v="751166674.75"/>
    <s v="16"/>
    <n v="120186667.95999999"/>
    <n v="0"/>
    <s v="-"/>
    <n v="0"/>
    <n v="0"/>
    <s v="-"/>
    <n v="0"/>
  </r>
  <r>
    <s v="114"/>
    <x v="17"/>
    <x v="1"/>
    <s v="005"/>
    <s v="Z1B8050363"/>
    <s v="0023"/>
    <s v="FC"/>
    <s v="00002309-00002330"/>
    <s v=""/>
    <s v=""/>
    <s v=""/>
    <s v=""/>
    <n v="0"/>
    <s v=""/>
    <s v="VENTAS NO CONTRIBUYENTES"/>
    <s v=""/>
    <n v="991273179.77999997"/>
    <n v="0"/>
    <n v="778315364.23000002"/>
    <n v="0"/>
    <s v="-"/>
    <n v="0"/>
    <n v="183584323.75"/>
    <s v="16"/>
    <n v="29373491.800000001"/>
    <n v="0"/>
    <s v="-"/>
    <n v="0"/>
    <n v="0"/>
    <s v="-"/>
    <n v="0"/>
  </r>
  <r>
    <s v="115"/>
    <x v="17"/>
    <x v="1"/>
    <s v="005"/>
    <s v="Z1B8050363"/>
    <s v="0023"/>
    <s v="FC"/>
    <s v="00002332-00002360"/>
    <s v=""/>
    <s v=""/>
    <s v=""/>
    <s v=""/>
    <n v="0"/>
    <s v=""/>
    <s v="VENTAS NO CONTRIBUYENTES"/>
    <s v=""/>
    <n v="1713332275.48"/>
    <n v="0"/>
    <n v="1030220832.48"/>
    <n v="0"/>
    <s v="-"/>
    <n v="0"/>
    <n v="588889175"/>
    <s v="16"/>
    <n v="94222268"/>
    <n v="0"/>
    <s v="-"/>
    <n v="0"/>
    <n v="0"/>
    <s v="-"/>
    <n v="0"/>
  </r>
  <r>
    <s v="116"/>
    <x v="17"/>
    <x v="1"/>
    <s v="005"/>
    <s v="Z1B8050363"/>
    <s v="0023"/>
    <s v="FC"/>
    <s v="00002331"/>
    <s v=""/>
    <s v=""/>
    <s v=""/>
    <s v=""/>
    <n v="0"/>
    <s v=""/>
    <s v="VIGIELECTRONIC"/>
    <s v="J40152920-8"/>
    <n v="325140433.42000002"/>
    <n v="0"/>
    <n v="228604683"/>
    <n v="83220474.5"/>
    <s v="16"/>
    <n v="13315275.92"/>
    <n v="0"/>
    <s v="-"/>
    <n v="0"/>
    <n v="0"/>
    <s v="-"/>
    <n v="0"/>
    <n v="0"/>
    <s v="-"/>
    <n v="0"/>
  </r>
  <r>
    <s v="117"/>
    <x v="17"/>
    <x v="0"/>
    <s v="006"/>
    <s v="Z1F0017787"/>
    <s v="0472"/>
    <s v="FC"/>
    <s v="00009385"/>
    <s v=""/>
    <s v=""/>
    <s v=""/>
    <s v=""/>
    <n v="0"/>
    <s v=""/>
    <s v="BODEGON BIELE VITE C.A."/>
    <s v="J410610832"/>
    <n v="20153840"/>
    <n v="0"/>
    <n v="20153840"/>
    <n v="0"/>
    <s v="-"/>
    <n v="0"/>
    <n v="0"/>
    <s v="-"/>
    <n v="0"/>
    <n v="0"/>
    <s v="-"/>
    <n v="0"/>
    <n v="0"/>
    <s v="-"/>
    <n v="0"/>
  </r>
  <r>
    <s v="118"/>
    <x v="17"/>
    <x v="0"/>
    <s v="006"/>
    <s v="Z1F0017787"/>
    <s v="0472"/>
    <s v="FC"/>
    <s v="00009337"/>
    <s v=""/>
    <s v=""/>
    <s v=""/>
    <s v=""/>
    <n v="0"/>
    <s v=""/>
    <s v="CANDY HOUSE AND CHOCOLATE. CA."/>
    <s v="J411053520"/>
    <n v="103728620"/>
    <n v="0"/>
    <n v="103728620"/>
    <n v="0"/>
    <s v="-"/>
    <n v="0"/>
    <n v="0"/>
    <s v="-"/>
    <n v="0"/>
    <n v="0"/>
    <s v="-"/>
    <n v="0"/>
    <n v="0"/>
    <s v="-"/>
    <n v="0"/>
  </r>
  <r>
    <s v="119"/>
    <x v="17"/>
    <x v="0"/>
    <s v="006"/>
    <s v="Z1F0017787"/>
    <s v="0472"/>
    <s v="NC"/>
    <s v=""/>
    <s v="00000038"/>
    <s v=""/>
    <s v="00009329"/>
    <s v="17-07-2021"/>
    <n v="76682850"/>
    <s v="VEN"/>
    <s v="CAROLINA RODRIGUEZ"/>
    <s v="V6730527"/>
    <n v="-2149850"/>
    <n v="0"/>
    <n v="-2149850"/>
    <n v="0"/>
    <s v="-"/>
    <n v="0"/>
    <n v="0"/>
    <s v="-"/>
    <n v="0"/>
    <n v="0"/>
    <s v="-"/>
    <n v="0"/>
    <n v="0"/>
    <s v="-"/>
    <n v="0"/>
  </r>
  <r>
    <s v="120"/>
    <x v="17"/>
    <x v="0"/>
    <s v="006"/>
    <s v="Z1F0017787"/>
    <s v="0472-0472"/>
    <s v="FC"/>
    <s v="00009316-00009336"/>
    <s v=""/>
    <s v=""/>
    <s v=""/>
    <s v=""/>
    <n v="0"/>
    <s v=""/>
    <s v="VENTAS NO CONTRIBUYENTES"/>
    <s v=""/>
    <n v="1267437966.73"/>
    <n v="0"/>
    <n v="957629010.0999999"/>
    <n v="0"/>
    <s v="-"/>
    <n v="0"/>
    <n v="267076686.75"/>
    <s v="16"/>
    <n v="42732269.879999995"/>
    <n v="0"/>
    <s v="-"/>
    <n v="0"/>
    <n v="0"/>
    <s v="-"/>
    <n v="0"/>
  </r>
  <r>
    <s v="121"/>
    <x v="17"/>
    <x v="0"/>
    <s v="006"/>
    <s v="Z1F0017787"/>
    <s v="0472-0472"/>
    <s v="FC"/>
    <s v="00009338-00009384"/>
    <s v=""/>
    <s v=""/>
    <s v=""/>
    <s v=""/>
    <n v="0"/>
    <s v=""/>
    <s v="VENTAS NO CONTRIBUYENTES"/>
    <s v=""/>
    <n v="1764089465.6799996"/>
    <n v="0"/>
    <n v="1236076344.0999999"/>
    <n v="0"/>
    <s v="-"/>
    <n v="0"/>
    <n v="455183725.5"/>
    <s v="-"/>
    <n v="72829396.079999998"/>
    <n v="0"/>
    <s v="-"/>
    <n v="0"/>
    <n v="0"/>
    <s v="-"/>
    <n v="0"/>
  </r>
  <r>
    <s v="122"/>
    <x v="17"/>
    <x v="0"/>
    <s v="006"/>
    <s v="Z1F0017787"/>
    <s v="0472-0472"/>
    <s v="FC"/>
    <s v="00009386-00009403"/>
    <s v=""/>
    <s v=""/>
    <s v=""/>
    <s v=""/>
    <n v="0"/>
    <s v=""/>
    <s v="VENTAS NO CONTRIBUYENTES"/>
    <s v=""/>
    <n v="551444619.77999997"/>
    <n v="0"/>
    <n v="323928851.5"/>
    <n v="0"/>
    <s v="-"/>
    <n v="0"/>
    <n v="196134283"/>
    <s v="16"/>
    <n v="31381485.280000001"/>
    <n v="0"/>
    <s v="-"/>
    <n v="0"/>
    <n v="0"/>
    <s v="-"/>
    <n v="0"/>
  </r>
  <r>
    <s v="123"/>
    <x v="17"/>
    <x v="0"/>
    <s v="006"/>
    <s v="Z1F0017787"/>
    <s v="0472"/>
    <s v="NC"/>
    <s v=""/>
    <s v="00000039"/>
    <s v=""/>
    <s v="00020465"/>
    <s v="15-07-2021"/>
    <n v="70287577.5"/>
    <s v="VEN"/>
    <s v="YUDIT CAÑIZALES"/>
    <s v="V5120551"/>
    <n v="-7210000"/>
    <n v="0"/>
    <n v="-7210000"/>
    <n v="0"/>
    <s v="-"/>
    <n v="0"/>
    <n v="0"/>
    <s v="-"/>
    <n v="0"/>
    <n v="0"/>
    <s v="-"/>
    <n v="0"/>
    <n v="0"/>
    <s v="-"/>
    <n v="0"/>
  </r>
  <r>
    <s v="124"/>
    <x v="17"/>
    <x v="1"/>
    <s v="006"/>
    <s v="Z1B8044815"/>
    <s v="1930"/>
    <s v="FC"/>
    <s v="00166765-00166865"/>
    <s v=""/>
    <s v=""/>
    <s v=""/>
    <s v=""/>
    <n v="0"/>
    <s v=""/>
    <s v="VENTAS NO CONTRIBUYENTES"/>
    <s v=""/>
    <n v="5867507628.2799997"/>
    <n v="0"/>
    <n v="4605705576.75"/>
    <n v="0"/>
    <s v="-"/>
    <n v="0"/>
    <n v="1087760389.25"/>
    <s v="-"/>
    <n v="174041662.28"/>
    <n v="0"/>
    <s v="-"/>
    <n v="0"/>
    <n v="0"/>
    <s v="-"/>
    <n v="0"/>
  </r>
  <r>
    <s v="125"/>
    <x v="17"/>
    <x v="1"/>
    <s v="007"/>
    <s v="Z1B8050013"/>
    <s v="1966"/>
    <s v="FC"/>
    <s v="00183866-00183982"/>
    <s v=""/>
    <s v=""/>
    <s v=""/>
    <s v=""/>
    <n v="0"/>
    <s v=""/>
    <s v="VENTAS NO CONTRIBUYENTES"/>
    <s v=""/>
    <n v="7179679442.2700005"/>
    <n v="0"/>
    <n v="5828254774"/>
    <n v="0"/>
    <s v="-"/>
    <n v="0"/>
    <n v="1165021265.75"/>
    <s v="-"/>
    <n v="186403402.52000001"/>
    <n v="0"/>
    <s v="-"/>
    <n v="0"/>
    <n v="0"/>
    <s v="-"/>
    <n v="0"/>
  </r>
  <r>
    <s v="126"/>
    <x v="17"/>
    <x v="0"/>
    <s v="008"/>
    <s v="Z1F0017970"/>
    <s v="0137-0137"/>
    <s v="FC"/>
    <s v="00002044-00002064"/>
    <s v=""/>
    <s v=""/>
    <s v=""/>
    <s v=""/>
    <n v="0"/>
    <s v=""/>
    <s v="VENTAS NO CONTRIBUYENTES"/>
    <s v=""/>
    <n v="141737384"/>
    <n v="0"/>
    <n v="0"/>
    <n v="0"/>
    <s v="-"/>
    <n v="0"/>
    <n v="122187400"/>
    <s v="16"/>
    <n v="19549984"/>
    <n v="0"/>
    <s v="-"/>
    <n v="0"/>
    <n v="0"/>
    <s v="-"/>
    <n v="0"/>
  </r>
  <r>
    <s v="127"/>
    <x v="17"/>
    <x v="1"/>
    <s v="008"/>
    <s v="Z1B8050003"/>
    <s v="1882"/>
    <s v="FC"/>
    <s v="00183325"/>
    <s v=""/>
    <s v=""/>
    <s v=""/>
    <s v=""/>
    <n v="0"/>
    <s v=""/>
    <s v="ALIMENTOS COMARCA"/>
    <s v="J40706967-5 "/>
    <n v="865380379.75"/>
    <n v="0"/>
    <n v="570957836.25"/>
    <n v="253812537.5"/>
    <s v="16"/>
    <n v="40610006"/>
    <n v="0"/>
    <s v="-"/>
    <n v="0"/>
    <n v="0"/>
    <s v="-"/>
    <n v="0"/>
    <n v="0"/>
    <s v="-"/>
    <n v="0"/>
  </r>
  <r>
    <s v="128"/>
    <x v="17"/>
    <x v="1"/>
    <s v="008"/>
    <s v="Z1B8050003"/>
    <s v="1882"/>
    <s v="FC"/>
    <s v="00183400"/>
    <s v=""/>
    <s v=""/>
    <s v=""/>
    <s v=""/>
    <n v="0"/>
    <s v=""/>
    <s v="DISTRIBUIDORA VEGSSEO C.A"/>
    <s v="J40606107-7 "/>
    <n v="31317292"/>
    <n v="0"/>
    <n v="31262250"/>
    <n v="47450"/>
    <s v="16"/>
    <n v="7592"/>
    <n v="0"/>
    <s v="-"/>
    <n v="0"/>
    <n v="0"/>
    <s v="-"/>
    <n v="0"/>
    <n v="0"/>
    <s v="-"/>
    <n v="0"/>
  </r>
  <r>
    <s v="129"/>
    <x v="17"/>
    <x v="1"/>
    <s v="008"/>
    <s v="Z1B8050003"/>
    <s v="1882"/>
    <s v="FC"/>
    <s v="00183314-00183324"/>
    <s v=""/>
    <s v=""/>
    <s v=""/>
    <s v=""/>
    <n v="0"/>
    <s v=""/>
    <s v="VENTAS NO CONTRIBUYENTES"/>
    <s v=""/>
    <n v="914286369.88999999"/>
    <n v="0"/>
    <n v="778375139.25"/>
    <n v="0"/>
    <s v="-"/>
    <n v="0"/>
    <n v="117164854"/>
    <s v="16"/>
    <n v="18746376.640000001"/>
    <n v="0"/>
    <s v="-"/>
    <n v="0"/>
    <n v="0"/>
    <s v="-"/>
    <n v="0"/>
  </r>
  <r>
    <s v="130"/>
    <x v="17"/>
    <x v="1"/>
    <s v="008"/>
    <s v="Z1B8050003"/>
    <s v="1882"/>
    <s v="FC"/>
    <s v="00183326-00183399"/>
    <s v=""/>
    <s v=""/>
    <s v=""/>
    <s v=""/>
    <n v="0"/>
    <s v=""/>
    <s v="VENTAS NO CONTRIBUYENTES"/>
    <s v=""/>
    <n v="3568726177.7900009"/>
    <n v="0"/>
    <n v="2656900456.25"/>
    <n v="0"/>
    <s v="-"/>
    <n v="0"/>
    <n v="786056656.5"/>
    <s v="16"/>
    <n v="125769065.04000001"/>
    <n v="0"/>
    <s v="-"/>
    <n v="0"/>
    <n v="0"/>
    <s v="-"/>
    <n v="0"/>
  </r>
  <r>
    <s v="131"/>
    <x v="17"/>
    <x v="1"/>
    <s v="008"/>
    <s v="Z1B8050003"/>
    <s v="1882"/>
    <s v="FC"/>
    <s v="00183401-00183404"/>
    <s v=""/>
    <s v=""/>
    <s v=""/>
    <s v=""/>
    <n v="0"/>
    <s v=""/>
    <s v="VENTAS NO CONTRIBUYENTES"/>
    <s v=""/>
    <n v="156378216"/>
    <n v="0"/>
    <n v="121007380"/>
    <n v="0"/>
    <s v="-"/>
    <n v="0"/>
    <n v="30492100"/>
    <s v="-"/>
    <n v="4878736"/>
    <n v="0"/>
    <s v="-"/>
    <n v="0"/>
    <n v="0"/>
    <s v="-"/>
    <n v="0"/>
  </r>
  <r>
    <s v="132"/>
    <x v="17"/>
    <x v="1"/>
    <s v="009"/>
    <s v="Z1B8014458"/>
    <s v="1933"/>
    <s v="NC"/>
    <s v=""/>
    <s v="00000165"/>
    <s v=""/>
    <s v="00184695"/>
    <s v="17/7/2021"/>
    <n v="52140542"/>
    <s v="VEN"/>
    <s v="PUMA HARYANA"/>
    <s v="V24524116"/>
    <n v="-6266320"/>
    <n v="0"/>
    <n v="0"/>
    <n v="0"/>
    <s v="-"/>
    <n v="0"/>
    <n v="-5402000"/>
    <s v="16"/>
    <n v="-864320"/>
    <n v="0"/>
    <s v="-"/>
    <n v="0"/>
    <n v="0"/>
    <s v="-"/>
    <n v="0"/>
  </r>
  <r>
    <s v="133"/>
    <x v="17"/>
    <x v="1"/>
    <s v="009"/>
    <s v="Z1B8014458"/>
    <s v="1933"/>
    <s v="FC"/>
    <s v="00184681-00184717"/>
    <s v=""/>
    <s v=""/>
    <s v=""/>
    <s v=""/>
    <n v="0"/>
    <s v=""/>
    <s v="VENTAS NO CONTRIBUYENTES"/>
    <s v=""/>
    <n v="4948802697.1599998"/>
    <n v="0"/>
    <n v="3702343306.75"/>
    <n v="0"/>
    <s v="-"/>
    <n v="0"/>
    <n v="1074533957.25"/>
    <s v="-"/>
    <n v="171925433.16"/>
    <n v="0"/>
    <s v="-"/>
    <n v="0"/>
    <n v="0"/>
    <s v="-"/>
    <n v="0"/>
  </r>
  <r>
    <s v="134"/>
    <x v="17"/>
    <x v="1"/>
    <s v="010"/>
    <s v="Z1F0000341"/>
    <s v="1406"/>
    <s v="NC"/>
    <s v=""/>
    <s v="00000175"/>
    <s v=""/>
    <s v="81934000"/>
    <s v="17/7/2021"/>
    <n v="20162600"/>
    <s v="VEN"/>
    <s v="JULIO GUERRERO"/>
    <s v="V14199239"/>
    <n v="-20162600"/>
    <n v="0"/>
    <n v="-20162600"/>
    <n v="0"/>
    <s v="-"/>
    <n v="0"/>
    <n v="0"/>
    <s v="-"/>
    <n v="0"/>
    <n v="0"/>
    <s v="-"/>
    <n v="0"/>
    <n v="0"/>
    <s v="-"/>
    <n v="0"/>
  </r>
  <r>
    <s v="135"/>
    <x v="17"/>
    <x v="1"/>
    <s v="010"/>
    <s v="Z1F0000341"/>
    <s v="1406"/>
    <s v="FC"/>
    <s v="00081916-00082002"/>
    <s v=""/>
    <s v=""/>
    <s v=""/>
    <s v=""/>
    <n v="0"/>
    <s v=""/>
    <s v="VENTAS NO CONTRIBUYENTES"/>
    <s v=""/>
    <n v="4352537815.1100006"/>
    <n v="0"/>
    <n v="3046647447.25"/>
    <n v="0"/>
    <s v="-"/>
    <n v="0"/>
    <n v="1125767558.5"/>
    <s v="16"/>
    <n v="180122809.35999995"/>
    <n v="0"/>
    <s v="-"/>
    <n v="0"/>
    <n v="0"/>
    <s v="-"/>
    <n v="0"/>
  </r>
  <r>
    <s v="136"/>
    <x v="17"/>
    <x v="1"/>
    <s v="011"/>
    <s v="Z1F0004616"/>
    <s v="0839-0839"/>
    <s v="FC"/>
    <s v="00113014-00113235"/>
    <s v=""/>
    <s v=""/>
    <s v=""/>
    <s v=""/>
    <n v="0"/>
    <s v=""/>
    <s v="VENTAS NO CONTRIBUYENTES"/>
    <s v=""/>
    <n v="2808623434.0799999"/>
    <n v="0"/>
    <n v="2581653153.1900001"/>
    <n v="0"/>
    <s v="-"/>
    <n v="0"/>
    <n v="195664035.25"/>
    <s v="-"/>
    <n v="31306245.640000001"/>
    <n v="0"/>
    <s v="-"/>
    <n v="0"/>
    <n v="0"/>
    <s v="-"/>
    <n v="0"/>
  </r>
  <r>
    <s v="137"/>
    <x v="17"/>
    <x v="1"/>
    <s v="012"/>
    <s v="Z1B8038506"/>
    <s v="1787"/>
    <s v="FC"/>
    <s v="00076033-00076079"/>
    <s v=""/>
    <s v=""/>
    <s v=""/>
    <s v=""/>
    <n v="0"/>
    <s v=""/>
    <s v="VENTAS NO CONTRIBUYENTES"/>
    <s v=""/>
    <n v="1127843199.3200002"/>
    <n v="0"/>
    <n v="659755531"/>
    <n v="0"/>
    <s v="-"/>
    <n v="0"/>
    <n v="403523852"/>
    <s v="16"/>
    <n v="64563816.320000008"/>
    <n v="0"/>
    <s v="-"/>
    <n v="0"/>
    <n v="0"/>
    <s v="-"/>
    <n v="0"/>
  </r>
  <r>
    <s v="138"/>
    <x v="17"/>
    <x v="1"/>
    <s v="013"/>
    <s v="Z1B8050578"/>
    <s v="1746"/>
    <s v="FC"/>
    <s v="00156697"/>
    <s v=""/>
    <s v=""/>
    <s v=""/>
    <s v=""/>
    <n v="0"/>
    <s v=""/>
    <s v="DISTRIBUIDORA DE ALIMENTOS INTERNACIONAL JHONZA C.A."/>
    <s v="J-41014336-3 "/>
    <n v="14560726"/>
    <n v="0"/>
    <n v="0"/>
    <n v="12552350"/>
    <s v="16"/>
    <n v="2008376"/>
    <n v="0"/>
    <s v="-"/>
    <n v="0"/>
    <n v="0"/>
    <s v="-"/>
    <n v="0"/>
    <n v="0"/>
    <s v="-"/>
    <n v="0"/>
  </r>
  <r>
    <s v="139"/>
    <x v="17"/>
    <x v="1"/>
    <s v="013"/>
    <s v="Z1B8050578"/>
    <s v="1746"/>
    <s v="FC"/>
    <s v="00156646"/>
    <s v=""/>
    <s v=""/>
    <s v=""/>
    <s v=""/>
    <n v="0"/>
    <s v=""/>
    <s v="FUNDACION RESTAURADORA DE PORTILLO"/>
    <s v="J-412941119 "/>
    <n v="10950000"/>
    <n v="0"/>
    <n v="10950000"/>
    <n v="0"/>
    <s v="-"/>
    <n v="0"/>
    <n v="0"/>
    <s v="-"/>
    <n v="0"/>
    <n v="0"/>
    <s v="-"/>
    <n v="0"/>
    <n v="0"/>
    <s v="-"/>
    <n v="0"/>
  </r>
  <r>
    <s v="140"/>
    <x v="17"/>
    <x v="1"/>
    <s v="013"/>
    <s v="Z1B8050578"/>
    <s v="1746"/>
    <s v="NC"/>
    <s v=""/>
    <s v="00000059"/>
    <s v=""/>
    <s v="00156621"/>
    <s v="17/7/2021"/>
    <n v="36222235"/>
    <s v="VEN"/>
    <s v="JUANA HERNANDEZ"/>
    <s v="V3660391 "/>
    <n v="-2989350"/>
    <n v="0"/>
    <n v="-2989350"/>
    <n v="0"/>
    <s v="-"/>
    <n v="0"/>
    <n v="0"/>
    <s v="-"/>
    <n v="0"/>
    <n v="0"/>
    <s v="-"/>
    <n v="0"/>
    <n v="0"/>
    <s v="-"/>
    <n v="0"/>
  </r>
  <r>
    <s v="141"/>
    <x v="17"/>
    <x v="1"/>
    <s v="013"/>
    <s v="Z1B8050578"/>
    <s v="1746-1746"/>
    <s v="FC"/>
    <s v="00156612-00156645"/>
    <s v=""/>
    <s v=""/>
    <s v=""/>
    <s v=""/>
    <n v="0"/>
    <s v=""/>
    <s v="VENTAS NO CONTRIBUYENTES"/>
    <s v=""/>
    <n v="449359264.27999997"/>
    <n v="0"/>
    <n v="415925822"/>
    <n v="0"/>
    <s v="-"/>
    <n v="0"/>
    <n v="28821933"/>
    <s v="-"/>
    <n v="4611509.28"/>
    <n v="0"/>
    <s v="-"/>
    <n v="0"/>
    <n v="0"/>
    <s v="-"/>
    <n v="0"/>
  </r>
  <r>
    <s v="142"/>
    <x v="17"/>
    <x v="1"/>
    <s v="013"/>
    <s v="Z1B8050578"/>
    <s v="1746-1746"/>
    <s v="FC"/>
    <s v="00156647-00156696"/>
    <s v=""/>
    <s v=""/>
    <s v=""/>
    <s v=""/>
    <n v="0"/>
    <s v=""/>
    <s v="VENTAS NO CONTRIBUYENTES"/>
    <s v=""/>
    <n v="738745019.73000002"/>
    <n v="0"/>
    <n v="657489394.25"/>
    <n v="0"/>
    <s v="-"/>
    <n v="0"/>
    <n v="70047953"/>
    <s v="16"/>
    <n v="11207672.48"/>
    <n v="0"/>
    <s v="-"/>
    <n v="0"/>
    <n v="0"/>
    <s v="-"/>
    <n v="0"/>
  </r>
  <r>
    <s v="143"/>
    <x v="17"/>
    <x v="1"/>
    <s v="013"/>
    <s v="Z1B8050578"/>
    <s v="1746-1746"/>
    <s v="FC"/>
    <s v="00156698-00156729"/>
    <s v=""/>
    <s v=""/>
    <s v=""/>
    <s v=""/>
    <n v="0"/>
    <s v=""/>
    <s v="VENTAS NO CONTRIBUYENTES"/>
    <s v=""/>
    <n v="531475795.88"/>
    <n v="0"/>
    <n v="389673419.98000002"/>
    <n v="0"/>
    <s v="-"/>
    <n v="0"/>
    <n v="122243427.5"/>
    <s v="-"/>
    <n v="19558948.399999999"/>
    <n v="0"/>
    <s v="-"/>
    <n v="0"/>
    <n v="0"/>
    <s v="-"/>
    <n v="0"/>
  </r>
  <r>
    <s v="144"/>
    <x v="17"/>
    <x v="1"/>
    <s v="014"/>
    <s v="Z1F0000338"/>
    <s v="1628"/>
    <s v="FC"/>
    <s v="00067198-00067393"/>
    <s v=""/>
    <s v=""/>
    <s v=""/>
    <s v=""/>
    <n v="0"/>
    <s v=""/>
    <s v="VENTAS NO CONTRIBUYENTES"/>
    <s v=""/>
    <n v="1932887722"/>
    <n v="0"/>
    <n v="1050276550"/>
    <n v="0"/>
    <s v="-"/>
    <n v="0"/>
    <n v="760871700"/>
    <s v="-"/>
    <n v="121739472"/>
    <n v="0"/>
    <s v="-"/>
    <n v="0"/>
    <n v="0"/>
    <s v="-"/>
    <n v="0"/>
  </r>
  <r>
    <s v="145"/>
    <x v="17"/>
    <x v="1"/>
    <s v="015"/>
    <s v="Z1B8050356"/>
    <s v="1765"/>
    <s v="FC"/>
    <s v="00091660-00091742"/>
    <s v=""/>
    <s v=""/>
    <s v=""/>
    <s v=""/>
    <n v="0"/>
    <s v=""/>
    <s v="VENTAS NO CONTRIBUYENTES"/>
    <s v=""/>
    <n v="4115213389"/>
    <n v="0"/>
    <n v="3154587062.25"/>
    <n v="0"/>
    <s v="-"/>
    <n v="0"/>
    <n v="828126143.75"/>
    <s v="16"/>
    <n v="132500182.99999997"/>
    <n v="0"/>
    <s v="-"/>
    <n v="0"/>
    <n v="0"/>
    <s v="-"/>
    <n v="0"/>
  </r>
  <r>
    <s v="146"/>
    <x v="17"/>
    <x v="1"/>
    <s v="016"/>
    <s v="Z1F0000490"/>
    <s v="0305"/>
    <s v="FC"/>
    <s v="00006157-00006215"/>
    <s v=""/>
    <s v=""/>
    <s v=""/>
    <s v=""/>
    <n v="0"/>
    <s v=""/>
    <s v="VENTAS NO CONTRIBUYENTES"/>
    <s v=""/>
    <n v="664179550"/>
    <n v="0"/>
    <n v="563088566"/>
    <n v="0"/>
    <s v="-"/>
    <n v="0"/>
    <n v="87147400"/>
    <s v="16"/>
    <n v="13943584"/>
    <n v="0"/>
    <s v="-"/>
    <n v="0"/>
    <n v="0"/>
    <s v="-"/>
    <n v="0"/>
  </r>
  <r>
    <s v="147"/>
    <x v="17"/>
    <x v="1"/>
    <s v="016"/>
    <s v="Z1F0000490"/>
    <s v="0306"/>
    <s v="FC"/>
    <s v="00006216-00006252"/>
    <s v=""/>
    <s v=""/>
    <s v=""/>
    <s v=""/>
    <n v="0"/>
    <s v=""/>
    <s v="VENTAS NO CONTRIBUYENTES"/>
    <s v=""/>
    <n v="379429855.25"/>
    <n v="0"/>
    <n v="247240141.25"/>
    <n v="0"/>
    <s v="-"/>
    <n v="0"/>
    <n v="113956650"/>
    <s v="16"/>
    <n v="18233064"/>
    <n v="0"/>
    <s v="-"/>
    <n v="0"/>
    <n v="0"/>
    <s v="-"/>
    <n v="0"/>
  </r>
  <r>
    <s v="148"/>
    <x v="17"/>
    <x v="1"/>
    <s v="017"/>
    <s v="Z7C0004030"/>
    <s v="022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9"/>
    <x v="18"/>
    <x v="0"/>
    <s v="001"/>
    <s v="Z1F0017854"/>
    <s v="0514"/>
    <s v="FC"/>
    <s v="00031081"/>
    <s v=""/>
    <s v=""/>
    <s v=""/>
    <s v=""/>
    <n v="0"/>
    <s v=""/>
    <s v="CORPORACION ZAM ZAM"/>
    <s v="J315012413"/>
    <n v="37244308"/>
    <n v="0"/>
    <n v="2106342"/>
    <n v="30291350"/>
    <s v="16"/>
    <n v="4846616"/>
    <n v="0"/>
    <s v="-"/>
    <n v="0"/>
    <n v="0"/>
    <s v="-"/>
    <n v="0"/>
    <n v="0"/>
    <s v="-"/>
    <n v="0"/>
  </r>
  <r>
    <s v="150"/>
    <x v="18"/>
    <x v="0"/>
    <s v="001"/>
    <s v="Z1F0017854"/>
    <s v="0514-0514"/>
    <s v="FC"/>
    <s v="00031020-00031080"/>
    <s v=""/>
    <s v=""/>
    <s v=""/>
    <s v=""/>
    <n v="0"/>
    <s v=""/>
    <s v="VENTAS NO CONTRIBUYENTES"/>
    <s v=""/>
    <n v="2567122196.3699999"/>
    <n v="0"/>
    <n v="1644453848.98"/>
    <n v="0"/>
    <s v="-"/>
    <n v="0"/>
    <n v="795403747.75"/>
    <s v="16"/>
    <n v="127264599.64"/>
    <n v="0"/>
    <s v="-"/>
    <n v="0"/>
    <n v="0"/>
    <s v="-"/>
    <n v="0"/>
  </r>
  <r>
    <s v="151"/>
    <x v="18"/>
    <x v="0"/>
    <s v="001"/>
    <s v="Z1F0017854"/>
    <s v="0514-0514"/>
    <s v="FC"/>
    <s v="00031082-00031133"/>
    <s v=""/>
    <s v=""/>
    <s v=""/>
    <s v=""/>
    <n v="0"/>
    <s v=""/>
    <s v="VENTAS NO CONTRIBUYENTES"/>
    <s v=""/>
    <n v="998514215.18999994"/>
    <n v="0"/>
    <n v="653693042.36000001"/>
    <n v="0"/>
    <s v="-"/>
    <n v="0"/>
    <n v="297259631.75"/>
    <s v="-"/>
    <n v="47561541.079999998"/>
    <n v="0"/>
    <s v="-"/>
    <n v="0"/>
    <n v="0"/>
    <s v="-"/>
    <n v="0"/>
  </r>
  <r>
    <s v="152"/>
    <x v="18"/>
    <x v="1"/>
    <s v="001"/>
    <s v="Z1F0000700"/>
    <s v="1604"/>
    <s v="FC"/>
    <s v="29147000-29254001"/>
    <s v=""/>
    <s v=""/>
    <s v=""/>
    <s v=""/>
    <n v="0"/>
    <s v=""/>
    <s v="VENTAS NO CONTRIBUYENTES"/>
    <s v=""/>
    <n v="4304523673.1100006"/>
    <n v="0"/>
    <n v="3362797350.7700005"/>
    <n v="0"/>
    <s v="-"/>
    <n v="0"/>
    <n v="811833036.5"/>
    <s v="-"/>
    <n v="129893285.84"/>
    <n v="0"/>
    <s v="-"/>
    <n v="0"/>
    <n v="0"/>
    <s v="-"/>
    <n v="0"/>
  </r>
  <r>
    <s v="153"/>
    <x v="18"/>
    <x v="0"/>
    <s v="002"/>
    <s v="Z1F0017966"/>
    <s v="0511-0511"/>
    <s v="FC"/>
    <s v="00016512-00016590"/>
    <s v=""/>
    <s v=""/>
    <s v=""/>
    <s v=""/>
    <n v="0"/>
    <s v=""/>
    <s v="VENTAS NO CONTRIBUYENTES"/>
    <s v=""/>
    <n v="3021405737.2500005"/>
    <n v="0"/>
    <n v="2159967120.4400001"/>
    <n v="0"/>
    <s v="-"/>
    <n v="0"/>
    <n v="742619497.25"/>
    <s v="-"/>
    <n v="118819119.55999999"/>
    <n v="0"/>
    <s v="-"/>
    <n v="0"/>
    <n v="0"/>
    <s v="-"/>
    <n v="0"/>
  </r>
  <r>
    <s v="154"/>
    <x v="18"/>
    <x v="2"/>
    <s v="002"/>
    <s v="Z1F0008858"/>
    <s v="0965-0965"/>
    <s v="FC"/>
    <s v="00127529-00127642"/>
    <s v=""/>
    <s v=""/>
    <s v=""/>
    <s v=""/>
    <n v="0"/>
    <s v=""/>
    <s v="VENTAS NO CONTRIBUYENTES"/>
    <s v=""/>
    <n v="1750701892.9400001"/>
    <n v="0"/>
    <n v="1577273018.9400001"/>
    <n v="0"/>
    <s v="-"/>
    <n v="0"/>
    <n v="149507650"/>
    <s v="16"/>
    <n v="23921224"/>
    <n v="0"/>
    <s v="-"/>
    <n v="0"/>
    <n v="0"/>
    <s v="-"/>
    <n v="0"/>
  </r>
  <r>
    <s v="155"/>
    <x v="18"/>
    <x v="1"/>
    <s v="002"/>
    <s v="Z1B8050002"/>
    <s v="1940"/>
    <s v="FC"/>
    <s v="00175250-00175358"/>
    <s v=""/>
    <s v=""/>
    <s v=""/>
    <s v=""/>
    <n v="0"/>
    <s v=""/>
    <s v="VENTAS NO CONTRIBUYENTES"/>
    <s v=""/>
    <n v="4594866598.0500002"/>
    <n v="0"/>
    <n v="3564120360.75"/>
    <n v="0"/>
    <s v="-"/>
    <n v="0"/>
    <n v="888574342.5"/>
    <s v="16"/>
    <n v="142171894.80000001"/>
    <n v="0"/>
    <s v="-"/>
    <n v="0"/>
    <n v="0"/>
    <s v="-"/>
    <n v="0"/>
  </r>
  <r>
    <s v="156"/>
    <x v="18"/>
    <x v="1"/>
    <s v="002"/>
    <s v="Z1B8050365"/>
    <s v="1340"/>
    <s v="FC "/>
    <s v="00088550-00088659"/>
    <m/>
    <m/>
    <m/>
    <m/>
    <n v="0"/>
    <m/>
    <s v="VENTAS NO CONTRIBUYENTES"/>
    <m/>
    <n v="2649488149.9931998"/>
    <n v="0"/>
    <n v="2608134500"/>
    <n v="0"/>
    <s v="-"/>
    <n v="0"/>
    <n v="35649698.270000003"/>
    <s v="-"/>
    <n v="5703951.7232000008"/>
    <n v="0"/>
    <s v="-"/>
    <n v="0"/>
    <n v="0"/>
    <s v="-"/>
    <n v="0"/>
  </r>
  <r>
    <s v="157"/>
    <x v="18"/>
    <x v="1"/>
    <s v="002"/>
    <s v="Z1B8050149"/>
    <s v="1864"/>
    <s v="FC"/>
    <s v="00214165-00214324"/>
    <m/>
    <m/>
    <m/>
    <m/>
    <n v="0"/>
    <m/>
    <s v="VENTAS NO CONTRIBUYENTES"/>
    <m/>
    <n v="3627158000"/>
    <n v="0"/>
    <n v="3627158000"/>
    <n v="0"/>
    <s v="-"/>
    <n v="0"/>
    <n v="0"/>
    <s v="-"/>
    <n v="0"/>
    <n v="0"/>
    <s v="-"/>
    <n v="0"/>
    <n v="0"/>
    <s v="-"/>
    <n v="0"/>
  </r>
  <r>
    <s v="158"/>
    <x v="18"/>
    <x v="1"/>
    <s v="002"/>
    <s v="Z1B8050149"/>
    <s v="1864"/>
    <s v="NC"/>
    <m/>
    <s v="00001285-00001286"/>
    <m/>
    <m/>
    <m/>
    <n v="0"/>
    <m/>
    <s v="NOTA DE CREDITO"/>
    <m/>
    <n v="-41725000"/>
    <n v="0"/>
    <n v="-41725000"/>
    <n v="0"/>
    <s v="-"/>
    <n v="0"/>
    <n v="0"/>
    <s v="-"/>
    <n v="0"/>
    <n v="0"/>
    <s v="-"/>
    <n v="0"/>
    <n v="0"/>
    <s v="-"/>
    <n v="0"/>
  </r>
  <r>
    <s v="159"/>
    <x v="18"/>
    <x v="0"/>
    <s v="003"/>
    <s v="Z1F0017848"/>
    <s v="0504-0504"/>
    <s v="FC"/>
    <s v="00025188-00025238"/>
    <s v=""/>
    <s v=""/>
    <s v=""/>
    <s v=""/>
    <n v="0"/>
    <s v=""/>
    <s v="VENTAS NO CONTRIBUYENTES"/>
    <s v=""/>
    <n v="2016396542.8900001"/>
    <n v="0"/>
    <n v="1195020366.1300001"/>
    <n v="0"/>
    <s v="-"/>
    <n v="0"/>
    <n v="708082911"/>
    <s v="16"/>
    <n v="113293265.76000001"/>
    <n v="0"/>
    <s v="-"/>
    <n v="0"/>
    <n v="0"/>
    <s v="-"/>
    <n v="0"/>
  </r>
  <r>
    <s v="160"/>
    <x v="18"/>
    <x v="2"/>
    <s v="003"/>
    <s v="Z1F0008965"/>
    <s v="0953-0953"/>
    <s v="FC"/>
    <s v="00122989-00123175"/>
    <s v=""/>
    <s v=""/>
    <s v=""/>
    <s v=""/>
    <n v="0"/>
    <s v=""/>
    <s v="VENTAS NO CONTRIBUYENTES"/>
    <s v=""/>
    <n v="2350925209.1900001"/>
    <n v="0"/>
    <n v="2066493557.1900001"/>
    <n v="0"/>
    <s v="-"/>
    <n v="0"/>
    <n v="245199700"/>
    <s v="16"/>
    <n v="39231952"/>
    <n v="0"/>
    <s v="-"/>
    <n v="0"/>
    <n v="0"/>
    <s v="-"/>
    <n v="0"/>
  </r>
  <r>
    <s v="161"/>
    <x v="18"/>
    <x v="1"/>
    <s v="003"/>
    <s v="Z1B8051199"/>
    <s v="0023"/>
    <s v="NC"/>
    <s v=""/>
    <s v="00000003"/>
    <s v=""/>
    <s v="00175194"/>
    <s v="17/7/2021"/>
    <n v="74118798"/>
    <s v="VEN"/>
    <s v="ANGEL CUELLAR"/>
    <s v="V10147232"/>
    <n v="-14600000"/>
    <n v="0"/>
    <n v="-14600000"/>
    <n v="0"/>
    <s v="-"/>
    <n v="0"/>
    <n v="0"/>
    <s v="-"/>
    <n v="0"/>
    <n v="0"/>
    <s v="-"/>
    <n v="0"/>
    <n v="0"/>
    <s v="-"/>
    <n v="0"/>
  </r>
  <r>
    <s v="162"/>
    <x v="18"/>
    <x v="1"/>
    <s v="003"/>
    <s v="Z1B8051199"/>
    <s v="0023"/>
    <s v="NC"/>
    <s v=""/>
    <s v="00000004"/>
    <s v=""/>
    <s v="00166912"/>
    <s v="18/7/2021"/>
    <n v="6119863.75"/>
    <s v="VEN"/>
    <s v="GIOVAIKER PEREZ"/>
    <s v="V29857151"/>
    <n v="-6119863.75"/>
    <n v="0"/>
    <n v="-6119863.75"/>
    <n v="0"/>
    <s v="-"/>
    <n v="0"/>
    <n v="0"/>
    <s v="-"/>
    <n v="0"/>
    <n v="0"/>
    <s v="-"/>
    <n v="0"/>
    <n v="0"/>
    <s v="-"/>
    <n v="0"/>
  </r>
  <r>
    <s v="163"/>
    <x v="18"/>
    <x v="1"/>
    <s v="003"/>
    <s v="Z1B8051199"/>
    <s v="0023"/>
    <s v="FC"/>
    <s v="00001717-00001823"/>
    <s v=""/>
    <s v=""/>
    <s v=""/>
    <s v=""/>
    <n v="0"/>
    <s v=""/>
    <s v="VENTAS NO CONTRIBUYENTES"/>
    <s v=""/>
    <n v="4562136812.6400003"/>
    <n v="0"/>
    <n v="3241330626.25"/>
    <n v="0"/>
    <s v="-"/>
    <n v="0"/>
    <n v="1138626022.75"/>
    <s v="16"/>
    <n v="182180163.63999999"/>
    <n v="0"/>
    <s v="-"/>
    <n v="0"/>
    <n v="0"/>
    <s v="-"/>
    <n v="0"/>
  </r>
  <r>
    <s v="164"/>
    <x v="18"/>
    <x v="0"/>
    <s v="004"/>
    <s v="Z1F0017963"/>
    <s v="0510-0510"/>
    <s v="FC"/>
    <s v="00016814-00016836"/>
    <s v=""/>
    <s v=""/>
    <s v=""/>
    <s v=""/>
    <n v="0"/>
    <s v=""/>
    <s v="VENTAS NO CONTRIBUYENTES"/>
    <s v=""/>
    <n v="1029325706.1700001"/>
    <n v="0"/>
    <n v="764501271.72000003"/>
    <n v="0"/>
    <s v="-"/>
    <n v="0"/>
    <n v="228296926.25"/>
    <s v="16"/>
    <n v="36527508.199999996"/>
    <n v="0"/>
    <s v="-"/>
    <n v="0"/>
    <n v="0"/>
    <s v="-"/>
    <n v="0"/>
  </r>
  <r>
    <s v="165"/>
    <x v="18"/>
    <x v="1"/>
    <s v="004"/>
    <s v="Z1B8050937"/>
    <s v="1868"/>
    <s v="FC"/>
    <s v="00172254-00172375"/>
    <s v=""/>
    <s v=""/>
    <s v=""/>
    <s v=""/>
    <n v="0"/>
    <s v=""/>
    <s v="VENTAS NO CONTRIBUYENTES"/>
    <s v=""/>
    <n v="6269682518.3999987"/>
    <n v="0"/>
    <n v="4889037980.25"/>
    <n v="0"/>
    <s v="-"/>
    <n v="0"/>
    <n v="1190210808.75"/>
    <s v="16"/>
    <n v="190433729.4000001"/>
    <n v="0"/>
    <s v="-"/>
    <n v="0"/>
    <n v="0"/>
    <s v="-"/>
    <n v="0"/>
  </r>
  <r>
    <s v="166"/>
    <x v="18"/>
    <x v="0"/>
    <s v="005"/>
    <s v="Z1F0017998"/>
    <s v="0502"/>
    <s v="FC"/>
    <s v="00020737"/>
    <s v=""/>
    <s v=""/>
    <s v=""/>
    <s v=""/>
    <n v="0"/>
    <s v=""/>
    <s v="INVERSIONES SI SE PUEDE"/>
    <s v="J412775600"/>
    <n v="31764344"/>
    <n v="0"/>
    <n v="21323300"/>
    <n v="9000900"/>
    <s v="16"/>
    <n v="1440144"/>
    <n v="0"/>
    <s v="-"/>
    <n v="0"/>
    <n v="0"/>
    <s v="-"/>
    <n v="0"/>
    <n v="0"/>
    <s v="-"/>
    <n v="0"/>
  </r>
  <r>
    <s v="167"/>
    <x v="18"/>
    <x v="0"/>
    <s v="005"/>
    <s v="Z1F0017998"/>
    <s v="0502-0502"/>
    <s v="FC"/>
    <s v="00020655-00020736"/>
    <s v=""/>
    <s v=""/>
    <s v=""/>
    <s v=""/>
    <n v="0"/>
    <s v=""/>
    <s v="VENTAS NO CONTRIBUYENTES"/>
    <s v=""/>
    <n v="2394389282.5100002"/>
    <n v="0"/>
    <n v="1673334980.7499995"/>
    <n v="0"/>
    <s v="-"/>
    <n v="0"/>
    <n v="621598536"/>
    <s v="-"/>
    <n v="99455765.760000005"/>
    <n v="0"/>
    <s v="-"/>
    <n v="0"/>
    <n v="0"/>
    <s v="-"/>
    <n v="0"/>
  </r>
  <r>
    <s v="168"/>
    <x v="18"/>
    <x v="0"/>
    <s v="005"/>
    <s v="Z1F0017998"/>
    <s v="0502-0502"/>
    <s v="FC"/>
    <s v="00020738-00020744"/>
    <s v=""/>
    <s v=""/>
    <s v=""/>
    <s v=""/>
    <n v="0"/>
    <s v=""/>
    <s v="VENTAS NO CONTRIBUYENTES"/>
    <s v=""/>
    <n v="370178217.90999997"/>
    <n v="0"/>
    <n v="245414982.25"/>
    <n v="0"/>
    <s v="-"/>
    <n v="0"/>
    <n v="107554513.5"/>
    <s v="-"/>
    <n v="17208722.16"/>
    <n v="0"/>
    <s v="-"/>
    <n v="0"/>
    <n v="0"/>
    <s v="-"/>
    <n v="0"/>
  </r>
  <r>
    <s v="169"/>
    <x v="18"/>
    <x v="1"/>
    <s v="005"/>
    <s v="Z1B8050363"/>
    <s v="0024"/>
    <s v="FC"/>
    <s v="00002361-00002486"/>
    <s v=""/>
    <s v=""/>
    <s v=""/>
    <s v=""/>
    <n v="0"/>
    <s v=""/>
    <s v="VENTAS NO CONTRIBUYENTES"/>
    <s v=""/>
    <n v="5447901159.7600002"/>
    <n v="0"/>
    <n v="4050568238.9799995"/>
    <n v="0"/>
    <s v="-"/>
    <n v="0"/>
    <n v="1204597345.5"/>
    <s v="16"/>
    <n v="192735575.27999997"/>
    <n v="0"/>
    <s v="-"/>
    <n v="0"/>
    <n v="0"/>
    <s v="-"/>
    <n v="0"/>
  </r>
  <r>
    <s v="170"/>
    <x v="18"/>
    <x v="0"/>
    <s v="006"/>
    <s v="Z1F0017787"/>
    <s v="0473-0473"/>
    <s v="FC"/>
    <s v="00009404-00009410"/>
    <s v=""/>
    <s v=""/>
    <s v=""/>
    <s v=""/>
    <n v="0"/>
    <s v=""/>
    <s v="VENTAS NO CONTRIBUYENTES"/>
    <s v=""/>
    <n v="426425160.14999998"/>
    <n v="0"/>
    <n v="244256357.5"/>
    <n v="0"/>
    <s v="-"/>
    <n v="0"/>
    <n v="157042071.25"/>
    <s v="16"/>
    <n v="25126731.399999999"/>
    <n v="0"/>
    <s v="-"/>
    <n v="0"/>
    <n v="0"/>
    <s v="-"/>
    <n v="0"/>
  </r>
  <r>
    <s v="171"/>
    <x v="18"/>
    <x v="1"/>
    <s v="006"/>
    <s v="Z1B8044815"/>
    <s v="1931"/>
    <s v="FC"/>
    <s v="00166891"/>
    <s v=""/>
    <s v=""/>
    <s v=""/>
    <s v=""/>
    <n v="0"/>
    <s v=""/>
    <s v="ALIMENTOS COMARCA C.A"/>
    <s v="J-40706967-5"/>
    <n v="27821760"/>
    <n v="0"/>
    <n v="20878000"/>
    <n v="5986000"/>
    <s v="16"/>
    <n v="957760"/>
    <n v="0"/>
    <s v="-"/>
    <n v="0"/>
    <n v="0"/>
    <s v="-"/>
    <n v="0"/>
    <n v="0"/>
    <s v="-"/>
    <n v="0"/>
  </r>
  <r>
    <s v="172"/>
    <x v="18"/>
    <x v="1"/>
    <s v="006"/>
    <s v="Z1B8044815"/>
    <s v="1931"/>
    <s v="FC"/>
    <s v="00166866-00166890"/>
    <s v=""/>
    <s v=""/>
    <s v=""/>
    <s v=""/>
    <n v="0"/>
    <s v=""/>
    <s v="VENTAS NO CONTRIBUYENTES"/>
    <s v=""/>
    <n v="1278161605.1700001"/>
    <n v="0"/>
    <n v="999863410.25"/>
    <n v="0"/>
    <s v="-"/>
    <n v="0"/>
    <n v="239912237"/>
    <s v="16"/>
    <n v="38385957.920000002"/>
    <n v="0"/>
    <s v="-"/>
    <n v="0"/>
    <n v="0"/>
    <s v="-"/>
    <n v="0"/>
  </r>
  <r>
    <s v="173"/>
    <x v="18"/>
    <x v="1"/>
    <s v="006"/>
    <s v="Z1B8044815"/>
    <s v="1931"/>
    <s v="FC"/>
    <s v="00166892-00167010"/>
    <s v=""/>
    <s v=""/>
    <s v=""/>
    <s v=""/>
    <n v="0"/>
    <s v=""/>
    <s v="VENTAS NO CONTRIBUYENTES"/>
    <s v=""/>
    <n v="3956929716.1400003"/>
    <n v="0"/>
    <n v="2919982279.21"/>
    <n v="0"/>
    <s v="-"/>
    <n v="0"/>
    <n v="893920204.25"/>
    <s v="-"/>
    <n v="143027232.68000001"/>
    <n v="0"/>
    <s v="-"/>
    <n v="0"/>
    <n v="0"/>
    <s v="-"/>
    <n v="0"/>
  </r>
  <r>
    <s v="174"/>
    <x v="18"/>
    <x v="1"/>
    <s v="007"/>
    <s v="Z1B8050013"/>
    <s v="1967"/>
    <s v="FC"/>
    <s v="00184000"/>
    <s v=""/>
    <s v=""/>
    <s v=""/>
    <s v=""/>
    <n v="0"/>
    <s v=""/>
    <s v="AUTO PARTE CAR´S LA GUAYANITA C.A"/>
    <s v="J-30701940-9"/>
    <n v="235696742.5"/>
    <n v="0"/>
    <n v="161263022.5"/>
    <n v="64167000"/>
    <s v="16"/>
    <n v="10266720"/>
    <n v="0"/>
    <s v="-"/>
    <n v="0"/>
    <n v="0"/>
    <s v="-"/>
    <n v="0"/>
    <n v="0"/>
    <s v="-"/>
    <n v="0"/>
  </r>
  <r>
    <s v="175"/>
    <x v="18"/>
    <x v="1"/>
    <s v="007"/>
    <s v="Z1B8050013"/>
    <s v="1967"/>
    <s v="FC"/>
    <s v="00184001"/>
    <s v=""/>
    <s v=""/>
    <s v=""/>
    <s v=""/>
    <n v="0"/>
    <s v=""/>
    <s v="AUTO PARTE CAR´S LA GUAYANITA C.A"/>
    <s v="J-30701940-9 "/>
    <n v="236101564"/>
    <n v="0"/>
    <n v="161557760"/>
    <n v="64261900"/>
    <s v="16"/>
    <n v="10281904"/>
    <n v="0"/>
    <s v="-"/>
    <n v="0"/>
    <n v="0"/>
    <s v="-"/>
    <n v="0"/>
    <n v="0"/>
    <s v="-"/>
    <n v="0"/>
  </r>
  <r>
    <s v="176"/>
    <x v="18"/>
    <x v="1"/>
    <s v="007"/>
    <s v="Z1B8050013"/>
    <s v="1967"/>
    <s v="NC"/>
    <s v=""/>
    <s v="00000219"/>
    <s v=""/>
    <s v="00184000"/>
    <s v="18/7/2021"/>
    <n v="235696742.5"/>
    <s v="VEN"/>
    <s v="AUTO PARTE CAR´S LA GUAYANITA C.A"/>
    <s v="J-30701940-9"/>
    <n v="-235696742.5"/>
    <n v="0"/>
    <n v="-161263022.5"/>
    <n v="-64167000"/>
    <s v="16"/>
    <n v="-10266720"/>
    <n v="0"/>
    <s v="-"/>
    <n v="0"/>
    <n v="0"/>
    <s v="-"/>
    <n v="0"/>
    <n v="0"/>
    <s v="-"/>
    <n v="0"/>
  </r>
  <r>
    <s v="177"/>
    <x v="18"/>
    <x v="1"/>
    <s v="007"/>
    <s v="Z1B8050013"/>
    <s v="1967"/>
    <s v="NC"/>
    <s v=""/>
    <s v="00000220"/>
    <s v=""/>
    <s v="00183862"/>
    <s v="16/7/2021"/>
    <n v="261509400"/>
    <s v="VEN"/>
    <s v="MARINELIS OCHOA"/>
    <s v="V23437629"/>
    <n v="-35704800"/>
    <n v="0"/>
    <n v="0"/>
    <n v="0"/>
    <s v="-"/>
    <n v="0"/>
    <n v="-30780000"/>
    <s v="16"/>
    <n v="-4924800"/>
    <n v="0"/>
    <s v="-"/>
    <n v="0"/>
    <n v="0"/>
    <s v="-"/>
    <n v="0"/>
  </r>
  <r>
    <s v="178"/>
    <x v="18"/>
    <x v="1"/>
    <s v="007"/>
    <s v="Z1B8050013"/>
    <s v="1967"/>
    <s v="FC"/>
    <s v="00183990"/>
    <s v=""/>
    <s v=""/>
    <s v=""/>
    <s v=""/>
    <n v="0"/>
    <s v=""/>
    <s v="MULTISERVICIOS SOFPAC C.A"/>
    <s v="J-41100734-0"/>
    <n v="80646896"/>
    <n v="0"/>
    <n v="75591500"/>
    <n v="4358100"/>
    <s v="16"/>
    <n v="697296"/>
    <n v="0"/>
    <s v="-"/>
    <n v="0"/>
    <n v="0"/>
    <s v="-"/>
    <n v="0"/>
    <n v="0"/>
    <s v="-"/>
    <n v="0"/>
  </r>
  <r>
    <s v="179"/>
    <x v="18"/>
    <x v="1"/>
    <s v="007"/>
    <s v="Z1B8050013"/>
    <s v="1967"/>
    <s v="FC"/>
    <s v="00183991"/>
    <s v=""/>
    <s v=""/>
    <s v=""/>
    <s v=""/>
    <n v="0"/>
    <s v=""/>
    <s v="MULTISERVICIOS SOFPAC C.A"/>
    <s v="J-41100734-0"/>
    <n v="51534934"/>
    <n v="0"/>
    <n v="48672750"/>
    <n v="2467400"/>
    <s v="16"/>
    <n v="394784"/>
    <n v="0"/>
    <s v="-"/>
    <n v="0"/>
    <n v="0"/>
    <s v="-"/>
    <n v="0"/>
    <n v="0"/>
    <s v="-"/>
    <n v="0"/>
  </r>
  <r>
    <s v="180"/>
    <x v="18"/>
    <x v="1"/>
    <s v="007"/>
    <s v="Z1B8050013"/>
    <s v="1967"/>
    <s v="FC"/>
    <s v="00183983-00183989"/>
    <s v=""/>
    <s v=""/>
    <s v=""/>
    <s v=""/>
    <n v="0"/>
    <s v=""/>
    <s v="VENTAS NO CONTRIBUYENTES"/>
    <s v=""/>
    <n v="295562913.92000002"/>
    <n v="0"/>
    <n v="197874457"/>
    <n v="0"/>
    <s v="-"/>
    <n v="0"/>
    <n v="84214187"/>
    <s v="-"/>
    <n v="13474269.92"/>
    <n v="0"/>
    <s v="-"/>
    <n v="0"/>
    <n v="0"/>
    <s v="-"/>
    <n v="0"/>
  </r>
  <r>
    <s v="181"/>
    <x v="18"/>
    <x v="1"/>
    <s v="007"/>
    <s v="Z1B8050013"/>
    <s v="1967"/>
    <s v="FC"/>
    <s v="00183992-00183999"/>
    <s v=""/>
    <s v=""/>
    <s v=""/>
    <s v=""/>
    <n v="0"/>
    <s v=""/>
    <s v="VENTAS NO CONTRIBUYENTES"/>
    <s v=""/>
    <n v="344502797.19999999"/>
    <n v="0"/>
    <n v="242345692"/>
    <n v="0"/>
    <s v="-"/>
    <n v="0"/>
    <n v="88066470"/>
    <s v="16"/>
    <n v="14090635.199999999"/>
    <n v="0"/>
    <s v="-"/>
    <n v="0"/>
    <n v="0"/>
    <s v="-"/>
    <n v="0"/>
  </r>
  <r>
    <s v="182"/>
    <x v="18"/>
    <x v="1"/>
    <s v="007"/>
    <s v="Z1B8050013"/>
    <s v="1967"/>
    <s v="FC"/>
    <s v="00184002-00184043"/>
    <s v=""/>
    <s v=""/>
    <s v=""/>
    <s v=""/>
    <n v="0"/>
    <s v=""/>
    <s v="VENTAS NO CONTRIBUYENTES"/>
    <s v=""/>
    <n v="3001016570.9299998"/>
    <n v="0"/>
    <n v="2438657664.75"/>
    <n v="0"/>
    <s v="-"/>
    <n v="0"/>
    <n v="484792160.5"/>
    <s v="-"/>
    <n v="77566745.680000007"/>
    <n v="0"/>
    <s v="-"/>
    <n v="0"/>
    <n v="0"/>
    <s v="-"/>
    <n v="0"/>
  </r>
  <r>
    <s v="183"/>
    <x v="18"/>
    <x v="0"/>
    <s v="008"/>
    <s v="Z1F0017970"/>
    <s v="0138-0138"/>
    <s v="FC"/>
    <s v="00002065-00002109"/>
    <s v=""/>
    <s v=""/>
    <s v=""/>
    <s v=""/>
    <n v="0"/>
    <s v=""/>
    <s v="VENTAS NO CONTRIBUYENTES"/>
    <s v=""/>
    <n v="580226922"/>
    <n v="0"/>
    <n v="47026600"/>
    <n v="0"/>
    <s v="-"/>
    <n v="0"/>
    <n v="459655450"/>
    <s v="16"/>
    <n v="73544872"/>
    <n v="0"/>
    <s v="-"/>
    <n v="0"/>
    <n v="0"/>
    <s v="-"/>
    <n v="0"/>
  </r>
  <r>
    <s v="184"/>
    <x v="18"/>
    <x v="1"/>
    <s v="008"/>
    <s v="Z1B8050003"/>
    <s v="1883"/>
    <s v="FC"/>
    <s v="00183405-00183531"/>
    <s v=""/>
    <s v=""/>
    <s v=""/>
    <s v=""/>
    <n v="0"/>
    <s v=""/>
    <s v="VENTAS NO CONTRIBUYENTES"/>
    <s v=""/>
    <n v="5969877603.9299994"/>
    <n v="0"/>
    <n v="4109534837.9799995"/>
    <n v="0"/>
    <s v="-"/>
    <n v="0"/>
    <n v="1603743763.75"/>
    <s v="16"/>
    <n v="256599002.20000002"/>
    <n v="0"/>
    <s v="-"/>
    <n v="0"/>
    <n v="0"/>
    <s v="-"/>
    <n v="0"/>
  </r>
  <r>
    <s v="185"/>
    <x v="18"/>
    <x v="1"/>
    <s v="009"/>
    <s v="Z1B8014458"/>
    <s v="1934"/>
    <s v="FC"/>
    <s v="00184744"/>
    <s v=""/>
    <s v=""/>
    <s v=""/>
    <s v=""/>
    <n v="0"/>
    <s v=""/>
    <s v="LARATEQUES C.A"/>
    <s v="J-30895848-4"/>
    <n v="38325000"/>
    <n v="0"/>
    <n v="38325000"/>
    <n v="0"/>
    <s v="-"/>
    <n v="0"/>
    <n v="0"/>
    <s v="-"/>
    <n v="0"/>
    <n v="0"/>
    <s v="-"/>
    <n v="0"/>
    <n v="0"/>
    <s v="-"/>
    <n v="0"/>
  </r>
  <r>
    <s v="186"/>
    <x v="18"/>
    <x v="1"/>
    <s v="009"/>
    <s v="Z1B8014458"/>
    <s v="1934"/>
    <s v="FC"/>
    <s v="00184719-00184743"/>
    <s v=""/>
    <s v=""/>
    <s v=""/>
    <s v=""/>
    <n v="0"/>
    <s v=""/>
    <s v="VENTAS NO CONTRIBUYENTES"/>
    <s v=""/>
    <n v="1150427844.6100001"/>
    <n v="0"/>
    <n v="807029634.5"/>
    <n v="0"/>
    <s v="-"/>
    <n v="0"/>
    <n v="296032939.75"/>
    <s v="16"/>
    <n v="47365270.360000007"/>
    <n v="0"/>
    <s v="-"/>
    <n v="0"/>
    <n v="0"/>
    <s v="-"/>
    <n v="0"/>
  </r>
  <r>
    <s v="187"/>
    <x v="18"/>
    <x v="1"/>
    <s v="009"/>
    <s v="Z1B8014458"/>
    <s v="1934"/>
    <s v="FC"/>
    <s v="00184745-00184770"/>
    <s v=""/>
    <s v=""/>
    <s v=""/>
    <s v=""/>
    <n v="0"/>
    <s v=""/>
    <s v="VENTAS NO CONTRIBUYENTES"/>
    <s v=""/>
    <n v="916818843.51999998"/>
    <n v="0"/>
    <n v="697411778"/>
    <n v="0"/>
    <s v="-"/>
    <n v="0"/>
    <n v="189144022"/>
    <s v="16"/>
    <n v="30263043.52"/>
    <n v="0"/>
    <s v="-"/>
    <n v="0"/>
    <n v="0"/>
    <s v="-"/>
    <n v="0"/>
  </r>
  <r>
    <s v="188"/>
    <x v="18"/>
    <x v="1"/>
    <s v="010"/>
    <s v="Z1F0000341"/>
    <s v="1407"/>
    <s v="NC"/>
    <s v=""/>
    <s v="00000176"/>
    <s v=""/>
    <s v="82031000"/>
    <s v="18/7/2021"/>
    <n v="66059916.280000001"/>
    <s v="VEN"/>
    <s v="MAIRA SIFONTES"/>
    <s v="V11994380"/>
    <n v="-66059916.280000001"/>
    <n v="0"/>
    <n v="-23682149"/>
    <n v="0"/>
    <s v="-"/>
    <n v="0"/>
    <n v="-36532558"/>
    <s v="16"/>
    <n v="-5845209.2800000003"/>
    <n v="0"/>
    <s v="-"/>
    <n v="0"/>
    <n v="0"/>
    <s v="-"/>
    <n v="0"/>
  </r>
  <r>
    <s v="189"/>
    <x v="18"/>
    <x v="1"/>
    <s v="010"/>
    <s v="Z1F0000341"/>
    <s v="1407"/>
    <s v="FC"/>
    <s v="00082003-00082055"/>
    <s v=""/>
    <s v=""/>
    <s v=""/>
    <s v=""/>
    <n v="0"/>
    <s v=""/>
    <s v="VENTAS NO CONTRIBUYENTES"/>
    <s v=""/>
    <n v="3777328669.25"/>
    <n v="0"/>
    <n v="2188454556.75"/>
    <n v="0"/>
    <s v="-"/>
    <n v="0"/>
    <n v="1369719062.5"/>
    <s v="16"/>
    <n v="219155050"/>
    <n v="0"/>
    <s v="-"/>
    <n v="0"/>
    <n v="0"/>
    <s v="-"/>
    <n v="0"/>
  </r>
  <r>
    <s v="190"/>
    <x v="18"/>
    <x v="1"/>
    <s v="011"/>
    <s v="Z1F0004616"/>
    <s v="0840"/>
    <s v="NC"/>
    <s v=""/>
    <s v="00000133"/>
    <s v=""/>
    <s v="00113331"/>
    <s v="18/7/2021"/>
    <n v="4123770"/>
    <s v="VEN"/>
    <s v="SARAY COVA"/>
    <s v="V27897396 "/>
    <n v="-444570"/>
    <n v="0"/>
    <n v="0"/>
    <n v="0"/>
    <s v="-"/>
    <n v="0"/>
    <n v="-383250"/>
    <s v="16"/>
    <n v="-61320"/>
    <n v="0"/>
    <s v="-"/>
    <n v="0"/>
    <n v="0"/>
    <s v="-"/>
    <n v="0"/>
  </r>
  <r>
    <s v="191"/>
    <x v="18"/>
    <x v="1"/>
    <s v="011"/>
    <s v="Z1F0004616"/>
    <s v="0840-0840"/>
    <s v="FC"/>
    <s v="00113236-00113367"/>
    <s v=""/>
    <s v=""/>
    <s v=""/>
    <s v=""/>
    <n v="0"/>
    <s v=""/>
    <s v="VENTAS NO CONTRIBUYENTES"/>
    <s v=""/>
    <n v="1728769006.9400001"/>
    <n v="0"/>
    <n v="1562241552.9400001"/>
    <n v="0"/>
    <s v="-"/>
    <n v="0"/>
    <n v="143558150"/>
    <s v="16"/>
    <n v="22969304"/>
    <n v="0"/>
    <s v="-"/>
    <n v="0"/>
    <n v="0"/>
    <s v="-"/>
    <n v="0"/>
  </r>
  <r>
    <s v="192"/>
    <x v="18"/>
    <x v="1"/>
    <s v="012"/>
    <s v="Z1B8038506"/>
    <s v="1788"/>
    <s v="FC"/>
    <s v="00076080-00076124"/>
    <s v=""/>
    <s v=""/>
    <s v=""/>
    <s v=""/>
    <n v="0"/>
    <s v=""/>
    <s v="VENTAS NO CONTRIBUYENTES"/>
    <s v=""/>
    <n v="960787115.54999995"/>
    <n v="0"/>
    <n v="362814200.25"/>
    <n v="0"/>
    <s v="-"/>
    <n v="0"/>
    <n v="515493892.5"/>
    <s v="16"/>
    <n v="82479022.799999997"/>
    <n v="0"/>
    <s v="-"/>
    <n v="0"/>
    <n v="0"/>
    <s v="-"/>
    <n v="0"/>
  </r>
  <r>
    <s v="193"/>
    <x v="18"/>
    <x v="1"/>
    <s v="013"/>
    <s v="Z1B8050578"/>
    <s v="1747-1747"/>
    <s v="FC"/>
    <s v="00156730-00156810"/>
    <s v=""/>
    <s v=""/>
    <s v=""/>
    <s v=""/>
    <n v="0"/>
    <s v=""/>
    <s v="VENTAS NO CONTRIBUYENTES"/>
    <s v=""/>
    <n v="1270063844.55"/>
    <n v="0"/>
    <n v="1124072560.75"/>
    <n v="0"/>
    <s v="-"/>
    <n v="0"/>
    <n v="125854555"/>
    <s v="16"/>
    <n v="20136728.800000001"/>
    <n v="0"/>
    <s v="-"/>
    <n v="0"/>
    <n v="0"/>
    <s v="-"/>
    <n v="0"/>
  </r>
  <r>
    <s v="194"/>
    <x v="18"/>
    <x v="1"/>
    <s v="014"/>
    <s v="Z1F0000338"/>
    <s v="1629"/>
    <s v="FC"/>
    <s v="00067394-00067695"/>
    <s v=""/>
    <s v=""/>
    <s v=""/>
    <s v=""/>
    <n v="0"/>
    <s v=""/>
    <s v="VENTAS NO CONTRIBUYENTES"/>
    <s v=""/>
    <n v="3008679816"/>
    <n v="0"/>
    <n v="2478904800"/>
    <n v="0"/>
    <s v="-"/>
    <n v="0"/>
    <n v="456702600"/>
    <s v="-"/>
    <n v="73072416"/>
    <n v="0"/>
    <s v="-"/>
    <n v="0"/>
    <n v="0"/>
    <s v="-"/>
    <n v="0"/>
  </r>
  <r>
    <s v="195"/>
    <x v="18"/>
    <x v="1"/>
    <s v="015"/>
    <s v="Z1B8050356"/>
    <s v="1766"/>
    <s v="FC"/>
    <s v="00091743-00091841"/>
    <s v=""/>
    <s v=""/>
    <s v=""/>
    <s v=""/>
    <n v="0"/>
    <s v=""/>
    <s v="VENTAS NO CONTRIBUYENTES"/>
    <s v=""/>
    <n v="4743665291.920001"/>
    <n v="0"/>
    <n v="3863721518.75"/>
    <n v="0"/>
    <s v="-"/>
    <n v="0"/>
    <n v="758572218.25"/>
    <s v="16"/>
    <n v="121371554.92"/>
    <n v="0"/>
    <s v="-"/>
    <n v="0"/>
    <n v="0"/>
    <s v="-"/>
    <n v="0"/>
  </r>
  <r>
    <s v="196"/>
    <x v="18"/>
    <x v="1"/>
    <s v="016"/>
    <s v="Z1F0000490"/>
    <s v="0307"/>
    <s v="FC"/>
    <s v="00006329-00006331"/>
    <s v=""/>
    <s v=""/>
    <s v=""/>
    <s v=""/>
    <n v="0"/>
    <s v=""/>
    <s v="VENTAS NO CONTRIBUYENTES"/>
    <s v=""/>
    <n v="77280501"/>
    <n v="0"/>
    <n v="53764865"/>
    <n v="0"/>
    <s v="-"/>
    <n v="0"/>
    <n v="20272100"/>
    <s v="-"/>
    <n v="3243536"/>
    <n v="0"/>
    <s v="-"/>
    <n v="0"/>
    <n v="0"/>
    <s v="-"/>
    <n v="0"/>
  </r>
  <r>
    <s v="197"/>
    <x v="18"/>
    <x v="1"/>
    <s v="016"/>
    <s v="Z1F0000490"/>
    <s v="0307"/>
    <s v="FC"/>
    <s v="00006333-00006335"/>
    <s v=""/>
    <s v=""/>
    <s v=""/>
    <s v=""/>
    <n v="0"/>
    <s v=""/>
    <s v="VENTAS NO CONTRIBUYENTES"/>
    <s v=""/>
    <n v="26414904"/>
    <n v="0"/>
    <n v="4901950"/>
    <n v="0"/>
    <s v="-"/>
    <n v="0"/>
    <n v="18545650"/>
    <s v="16"/>
    <n v="2967304"/>
    <n v="0"/>
    <s v="-"/>
    <n v="0"/>
    <n v="0"/>
    <s v="-"/>
    <n v="0"/>
  </r>
  <r>
    <s v="198"/>
    <x v="18"/>
    <x v="1"/>
    <s v="016"/>
    <s v="Z1F0000490"/>
    <s v="0307"/>
    <s v="FC"/>
    <s v="00006328"/>
    <s v=""/>
    <s v=""/>
    <s v=""/>
    <s v=""/>
    <n v="0"/>
    <s v=""/>
    <s v="DEISY ALVARADO"/>
    <s v=" V10872135"/>
    <n v="41438450"/>
    <n v="0"/>
    <n v="4602650"/>
    <n v="0"/>
    <s v="-"/>
    <n v="0"/>
    <n v="31755000"/>
    <s v="16"/>
    <n v="5080800"/>
    <n v="0"/>
    <s v="-"/>
    <n v="0"/>
    <n v="0"/>
    <s v="-"/>
    <n v="0"/>
  </r>
  <r>
    <s v="199"/>
    <x v="18"/>
    <x v="1"/>
    <s v="016"/>
    <s v="Z1F0000490"/>
    <s v="0307"/>
    <s v="FC"/>
    <s v="00006325-00006327"/>
    <s v=""/>
    <s v=""/>
    <s v=""/>
    <s v=""/>
    <n v="0"/>
    <s v=""/>
    <s v="VENTAS NO CONTRIBUYENTES"/>
    <s v=""/>
    <n v="45218755"/>
    <n v="0"/>
    <n v="34040995"/>
    <n v="0"/>
    <s v="-"/>
    <n v="0"/>
    <n v="9636000"/>
    <s v="-"/>
    <n v="1541760"/>
    <n v="0"/>
    <s v="-"/>
    <n v="0"/>
    <n v="0"/>
    <s v="-"/>
    <n v="0"/>
  </r>
  <r>
    <s v="200"/>
    <x v="18"/>
    <x v="1"/>
    <s v="016"/>
    <s v="Z1F0000490"/>
    <s v="0307"/>
    <s v="FC"/>
    <s v="00006324"/>
    <s v=""/>
    <s v=""/>
    <s v=""/>
    <s v=""/>
    <n v="0"/>
    <s v=""/>
    <s v="YUMEISA PEÑA"/>
    <s v="V16147793"/>
    <n v="2920000"/>
    <n v="0"/>
    <n v="2920000"/>
    <n v="0"/>
    <s v="-"/>
    <n v="0"/>
    <n v="0"/>
    <s v="-"/>
    <n v="0"/>
    <n v="0"/>
    <s v="-"/>
    <n v="0"/>
    <n v="0"/>
    <s v="-"/>
    <n v="0"/>
  </r>
  <r>
    <s v="201"/>
    <x v="18"/>
    <x v="1"/>
    <s v="016"/>
    <s v="Z1F0000490"/>
    <s v="0307"/>
    <s v="FC"/>
    <s v="00006322-00006323"/>
    <s v=""/>
    <s v=""/>
    <s v=""/>
    <s v=""/>
    <n v="0"/>
    <s v=""/>
    <s v="VENTAS NO CONTRIBUYENTES"/>
    <s v=""/>
    <n v="7951744"/>
    <n v="0"/>
    <n v="7951744"/>
    <n v="0"/>
    <s v="-"/>
    <n v="0"/>
    <n v="0"/>
    <s v="-"/>
    <n v="0"/>
    <n v="0"/>
    <s v="-"/>
    <n v="0"/>
    <n v="0"/>
    <s v="-"/>
    <n v="0"/>
  </r>
  <r>
    <s v="202"/>
    <x v="18"/>
    <x v="1"/>
    <s v="016"/>
    <s v="Z1F0000490"/>
    <s v="0307"/>
    <s v="FC"/>
    <s v="00006313-00006321"/>
    <s v=""/>
    <s v=""/>
    <s v=""/>
    <s v=""/>
    <n v="0"/>
    <s v=""/>
    <s v="VENTAS NO CONTRIBUYENTES"/>
    <s v=""/>
    <n v="47268613.25"/>
    <n v="0"/>
    <n v="40947251.25"/>
    <n v="0"/>
    <s v="-"/>
    <n v="0"/>
    <n v="5449450"/>
    <s v="-"/>
    <n v="871912"/>
    <n v="0"/>
    <s v="-"/>
    <n v="0"/>
    <n v="0"/>
    <s v="-"/>
    <n v="0"/>
  </r>
  <r>
    <s v="203"/>
    <x v="18"/>
    <x v="1"/>
    <s v="016"/>
    <s v="Z1F0000490"/>
    <s v="0307"/>
    <s v="FC"/>
    <s v="00006309-00006312"/>
    <s v=""/>
    <s v=""/>
    <s v=""/>
    <s v=""/>
    <n v="0"/>
    <s v=""/>
    <s v="VENTAS NO CONTRIBUYENTES"/>
    <s v=""/>
    <n v="40002905"/>
    <n v="0"/>
    <n v="32170005"/>
    <n v="0"/>
    <s v="-"/>
    <n v="0"/>
    <n v="6752500"/>
    <s v="16"/>
    <n v="1080400"/>
    <n v="0"/>
    <s v="-"/>
    <n v="0"/>
    <n v="0"/>
    <s v="-"/>
    <n v="0"/>
  </r>
  <r>
    <s v="204"/>
    <x v="18"/>
    <x v="1"/>
    <s v="016"/>
    <s v="Z1F0000490"/>
    <s v="0307"/>
    <s v="FC"/>
    <s v="00006296-00006308"/>
    <s v=""/>
    <s v=""/>
    <s v=""/>
    <s v=""/>
    <n v="0"/>
    <s v=""/>
    <s v="VENTAS NO CONTRIBUYENTES"/>
    <s v=""/>
    <n v="74486152.25"/>
    <n v="0"/>
    <n v="66145172.25"/>
    <n v="0"/>
    <s v="-"/>
    <n v="0"/>
    <n v="7190500"/>
    <s v="-"/>
    <n v="1150480"/>
    <n v="0"/>
    <s v="-"/>
    <n v="0"/>
    <n v="0"/>
    <s v="-"/>
    <n v="0"/>
  </r>
  <r>
    <s v="205"/>
    <x v="18"/>
    <x v="1"/>
    <s v="016"/>
    <s v="Z1F0000490"/>
    <s v="0307"/>
    <s v="FC"/>
    <s v="00006294-00006295"/>
    <s v=""/>
    <s v=""/>
    <s v=""/>
    <s v=""/>
    <n v="0"/>
    <s v=""/>
    <s v="VENTAS NO CONTRIBUYENTES"/>
    <s v=""/>
    <n v="6172150"/>
    <n v="0"/>
    <n v="6172150"/>
    <n v="0"/>
    <s v="-"/>
    <n v="0"/>
    <n v="0"/>
    <s v="-"/>
    <n v="0"/>
    <n v="0"/>
    <s v="-"/>
    <n v="0"/>
    <n v="0"/>
    <s v="-"/>
    <n v="0"/>
  </r>
  <r>
    <s v="206"/>
    <x v="18"/>
    <x v="1"/>
    <s v="016"/>
    <s v="Z1F0000490"/>
    <s v="0307"/>
    <s v="FC"/>
    <s v="00006289-00006293"/>
    <s v=""/>
    <s v=""/>
    <s v=""/>
    <s v=""/>
    <n v="0"/>
    <s v=""/>
    <s v="VENTAS NO CONTRIBUYENTES"/>
    <s v=""/>
    <n v="59076892.5"/>
    <n v="0"/>
    <n v="46544252.5"/>
    <n v="0"/>
    <s v="-"/>
    <n v="0"/>
    <n v="10804000"/>
    <s v="-"/>
    <n v="1728640"/>
    <n v="0"/>
    <s v="-"/>
    <n v="0"/>
    <n v="0"/>
    <s v="-"/>
    <n v="0"/>
  </r>
  <r>
    <s v="207"/>
    <x v="18"/>
    <x v="1"/>
    <s v="016"/>
    <s v="Z1F0000490"/>
    <s v="0307"/>
    <s v="FC"/>
    <s v="00006284-00006288"/>
    <s v=""/>
    <s v=""/>
    <s v=""/>
    <s v=""/>
    <n v="0"/>
    <s v=""/>
    <s v="VENTAS NO CONTRIBUYENTES"/>
    <s v=""/>
    <n v="37663401"/>
    <n v="0"/>
    <n v="37663401"/>
    <n v="0"/>
    <s v="-"/>
    <n v="0"/>
    <n v="0"/>
    <s v="-"/>
    <n v="0"/>
    <n v="0"/>
    <s v="-"/>
    <n v="0"/>
    <n v="0"/>
    <s v="-"/>
    <n v="0"/>
  </r>
  <r>
    <s v="208"/>
    <x v="18"/>
    <x v="1"/>
    <s v="016"/>
    <s v="Z1F0000490"/>
    <s v="0307"/>
    <s v="FC"/>
    <s v="00006274-00006282"/>
    <s v=""/>
    <s v=""/>
    <s v=""/>
    <s v=""/>
    <n v="0"/>
    <s v=""/>
    <s v="VENTAS NO CONTRIBUYENTES"/>
    <s v=""/>
    <n v="34873742.5"/>
    <n v="0"/>
    <n v="31952282.5"/>
    <n v="0"/>
    <s v="-"/>
    <n v="0"/>
    <n v="2518500"/>
    <s v="-"/>
    <n v="402960"/>
    <n v="0"/>
    <s v="-"/>
    <n v="0"/>
    <n v="0"/>
    <s v="-"/>
    <n v="0"/>
  </r>
  <r>
    <s v="209"/>
    <x v="18"/>
    <x v="1"/>
    <s v="016"/>
    <s v="Z1F0000490"/>
    <s v="0307"/>
    <s v="FC"/>
    <s v="00006254-00006273"/>
    <s v=""/>
    <s v=""/>
    <s v=""/>
    <s v=""/>
    <n v="0"/>
    <s v=""/>
    <s v="VENTAS NO CONTRIBUYENTES"/>
    <s v=""/>
    <n v="155695641"/>
    <n v="0"/>
    <n v="138679195"/>
    <n v="0"/>
    <s v="-"/>
    <n v="0"/>
    <n v="14669350"/>
    <s v="-"/>
    <n v="2347096"/>
    <n v="0"/>
    <s v="-"/>
    <n v="0"/>
    <n v="0"/>
    <s v="-"/>
    <n v="0"/>
  </r>
  <r>
    <s v="210"/>
    <x v="18"/>
    <x v="1"/>
    <s v="017"/>
    <s v="Z7C0004030"/>
    <s v="022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1"/>
    <x v="19"/>
    <x v="0"/>
    <s v="001"/>
    <s v="Z1F0017854"/>
    <s v="0515"/>
    <s v="FC"/>
    <s v="00031147"/>
    <s v=""/>
    <s v=""/>
    <s v=""/>
    <s v=""/>
    <n v="0"/>
    <s v=""/>
    <s v="GUIFEL CAFE"/>
    <s v="J406087882"/>
    <n v="53727270"/>
    <n v="0"/>
    <n v="28831350"/>
    <n v="21462000"/>
    <s v="16"/>
    <n v="3433920"/>
    <n v="0"/>
    <s v="-"/>
    <n v="0"/>
    <n v="0"/>
    <s v="-"/>
    <n v="0"/>
    <n v="0"/>
    <s v="-"/>
    <n v="0"/>
  </r>
  <r>
    <s v="212"/>
    <x v="19"/>
    <x v="0"/>
    <s v="001"/>
    <s v="Z1F0017854"/>
    <s v="0515"/>
    <s v="FC"/>
    <s v="00031144"/>
    <s v=""/>
    <s v=""/>
    <s v=""/>
    <s v=""/>
    <n v="0"/>
    <s v=""/>
    <s v="INV. METAL WORKING"/>
    <s v="J404246134"/>
    <n v="135878696"/>
    <n v="0"/>
    <n v="90176900"/>
    <n v="39398100"/>
    <s v="16"/>
    <n v="6303696"/>
    <n v="0"/>
    <s v="-"/>
    <n v="0"/>
    <n v="0"/>
    <s v="-"/>
    <n v="0"/>
    <n v="0"/>
    <s v="-"/>
    <n v="0"/>
  </r>
  <r>
    <s v="213"/>
    <x v="19"/>
    <x v="0"/>
    <s v="001"/>
    <s v="Z1F0017854"/>
    <s v="0515"/>
    <s v="NC"/>
    <s v=""/>
    <s v="00000117"/>
    <s v=""/>
    <s v="00030996"/>
    <s v="17-07-2021"/>
    <n v="306200533.5"/>
    <s v="VEN"/>
    <s v="MIGUEL"/>
    <s v="V18027949"/>
    <n v="-14600000"/>
    <n v="0"/>
    <n v="-14600000"/>
    <n v="0"/>
    <s v="-"/>
    <n v="0"/>
    <n v="0"/>
    <s v="-"/>
    <n v="0"/>
    <n v="0"/>
    <s v="-"/>
    <n v="0"/>
    <n v="0"/>
    <s v="-"/>
    <n v="0"/>
  </r>
  <r>
    <s v="214"/>
    <x v="19"/>
    <x v="0"/>
    <s v="001"/>
    <s v="Z1F0017854"/>
    <s v="0515-0515"/>
    <s v="FC"/>
    <s v="00031134-00031143"/>
    <s v=""/>
    <s v=""/>
    <s v=""/>
    <s v=""/>
    <n v="0"/>
    <s v=""/>
    <s v="VENTAS NO CONTRIBUYENTES"/>
    <s v=""/>
    <n v="185835936.81"/>
    <n v="0"/>
    <n v="84039991.810000002"/>
    <n v="0"/>
    <s v="-"/>
    <n v="0"/>
    <n v="87755125"/>
    <s v="16"/>
    <n v="14040820"/>
    <n v="0"/>
    <s v="-"/>
    <n v="0"/>
    <n v="0"/>
    <s v="-"/>
    <n v="0"/>
  </r>
  <r>
    <s v="215"/>
    <x v="19"/>
    <x v="0"/>
    <s v="001"/>
    <s v="Z1F0017854"/>
    <s v="0515-0515"/>
    <s v="FC"/>
    <s v="00031145-00031146"/>
    <s v=""/>
    <s v=""/>
    <s v=""/>
    <s v=""/>
    <n v="0"/>
    <s v=""/>
    <s v="VENTAS NO CONTRIBUYENTES"/>
    <s v=""/>
    <n v="41974175.100000001"/>
    <n v="0"/>
    <n v="27863735"/>
    <n v="0"/>
    <s v="-"/>
    <n v="0"/>
    <n v="12164172.5"/>
    <s v="16"/>
    <n v="1946267.6"/>
    <n v="0"/>
    <s v="-"/>
    <n v="0"/>
    <n v="0"/>
    <s v="-"/>
    <n v="0"/>
  </r>
  <r>
    <s v="216"/>
    <x v="19"/>
    <x v="0"/>
    <s v="001"/>
    <s v="Z1F0017854"/>
    <s v="0515-0515"/>
    <s v="FC"/>
    <s v="00031148-00031176"/>
    <s v=""/>
    <s v=""/>
    <s v=""/>
    <s v=""/>
    <n v="0"/>
    <s v=""/>
    <s v="VENTAS NO CONTRIBUYENTES"/>
    <s v=""/>
    <n v="871228166.29000008"/>
    <n v="0"/>
    <n v="637755519.9000001"/>
    <n v="0"/>
    <s v="-"/>
    <n v="0"/>
    <n v="201269522.75"/>
    <s v="16"/>
    <n v="32203123.640000001"/>
    <n v="0"/>
    <s v="-"/>
    <n v="0"/>
    <n v="0"/>
    <s v="-"/>
    <n v="0"/>
  </r>
  <r>
    <s v="217"/>
    <x v="19"/>
    <x v="0"/>
    <s v="001"/>
    <s v="Z1F0017854"/>
    <s v="0515-0515"/>
    <s v="FC"/>
    <s v="00031178-00031194"/>
    <s v=""/>
    <s v=""/>
    <s v=""/>
    <s v=""/>
    <n v="0"/>
    <s v=""/>
    <s v="VENTAS NO CONTRIBUYENTES"/>
    <s v=""/>
    <n v="545667813.64999998"/>
    <n v="0"/>
    <n v="337948353.36000001"/>
    <n v="0"/>
    <s v="-"/>
    <n v="0"/>
    <n v="179068500.25"/>
    <s v="16"/>
    <n v="28650960.039999999"/>
    <n v="0"/>
    <s v="-"/>
    <n v="0"/>
    <n v="0"/>
    <s v="-"/>
    <n v="0"/>
  </r>
  <r>
    <s v="218"/>
    <x v="19"/>
    <x v="0"/>
    <s v="001"/>
    <s v="Z1F0017854"/>
    <s v="0515-0515"/>
    <s v="FC"/>
    <s v="001031151"/>
    <s v=""/>
    <s v=""/>
    <s v=""/>
    <s v=""/>
    <n v="0"/>
    <s v=""/>
    <s v="PEDRO MARQUEZ"/>
    <s v="V10284681"/>
    <n v="7485480"/>
    <n v="0"/>
    <n v="2320000"/>
    <n v="0"/>
    <s v="-"/>
    <n v="0"/>
    <n v="4453000"/>
    <s v="16"/>
    <n v="712480"/>
    <n v="0"/>
    <s v="-"/>
    <n v="0"/>
    <n v="0"/>
    <s v="-"/>
    <n v="0"/>
  </r>
  <r>
    <s v="219"/>
    <x v="19"/>
    <x v="1"/>
    <s v="001"/>
    <s v="Z1F0000700"/>
    <s v="1605"/>
    <s v="FC"/>
    <s v="29256000"/>
    <s v=""/>
    <s v=""/>
    <s v=""/>
    <s v=""/>
    <n v="0"/>
    <s v=""/>
    <s v="ELENA LEY"/>
    <s v="V11820080"/>
    <n v="9044700"/>
    <n v="0"/>
    <n v="9044700"/>
    <n v="0"/>
    <s v="-"/>
    <n v="0"/>
    <n v="0"/>
    <s v="-"/>
    <n v="0"/>
    <n v="0"/>
    <s v="-"/>
    <n v="0"/>
    <n v="0"/>
    <s v="-"/>
    <n v="0"/>
  </r>
  <r>
    <s v="220"/>
    <x v="19"/>
    <x v="1"/>
    <s v="001"/>
    <s v="Z1F0000700"/>
    <s v="1605"/>
    <s v="FC"/>
    <s v="29255000"/>
    <s v=""/>
    <s v=""/>
    <s v=""/>
    <s v=""/>
    <n v="0"/>
    <s v=""/>
    <s v="INDUSTRIAS POLLO PREMIUM 5.8 C.A"/>
    <s v="J-30411262-9"/>
    <n v="24015795.5"/>
    <n v="0"/>
    <n v="11093627.5"/>
    <n v="11139800"/>
    <s v="16"/>
    <n v="1782368"/>
    <n v="0"/>
    <s v="-"/>
    <n v="0"/>
    <n v="0"/>
    <s v="-"/>
    <n v="0"/>
    <n v="0"/>
    <s v="-"/>
    <n v="0"/>
  </r>
  <r>
    <s v="221"/>
    <x v="19"/>
    <x v="1"/>
    <s v="001"/>
    <s v="Z1F0000700"/>
    <s v="1605"/>
    <s v="FC"/>
    <s v="29257000"/>
    <s v=""/>
    <s v=""/>
    <s v=""/>
    <s v=""/>
    <n v="0"/>
    <s v=""/>
    <s v="PANADERIA YESSIPAN C.A"/>
    <s v="J-30231364-3"/>
    <n v="289653780"/>
    <n v="0"/>
    <n v="284700000"/>
    <n v="4270500"/>
    <s v="16"/>
    <n v="683280"/>
    <n v="0"/>
    <s v="-"/>
    <n v="0"/>
    <n v="0"/>
    <s v="-"/>
    <n v="0"/>
    <n v="0"/>
    <s v="-"/>
    <n v="0"/>
  </r>
  <r>
    <s v="222"/>
    <x v="19"/>
    <x v="1"/>
    <s v="001"/>
    <s v="Z1F0000700"/>
    <s v="1605"/>
    <s v="FC"/>
    <s v="29258000-29352000"/>
    <s v=""/>
    <s v=""/>
    <s v=""/>
    <s v=""/>
    <n v="0"/>
    <s v=""/>
    <s v="VENTAS NO CONTRIBUYENTES"/>
    <s v=""/>
    <n v="3399060651.3800001"/>
    <n v="0"/>
    <n v="2387554905.75"/>
    <n v="0"/>
    <s v="-"/>
    <n v="0"/>
    <n v="871987711.75"/>
    <s v="16"/>
    <n v="139518033.88"/>
    <n v="0"/>
    <s v="-"/>
    <n v="0"/>
    <n v="0"/>
    <s v="-"/>
    <n v="0"/>
  </r>
  <r>
    <s v="223"/>
    <x v="19"/>
    <x v="0"/>
    <s v="002"/>
    <s v="Z1F0017966"/>
    <s v="0512-0512"/>
    <s v="FC"/>
    <s v="00016591-00016644"/>
    <s v=""/>
    <s v=""/>
    <s v=""/>
    <s v=""/>
    <n v="0"/>
    <s v=""/>
    <s v="VENTAS NO CONTRIBUYENTES"/>
    <s v=""/>
    <n v="1985309422.24"/>
    <n v="0"/>
    <n v="1271715455.1599998"/>
    <n v="0"/>
    <s v="-"/>
    <n v="0"/>
    <n v="615167213"/>
    <s v="-"/>
    <n v="98426754.079999998"/>
    <n v="0"/>
    <s v="-"/>
    <n v="0"/>
    <n v="0"/>
    <s v="-"/>
    <n v="0"/>
  </r>
  <r>
    <s v="224"/>
    <x v="19"/>
    <x v="2"/>
    <s v="002"/>
    <s v="Z1F0008858"/>
    <s v="0966"/>
    <s v="FC"/>
    <s v="00127673"/>
    <s v=""/>
    <s v=""/>
    <s v=""/>
    <s v=""/>
    <n v="0"/>
    <s v=""/>
    <s v="LUCHERIA TEQUEEMPANADA"/>
    <s v="V294208320 "/>
    <n v="12928300"/>
    <n v="0"/>
    <n v="12928300"/>
    <n v="0"/>
    <s v="-"/>
    <n v="0"/>
    <n v="0"/>
    <s v="-"/>
    <n v="0"/>
    <n v="0"/>
    <s v="-"/>
    <n v="0"/>
    <n v="0"/>
    <s v="-"/>
    <n v="0"/>
  </r>
  <r>
    <s v="225"/>
    <x v="19"/>
    <x v="2"/>
    <s v="002"/>
    <s v="Z1F0008858"/>
    <s v="0966-0966"/>
    <s v="FC"/>
    <s v="00127643-00127672"/>
    <s v=""/>
    <s v=""/>
    <s v=""/>
    <s v=""/>
    <n v="0"/>
    <s v=""/>
    <s v="VENTAS NO CONTRIBUYENTES"/>
    <s v=""/>
    <n v="535088369.25"/>
    <n v="0"/>
    <n v="517301335.25"/>
    <n v="0"/>
    <s v="-"/>
    <n v="0"/>
    <n v="15333650"/>
    <s v="16"/>
    <n v="2453384"/>
    <n v="0"/>
    <s v="-"/>
    <n v="0"/>
    <n v="0"/>
    <s v="-"/>
    <n v="0"/>
  </r>
  <r>
    <s v="226"/>
    <x v="19"/>
    <x v="2"/>
    <s v="002"/>
    <s v="Z1F0008858"/>
    <s v="0966-0966"/>
    <s v="FC"/>
    <s v="00127674-00127708"/>
    <s v=""/>
    <s v=""/>
    <s v=""/>
    <s v=""/>
    <n v="0"/>
    <s v=""/>
    <s v="VENTAS NO CONTRIBUYENTES"/>
    <s v=""/>
    <n v="360517283.5"/>
    <n v="0"/>
    <n v="316818169.5"/>
    <n v="0"/>
    <s v="-"/>
    <n v="0"/>
    <n v="37671650"/>
    <s v="16"/>
    <n v="6027464"/>
    <n v="0"/>
    <s v="-"/>
    <n v="0"/>
    <n v="0"/>
    <s v="-"/>
    <n v="0"/>
  </r>
  <r>
    <s v="227"/>
    <x v="19"/>
    <x v="2"/>
    <s v="002"/>
    <s v="Z1F0008858"/>
    <s v="0966-0966"/>
    <s v="FC"/>
    <s v="00127710-00127833"/>
    <s v=""/>
    <s v=""/>
    <s v=""/>
    <s v=""/>
    <n v="0"/>
    <s v=""/>
    <s v="VENTAS NO CONTRIBUYENTES"/>
    <s v=""/>
    <n v="1409226683.0799999"/>
    <n v="0"/>
    <n v="1248934797.48"/>
    <n v="0"/>
    <s v="-"/>
    <n v="0"/>
    <n v="138182660"/>
    <s v="16"/>
    <n v="22109225.600000001"/>
    <n v="0"/>
    <s v="-"/>
    <n v="0"/>
    <n v="0"/>
    <s v="-"/>
    <n v="0"/>
  </r>
  <r>
    <s v="228"/>
    <x v="19"/>
    <x v="2"/>
    <s v="002"/>
    <s v="Z1F0008858"/>
    <s v="0966"/>
    <s v="FC"/>
    <s v="00127709"/>
    <s v=""/>
    <s v=""/>
    <s v=""/>
    <s v=""/>
    <n v="0"/>
    <s v=""/>
    <s v="YUSBEILIS"/>
    <s v="V193100038 "/>
    <n v="5173948"/>
    <n v="0"/>
    <n v="0"/>
    <n v="4460300"/>
    <s v="16"/>
    <n v="713648"/>
    <n v="0"/>
    <s v="-"/>
    <n v="0"/>
    <n v="0"/>
    <s v="-"/>
    <n v="0"/>
    <n v="0"/>
    <s v="-"/>
    <n v="0"/>
  </r>
  <r>
    <s v="229"/>
    <x v="19"/>
    <x v="1"/>
    <s v="002"/>
    <s v="Z1B8050002"/>
    <s v="1941"/>
    <s v="FC"/>
    <s v="00175250-001753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30"/>
    <x v="19"/>
    <x v="1"/>
    <s v="002"/>
    <s v="Z1B8050365"/>
    <s v="1341"/>
    <s v="FC "/>
    <s v="000886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31"/>
    <x v="19"/>
    <x v="1"/>
    <s v="002"/>
    <s v="Z1B8050149"/>
    <s v="1865"/>
    <s v="FC"/>
    <s v="00214325-00214411"/>
    <m/>
    <m/>
    <m/>
    <m/>
    <n v="0"/>
    <m/>
    <s v="VENTAS NO CONTRIBUYENTES"/>
    <m/>
    <n v="623222500"/>
    <n v="0"/>
    <n v="623222500"/>
    <n v="0"/>
    <s v="-"/>
    <n v="0"/>
    <n v="0"/>
    <s v="-"/>
    <n v="0"/>
    <n v="0"/>
    <s v="-"/>
    <n v="0"/>
    <n v="0"/>
    <s v="-"/>
    <n v="0"/>
  </r>
  <r>
    <s v="232"/>
    <x v="19"/>
    <x v="1"/>
    <s v="002"/>
    <s v="Z1B8050149"/>
    <s v="1865"/>
    <s v="NC"/>
    <m/>
    <s v="00001287"/>
    <m/>
    <m/>
    <m/>
    <n v="0"/>
    <m/>
    <s v="NOTA DE CREDITO"/>
    <m/>
    <n v="-1850000"/>
    <n v="0"/>
    <n v="-1850000"/>
    <n v="0"/>
    <s v="-"/>
    <n v="0"/>
    <n v="0"/>
    <s v="-"/>
    <n v="0"/>
    <n v="0"/>
    <s v="-"/>
    <n v="0"/>
    <n v="0"/>
    <s v="-"/>
    <n v="0"/>
  </r>
  <r>
    <s v="233"/>
    <x v="19"/>
    <x v="0"/>
    <s v="003"/>
    <s v="Z1F0017848"/>
    <s v="0505-0505"/>
    <s v="FC"/>
    <s v="00025239-00025248"/>
    <s v=""/>
    <s v=""/>
    <s v=""/>
    <s v=""/>
    <n v="0"/>
    <s v=""/>
    <s v="VENTAS NO CONTRIBUYENTES"/>
    <s v=""/>
    <n v="275605093.60999995"/>
    <n v="0"/>
    <n v="236801540.65999997"/>
    <n v="0"/>
    <s v="-"/>
    <n v="0"/>
    <n v="33451338.75"/>
    <s v="16"/>
    <n v="5352214.2"/>
    <n v="0"/>
    <s v="-"/>
    <n v="0"/>
    <n v="0"/>
    <s v="-"/>
    <n v="0"/>
  </r>
  <r>
    <s v="234"/>
    <x v="19"/>
    <x v="2"/>
    <s v="003"/>
    <s v="Z1F0008965"/>
    <s v="0954"/>
    <s v="FC"/>
    <s v="00123233"/>
    <s v=""/>
    <s v=""/>
    <s v=""/>
    <s v=""/>
    <n v="0"/>
    <s v=""/>
    <s v="GEORGE RAMIREZ"/>
    <s v="V128790302 "/>
    <n v="10271100"/>
    <n v="0"/>
    <n v="10271100"/>
    <n v="0"/>
    <s v="-"/>
    <n v="0"/>
    <n v="0"/>
    <s v="-"/>
    <n v="0"/>
    <n v="0"/>
    <s v="-"/>
    <n v="0"/>
    <n v="0"/>
    <s v="-"/>
    <n v="0"/>
  </r>
  <r>
    <s v="235"/>
    <x v="19"/>
    <x v="2"/>
    <s v="003"/>
    <s v="Z1F0008965"/>
    <s v="0954-0954"/>
    <s v="FC"/>
    <s v="00123176-00123232"/>
    <s v=""/>
    <s v=""/>
    <s v=""/>
    <s v=""/>
    <n v="0"/>
    <s v=""/>
    <s v="VENTAS NO CONTRIBUYENTES"/>
    <s v=""/>
    <n v="595536041.39999998"/>
    <n v="0"/>
    <n v="541456853"/>
    <n v="0"/>
    <s v="-"/>
    <n v="0"/>
    <n v="46619990"/>
    <s v="16"/>
    <n v="7459198.4000000004"/>
    <n v="0"/>
    <s v="-"/>
    <n v="0"/>
    <n v="0"/>
    <s v="-"/>
    <n v="0"/>
  </r>
  <r>
    <s v="236"/>
    <x v="19"/>
    <x v="2"/>
    <s v="003"/>
    <s v="Z1F0008965"/>
    <s v="0954-0954"/>
    <s v="FC"/>
    <s v="00123234-00123240"/>
    <s v=""/>
    <s v=""/>
    <s v=""/>
    <s v=""/>
    <n v="0"/>
    <s v=""/>
    <s v="VENTAS NO CONTRIBUYENTES"/>
    <s v=""/>
    <n v="96340273"/>
    <n v="0"/>
    <n v="96174393"/>
    <n v="0"/>
    <s v="-"/>
    <n v="0"/>
    <n v="143000"/>
    <s v="-"/>
    <n v="22880"/>
    <n v="0"/>
    <s v="-"/>
    <n v="0"/>
    <n v="0"/>
    <s v="-"/>
    <n v="0"/>
  </r>
  <r>
    <s v="237"/>
    <x v="19"/>
    <x v="1"/>
    <s v="003"/>
    <s v="Z1B8051199"/>
    <s v="0024"/>
    <s v="NC"/>
    <s v=""/>
    <s v="00000005"/>
    <s v=""/>
    <s v="00183902"/>
    <s v="17/7/2021"/>
    <n v="14600000"/>
    <s v="VEN"/>
    <s v="EILYN GRISEL"/>
    <s v="V16148742"/>
    <n v="-14600000"/>
    <n v="0"/>
    <n v="-14600000"/>
    <n v="0"/>
    <s v="-"/>
    <n v="0"/>
    <n v="0"/>
    <s v="-"/>
    <n v="0"/>
    <n v="0"/>
    <s v="-"/>
    <n v="0"/>
    <n v="0"/>
    <s v="-"/>
    <n v="0"/>
  </r>
  <r>
    <s v="238"/>
    <x v="19"/>
    <x v="1"/>
    <s v="003"/>
    <s v="Z1B8051199"/>
    <s v="0024"/>
    <s v="FC"/>
    <s v="00001824-00001883"/>
    <s v=""/>
    <s v=""/>
    <s v=""/>
    <s v=""/>
    <n v="0"/>
    <s v=""/>
    <s v="VENTAS NO CONTRIBUYENTES"/>
    <s v=""/>
    <n v="2999734453.9900007"/>
    <n v="0"/>
    <n v="2147488535"/>
    <n v="0"/>
    <s v="-"/>
    <n v="0"/>
    <n v="734694757.75"/>
    <s v="16"/>
    <n v="117551161.23999999"/>
    <n v="0"/>
    <s v="-"/>
    <n v="0"/>
    <n v="0"/>
    <s v="-"/>
    <n v="0"/>
  </r>
  <r>
    <s v="239"/>
    <x v="19"/>
    <x v="0"/>
    <s v="004"/>
    <s v="Z1F0017963"/>
    <s v="0511"/>
    <s v="FC"/>
    <s v="00016856"/>
    <s v=""/>
    <s v=""/>
    <s v=""/>
    <s v=""/>
    <n v="0"/>
    <s v=""/>
    <s v="CORPORACION LENOTRE"/>
    <s v="J317391004"/>
    <n v="23447892"/>
    <n v="0"/>
    <n v="0"/>
    <n v="20213700"/>
    <s v="16"/>
    <n v="3234192"/>
    <n v="0"/>
    <s v="-"/>
    <n v="0"/>
    <n v="0"/>
    <s v="-"/>
    <n v="0"/>
    <n v="0"/>
    <s v="-"/>
    <n v="0"/>
  </r>
  <r>
    <s v="240"/>
    <x v="19"/>
    <x v="0"/>
    <s v="004"/>
    <s v="Z1F0017963"/>
    <s v="0512"/>
    <s v="FC"/>
    <s v="00016880"/>
    <s v=""/>
    <s v=""/>
    <s v=""/>
    <s v=""/>
    <n v="0"/>
    <s v=""/>
    <s v="FUNDAVIGEA"/>
    <s v="J298180811"/>
    <n v="3909150"/>
    <n v="0"/>
    <n v="3909150"/>
    <n v="0"/>
    <s v="-"/>
    <n v="0"/>
    <n v="0"/>
    <s v="-"/>
    <n v="0"/>
    <n v="0"/>
    <s v="-"/>
    <n v="0"/>
    <n v="0"/>
    <s v="-"/>
    <n v="0"/>
  </r>
  <r>
    <s v="241"/>
    <x v="19"/>
    <x v="0"/>
    <s v="004"/>
    <s v="Z1F0017963"/>
    <s v="0511-0511"/>
    <s v="FC"/>
    <s v="00016837-00016861"/>
    <s v=""/>
    <s v=""/>
    <s v=""/>
    <s v=""/>
    <n v="0"/>
    <s v=""/>
    <s v="VENTAS NO CONTRIBUYENTES"/>
    <s v=""/>
    <n v="329175308.91999996"/>
    <n v="0"/>
    <n v="232024252.44999999"/>
    <n v="0"/>
    <s v="-"/>
    <n v="0"/>
    <n v="83750910.75"/>
    <s v="16"/>
    <n v="13400145.719999999"/>
    <n v="0"/>
    <s v="-"/>
    <n v="0"/>
    <n v="0"/>
    <s v="-"/>
    <n v="0"/>
  </r>
  <r>
    <s v="242"/>
    <x v="19"/>
    <x v="0"/>
    <s v="004"/>
    <s v="Z1F0017963"/>
    <s v="0511-0512"/>
    <s v="FC"/>
    <s v="00016857-00016879"/>
    <s v=""/>
    <s v=""/>
    <s v=""/>
    <s v=""/>
    <n v="0"/>
    <s v=""/>
    <s v="VENTAS NO CONTRIBUYENTES"/>
    <s v=""/>
    <n v="905623769.25999999"/>
    <n v="0"/>
    <n v="602863372.25"/>
    <n v="0"/>
    <s v="-"/>
    <n v="0"/>
    <n v="261000342.25"/>
    <s v="16"/>
    <n v="41760054.759999998"/>
    <n v="0"/>
    <s v="-"/>
    <n v="0"/>
    <n v="0"/>
    <s v="-"/>
    <n v="0"/>
  </r>
  <r>
    <s v="243"/>
    <x v="19"/>
    <x v="0"/>
    <s v="004"/>
    <s v="Z1F0017963"/>
    <s v="0512-0512"/>
    <s v="FC"/>
    <s v="00016881-00016891"/>
    <s v=""/>
    <s v=""/>
    <s v=""/>
    <s v=""/>
    <n v="0"/>
    <s v=""/>
    <s v="VENTAS NO CONTRIBUYENTES"/>
    <s v=""/>
    <n v="335702000.71000004"/>
    <n v="0"/>
    <n v="256669754.47999999"/>
    <n v="0"/>
    <s v="-"/>
    <n v="0"/>
    <n v="68131246.75"/>
    <s v="16"/>
    <n v="10900999.48"/>
    <n v="0"/>
    <s v="-"/>
    <n v="0"/>
    <n v="0"/>
    <s v="-"/>
    <n v="0"/>
  </r>
  <r>
    <s v="244"/>
    <x v="19"/>
    <x v="1"/>
    <s v="004"/>
    <s v="Z1B8050937"/>
    <s v="1869"/>
    <s v="FC"/>
    <s v="00172478"/>
    <s v=""/>
    <s v=""/>
    <s v=""/>
    <s v=""/>
    <n v="0"/>
    <s v=""/>
    <s v="ALTOS TELECOM C.A"/>
    <s v="J409414280"/>
    <n v="198755355.31999999"/>
    <n v="0"/>
    <n v="129044863"/>
    <n v="60095252"/>
    <s v="16"/>
    <n v="9615240.3200000003"/>
    <n v="0"/>
    <s v="-"/>
    <n v="0"/>
    <n v="0"/>
    <s v="-"/>
    <n v="0"/>
    <n v="0"/>
    <s v="-"/>
    <n v="0"/>
  </r>
  <r>
    <s v="245"/>
    <x v="19"/>
    <x v="1"/>
    <s v="004"/>
    <s v="Z1B8050937"/>
    <s v="1869"/>
    <s v="FC"/>
    <s v="00172467"/>
    <s v=""/>
    <s v=""/>
    <s v=""/>
    <s v=""/>
    <n v="0"/>
    <s v=""/>
    <s v="INVERSIONES JRC-JEL 2015 C.A."/>
    <s v="J406723126"/>
    <n v="23115676"/>
    <n v="0"/>
    <n v="5291000"/>
    <n v="15366100"/>
    <s v="16"/>
    <n v="2458576"/>
    <n v="0"/>
    <s v="-"/>
    <n v="0"/>
    <n v="0"/>
    <s v="-"/>
    <n v="0"/>
    <n v="0"/>
    <s v="-"/>
    <n v="0"/>
  </r>
  <r>
    <s v="246"/>
    <x v="19"/>
    <x v="1"/>
    <s v="004"/>
    <s v="Z1B8050937"/>
    <s v="1869"/>
    <s v="FC"/>
    <s v="00172376-00172466"/>
    <s v=""/>
    <s v=""/>
    <s v=""/>
    <s v=""/>
    <n v="0"/>
    <s v=""/>
    <s v="VENTAS NO CONTRIBUYENTES"/>
    <s v=""/>
    <n v="3343189506.1400003"/>
    <n v="0"/>
    <n v="2657428973.75"/>
    <n v="0"/>
    <s v="-"/>
    <n v="0"/>
    <n v="591172872.75"/>
    <s v="16"/>
    <n v="94587659.640000001"/>
    <n v="0"/>
    <s v="-"/>
    <n v="0"/>
    <n v="0"/>
    <s v="-"/>
    <n v="0"/>
  </r>
  <r>
    <s v="247"/>
    <x v="19"/>
    <x v="1"/>
    <s v="004"/>
    <s v="Z1B8050937"/>
    <s v="1869"/>
    <s v="FC"/>
    <s v="00172468-00172477"/>
    <s v=""/>
    <s v=""/>
    <s v=""/>
    <s v=""/>
    <n v="0"/>
    <s v=""/>
    <s v="VENTAS NO CONTRIBUYENTES"/>
    <s v=""/>
    <n v="347738568.89999998"/>
    <n v="0"/>
    <n v="254734362.5"/>
    <n v="0"/>
    <s v="-"/>
    <n v="0"/>
    <n v="80176040"/>
    <s v="-"/>
    <n v="12828166.4"/>
    <n v="0"/>
    <s v="-"/>
    <n v="0"/>
    <n v="0"/>
    <s v="-"/>
    <n v="0"/>
  </r>
  <r>
    <s v="248"/>
    <x v="19"/>
    <x v="1"/>
    <s v="004"/>
    <s v="Z1B8050937"/>
    <s v="1869"/>
    <s v="FC"/>
    <s v="00172479-00172490"/>
    <s v=""/>
    <s v=""/>
    <s v=""/>
    <s v=""/>
    <n v="0"/>
    <s v=""/>
    <s v="VENTAS NO CONTRIBUYENTES"/>
    <s v=""/>
    <n v="548980067.08000004"/>
    <n v="0"/>
    <n v="312708453.5"/>
    <n v="0"/>
    <s v="-"/>
    <n v="0"/>
    <n v="203682425.5"/>
    <s v="16"/>
    <n v="32589188.080000002"/>
    <n v="0"/>
    <s v="-"/>
    <n v="0"/>
    <n v="0"/>
    <s v="-"/>
    <n v="0"/>
  </r>
  <r>
    <s v="249"/>
    <x v="19"/>
    <x v="0"/>
    <s v="005"/>
    <s v="Z1F0017998"/>
    <s v="0503-0503"/>
    <s v="FC"/>
    <s v="00020745-00020786"/>
    <s v=""/>
    <s v=""/>
    <s v=""/>
    <s v=""/>
    <n v="0"/>
    <s v=""/>
    <s v="VENTAS NO CONTRIBUYENTES"/>
    <s v=""/>
    <n v="1942561472.1199999"/>
    <n v="0"/>
    <n v="1295790636.72"/>
    <n v="0"/>
    <s v="-"/>
    <n v="0"/>
    <n v="557561065"/>
    <s v="16"/>
    <n v="89209770.400000006"/>
    <n v="0"/>
    <s v="-"/>
    <n v="0"/>
    <n v="0"/>
    <s v="-"/>
    <n v="0"/>
  </r>
  <r>
    <s v="250"/>
    <x v="19"/>
    <x v="1"/>
    <s v="005"/>
    <s v="Z1B8050363"/>
    <s v="0025"/>
    <s v="FC"/>
    <s v="00002490"/>
    <s v=""/>
    <s v=""/>
    <s v=""/>
    <s v=""/>
    <n v="0"/>
    <s v=""/>
    <s v="DISTRIBUIDORA MONTOVEJ2012"/>
    <s v="J407863797"/>
    <n v="6775312.5"/>
    <n v="0"/>
    <n v="6775312.5"/>
    <n v="0"/>
    <s v="-"/>
    <n v="0"/>
    <n v="0"/>
    <s v="-"/>
    <n v="0"/>
    <n v="0"/>
    <s v="-"/>
    <n v="0"/>
    <n v="0"/>
    <s v="-"/>
    <n v="0"/>
  </r>
  <r>
    <s v="251"/>
    <x v="19"/>
    <x v="1"/>
    <s v="005"/>
    <s v="Z1B8050363"/>
    <s v="0025"/>
    <s v="FC"/>
    <s v="00002487-00002489"/>
    <s v=""/>
    <s v=""/>
    <s v=""/>
    <s v=""/>
    <n v="0"/>
    <s v=""/>
    <s v="VENTAS NO CONTRIBUYENTES"/>
    <s v=""/>
    <n v="79970893.5"/>
    <n v="0"/>
    <n v="65960587.5"/>
    <n v="0"/>
    <s v="-"/>
    <n v="0"/>
    <n v="12077850"/>
    <s v="16"/>
    <n v="1932456"/>
    <n v="0"/>
    <s v="-"/>
    <n v="0"/>
    <n v="0"/>
    <s v="-"/>
    <n v="0"/>
  </r>
  <r>
    <s v="252"/>
    <x v="19"/>
    <x v="1"/>
    <s v="005"/>
    <s v="Z1B8050363"/>
    <s v="0025"/>
    <s v="FC"/>
    <s v="00002491-00002569"/>
    <s v=""/>
    <s v=""/>
    <s v=""/>
    <s v=""/>
    <n v="0"/>
    <s v=""/>
    <s v="VENTAS NO CONTRIBUYENTES"/>
    <s v=""/>
    <n v="3549542752.5599999"/>
    <n v="0"/>
    <n v="2637289635.4000001"/>
    <n v="0"/>
    <s v="-"/>
    <n v="0"/>
    <n v="786425101"/>
    <s v="16"/>
    <n v="125828016.16000003"/>
    <n v="0"/>
    <s v="-"/>
    <n v="0"/>
    <n v="0"/>
    <s v="-"/>
    <n v="0"/>
  </r>
  <r>
    <s v="253"/>
    <x v="19"/>
    <x v="0"/>
    <s v="006"/>
    <s v="Z1F0017787"/>
    <s v="0474"/>
    <s v="FC"/>
    <s v="00009449"/>
    <s v=""/>
    <s v=""/>
    <s v=""/>
    <s v=""/>
    <n v="0"/>
    <s v=""/>
    <s v="CORPORACION LENOTRE"/>
    <s v="J317391004"/>
    <n v="5907616.25"/>
    <n v="0"/>
    <n v="5907616.25"/>
    <n v="0"/>
    <s v="-"/>
    <n v="0"/>
    <n v="0"/>
    <s v="-"/>
    <n v="0"/>
    <n v="0"/>
    <s v="-"/>
    <n v="0"/>
    <n v="0"/>
    <s v="-"/>
    <n v="0"/>
  </r>
  <r>
    <s v="254"/>
    <x v="19"/>
    <x v="0"/>
    <s v="006"/>
    <s v="Z1F0017787"/>
    <s v="0474-0474"/>
    <s v="FC"/>
    <s v="00009411-00009448"/>
    <s v=""/>
    <s v=""/>
    <s v=""/>
    <s v=""/>
    <n v="0"/>
    <s v=""/>
    <s v="VENTAS NO CONTRIBUYENTES"/>
    <s v=""/>
    <n v="847583882.39999998"/>
    <n v="0"/>
    <n v="652426755.5"/>
    <n v="0"/>
    <s v="-"/>
    <n v="0"/>
    <n v="168238902.5"/>
    <s v="16"/>
    <n v="26918224.399999999"/>
    <n v="0"/>
    <s v="-"/>
    <n v="0"/>
    <n v="0"/>
    <s v="-"/>
    <n v="0"/>
  </r>
  <r>
    <s v="255"/>
    <x v="19"/>
    <x v="0"/>
    <s v="006"/>
    <s v="Z1F0017787"/>
    <s v="0474-0474"/>
    <s v="FC"/>
    <s v="00009450-00009488"/>
    <s v=""/>
    <s v=""/>
    <s v=""/>
    <s v=""/>
    <n v="0"/>
    <s v=""/>
    <s v="VENTAS NO CONTRIBUYENTES"/>
    <s v=""/>
    <n v="1817934098.2700002"/>
    <n v="0"/>
    <n v="1107598461.5699999"/>
    <n v="0"/>
    <s v="-"/>
    <n v="0"/>
    <n v="612358307.5"/>
    <s v="-"/>
    <n v="97977329.199999988"/>
    <n v="0"/>
    <s v="-"/>
    <n v="0"/>
    <n v="0"/>
    <s v="-"/>
    <n v="0"/>
  </r>
  <r>
    <s v="256"/>
    <x v="19"/>
    <x v="1"/>
    <s v="006"/>
    <s v="Z1B8044815"/>
    <s v="1932"/>
    <s v="FC"/>
    <s v="00167094"/>
    <s v=""/>
    <s v=""/>
    <s v=""/>
    <s v=""/>
    <n v="0"/>
    <s v=""/>
    <s v="DISTRIBUIDORA VEGSSEO C.A"/>
    <s v="J40606107-7 "/>
    <n v="61928343"/>
    <n v="0"/>
    <n v="58082711"/>
    <n v="3315200"/>
    <s v="16"/>
    <n v="530432"/>
    <n v="0"/>
    <s v="-"/>
    <n v="0"/>
    <n v="0"/>
    <s v="-"/>
    <n v="0"/>
    <n v="0"/>
    <s v="-"/>
    <n v="0"/>
  </r>
  <r>
    <s v="257"/>
    <x v="19"/>
    <x v="1"/>
    <s v="006"/>
    <s v="Z1B8044815"/>
    <s v="1932"/>
    <s v="FC"/>
    <s v="00167109"/>
    <s v=""/>
    <s v=""/>
    <s v=""/>
    <s v=""/>
    <n v="0"/>
    <s v=""/>
    <s v="INDUSTRIAS POLLO PREMIUM 5.8. C.A"/>
    <s v="J304112629 "/>
    <n v="10086607"/>
    <n v="0"/>
    <n v="8623035"/>
    <n v="1261700"/>
    <s v="16"/>
    <n v="201872"/>
    <n v="0"/>
    <s v="-"/>
    <n v="0"/>
    <n v="0"/>
    <s v="-"/>
    <n v="0"/>
    <n v="0"/>
    <s v="-"/>
    <n v="0"/>
  </r>
  <r>
    <s v="258"/>
    <x v="19"/>
    <x v="1"/>
    <s v="006"/>
    <s v="Z1B8044815"/>
    <s v="1932"/>
    <s v="FC"/>
    <s v="00167011-00167093"/>
    <s v=""/>
    <s v=""/>
    <s v=""/>
    <s v=""/>
    <n v="0"/>
    <s v=""/>
    <s v="VENTAS NO CONTRIBUYENTES"/>
    <s v=""/>
    <n v="3537681318.7799997"/>
    <n v="0"/>
    <n v="2877826753.48"/>
    <n v="0"/>
    <s v="-"/>
    <n v="0"/>
    <n v="568840142.5"/>
    <s v="-"/>
    <n v="91014422.799999997"/>
    <n v="0"/>
    <s v="-"/>
    <n v="0"/>
    <n v="0"/>
    <s v="-"/>
    <n v="0"/>
  </r>
  <r>
    <s v="259"/>
    <x v="19"/>
    <x v="1"/>
    <s v="006"/>
    <s v="Z1B8044815"/>
    <s v="1932"/>
    <s v="FC"/>
    <s v="00167095-00167108"/>
    <s v=""/>
    <s v=""/>
    <s v=""/>
    <s v=""/>
    <n v="0"/>
    <s v=""/>
    <s v="VENTAS NO CONTRIBUYENTES"/>
    <s v=""/>
    <n v="457688994.24000001"/>
    <n v="0"/>
    <n v="334841353"/>
    <n v="0"/>
    <s v="-"/>
    <n v="0"/>
    <n v="105903139"/>
    <s v="16"/>
    <n v="16944502.240000002"/>
    <n v="0"/>
    <s v="-"/>
    <n v="0"/>
    <n v="0"/>
    <s v="-"/>
    <n v="0"/>
  </r>
  <r>
    <s v="260"/>
    <x v="19"/>
    <x v="1"/>
    <s v="006"/>
    <s v="Z1B8044815"/>
    <s v="1932"/>
    <s v="FC"/>
    <s v="00167110-00167118"/>
    <s v=""/>
    <s v=""/>
    <s v=""/>
    <s v=""/>
    <n v="0"/>
    <s v=""/>
    <s v="VENTAS NO CONTRIBUYENTES"/>
    <s v=""/>
    <n v="972829564.77999997"/>
    <n v="0"/>
    <n v="687798531.5"/>
    <n v="0"/>
    <s v="-"/>
    <n v="0"/>
    <n v="245716408"/>
    <s v="16"/>
    <n v="39314625.280000001"/>
    <n v="0"/>
    <s v="-"/>
    <n v="0"/>
    <n v="0"/>
    <s v="-"/>
    <n v="0"/>
  </r>
  <r>
    <s v="261"/>
    <x v="19"/>
    <x v="1"/>
    <s v="007"/>
    <s v="Z1B8050013"/>
    <s v="1968"/>
    <s v="FC"/>
    <s v="00184044-00184065"/>
    <s v=""/>
    <s v=""/>
    <s v=""/>
    <s v=""/>
    <n v="0"/>
    <s v=""/>
    <s v="VENTAS NO CONTRIBUYENTES"/>
    <s v=""/>
    <n v="573100621.85000002"/>
    <n v="0"/>
    <n v="492252815.25"/>
    <n v="0"/>
    <s v="-"/>
    <n v="0"/>
    <n v="69696385"/>
    <s v="16"/>
    <n v="11151421.6"/>
    <n v="0"/>
    <s v="-"/>
    <n v="0"/>
    <n v="0"/>
    <s v="-"/>
    <n v="0"/>
  </r>
  <r>
    <s v="262"/>
    <x v="19"/>
    <x v="0"/>
    <s v="008"/>
    <s v="Z1F0017970"/>
    <s v="0139"/>
    <s v="FC"/>
    <s v="00002111"/>
    <s v=""/>
    <s v=""/>
    <s v=""/>
    <s v=""/>
    <n v="0"/>
    <s v=""/>
    <s v="OSMARY SANTANA"/>
    <s v="V298563893"/>
    <n v="9568840"/>
    <n v="0"/>
    <n v="0"/>
    <n v="8249000"/>
    <s v="16"/>
    <n v="1319840"/>
    <n v="0"/>
    <s v="-"/>
    <n v="0"/>
    <n v="0"/>
    <s v="-"/>
    <n v="0"/>
    <n v="0"/>
    <s v="-"/>
    <n v="0"/>
  </r>
  <r>
    <s v="263"/>
    <x v="19"/>
    <x v="0"/>
    <s v="008"/>
    <s v="Z1F0017970"/>
    <s v="0139-0139"/>
    <s v="FC"/>
    <s v="00002112-00002114"/>
    <s v=""/>
    <s v=""/>
    <s v=""/>
    <s v=""/>
    <n v="0"/>
    <s v=""/>
    <s v="VENTAS NO CONTRIBUYENTES"/>
    <s v=""/>
    <n v="21982928"/>
    <n v="0"/>
    <n v="0"/>
    <n v="0"/>
    <s v="-"/>
    <n v="0"/>
    <n v="18950800"/>
    <s v="16"/>
    <n v="3032128"/>
    <n v="0"/>
    <s v="-"/>
    <n v="0"/>
    <n v="0"/>
    <s v="-"/>
    <n v="0"/>
  </r>
  <r>
    <s v="264"/>
    <x v="19"/>
    <x v="0"/>
    <s v="008"/>
    <s v="Z1F0017970"/>
    <s v="0139"/>
    <s v="FC"/>
    <s v="00002110"/>
    <s v=""/>
    <s v=""/>
    <s v=""/>
    <s v=""/>
    <n v="0"/>
    <s v=""/>
    <s v="YOANA MELENDES"/>
    <s v=" V16411113"/>
    <n v="3810600"/>
    <n v="0"/>
    <n v="0"/>
    <n v="0"/>
    <s v="-"/>
    <n v="0"/>
    <n v="3285000"/>
    <s v="16"/>
    <n v="525600"/>
    <n v="0"/>
    <s v="-"/>
    <n v="0"/>
    <n v="0"/>
    <s v="-"/>
    <n v="0"/>
  </r>
  <r>
    <s v="265"/>
    <x v="19"/>
    <x v="1"/>
    <s v="008"/>
    <s v="Z1B8050003"/>
    <s v="1884"/>
    <s v="FC"/>
    <s v="00183532-00183635"/>
    <s v=""/>
    <s v=""/>
    <s v=""/>
    <s v=""/>
    <n v="0"/>
    <s v=""/>
    <s v="VENTAS NO CONTRIBUYENTES"/>
    <s v=""/>
    <n v="3311007990.7700009"/>
    <n v="0"/>
    <n v="2532616558.25"/>
    <n v="0"/>
    <s v="-"/>
    <n v="0"/>
    <n v="671027097"/>
    <s v="16"/>
    <n v="107364335.52000001"/>
    <n v="0"/>
    <s v="-"/>
    <n v="0"/>
    <n v="0"/>
    <s v="-"/>
    <n v="0"/>
  </r>
  <r>
    <s v="266"/>
    <x v="19"/>
    <x v="1"/>
    <s v="009"/>
    <s v="Z1B8014458"/>
    <s v="1935"/>
    <s v="FC"/>
    <s v="00184745-00184770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267"/>
    <x v="19"/>
    <x v="1"/>
    <s v="010"/>
    <s v="Z1F0000341"/>
    <s v="1408"/>
    <s v="FC"/>
    <s v="00082055"/>
    <m/>
    <s v=""/>
    <m/>
    <m/>
    <n v="66059916.280000001"/>
    <s v="VEN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268"/>
    <x v="19"/>
    <x v="1"/>
    <s v="011"/>
    <s v="Z1F0004616"/>
    <s v="0841-0841"/>
    <s v="FC"/>
    <s v="00113368-00113437"/>
    <s v=""/>
    <s v=""/>
    <s v=""/>
    <s v=""/>
    <n v="0"/>
    <s v=""/>
    <s v="VENTAS NO CONTRIBUYENTES"/>
    <s v=""/>
    <n v="1101330262.1900001"/>
    <n v="0"/>
    <n v="996428678.19000006"/>
    <n v="0"/>
    <s v="-"/>
    <n v="0"/>
    <n v="90432400"/>
    <s v="-"/>
    <n v="14469184"/>
    <n v="0"/>
    <s v="-"/>
    <n v="0"/>
    <n v="0"/>
    <s v="-"/>
    <n v="0"/>
  </r>
  <r>
    <s v="269"/>
    <x v="19"/>
    <x v="1"/>
    <s v="011"/>
    <s v="Z1F0004616"/>
    <s v="0841-0841"/>
    <s v="FC"/>
    <s v="00113439-00113494"/>
    <s v=""/>
    <s v=""/>
    <s v=""/>
    <s v=""/>
    <n v="0"/>
    <s v=""/>
    <s v="VENTAS NO CONTRIBUYENTES"/>
    <s v=""/>
    <n v="563075860.66000009"/>
    <n v="0"/>
    <n v="527204142.46000004"/>
    <n v="0"/>
    <s v="-"/>
    <n v="0"/>
    <n v="30923895"/>
    <s v="-"/>
    <n v="4947823.2"/>
    <n v="0"/>
    <s v="-"/>
    <n v="0"/>
    <n v="0"/>
    <s v="-"/>
    <n v="0"/>
  </r>
  <r>
    <s v="270"/>
    <x v="19"/>
    <x v="1"/>
    <s v="011"/>
    <s v="Z1F0004616"/>
    <s v="0841"/>
    <s v="FC"/>
    <s v="00113438"/>
    <s v=""/>
    <s v=""/>
    <s v=""/>
    <s v=""/>
    <n v="0"/>
    <s v=""/>
    <s v="VENEZUELA MUSIC CA."/>
    <s v="J-40310131-0 "/>
    <n v="13709400"/>
    <n v="0"/>
    <n v="13709400"/>
    <n v="0"/>
    <s v="-"/>
    <n v="0"/>
    <n v="0"/>
    <s v="-"/>
    <n v="0"/>
    <n v="0"/>
    <s v="-"/>
    <n v="0"/>
    <n v="0"/>
    <s v="-"/>
    <n v="0"/>
  </r>
  <r>
    <s v="271"/>
    <x v="19"/>
    <x v="1"/>
    <s v="012"/>
    <s v="Z1B8038506"/>
    <s v="1789"/>
    <s v="FC"/>
    <s v="00076125-00076141"/>
    <s v=""/>
    <s v=""/>
    <s v=""/>
    <s v=""/>
    <n v="0"/>
    <s v=""/>
    <s v="VENTAS NO CONTRIBUYENTES"/>
    <s v=""/>
    <n v="240028081"/>
    <n v="0"/>
    <n v="157682175"/>
    <n v="0"/>
    <s v="-"/>
    <n v="0"/>
    <n v="70987850"/>
    <s v="16"/>
    <n v="11358056"/>
    <n v="0"/>
    <s v="-"/>
    <n v="0"/>
    <n v="0"/>
    <s v="-"/>
    <n v="0"/>
  </r>
  <r>
    <s v="272"/>
    <x v="19"/>
    <x v="1"/>
    <s v="013"/>
    <s v="Z1B8050578"/>
    <s v="1748-1748"/>
    <s v="FC"/>
    <s v="00156811-00156844"/>
    <s v=""/>
    <s v=""/>
    <s v=""/>
    <s v=""/>
    <n v="0"/>
    <s v=""/>
    <s v="VENTAS NO CONTRIBUYENTES"/>
    <s v=""/>
    <n v="397989782.64999998"/>
    <n v="0"/>
    <n v="373256448.25"/>
    <n v="0"/>
    <s v="-"/>
    <n v="0"/>
    <n v="21321840"/>
    <s v="-"/>
    <n v="3411494.4"/>
    <n v="0"/>
    <s v="-"/>
    <n v="0"/>
    <n v="0"/>
    <s v="-"/>
    <n v="0"/>
  </r>
  <r>
    <s v="273"/>
    <x v="19"/>
    <x v="1"/>
    <s v="014"/>
    <s v="Z1F0000338"/>
    <s v="1630"/>
    <s v="FC"/>
    <s v="00067696-00067754"/>
    <s v=""/>
    <s v=""/>
    <s v=""/>
    <s v=""/>
    <n v="0"/>
    <s v=""/>
    <s v="VENTAS NO CONTRIBUYENTES"/>
    <s v=""/>
    <n v="305555152"/>
    <n v="0"/>
    <n v="144707000"/>
    <n v="0"/>
    <s v="-"/>
    <n v="0"/>
    <n v="138662200"/>
    <s v="-"/>
    <n v="22185952"/>
    <n v="0"/>
    <s v="-"/>
    <n v="0"/>
    <n v="0"/>
    <s v="-"/>
    <n v="0"/>
  </r>
  <r>
    <s v="274"/>
    <x v="19"/>
    <x v="1"/>
    <s v="015"/>
    <s v="Z1B8050356"/>
    <s v="1767"/>
    <s v="NC"/>
    <s v=""/>
    <s v="00000083"/>
    <s v=""/>
    <s v="00091763"/>
    <s v="18/7/2021"/>
    <n v="29200000"/>
    <s v="VEN"/>
    <s v="MAYERLIN GALLANGO"/>
    <s v="V11818582"/>
    <n v="-29200000"/>
    <n v="0"/>
    <n v="-29200000"/>
    <n v="0"/>
    <s v="-"/>
    <n v="0"/>
    <n v="0"/>
    <s v="-"/>
    <n v="0"/>
    <n v="0"/>
    <s v="-"/>
    <n v="0"/>
    <n v="0"/>
    <s v="-"/>
    <n v="0"/>
  </r>
  <r>
    <s v="275"/>
    <x v="19"/>
    <x v="1"/>
    <s v="015"/>
    <s v="Z1B8050356"/>
    <s v="1767"/>
    <s v="FC"/>
    <s v="00091842-00091844"/>
    <s v=""/>
    <s v=""/>
    <s v=""/>
    <s v=""/>
    <n v="0"/>
    <s v=""/>
    <s v="VENTAS NO CONTRIBUYENTES"/>
    <s v=""/>
    <n v="61662254"/>
    <n v="0"/>
    <n v="29352600"/>
    <n v="0"/>
    <s v="-"/>
    <n v="0"/>
    <n v="27853150"/>
    <s v="16"/>
    <n v="4456504"/>
    <n v="0"/>
    <s v="-"/>
    <n v="0"/>
    <n v="0"/>
    <s v="-"/>
    <n v="0"/>
  </r>
  <r>
    <s v="276"/>
    <x v="19"/>
    <x v="1"/>
    <s v="016"/>
    <s v="Z1F0000490"/>
    <s v="0308"/>
    <s v="FC"/>
    <s v="00006359"/>
    <s v=""/>
    <s v=""/>
    <s v=""/>
    <s v=""/>
    <n v="0"/>
    <s v=""/>
    <s v="ALIMARY PAEZ"/>
    <s v="V10449255"/>
    <n v="3431000"/>
    <n v="0"/>
    <n v="3431000"/>
    <n v="0"/>
    <s v="-"/>
    <n v="0"/>
    <n v="0"/>
    <s v="-"/>
    <n v="0"/>
    <n v="0"/>
    <s v="-"/>
    <n v="0"/>
    <n v="0"/>
    <s v="-"/>
    <n v="0"/>
  </r>
  <r>
    <s v="277"/>
    <x v="19"/>
    <x v="1"/>
    <s v="016"/>
    <s v="Z1F0000490"/>
    <s v="0308"/>
    <s v="FC"/>
    <s v="00006389"/>
    <s v=""/>
    <s v=""/>
    <s v=""/>
    <s v=""/>
    <n v="0"/>
    <s v=""/>
    <s v="MARIA SILVA"/>
    <s v="V20748987"/>
    <n v="7664180"/>
    <n v="0"/>
    <n v="7664180"/>
    <n v="0"/>
    <s v="-"/>
    <n v="0"/>
    <n v="0"/>
    <s v="-"/>
    <n v="0"/>
    <n v="0"/>
    <s v="-"/>
    <n v="0"/>
    <n v="0"/>
    <s v="-"/>
    <n v="0"/>
  </r>
  <r>
    <s v="278"/>
    <x v="19"/>
    <x v="1"/>
    <s v="016"/>
    <s v="Z1F0000490"/>
    <s v="0308"/>
    <s v="FC"/>
    <s v="00006366"/>
    <s v=""/>
    <s v=""/>
    <s v=""/>
    <s v=""/>
    <n v="0"/>
    <s v=""/>
    <s v="RYNA SUAREZ"/>
    <s v="V17760830"/>
    <n v="7792750"/>
    <n v="0"/>
    <n v="7792750"/>
    <n v="0"/>
    <s v="-"/>
    <n v="0"/>
    <n v="0"/>
    <s v="-"/>
    <n v="0"/>
    <n v="0"/>
    <s v="-"/>
    <n v="0"/>
    <n v="0"/>
    <s v="-"/>
    <n v="0"/>
  </r>
  <r>
    <s v="279"/>
    <x v="19"/>
    <x v="1"/>
    <s v="016"/>
    <s v="Z1F0000490"/>
    <s v="0308"/>
    <s v="FC"/>
    <s v="00006399-00006400"/>
    <s v=""/>
    <s v=""/>
    <s v=""/>
    <s v=""/>
    <n v="0"/>
    <s v=""/>
    <s v="VENTAS NO CONTRIBUYENTES"/>
    <s v=""/>
    <n v="60566835.5"/>
    <n v="0"/>
    <n v="60566835.5"/>
    <n v="0"/>
    <s v="-"/>
    <n v="0"/>
    <n v="0"/>
    <s v="-"/>
    <n v="0"/>
    <n v="0"/>
    <s v="-"/>
    <n v="0"/>
    <n v="0"/>
    <s v="-"/>
    <n v="0"/>
  </r>
  <r>
    <s v="280"/>
    <x v="19"/>
    <x v="1"/>
    <s v="016"/>
    <s v="Z1F0000490"/>
    <s v="0308"/>
    <s v="FC"/>
    <s v="00006390-00006397"/>
    <s v=""/>
    <s v=""/>
    <s v=""/>
    <s v=""/>
    <n v="0"/>
    <s v=""/>
    <s v="VENTAS NO CONTRIBUYENTES"/>
    <s v=""/>
    <n v="60971560"/>
    <n v="0"/>
    <n v="45327220"/>
    <n v="0"/>
    <s v="-"/>
    <n v="0"/>
    <n v="13486500"/>
    <s v="16"/>
    <n v="2157840"/>
    <n v="0"/>
    <s v="-"/>
    <n v="0"/>
    <n v="0"/>
    <s v="-"/>
    <n v="0"/>
  </r>
  <r>
    <s v="281"/>
    <x v="19"/>
    <x v="1"/>
    <s v="016"/>
    <s v="Z1F0000490"/>
    <s v="0308"/>
    <s v="FC"/>
    <s v="00006375-00006377"/>
    <s v=""/>
    <s v=""/>
    <s v=""/>
    <s v=""/>
    <n v="0"/>
    <s v=""/>
    <s v="VENTAS NO CONTRIBUYENTES"/>
    <s v=""/>
    <n v="8420915"/>
    <n v="0"/>
    <n v="8420915"/>
    <n v="0"/>
    <s v="-"/>
    <n v="0"/>
    <n v="0"/>
    <s v="-"/>
    <n v="0"/>
    <n v="0"/>
    <s v="-"/>
    <n v="0"/>
    <n v="0"/>
    <s v="-"/>
    <n v="0"/>
  </r>
  <r>
    <s v="282"/>
    <x v="19"/>
    <x v="1"/>
    <s v="016"/>
    <s v="Z1F0000490"/>
    <s v="0308"/>
    <s v="FC"/>
    <s v="00006379-00006387"/>
    <s v=""/>
    <s v=""/>
    <s v=""/>
    <s v=""/>
    <n v="0"/>
    <s v=""/>
    <s v="VENTAS NO CONTRIBUYENTES"/>
    <s v=""/>
    <n v="71214237.5"/>
    <n v="0"/>
    <n v="44891459.5"/>
    <n v="0"/>
    <s v="-"/>
    <n v="0"/>
    <n v="22692050"/>
    <s v="-"/>
    <n v="3630728"/>
    <n v="0"/>
    <s v="-"/>
    <n v="0"/>
    <n v="0"/>
    <s v="-"/>
    <n v="0"/>
  </r>
  <r>
    <s v="283"/>
    <x v="19"/>
    <x v="1"/>
    <s v="016"/>
    <s v="Z1F0000490"/>
    <s v="0308"/>
    <s v="FC"/>
    <s v="00006367-00006374"/>
    <s v=""/>
    <s v=""/>
    <s v=""/>
    <s v=""/>
    <n v="0"/>
    <s v=""/>
    <s v="VENTAS NO CONTRIBUYENTES"/>
    <s v=""/>
    <n v="58722988.5"/>
    <n v="0"/>
    <n v="50576772.5"/>
    <n v="0"/>
    <s v="-"/>
    <n v="0"/>
    <n v="7022600"/>
    <s v="-"/>
    <n v="1123616"/>
    <n v="0"/>
    <s v="-"/>
    <n v="0"/>
    <n v="0"/>
    <s v="-"/>
    <n v="0"/>
  </r>
  <r>
    <s v="284"/>
    <x v="19"/>
    <x v="1"/>
    <s v="016"/>
    <s v="Z1F0000490"/>
    <s v="0308"/>
    <s v="FC"/>
    <s v="00006363-00006365"/>
    <s v=""/>
    <s v=""/>
    <s v=""/>
    <s v=""/>
    <n v="0"/>
    <s v=""/>
    <s v="VENTAS NO CONTRIBUYENTES"/>
    <s v=""/>
    <n v="17290232.5"/>
    <n v="0"/>
    <n v="11172102.5"/>
    <n v="0"/>
    <s v="-"/>
    <n v="0"/>
    <n v="5274250"/>
    <s v="16"/>
    <n v="843880"/>
    <n v="0"/>
    <s v="-"/>
    <n v="0"/>
    <n v="0"/>
    <s v="-"/>
    <n v="0"/>
  </r>
  <r>
    <s v="285"/>
    <x v="19"/>
    <x v="1"/>
    <s v="016"/>
    <s v="Z1F0000490"/>
    <s v="0308"/>
    <s v="FC"/>
    <s v="00006360-00006362"/>
    <s v=""/>
    <s v=""/>
    <s v=""/>
    <s v=""/>
    <n v="0"/>
    <s v=""/>
    <s v="VENTAS NO CONTRIBUYENTES"/>
    <s v=""/>
    <n v="42841510"/>
    <n v="0"/>
    <n v="42841510"/>
    <n v="0"/>
    <s v="-"/>
    <n v="0"/>
    <n v="0"/>
    <s v="-"/>
    <n v="0"/>
    <n v="0"/>
    <s v="-"/>
    <n v="0"/>
    <n v="0"/>
    <s v="-"/>
    <n v="0"/>
  </r>
  <r>
    <s v="286"/>
    <x v="19"/>
    <x v="1"/>
    <s v="016"/>
    <s v="Z1F0000490"/>
    <s v="0308"/>
    <s v="FC"/>
    <s v="00006353-00006358"/>
    <s v=""/>
    <s v=""/>
    <s v=""/>
    <s v=""/>
    <n v="0"/>
    <s v=""/>
    <s v="VENTAS NO CONTRIBUYENTES"/>
    <s v=""/>
    <n v="20768500"/>
    <n v="0"/>
    <n v="20768500"/>
    <n v="0"/>
    <s v="-"/>
    <n v="0"/>
    <n v="0"/>
    <s v="-"/>
    <n v="0"/>
    <n v="0"/>
    <s v="-"/>
    <n v="0"/>
    <n v="0"/>
    <s v="-"/>
    <n v="0"/>
  </r>
  <r>
    <s v="287"/>
    <x v="19"/>
    <x v="1"/>
    <s v="016"/>
    <s v="Z1F0000490"/>
    <s v="0308"/>
    <s v="FC"/>
    <s v="00006341-00006352"/>
    <s v=""/>
    <s v=""/>
    <s v=""/>
    <s v=""/>
    <n v="0"/>
    <s v=""/>
    <s v="VENTAS NO CONTRIBUYENTES"/>
    <s v=""/>
    <n v="111795193"/>
    <n v="0"/>
    <n v="110101593"/>
    <n v="0"/>
    <s v="-"/>
    <n v="0"/>
    <n v="1460000"/>
    <s v="-"/>
    <n v="233600"/>
    <n v="0"/>
    <s v="-"/>
    <n v="0"/>
    <n v="0"/>
    <s v="-"/>
    <n v="0"/>
  </r>
  <r>
    <s v="288"/>
    <x v="19"/>
    <x v="1"/>
    <s v="016"/>
    <s v="Z1F0000490"/>
    <s v="0308"/>
    <s v="FC"/>
    <s v="00006339-00006340"/>
    <s v=""/>
    <s v=""/>
    <s v=""/>
    <s v=""/>
    <n v="0"/>
    <s v=""/>
    <s v="VENTAS NO CONTRIBUYENTES"/>
    <s v=""/>
    <n v="7430305"/>
    <n v="0"/>
    <n v="7430305"/>
    <n v="0"/>
    <s v="-"/>
    <n v="0"/>
    <n v="0"/>
    <s v="-"/>
    <n v="0"/>
    <n v="0"/>
    <s v="-"/>
    <n v="0"/>
    <n v="0"/>
    <s v="-"/>
    <n v="0"/>
  </r>
  <r>
    <s v="289"/>
    <x v="19"/>
    <x v="1"/>
    <s v="016"/>
    <s v="Z1F0000490"/>
    <s v="0308"/>
    <s v="FC"/>
    <s v="00006336-00006338"/>
    <s v=""/>
    <s v=""/>
    <s v=""/>
    <s v=""/>
    <n v="0"/>
    <s v=""/>
    <s v="VENTAS NO CONTRIBUYENTES"/>
    <s v=""/>
    <n v="16166580"/>
    <n v="0"/>
    <n v="16166580"/>
    <n v="0"/>
    <s v="-"/>
    <n v="0"/>
    <n v="0"/>
    <s v="-"/>
    <n v="0"/>
    <n v="0"/>
    <s v="-"/>
    <n v="0"/>
    <n v="0"/>
    <s v="-"/>
    <n v="0"/>
  </r>
  <r>
    <s v="290"/>
    <x v="19"/>
    <x v="1"/>
    <s v="017"/>
    <s v="Z7C0004030"/>
    <s v="022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91"/>
    <x v="20"/>
    <x v="0"/>
    <s v="001"/>
    <s v="Z1F0017854"/>
    <s v="0516-0516"/>
    <s v="FC"/>
    <s v="00031195-00031272"/>
    <s v=""/>
    <s v=""/>
    <s v=""/>
    <s v=""/>
    <n v="0"/>
    <s v=""/>
    <s v="VENTAS NO CONTRIBUYENTES"/>
    <s v=""/>
    <n v="2443538965.6999998"/>
    <n v="0"/>
    <n v="1533542470.1999998"/>
    <n v="0"/>
    <s v="-"/>
    <n v="0"/>
    <n v="784479737.5"/>
    <s v="16"/>
    <n v="125516758"/>
    <n v="0"/>
    <s v="-"/>
    <n v="0"/>
    <n v="0"/>
    <s v="-"/>
    <n v="0"/>
  </r>
  <r>
    <s v="292"/>
    <x v="20"/>
    <x v="1"/>
    <s v="001"/>
    <s v="Z1F0000700"/>
    <s v="1606"/>
    <s v="FC"/>
    <s v="29438000"/>
    <s v=""/>
    <s v=""/>
    <s v=""/>
    <s v=""/>
    <n v="0"/>
    <s v=""/>
    <s v="FAZTNALISCA"/>
    <s v="V311222243"/>
    <n v="36721506.25"/>
    <n v="0"/>
    <n v="33554706.25"/>
    <n v="2730000"/>
    <s v="16"/>
    <n v="436800"/>
    <n v="0"/>
    <s v="-"/>
    <n v="0"/>
    <n v="0"/>
    <s v="-"/>
    <n v="0"/>
    <n v="0"/>
    <s v="-"/>
    <n v="0"/>
  </r>
  <r>
    <s v="293"/>
    <x v="20"/>
    <x v="1"/>
    <s v="001"/>
    <s v="Z1F0000700"/>
    <s v="1606"/>
    <s v="FC"/>
    <s v="29418000"/>
    <s v=""/>
    <s v=""/>
    <s v=""/>
    <s v=""/>
    <n v="0"/>
    <s v=""/>
    <s v="PANADERIA LA CASONA DEL PAN C.A"/>
    <s v="J-30128801-7"/>
    <n v="48414037.5"/>
    <n v="0"/>
    <n v="48300937.5"/>
    <n v="97500"/>
    <s v="16"/>
    <n v="15600"/>
    <n v="0"/>
    <s v="-"/>
    <n v="0"/>
    <n v="0"/>
    <s v="-"/>
    <n v="0"/>
    <n v="0"/>
    <s v="-"/>
    <n v="0"/>
  </r>
  <r>
    <s v="294"/>
    <x v="20"/>
    <x v="1"/>
    <s v="001"/>
    <s v="Z1F0000700"/>
    <s v="1606"/>
    <s v="FC"/>
    <s v="29354000-29417000"/>
    <s v=""/>
    <s v=""/>
    <s v=""/>
    <s v=""/>
    <n v="0"/>
    <s v=""/>
    <s v="VENTAS NO CONTRIBUYENTES"/>
    <s v=""/>
    <n v="2269076541.6199999"/>
    <n v="0"/>
    <n v="1687574699.48"/>
    <n v="0"/>
    <s v="-"/>
    <n v="0"/>
    <n v="501294691.5"/>
    <s v="16"/>
    <n v="80207150.640000001"/>
    <n v="0"/>
    <s v="-"/>
    <n v="0"/>
    <n v="0"/>
    <s v="-"/>
    <n v="0"/>
  </r>
  <r>
    <s v="295"/>
    <x v="20"/>
    <x v="1"/>
    <s v="001"/>
    <s v="Z1F0000700"/>
    <s v="1606"/>
    <s v="FC"/>
    <s v="29419000-29437000"/>
    <s v=""/>
    <s v=""/>
    <s v=""/>
    <s v=""/>
    <n v="0"/>
    <s v=""/>
    <s v="VENTAS NO CONTRIBUYENTES"/>
    <s v=""/>
    <n v="911922356.71000004"/>
    <n v="0"/>
    <n v="607201267.96000004"/>
    <n v="0"/>
    <s v="-"/>
    <n v="0"/>
    <n v="262690593.75"/>
    <s v="16"/>
    <n v="42030495"/>
    <n v="0"/>
    <s v="-"/>
    <n v="0"/>
    <n v="0"/>
    <s v="-"/>
    <n v="0"/>
  </r>
  <r>
    <s v="296"/>
    <x v="20"/>
    <x v="1"/>
    <s v="001"/>
    <s v="Z1F0000700"/>
    <s v="1606"/>
    <s v="FC"/>
    <s v="29439000-29466001"/>
    <s v=""/>
    <s v=""/>
    <s v=""/>
    <s v=""/>
    <n v="0"/>
    <s v=""/>
    <s v="VENTAS NO CONTRIBUYENTES"/>
    <s v=""/>
    <n v="995300127.25"/>
    <n v="0"/>
    <n v="744986112.5"/>
    <n v="0"/>
    <s v="-"/>
    <n v="0"/>
    <n v="215787943.75"/>
    <s v="16"/>
    <n v="34526071"/>
    <n v="0"/>
    <s v="-"/>
    <n v="0"/>
    <n v="0"/>
    <s v="-"/>
    <n v="0"/>
  </r>
  <r>
    <s v="297"/>
    <x v="20"/>
    <x v="0"/>
    <s v="002"/>
    <s v="Z1F0017966"/>
    <s v="0513"/>
    <s v="FC"/>
    <s v="00016677"/>
    <s v=""/>
    <s v=""/>
    <s v=""/>
    <s v=""/>
    <n v="0"/>
    <s v=""/>
    <s v="GALERIADECOMOBILIA.C.A"/>
    <s v="J312806745"/>
    <n v="4582500"/>
    <n v="0"/>
    <n v="4582500"/>
    <n v="0"/>
    <s v="-"/>
    <n v="0"/>
    <n v="0"/>
    <s v="-"/>
    <n v="0"/>
    <n v="0"/>
    <s v="-"/>
    <n v="0"/>
    <n v="0"/>
    <s v="-"/>
    <n v="0"/>
  </r>
  <r>
    <s v="298"/>
    <x v="20"/>
    <x v="0"/>
    <s v="002"/>
    <s v="Z1F0017966"/>
    <s v="0513-0513"/>
    <s v="FC"/>
    <s v="00016645-00016676"/>
    <s v=""/>
    <s v=""/>
    <s v=""/>
    <s v=""/>
    <n v="0"/>
    <s v=""/>
    <s v="VENTAS NO CONTRIBUYENTES"/>
    <s v=""/>
    <n v="632852108.11000001"/>
    <n v="0"/>
    <n v="388289308.11000001"/>
    <n v="0"/>
    <s v="-"/>
    <n v="0"/>
    <n v="210830000"/>
    <s v="-"/>
    <n v="33732800"/>
    <n v="0"/>
    <s v="-"/>
    <n v="0"/>
    <n v="0"/>
    <s v="-"/>
    <n v="0"/>
  </r>
  <r>
    <s v="299"/>
    <x v="20"/>
    <x v="0"/>
    <s v="002"/>
    <s v="Z1F0017966"/>
    <s v="0513-0513"/>
    <s v="FC"/>
    <s v="00016678-00016693"/>
    <s v=""/>
    <s v=""/>
    <s v=""/>
    <s v=""/>
    <n v="0"/>
    <s v=""/>
    <s v="VENTAS NO CONTRIBUYENTES"/>
    <s v=""/>
    <n v="733586866.21000004"/>
    <n v="0"/>
    <n v="478409797.96000004"/>
    <n v="0"/>
    <s v="-"/>
    <n v="0"/>
    <n v="219980231.25"/>
    <s v="16"/>
    <n v="35196837"/>
    <n v="0"/>
    <s v="-"/>
    <n v="0"/>
    <n v="0"/>
    <s v="-"/>
    <n v="0"/>
  </r>
  <r>
    <s v="300"/>
    <x v="20"/>
    <x v="2"/>
    <s v="002"/>
    <s v="Z1F0008858"/>
    <s v="0967"/>
    <s v="NC"/>
    <s v=""/>
    <s v="00000156"/>
    <s v=""/>
    <s v="00127895"/>
    <s v="20/7/2021"/>
    <n v="17954700"/>
    <s v="VEN"/>
    <s v="GREILYS GIL"/>
    <s v="V12158592"/>
    <n v="-1000875"/>
    <n v="0"/>
    <n v="-1000875"/>
    <n v="0"/>
    <s v="-"/>
    <n v="0"/>
    <n v="0"/>
    <s v="-"/>
    <n v="0"/>
    <n v="0"/>
    <s v="-"/>
    <n v="0"/>
    <n v="0"/>
    <s v="-"/>
    <n v="0"/>
  </r>
  <r>
    <s v="301"/>
    <x v="20"/>
    <x v="2"/>
    <s v="002"/>
    <s v="Z1F0008858"/>
    <s v="0967"/>
    <s v="FC"/>
    <s v="00127879"/>
    <s v=""/>
    <s v=""/>
    <s v=""/>
    <s v=""/>
    <n v="0"/>
    <s v=""/>
    <s v="LUCHERIA TEQUEEMPANADA"/>
    <s v="V294208320 "/>
    <n v="4953375"/>
    <n v="0"/>
    <n v="4953375"/>
    <n v="0"/>
    <s v="-"/>
    <n v="0"/>
    <n v="0"/>
    <s v="-"/>
    <n v="0"/>
    <n v="0"/>
    <s v="-"/>
    <n v="0"/>
    <n v="0"/>
    <s v="-"/>
    <n v="0"/>
  </r>
  <r>
    <s v="302"/>
    <x v="20"/>
    <x v="2"/>
    <s v="002"/>
    <s v="Z1F0008858"/>
    <s v="0967-0967"/>
    <s v="FC"/>
    <s v="00127834-00127878"/>
    <s v=""/>
    <s v=""/>
    <s v=""/>
    <s v=""/>
    <n v="0"/>
    <s v=""/>
    <s v="VENTAS NO CONTRIBUYENTES"/>
    <s v=""/>
    <n v="465424269.48000002"/>
    <n v="0"/>
    <n v="450363641.48000002"/>
    <n v="0"/>
    <s v="-"/>
    <n v="0"/>
    <n v="12983300"/>
    <s v="-"/>
    <n v="2077328"/>
    <n v="0"/>
    <s v="-"/>
    <n v="0"/>
    <n v="0"/>
    <s v="-"/>
    <n v="0"/>
  </r>
  <r>
    <s v="303"/>
    <x v="20"/>
    <x v="2"/>
    <s v="002"/>
    <s v="Z1F0008858"/>
    <s v="0967-0967"/>
    <s v="FC"/>
    <s v="00127880-00128022"/>
    <s v=""/>
    <s v=""/>
    <s v=""/>
    <s v=""/>
    <n v="0"/>
    <s v=""/>
    <s v="VENTAS NO CONTRIBUYENTES"/>
    <s v=""/>
    <n v="1665902608.98"/>
    <n v="0"/>
    <n v="1538917408.98"/>
    <n v="0"/>
    <s v="-"/>
    <n v="0"/>
    <n v="109470000"/>
    <s v="-"/>
    <n v="17515200"/>
    <n v="0"/>
    <s v="-"/>
    <n v="0"/>
    <n v="0"/>
    <s v="-"/>
    <n v="0"/>
  </r>
  <r>
    <s v="304"/>
    <x v="20"/>
    <x v="1"/>
    <s v="002"/>
    <s v="Z1B8050002"/>
    <s v="1942"/>
    <s v="FC"/>
    <s v="00175359-00175361"/>
    <s v=""/>
    <s v=""/>
    <s v=""/>
    <s v=""/>
    <n v="0"/>
    <s v=""/>
    <s v="VENTAS NO CONTRIBUYENTES"/>
    <s v=""/>
    <n v="63829556.25"/>
    <n v="0"/>
    <n v="47151656.25"/>
    <n v="0"/>
    <s v="-"/>
    <n v="0"/>
    <n v="14377500"/>
    <s v="16"/>
    <n v="2300400"/>
    <n v="0"/>
    <s v="-"/>
    <n v="0"/>
    <n v="0"/>
    <s v="-"/>
    <n v="0"/>
  </r>
  <r>
    <s v="305"/>
    <x v="20"/>
    <x v="1"/>
    <s v="002"/>
    <s v="Z1B8050365"/>
    <s v="1342"/>
    <s v="FC "/>
    <s v="000886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06"/>
    <x v="20"/>
    <x v="1"/>
    <s v="002"/>
    <s v="Z1B8050149"/>
    <s v="1866"/>
    <s v="FC"/>
    <s v="00214412-00214508"/>
    <m/>
    <m/>
    <m/>
    <m/>
    <n v="0"/>
    <m/>
    <s v="VENTAS NO CONTRIBUYENTES"/>
    <m/>
    <n v="1098603000"/>
    <n v="0"/>
    <n v="1098603000"/>
    <n v="0"/>
    <s v="-"/>
    <n v="0"/>
    <n v="0"/>
    <s v="-"/>
    <n v="0"/>
    <n v="0"/>
    <s v="-"/>
    <n v="0"/>
    <n v="0"/>
    <s v="-"/>
    <n v="0"/>
  </r>
  <r>
    <s v="307"/>
    <x v="20"/>
    <x v="0"/>
    <s v="003"/>
    <s v="Z1F0017848"/>
    <s v="0506-0506"/>
    <s v="FC"/>
    <s v="00025312-00025311"/>
    <s v=""/>
    <s v=""/>
    <s v=""/>
    <s v=""/>
    <n v="0"/>
    <s v=""/>
    <s v="VENTAS NO CONTRIBUYENTES"/>
    <s v=""/>
    <n v="1577275546.9000001"/>
    <n v="0"/>
    <n v="1125489534.9000001"/>
    <n v="0"/>
    <s v="-"/>
    <n v="0"/>
    <n v="389470700"/>
    <s v="16"/>
    <n v="62315312"/>
    <n v="0"/>
    <s v="-"/>
    <n v="0"/>
    <n v="0"/>
    <s v="-"/>
    <n v="0"/>
  </r>
  <r>
    <s v="308"/>
    <x v="20"/>
    <x v="2"/>
    <s v="003"/>
    <s v="Z1F0008965"/>
    <s v="0955-0955"/>
    <s v="FC"/>
    <s v="00123241-00123436"/>
    <s v=""/>
    <s v=""/>
    <s v=""/>
    <s v=""/>
    <n v="0"/>
    <s v=""/>
    <s v="VENTAS NO CONTRIBUYENTES"/>
    <s v=""/>
    <n v="2570662476.8700004"/>
    <n v="0"/>
    <n v="2384928844.8700004"/>
    <n v="0"/>
    <s v="-"/>
    <n v="0"/>
    <n v="160115200"/>
    <s v="16"/>
    <n v="25618432"/>
    <n v="0"/>
    <s v="-"/>
    <n v="0"/>
    <n v="0"/>
    <s v="-"/>
    <n v="0"/>
  </r>
  <r>
    <s v="309"/>
    <x v="20"/>
    <x v="1"/>
    <s v="003"/>
    <s v="Z1B8051199"/>
    <s v="0025"/>
    <s v="FC"/>
    <s v="00001987"/>
    <s v=""/>
    <s v=""/>
    <s v=""/>
    <s v=""/>
    <n v="0"/>
    <s v=""/>
    <s v="ABASTOS LAS TRES LETRAS"/>
    <s v="J-00225757-1 "/>
    <n v="78750000"/>
    <n v="0"/>
    <n v="78750000"/>
    <n v="0"/>
    <s v="-"/>
    <n v="0"/>
    <n v="0"/>
    <s v="-"/>
    <n v="0"/>
    <n v="0"/>
    <s v="-"/>
    <n v="0"/>
    <n v="0"/>
    <s v="-"/>
    <n v="0"/>
  </r>
  <r>
    <s v="310"/>
    <x v="20"/>
    <x v="1"/>
    <s v="003"/>
    <s v="Z1B8051199"/>
    <s v="0025"/>
    <s v="FC"/>
    <s v="00001927"/>
    <s v=""/>
    <s v=""/>
    <s v=""/>
    <s v=""/>
    <n v="0"/>
    <s v=""/>
    <s v="INVERSIONES OIRANOLLIN CA"/>
    <s v="J-40819930-0"/>
    <n v="39375000"/>
    <n v="0"/>
    <n v="39375000"/>
    <n v="0"/>
    <s v="-"/>
    <n v="0"/>
    <n v="0"/>
    <s v="-"/>
    <n v="0"/>
    <n v="0"/>
    <s v="-"/>
    <n v="0"/>
    <n v="0"/>
    <s v="-"/>
    <n v="0"/>
  </r>
  <r>
    <s v="311"/>
    <x v="20"/>
    <x v="1"/>
    <s v="003"/>
    <s v="Z1B8051199"/>
    <s v="0025"/>
    <s v="FC"/>
    <s v="00001990"/>
    <s v=""/>
    <s v=""/>
    <s v=""/>
    <s v=""/>
    <n v="0"/>
    <s v=""/>
    <s v="VALET PARKING 50 KPH"/>
    <s v="J-31756025-6 "/>
    <n v="105027517.5"/>
    <n v="0"/>
    <n v="76089468.75"/>
    <n v="24946593.75"/>
    <s v="16"/>
    <n v="3991455"/>
    <n v="0"/>
    <s v="-"/>
    <n v="0"/>
    <n v="0"/>
    <s v="-"/>
    <n v="0"/>
    <n v="0"/>
    <s v="-"/>
    <n v="0"/>
  </r>
  <r>
    <s v="312"/>
    <x v="20"/>
    <x v="1"/>
    <s v="003"/>
    <s v="Z1B8051199"/>
    <s v="0025"/>
    <s v="FC"/>
    <s v="00001884-00001926"/>
    <s v=""/>
    <s v=""/>
    <s v=""/>
    <s v=""/>
    <n v="0"/>
    <s v=""/>
    <s v="VENTAS NO CONTRIBUYENTES"/>
    <s v=""/>
    <n v="3403919457.5299997"/>
    <n v="0"/>
    <n v="2667226300.25"/>
    <n v="0"/>
    <s v="-"/>
    <n v="0"/>
    <n v="635080308"/>
    <s v="16"/>
    <n v="101612849.28"/>
    <n v="0"/>
    <s v="-"/>
    <n v="0"/>
    <n v="0"/>
    <s v="-"/>
    <n v="0"/>
  </r>
  <r>
    <s v="313"/>
    <x v="20"/>
    <x v="1"/>
    <s v="003"/>
    <s v="Z1B8051199"/>
    <s v="0025"/>
    <s v="FC"/>
    <s v="00001928-00001986"/>
    <s v=""/>
    <s v=""/>
    <s v=""/>
    <s v=""/>
    <n v="0"/>
    <s v=""/>
    <s v="VENTAS NO CONTRIBUYENTES"/>
    <s v=""/>
    <n v="2570834967.8499999"/>
    <n v="0"/>
    <n v="1763728851.25"/>
    <n v="0"/>
    <s v="-"/>
    <n v="0"/>
    <n v="695781135"/>
    <s v="16"/>
    <n v="111324981.60000001"/>
    <n v="0"/>
    <s v="-"/>
    <n v="0"/>
    <n v="0"/>
    <s v="-"/>
    <n v="0"/>
  </r>
  <r>
    <s v="314"/>
    <x v="20"/>
    <x v="1"/>
    <s v="003"/>
    <s v="Z1B8051199"/>
    <s v="0025"/>
    <s v="FC"/>
    <s v="00001988-00001989"/>
    <s v=""/>
    <s v=""/>
    <s v=""/>
    <s v=""/>
    <n v="0"/>
    <s v=""/>
    <s v="VENTAS NO CONTRIBUYENTES"/>
    <s v=""/>
    <n v="121422105"/>
    <n v="0"/>
    <n v="93339375"/>
    <n v="0"/>
    <s v="-"/>
    <n v="0"/>
    <n v="24209250"/>
    <s v="16"/>
    <n v="3873480"/>
    <n v="0"/>
    <s v="-"/>
    <n v="0"/>
    <n v="0"/>
    <s v="-"/>
    <n v="0"/>
  </r>
  <r>
    <s v="315"/>
    <x v="20"/>
    <x v="1"/>
    <s v="003"/>
    <s v="Z1B8051199"/>
    <s v="0025"/>
    <s v="FC"/>
    <s v="00001991-00001999"/>
    <s v=""/>
    <s v=""/>
    <s v=""/>
    <s v=""/>
    <n v="0"/>
    <s v=""/>
    <s v="VENTAS NO CONTRIBUYENTES"/>
    <s v=""/>
    <n v="236272275.25"/>
    <n v="0"/>
    <n v="188456575"/>
    <n v="0"/>
    <s v="-"/>
    <n v="0"/>
    <n v="41220431.25"/>
    <s v="16"/>
    <n v="6595269"/>
    <n v="0"/>
    <s v="-"/>
    <n v="0"/>
    <n v="0"/>
    <s v="-"/>
    <n v="0"/>
  </r>
  <r>
    <s v="316"/>
    <x v="20"/>
    <x v="0"/>
    <s v="004"/>
    <s v="Z1F0017963"/>
    <s v="0514"/>
    <s v="FC"/>
    <s v="00016937"/>
    <s v=""/>
    <s v=""/>
    <s v=""/>
    <s v=""/>
    <n v="0"/>
    <s v=""/>
    <s v="ALFA 2000 GERENCIA INMOBILIARIAC.A"/>
    <s v="J310379769"/>
    <n v="140088195"/>
    <n v="0"/>
    <n v="52930725"/>
    <n v="75135750"/>
    <s v="16"/>
    <n v="12021720"/>
    <n v="0"/>
    <s v="-"/>
    <n v="0"/>
    <n v="0"/>
    <s v="-"/>
    <n v="0"/>
    <n v="0"/>
    <s v="-"/>
    <n v="0"/>
  </r>
  <r>
    <s v="317"/>
    <x v="20"/>
    <x v="0"/>
    <s v="004"/>
    <s v="Z1F0017963"/>
    <s v="0513-0514"/>
    <s v="FC"/>
    <s v="00016892-00016936"/>
    <s v=""/>
    <s v=""/>
    <s v=""/>
    <s v=""/>
    <n v="0"/>
    <s v=""/>
    <s v="VENTAS NO CONTRIBUYENTES"/>
    <s v=""/>
    <n v="1503567426.6300001"/>
    <n v="0"/>
    <n v="1047555067.73"/>
    <n v="0"/>
    <s v="-"/>
    <n v="0"/>
    <n v="393114102.5"/>
    <s v="-"/>
    <n v="62898256.399999999"/>
    <n v="0"/>
    <s v="-"/>
    <n v="0"/>
    <n v="0"/>
    <s v="-"/>
    <n v="0"/>
  </r>
  <r>
    <s v="318"/>
    <x v="20"/>
    <x v="0"/>
    <s v="004"/>
    <s v="Z1F0017963"/>
    <s v="0514-0514"/>
    <s v="FC"/>
    <s v="00016938-00016951"/>
    <s v=""/>
    <s v=""/>
    <s v=""/>
    <s v=""/>
    <n v="0"/>
    <s v=""/>
    <s v="VENTAS NO CONTRIBUYENTES"/>
    <s v=""/>
    <n v="323409279.61000001"/>
    <n v="0"/>
    <n v="192541748.11000001"/>
    <n v="0"/>
    <s v="-"/>
    <n v="0"/>
    <n v="112816837.5"/>
    <s v="-"/>
    <n v="18050694"/>
    <n v="0"/>
    <s v="-"/>
    <n v="0"/>
    <n v="0"/>
    <s v="-"/>
    <n v="0"/>
  </r>
  <r>
    <s v="319"/>
    <x v="20"/>
    <x v="1"/>
    <s v="004"/>
    <s v="Z1B8050937"/>
    <s v="1870"/>
    <s v="FC"/>
    <s v="00172491-00172628"/>
    <s v=""/>
    <s v=""/>
    <s v=""/>
    <s v=""/>
    <n v="0"/>
    <s v=""/>
    <s v="VENTAS NO CONTRIBUYENTES"/>
    <s v=""/>
    <n v="4273763548.5300002"/>
    <n v="0"/>
    <n v="3112574390.48"/>
    <n v="0"/>
    <s v="-"/>
    <n v="0"/>
    <n v="1001025136.25"/>
    <s v="16"/>
    <n v="160164021.80000001"/>
    <n v="0"/>
    <s v="-"/>
    <n v="0"/>
    <n v="0"/>
    <s v="-"/>
    <n v="0"/>
  </r>
  <r>
    <s v="320"/>
    <x v="20"/>
    <x v="0"/>
    <s v="005"/>
    <s v="Z1F0017998"/>
    <s v="0504-0504"/>
    <s v="FC"/>
    <s v="00020787-00020817"/>
    <s v=""/>
    <s v=""/>
    <s v=""/>
    <s v=""/>
    <n v="0"/>
    <s v=""/>
    <s v="VENTAS NO CONTRIBUYENTES"/>
    <s v=""/>
    <n v="497526264.44000006"/>
    <n v="0"/>
    <n v="315990031.54000002"/>
    <n v="0"/>
    <s v="-"/>
    <n v="0"/>
    <n v="156496752.5"/>
    <s v="-"/>
    <n v="25039480.399999999"/>
    <n v="0"/>
    <s v="-"/>
    <n v="0"/>
    <n v="0"/>
    <s v="-"/>
    <n v="0"/>
  </r>
  <r>
    <s v="321"/>
    <x v="20"/>
    <x v="0"/>
    <s v="005"/>
    <s v="Z1F0017998"/>
    <s v="0504-0504"/>
    <s v="FC"/>
    <s v="00020818-00020828"/>
    <s v=""/>
    <s v=""/>
    <s v=""/>
    <s v=""/>
    <n v="0"/>
    <s v=""/>
    <s v="VENTAS NO CONTRIBUYENTES"/>
    <s v=""/>
    <n v="803677451.25"/>
    <n v="0"/>
    <n v="568365288.75"/>
    <n v="0"/>
    <s v="-"/>
    <n v="0"/>
    <n v="202855312.5"/>
    <s v="16"/>
    <n v="32456850"/>
    <n v="0"/>
    <s v="-"/>
    <n v="0"/>
    <n v="0"/>
    <s v="-"/>
    <n v="0"/>
  </r>
  <r>
    <s v="322"/>
    <x v="20"/>
    <x v="1"/>
    <s v="005"/>
    <s v="Z1B8050363"/>
    <s v="0026"/>
    <s v="FC"/>
    <s v="00002570-00002726"/>
    <s v=""/>
    <s v=""/>
    <s v=""/>
    <s v=""/>
    <n v="0"/>
    <s v=""/>
    <s v="VENTAS NO CONTRIBUYENTES"/>
    <s v=""/>
    <n v="5318537562.25"/>
    <n v="0"/>
    <n v="4161286337.9799995"/>
    <n v="0"/>
    <s v="-"/>
    <n v="0"/>
    <n v="997630365.75"/>
    <s v="-"/>
    <n v="159620858.51999998"/>
    <n v="0"/>
    <s v="-"/>
    <n v="0"/>
    <n v="0"/>
    <s v="-"/>
    <n v="0"/>
  </r>
  <r>
    <s v="323"/>
    <x v="20"/>
    <x v="0"/>
    <s v="006"/>
    <s v="Z1F0017787"/>
    <s v="0475"/>
    <s v="NC"/>
    <s v=""/>
    <s v="00000040"/>
    <s v=""/>
    <s v="00009528"/>
    <s v="20-07-2021"/>
    <n v="16857000"/>
    <s v="VEN"/>
    <s v="FLABIO"/>
    <s v="V14742662"/>
    <n v="-4132500"/>
    <n v="0"/>
    <n v="0"/>
    <n v="0"/>
    <s v="-"/>
    <n v="0"/>
    <n v="-3562500"/>
    <s v="16"/>
    <n v="-570000"/>
    <n v="0"/>
    <s v="-"/>
    <n v="0"/>
    <n v="0"/>
    <s v="-"/>
    <n v="0"/>
  </r>
  <r>
    <s v="324"/>
    <x v="20"/>
    <x v="0"/>
    <s v="006"/>
    <s v="Z1F0017787"/>
    <s v="0475-0475"/>
    <s v="FC"/>
    <s v="00009489-00009548"/>
    <s v=""/>
    <s v=""/>
    <s v=""/>
    <s v=""/>
    <n v="0"/>
    <s v=""/>
    <s v="VENTAS NO CONTRIBUYENTES"/>
    <s v=""/>
    <n v="1580794074.3799999"/>
    <n v="0"/>
    <n v="923676810.37999988"/>
    <n v="0"/>
    <s v="-"/>
    <n v="0"/>
    <n v="566480400"/>
    <s v="16"/>
    <n v="90636864"/>
    <n v="0"/>
    <s v="-"/>
    <n v="0"/>
    <n v="0"/>
    <s v="-"/>
    <n v="0"/>
  </r>
  <r>
    <s v="325"/>
    <x v="20"/>
    <x v="1"/>
    <s v="006"/>
    <s v="Z1B8044815"/>
    <s v="1933"/>
    <s v="FC"/>
    <s v="00167120-00167252"/>
    <s v=""/>
    <s v=""/>
    <s v=""/>
    <s v=""/>
    <n v="0"/>
    <s v=""/>
    <s v="VENTAS NO CONTRIBUYENTES"/>
    <s v=""/>
    <n v="5170810958.8000002"/>
    <n v="0"/>
    <n v="4104621189.75"/>
    <n v="0"/>
    <s v="-"/>
    <n v="0"/>
    <n v="919129111.25"/>
    <s v="16"/>
    <n v="147060657.80000001"/>
    <n v="0"/>
    <s v="-"/>
    <n v="0"/>
    <n v="0"/>
    <s v="-"/>
    <n v="0"/>
  </r>
  <r>
    <s v="326"/>
    <x v="20"/>
    <x v="1"/>
    <s v="007"/>
    <s v="Z1B8050013"/>
    <s v="1969"/>
    <s v="FC"/>
    <s v="0018406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27"/>
    <x v="20"/>
    <x v="0"/>
    <s v="008"/>
    <s v="Z1F0017970"/>
    <s v="0140-0140"/>
    <s v="FC"/>
    <s v="00002115-00002127"/>
    <s v=""/>
    <s v=""/>
    <s v=""/>
    <s v=""/>
    <n v="0"/>
    <s v=""/>
    <s v="VENTAS NO CONTRIBUYENTES"/>
    <s v=""/>
    <n v="160435650"/>
    <n v="0"/>
    <n v="17325000"/>
    <n v="0"/>
    <s v="-"/>
    <n v="0"/>
    <n v="123371250"/>
    <s v="16"/>
    <n v="19739400"/>
    <n v="0"/>
    <s v="-"/>
    <n v="0"/>
    <n v="0"/>
    <s v="-"/>
    <n v="0"/>
  </r>
  <r>
    <s v="328"/>
    <x v="20"/>
    <x v="1"/>
    <s v="008"/>
    <s v="Z1B8050003"/>
    <s v="1885"/>
    <s v="FC"/>
    <s v="00183636-00183746"/>
    <s v=""/>
    <s v=""/>
    <s v=""/>
    <s v=""/>
    <n v="0"/>
    <s v=""/>
    <s v="VENTAS NO CONTRIBUYENTES"/>
    <s v=""/>
    <n v="5649125448.5600004"/>
    <n v="0"/>
    <n v="4650646921.9799995"/>
    <n v="0"/>
    <s v="-"/>
    <n v="0"/>
    <n v="860757350.5"/>
    <s v="16"/>
    <n v="137721176.08000001"/>
    <n v="0"/>
    <s v="-"/>
    <n v="0"/>
    <n v="0"/>
    <s v="-"/>
    <n v="0"/>
  </r>
  <r>
    <s v="329"/>
    <x v="20"/>
    <x v="1"/>
    <s v="009"/>
    <s v="Z1B8014458"/>
    <s v="1936"/>
    <s v="FC"/>
    <s v="00184771-00184816"/>
    <s v=""/>
    <s v=""/>
    <s v=""/>
    <s v=""/>
    <n v="0"/>
    <s v=""/>
    <s v="VENTAS NO CONTRIBUYENTES"/>
    <s v=""/>
    <n v="1825313205.75"/>
    <n v="0"/>
    <n v="1345484737.5"/>
    <n v="0"/>
    <s v="-"/>
    <n v="0"/>
    <n v="413645231.25"/>
    <s v="-"/>
    <n v="66183237"/>
    <n v="0"/>
    <s v="-"/>
    <n v="0"/>
    <n v="0"/>
    <s v="-"/>
    <n v="0"/>
  </r>
  <r>
    <s v="330"/>
    <x v="20"/>
    <x v="1"/>
    <s v="010"/>
    <s v="Z1F0000341"/>
    <s v="1409"/>
    <s v="FC"/>
    <s v="00082056-00082060"/>
    <s v=""/>
    <s v=""/>
    <s v=""/>
    <s v=""/>
    <n v="0"/>
    <s v=""/>
    <s v="VENTAS NO CONTRIBUYENTES"/>
    <s v=""/>
    <n v="347430206.25"/>
    <n v="0"/>
    <n v="310115906.25"/>
    <n v="0"/>
    <s v="-"/>
    <n v="0"/>
    <n v="32167500"/>
    <s v="16"/>
    <n v="5146800"/>
    <n v="0"/>
    <s v="-"/>
    <n v="0"/>
    <n v="0"/>
    <s v="-"/>
    <n v="0"/>
  </r>
  <r>
    <s v="331"/>
    <x v="20"/>
    <x v="1"/>
    <s v="011"/>
    <s v="Z1F0004616"/>
    <s v="0842-0842"/>
    <s v="FC"/>
    <s v="00113495-00113659"/>
    <s v=""/>
    <s v=""/>
    <s v=""/>
    <s v=""/>
    <n v="0"/>
    <s v=""/>
    <s v="VENTAS NO CONTRIBUYENTES"/>
    <s v=""/>
    <n v="2046015128.5"/>
    <n v="0"/>
    <n v="1937432806.5"/>
    <n v="0"/>
    <s v="-"/>
    <n v="0"/>
    <n v="93605450"/>
    <s v="-"/>
    <n v="14976872"/>
    <n v="0"/>
    <s v="-"/>
    <n v="0"/>
    <n v="0"/>
    <s v="-"/>
    <n v="0"/>
  </r>
  <r>
    <s v="332"/>
    <x v="20"/>
    <x v="1"/>
    <s v="012"/>
    <s v="Z1B8038506"/>
    <s v="1790"/>
    <s v="FC"/>
    <s v="00076148"/>
    <s v=""/>
    <s v=""/>
    <s v=""/>
    <s v=""/>
    <n v="0"/>
    <s v=""/>
    <s v="CONSORCIO COINSA LA QUINTA"/>
    <s v="J29486902-5 "/>
    <n v="30763200"/>
    <n v="0"/>
    <n v="0"/>
    <n v="26520000"/>
    <s v="16"/>
    <n v="4243200"/>
    <n v="0"/>
    <s v="-"/>
    <n v="0"/>
    <n v="0"/>
    <s v="-"/>
    <n v="0"/>
    <n v="0"/>
    <s v="-"/>
    <n v="0"/>
  </r>
  <r>
    <s v="333"/>
    <x v="20"/>
    <x v="1"/>
    <s v="012"/>
    <s v="Z1B8038506"/>
    <s v="1790"/>
    <s v="FC"/>
    <s v="00076144"/>
    <s v=""/>
    <s v=""/>
    <s v=""/>
    <s v=""/>
    <n v="0"/>
    <s v=""/>
    <s v="SERVICIOS FUNERARIO CHACON"/>
    <s v="J406322504 "/>
    <n v="26731500"/>
    <n v="0"/>
    <n v="9375000"/>
    <n v="14962500"/>
    <s v="16"/>
    <n v="2394000"/>
    <n v="0"/>
    <s v="-"/>
    <n v="0"/>
    <n v="0"/>
    <s v="-"/>
    <n v="0"/>
    <n v="0"/>
    <s v="-"/>
    <n v="0"/>
  </r>
  <r>
    <s v="334"/>
    <x v="20"/>
    <x v="1"/>
    <s v="012"/>
    <s v="Z1B8038506"/>
    <s v="1790"/>
    <s v="FC"/>
    <s v="00076142-00076143"/>
    <s v=""/>
    <s v=""/>
    <s v=""/>
    <s v=""/>
    <n v="0"/>
    <s v=""/>
    <s v="VENTAS NO CONTRIBUYENTES"/>
    <s v=""/>
    <n v="54193500"/>
    <n v="0"/>
    <n v="15000000"/>
    <n v="0"/>
    <s v="-"/>
    <n v="0"/>
    <n v="33787500"/>
    <s v="16"/>
    <n v="5406000"/>
    <n v="0"/>
    <s v="-"/>
    <n v="0"/>
    <n v="0"/>
    <s v="-"/>
    <n v="0"/>
  </r>
  <r>
    <s v="335"/>
    <x v="20"/>
    <x v="1"/>
    <s v="012"/>
    <s v="Z1B8038506"/>
    <s v="1790"/>
    <s v="FC"/>
    <s v="00076145-00076147"/>
    <s v=""/>
    <s v=""/>
    <s v=""/>
    <s v=""/>
    <n v="0"/>
    <s v=""/>
    <s v="VENTAS NO CONTRIBUYENTES"/>
    <s v=""/>
    <n v="60500250"/>
    <n v="0"/>
    <n v="5625000"/>
    <n v="0"/>
    <s v="-"/>
    <n v="0"/>
    <n v="47306250"/>
    <s v="-"/>
    <n v="7569000"/>
    <n v="0"/>
    <s v="-"/>
    <n v="0"/>
    <n v="0"/>
    <s v="-"/>
    <n v="0"/>
  </r>
  <r>
    <s v="336"/>
    <x v="20"/>
    <x v="1"/>
    <s v="012"/>
    <s v="Z1B8038506"/>
    <s v="1790"/>
    <s v="FC"/>
    <s v="00076149-00076152"/>
    <s v=""/>
    <s v=""/>
    <s v=""/>
    <s v=""/>
    <n v="0"/>
    <s v=""/>
    <s v="VENTAS NO CONTRIBUYENTES"/>
    <s v=""/>
    <n v="63729000"/>
    <n v="0"/>
    <n v="21033750"/>
    <n v="0"/>
    <s v="-"/>
    <n v="0"/>
    <n v="36806250"/>
    <s v="-"/>
    <n v="5889000"/>
    <n v="0"/>
    <s v="-"/>
    <n v="0"/>
    <n v="0"/>
    <s v="-"/>
    <n v="0"/>
  </r>
  <r>
    <s v="337"/>
    <x v="20"/>
    <x v="1"/>
    <s v="013"/>
    <s v="Z1B8050578"/>
    <s v="1749"/>
    <s v="NC"/>
    <s v=""/>
    <s v="00000060"/>
    <s v=""/>
    <s v="00156887"/>
    <s v="20/7/2021"/>
    <n v="19184062.5"/>
    <s v="VEN"/>
    <s v="DORIS CARRILLO"/>
    <s v="V18608267 "/>
    <n v="-19184062.5"/>
    <n v="0"/>
    <n v="-19184062.5"/>
    <n v="0"/>
    <s v="-"/>
    <n v="0"/>
    <n v="0"/>
    <s v="-"/>
    <n v="0"/>
    <n v="0"/>
    <s v="-"/>
    <n v="0"/>
    <n v="0"/>
    <s v="-"/>
    <n v="0"/>
  </r>
  <r>
    <s v="338"/>
    <x v="20"/>
    <x v="1"/>
    <s v="013"/>
    <s v="Z1B8050578"/>
    <s v="1749"/>
    <s v="FC"/>
    <s v="00156885"/>
    <s v=""/>
    <s v=""/>
    <s v=""/>
    <s v=""/>
    <n v="0"/>
    <s v=""/>
    <s v="F SODA 3F"/>
    <s v="J-00101774-7 "/>
    <n v="10950000"/>
    <n v="0"/>
    <n v="10950000"/>
    <n v="0"/>
    <s v="-"/>
    <n v="0"/>
    <n v="0"/>
    <s v="-"/>
    <n v="0"/>
    <n v="0"/>
    <s v="-"/>
    <n v="0"/>
    <n v="0"/>
    <s v="-"/>
    <n v="0"/>
  </r>
  <r>
    <s v="339"/>
    <x v="20"/>
    <x v="1"/>
    <s v="013"/>
    <s v="Z1B8050578"/>
    <s v="1749"/>
    <s v="FC"/>
    <s v="00156849"/>
    <s v=""/>
    <s v=""/>
    <s v=""/>
    <s v=""/>
    <n v="0"/>
    <s v=""/>
    <s v="MAXIPAN"/>
    <s v="J-31475870-5 "/>
    <n v="18037500"/>
    <n v="0"/>
    <n v="18037500"/>
    <n v="0"/>
    <s v="-"/>
    <n v="0"/>
    <n v="0"/>
    <s v="-"/>
    <n v="0"/>
    <n v="0"/>
    <s v="-"/>
    <n v="0"/>
    <n v="0"/>
    <s v="-"/>
    <n v="0"/>
  </r>
  <r>
    <s v="340"/>
    <x v="20"/>
    <x v="1"/>
    <s v="013"/>
    <s v="Z1B8050578"/>
    <s v="1749-1749"/>
    <s v="FC"/>
    <s v="00156845-00156848"/>
    <s v=""/>
    <s v=""/>
    <s v=""/>
    <s v=""/>
    <n v="0"/>
    <s v=""/>
    <s v="VENTAS NO CONTRIBUYENTES"/>
    <s v=""/>
    <n v="30099352"/>
    <n v="0"/>
    <n v="5180000"/>
    <n v="0"/>
    <s v="-"/>
    <n v="0"/>
    <n v="21482200"/>
    <s v="-"/>
    <n v="3437152"/>
    <n v="0"/>
    <s v="-"/>
    <n v="0"/>
    <n v="0"/>
    <s v="-"/>
    <n v="0"/>
  </r>
  <r>
    <s v="341"/>
    <x v="20"/>
    <x v="1"/>
    <s v="013"/>
    <s v="Z1B8050578"/>
    <s v="1749-1749"/>
    <s v="FC"/>
    <s v="00156850-00156884"/>
    <s v=""/>
    <s v=""/>
    <s v=""/>
    <s v=""/>
    <n v="0"/>
    <s v=""/>
    <s v="VENTAS NO CONTRIBUYENTES"/>
    <s v=""/>
    <n v="587508878.98000002"/>
    <n v="0"/>
    <n v="497936752.98000002"/>
    <n v="0"/>
    <s v="-"/>
    <n v="0"/>
    <n v="77217350"/>
    <s v="-"/>
    <n v="12354776"/>
    <n v="0"/>
    <s v="-"/>
    <n v="0"/>
    <n v="0"/>
    <s v="-"/>
    <n v="0"/>
  </r>
  <r>
    <s v="342"/>
    <x v="20"/>
    <x v="1"/>
    <s v="013"/>
    <s v="Z1B8050578"/>
    <s v="1749-1749"/>
    <s v="FC"/>
    <s v="00156886-00156919"/>
    <s v=""/>
    <s v=""/>
    <s v=""/>
    <s v=""/>
    <n v="0"/>
    <s v=""/>
    <s v="VENTAS NO CONTRIBUYENTES"/>
    <s v=""/>
    <n v="394861802.73000002"/>
    <n v="0"/>
    <n v="369344702.73000002"/>
    <n v="0"/>
    <s v="-"/>
    <n v="0"/>
    <n v="21997500"/>
    <s v="-"/>
    <n v="3519600"/>
    <n v="0"/>
    <s v="-"/>
    <n v="0"/>
    <n v="0"/>
    <s v="-"/>
    <n v="0"/>
  </r>
  <r>
    <s v="343"/>
    <x v="20"/>
    <x v="1"/>
    <s v="014"/>
    <s v="Z1F0000338"/>
    <s v="1631"/>
    <s v="FC"/>
    <s v="00067755-00067845"/>
    <s v=""/>
    <s v=""/>
    <s v=""/>
    <s v=""/>
    <n v="0"/>
    <s v=""/>
    <s v="VENTAS NO CONTRIBUYENTES"/>
    <s v=""/>
    <n v="591824544"/>
    <n v="0"/>
    <n v="412777500"/>
    <n v="0"/>
    <s v="-"/>
    <n v="0"/>
    <n v="154350900"/>
    <s v="16"/>
    <n v="24696144"/>
    <n v="0"/>
    <s v="-"/>
    <n v="0"/>
    <n v="0"/>
    <s v="-"/>
    <n v="0"/>
  </r>
  <r>
    <s v="344"/>
    <x v="20"/>
    <x v="1"/>
    <s v="015"/>
    <s v="Z1B8050356"/>
    <s v="1768"/>
    <s v="FC"/>
    <s v="00091845-00091856"/>
    <s v=""/>
    <s v=""/>
    <s v=""/>
    <s v=""/>
    <n v="0"/>
    <s v=""/>
    <s v="VENTAS NO CONTRIBUYENTES"/>
    <s v=""/>
    <n v="498470831.25"/>
    <n v="0"/>
    <n v="444578681.25"/>
    <n v="0"/>
    <s v="-"/>
    <n v="0"/>
    <n v="46458750"/>
    <s v="-"/>
    <n v="7433400"/>
    <n v="0"/>
    <s v="-"/>
    <n v="0"/>
    <n v="0"/>
    <s v="-"/>
    <n v="0"/>
  </r>
  <r>
    <s v="345"/>
    <x v="20"/>
    <x v="1"/>
    <s v="016"/>
    <s v="Z1F0000490"/>
    <s v="0309"/>
    <s v="FC"/>
    <s v="06406000-00006477"/>
    <s v=""/>
    <s v=""/>
    <s v=""/>
    <s v=""/>
    <n v="0"/>
    <s v=""/>
    <s v="VENTAS NO CONTRIBUYENTES"/>
    <s v=""/>
    <n v="795899747.25"/>
    <n v="0"/>
    <n v="617972741.25"/>
    <n v="0"/>
    <s v="-"/>
    <n v="0"/>
    <n v="153385350"/>
    <s v="16"/>
    <n v="24541656"/>
    <n v="0"/>
    <s v="-"/>
    <n v="0"/>
    <n v="0"/>
    <s v="-"/>
    <n v="0"/>
  </r>
  <r>
    <s v="346"/>
    <x v="20"/>
    <x v="1"/>
    <s v="016"/>
    <s v="Z1F0000490"/>
    <s v="0309"/>
    <s v="NC"/>
    <s v=""/>
    <s v="00000018"/>
    <s v=""/>
    <s v="00006428"/>
    <s v="20/7/2021"/>
    <n v="4123800"/>
    <s v="VEN"/>
    <s v="XAVIER GARCIAS"/>
    <s v="V25948515 "/>
    <n v="-4123800"/>
    <n v="0"/>
    <n v="0"/>
    <n v="0"/>
    <s v="-"/>
    <n v="0"/>
    <n v="-3555000"/>
    <s v="16"/>
    <n v="-568800"/>
    <n v="0"/>
    <s v="-"/>
    <n v="0"/>
    <n v="0"/>
    <s v="-"/>
    <n v="0"/>
  </r>
  <r>
    <s v="347"/>
    <x v="20"/>
    <x v="1"/>
    <s v="017"/>
    <s v="Z7C0004030"/>
    <s v="022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8"/>
    <x v="21"/>
    <x v="0"/>
    <s v="001"/>
    <s v="Z1F0017854"/>
    <s v="0517-0517"/>
    <s v="FC"/>
    <s v="00031273-00031349"/>
    <s v=""/>
    <s v=""/>
    <s v=""/>
    <s v=""/>
    <n v="0"/>
    <s v=""/>
    <s v="VENTAS NO CONTRIBUYENTES"/>
    <s v=""/>
    <n v="2108661485.7799997"/>
    <n v="0"/>
    <n v="1365260909.8"/>
    <n v="0"/>
    <s v="-"/>
    <n v="0"/>
    <n v="640862565.5"/>
    <s v="16"/>
    <n v="102538010.47999999"/>
    <n v="0"/>
    <s v="-"/>
    <n v="0"/>
    <n v="0"/>
    <s v="-"/>
    <n v="0"/>
  </r>
  <r>
    <s v="349"/>
    <x v="21"/>
    <x v="1"/>
    <s v="001"/>
    <s v="Z1F0000700"/>
    <s v="1607"/>
    <s v="FC"/>
    <s v="29467000"/>
    <s v=""/>
    <s v=""/>
    <s v=""/>
    <s v=""/>
    <n v="0"/>
    <s v=""/>
    <s v="ADELIS MEDINA"/>
    <s v="V6952999"/>
    <n v="10725000"/>
    <n v="0"/>
    <n v="10725000"/>
    <n v="0"/>
    <s v="-"/>
    <n v="0"/>
    <n v="0"/>
    <s v="-"/>
    <n v="0"/>
    <n v="0"/>
    <s v="-"/>
    <n v="0"/>
    <n v="0"/>
    <s v="-"/>
    <n v="0"/>
  </r>
  <r>
    <s v="350"/>
    <x v="21"/>
    <x v="1"/>
    <s v="001"/>
    <s v="Z1F0000700"/>
    <s v="1607"/>
    <s v="FC"/>
    <s v="29468000"/>
    <s v=""/>
    <s v=""/>
    <s v=""/>
    <s v=""/>
    <n v="0"/>
    <s v=""/>
    <s v="INVERSIONES AMITAI C.A"/>
    <s v="J-40288741-8"/>
    <n v="547500000"/>
    <n v="0"/>
    <n v="547500000"/>
    <n v="0"/>
    <s v="-"/>
    <n v="0"/>
    <n v="0"/>
    <s v="-"/>
    <n v="0"/>
    <n v="0"/>
    <s v="-"/>
    <n v="0"/>
    <n v="0"/>
    <s v="-"/>
    <n v="0"/>
  </r>
  <r>
    <s v="351"/>
    <x v="21"/>
    <x v="1"/>
    <s v="001"/>
    <s v="Z1F0000700"/>
    <s v="1607"/>
    <s v="FC"/>
    <s v="29469000"/>
    <s v=""/>
    <s v=""/>
    <s v=""/>
    <s v=""/>
    <n v="0"/>
    <s v=""/>
    <s v="PANADERIA YESSIPAN C.A"/>
    <s v="J-30231364-3"/>
    <n v="346875000"/>
    <n v="0"/>
    <n v="346875000"/>
    <n v="0"/>
    <s v="-"/>
    <n v="0"/>
    <n v="0"/>
    <s v="-"/>
    <n v="0"/>
    <n v="0"/>
    <s v="-"/>
    <n v="0"/>
    <n v="0"/>
    <s v="-"/>
    <n v="0"/>
  </r>
  <r>
    <s v="352"/>
    <x v="21"/>
    <x v="1"/>
    <s v="001"/>
    <s v="Z1F0000700"/>
    <s v="1607"/>
    <s v="FC"/>
    <s v="29479000"/>
    <s v=""/>
    <s v=""/>
    <s v=""/>
    <s v=""/>
    <n v="0"/>
    <s v=""/>
    <s v="STARLOAF C.A"/>
    <s v="J-40237599-9"/>
    <n v="273750000"/>
    <n v="0"/>
    <n v="273750000"/>
    <n v="0"/>
    <s v="-"/>
    <n v="0"/>
    <n v="0"/>
    <s v="-"/>
    <n v="0"/>
    <n v="0"/>
    <s v="-"/>
    <n v="0"/>
    <n v="0"/>
    <s v="-"/>
    <n v="0"/>
  </r>
  <r>
    <s v="353"/>
    <x v="21"/>
    <x v="1"/>
    <s v="001"/>
    <s v="Z1F0000700"/>
    <s v="1607"/>
    <s v="FC"/>
    <s v="29470000-29478000"/>
    <s v=""/>
    <s v=""/>
    <s v=""/>
    <s v=""/>
    <n v="0"/>
    <s v=""/>
    <s v="VENTAS NO CONTRIBUYENTES"/>
    <s v=""/>
    <n v="2326608262.5"/>
    <n v="0"/>
    <n v="2248077712.5"/>
    <n v="0"/>
    <s v="-"/>
    <n v="0"/>
    <n v="67698750"/>
    <s v="-"/>
    <n v="10831800"/>
    <n v="0"/>
    <s v="-"/>
    <n v="0"/>
    <n v="0"/>
    <s v="-"/>
    <n v="0"/>
  </r>
  <r>
    <s v="354"/>
    <x v="21"/>
    <x v="1"/>
    <s v="001"/>
    <s v="Z1F0000700"/>
    <s v="1607"/>
    <s v="FC"/>
    <s v="29480000-29582001"/>
    <s v=""/>
    <s v=""/>
    <s v=""/>
    <s v=""/>
    <n v="0"/>
    <s v=""/>
    <s v="VENTAS NO CONTRIBUYENTES"/>
    <s v=""/>
    <n v="4246569624.3600001"/>
    <n v="0"/>
    <n v="3102526313.5"/>
    <n v="0"/>
    <s v="-"/>
    <n v="0"/>
    <n v="986244233.5"/>
    <s v="16"/>
    <n v="157799077.35999995"/>
    <n v="0"/>
    <s v="-"/>
    <n v="0"/>
    <n v="0"/>
    <s v="-"/>
    <n v="0"/>
  </r>
  <r>
    <s v="355"/>
    <x v="21"/>
    <x v="0"/>
    <s v="002"/>
    <s v="Z1F0017966"/>
    <s v="0514"/>
    <s v="FC"/>
    <s v="00016718"/>
    <s v=""/>
    <s v=""/>
    <s v=""/>
    <s v=""/>
    <n v="0"/>
    <s v=""/>
    <s v="AMARENAS CAKES REPOSTERIA"/>
    <s v="J400736110"/>
    <n v="14108094"/>
    <n v="0"/>
    <n v="0"/>
    <n v="12162150"/>
    <s v="16"/>
    <n v="1945944"/>
    <n v="0"/>
    <s v="-"/>
    <n v="0"/>
    <n v="0"/>
    <s v="-"/>
    <n v="0"/>
    <n v="0"/>
    <s v="-"/>
    <n v="0"/>
  </r>
  <r>
    <s v="356"/>
    <x v="21"/>
    <x v="0"/>
    <s v="002"/>
    <s v="Z1F0017966"/>
    <s v="0514"/>
    <s v="FC"/>
    <s v="00016701"/>
    <s v=""/>
    <s v=""/>
    <s v=""/>
    <s v=""/>
    <n v="0"/>
    <s v=""/>
    <s v="BODEGON BIELE VITE C.A."/>
    <s v="J410610832"/>
    <n v="172049878"/>
    <n v="0"/>
    <n v="125009500"/>
    <n v="40552050"/>
    <s v="16"/>
    <n v="6488328"/>
    <n v="0"/>
    <s v="-"/>
    <n v="0"/>
    <n v="0"/>
    <s v="-"/>
    <n v="0"/>
    <n v="0"/>
    <s v="-"/>
    <n v="0"/>
  </r>
  <r>
    <s v="357"/>
    <x v="21"/>
    <x v="0"/>
    <s v="002"/>
    <s v="Z1F0017966"/>
    <s v="0514-0514"/>
    <s v="FC"/>
    <s v="00016694-00016700"/>
    <s v=""/>
    <s v=""/>
    <s v=""/>
    <s v=""/>
    <n v="0"/>
    <s v=""/>
    <s v="VENTAS NO CONTRIBUYENTES"/>
    <s v=""/>
    <n v="55546029"/>
    <n v="0"/>
    <n v="32162053"/>
    <n v="0"/>
    <s v="-"/>
    <n v="0"/>
    <n v="20158600"/>
    <s v="16"/>
    <n v="3225376"/>
    <n v="0"/>
    <s v="-"/>
    <n v="0"/>
    <n v="0"/>
    <s v="-"/>
    <n v="0"/>
  </r>
  <r>
    <s v="358"/>
    <x v="21"/>
    <x v="0"/>
    <s v="002"/>
    <s v="Z1F0017966"/>
    <s v="0514-0514"/>
    <s v="FC"/>
    <s v="00016702-00016717"/>
    <s v=""/>
    <s v=""/>
    <s v=""/>
    <s v=""/>
    <n v="0"/>
    <s v=""/>
    <s v="VENTAS NO CONTRIBUYENTES"/>
    <s v=""/>
    <n v="517666531.16000003"/>
    <n v="0"/>
    <n v="337150587.86000001"/>
    <n v="0"/>
    <s v="-"/>
    <n v="0"/>
    <n v="155617192.5"/>
    <s v="16"/>
    <n v="24898750.800000001"/>
    <n v="0"/>
    <s v="-"/>
    <n v="0"/>
    <n v="0"/>
    <s v="-"/>
    <n v="0"/>
  </r>
  <r>
    <s v="359"/>
    <x v="21"/>
    <x v="0"/>
    <s v="002"/>
    <s v="Z1F0017966"/>
    <s v="0514-0514"/>
    <s v="FC"/>
    <s v="00016719-00016750"/>
    <s v=""/>
    <s v=""/>
    <s v=""/>
    <s v=""/>
    <n v="0"/>
    <s v=""/>
    <s v="VENTAS NO CONTRIBUYENTES"/>
    <s v=""/>
    <n v="1236834880.6199999"/>
    <n v="0"/>
    <n v="683994569.91000009"/>
    <n v="0"/>
    <s v="-"/>
    <n v="0"/>
    <n v="476586474.75"/>
    <s v="16"/>
    <n v="76253835.959999993"/>
    <n v="0"/>
    <s v="-"/>
    <n v="0"/>
    <n v="0"/>
    <s v="-"/>
    <n v="0"/>
  </r>
  <r>
    <s v="360"/>
    <x v="21"/>
    <x v="2"/>
    <s v="002"/>
    <s v="Z1F0008858"/>
    <s v="0968-0968"/>
    <s v="FC"/>
    <s v="00128023-00128205"/>
    <s v=""/>
    <s v=""/>
    <s v=""/>
    <s v=""/>
    <n v="0"/>
    <s v=""/>
    <s v="VENTAS NO CONTRIBUYENTES"/>
    <s v=""/>
    <n v="1984299625.0500002"/>
    <n v="0"/>
    <n v="1869609450.6500001"/>
    <n v="0"/>
    <s v="-"/>
    <n v="0"/>
    <n v="98870840"/>
    <s v="-"/>
    <n v="15819334.4"/>
    <n v="0"/>
    <s v="-"/>
    <n v="0"/>
    <n v="0"/>
    <s v="-"/>
    <n v="0"/>
  </r>
  <r>
    <s v="361"/>
    <x v="21"/>
    <x v="1"/>
    <s v="002"/>
    <s v="Z1B8050002"/>
    <s v="1943"/>
    <s v="FC"/>
    <s v="00175362-00175363"/>
    <s v=""/>
    <s v=""/>
    <s v=""/>
    <s v=""/>
    <n v="0"/>
    <s v=""/>
    <s v="VENTAS NO CONTRIBUYENTES"/>
    <s v=""/>
    <n v="2236696"/>
    <n v="0"/>
    <n v="1540000"/>
    <n v="0"/>
    <s v="-"/>
    <n v="0"/>
    <n v="600600"/>
    <s v="-"/>
    <n v="96096"/>
    <n v="0"/>
    <s v="-"/>
    <n v="0"/>
    <n v="0"/>
    <s v="-"/>
    <n v="0"/>
  </r>
  <r>
    <s v="362"/>
    <x v="21"/>
    <x v="1"/>
    <s v="002"/>
    <s v="Z1B8050365"/>
    <s v="1343"/>
    <s v="FC "/>
    <s v="000886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63"/>
    <x v="21"/>
    <x v="1"/>
    <s v="002"/>
    <s v="Z1B8050149"/>
    <s v="1867"/>
    <s v="FC"/>
    <s v="00214509-00214593"/>
    <m/>
    <m/>
    <m/>
    <m/>
    <n v="0"/>
    <m/>
    <s v="VENTAS NO CONTRIBUYENTES"/>
    <m/>
    <n v="1040856000.0087999"/>
    <n v="0"/>
    <n v="992481500"/>
    <n v="0"/>
    <s v="-"/>
    <n v="0"/>
    <n v="41702155.18"/>
    <s v="-"/>
    <n v="6672344.8288000003"/>
    <n v="0"/>
    <s v="-"/>
    <n v="0"/>
    <n v="0"/>
    <s v="-"/>
    <n v="0"/>
  </r>
  <r>
    <s v="364"/>
    <x v="21"/>
    <x v="0"/>
    <s v="003"/>
    <s v="Z1F0017848"/>
    <s v="0507"/>
    <s v="FC"/>
    <s v="00025346"/>
    <s v=""/>
    <s v=""/>
    <s v=""/>
    <s v=""/>
    <n v="0"/>
    <s v=""/>
    <s v="SISTEMA Y EMPAQUES VENEZOLANOS SEVENCA"/>
    <s v="J313364010"/>
    <n v="164879426.25"/>
    <n v="0"/>
    <n v="152629188.25"/>
    <n v="10560550"/>
    <s v="16"/>
    <n v="1689688"/>
    <n v="0"/>
    <s v="-"/>
    <n v="0"/>
    <n v="0"/>
    <s v="-"/>
    <n v="0"/>
    <n v="0"/>
    <s v="-"/>
    <n v="0"/>
  </r>
  <r>
    <s v="365"/>
    <x v="21"/>
    <x v="0"/>
    <s v="003"/>
    <s v="Z1F0017848"/>
    <s v="0507-0507"/>
    <s v="FC"/>
    <s v="00025313-00025345"/>
    <s v=""/>
    <s v=""/>
    <s v=""/>
    <s v=""/>
    <n v="0"/>
    <s v=""/>
    <s v="VENTAS NO CONTRIBUYENTES"/>
    <s v=""/>
    <n v="1117589179.8299999"/>
    <n v="0"/>
    <n v="750252864.33000004"/>
    <n v="0"/>
    <s v="-"/>
    <n v="0"/>
    <n v="316669237.5"/>
    <s v="-"/>
    <n v="50667078"/>
    <n v="0"/>
    <s v="-"/>
    <n v="0"/>
    <n v="0"/>
    <s v="-"/>
    <n v="0"/>
  </r>
  <r>
    <s v="366"/>
    <x v="21"/>
    <x v="0"/>
    <s v="003"/>
    <s v="Z1F0017848"/>
    <s v="0507-0507"/>
    <s v="FC"/>
    <s v="00025347-00025361"/>
    <s v=""/>
    <s v=""/>
    <s v=""/>
    <s v=""/>
    <n v="0"/>
    <s v=""/>
    <s v="VENTAS NO CONTRIBUYENTES"/>
    <s v=""/>
    <n v="720634424.6400001"/>
    <n v="0"/>
    <n v="419549075.46000004"/>
    <n v="0"/>
    <s v="-"/>
    <n v="0"/>
    <n v="259556335.5"/>
    <s v="16"/>
    <n v="41529013.68"/>
    <n v="0"/>
    <s v="-"/>
    <n v="0"/>
    <n v="0"/>
    <s v="-"/>
    <n v="0"/>
  </r>
  <r>
    <s v="367"/>
    <x v="21"/>
    <x v="2"/>
    <s v="003"/>
    <s v="Z1F0008965"/>
    <s v="0956"/>
    <s v="FC"/>
    <s v="00123443"/>
    <s v=""/>
    <s v=""/>
    <s v=""/>
    <s v=""/>
    <n v="0"/>
    <s v=""/>
    <s v="LUCHERIA TEQUEEMPANADA"/>
    <s v="V294208320"/>
    <n v="11748750"/>
    <n v="0"/>
    <n v="11748750"/>
    <n v="0"/>
    <s v="-"/>
    <n v="0"/>
    <n v="0"/>
    <s v="-"/>
    <n v="0"/>
    <n v="0"/>
    <s v="-"/>
    <n v="0"/>
    <n v="0"/>
    <s v="-"/>
    <n v="0"/>
  </r>
  <r>
    <s v="368"/>
    <x v="21"/>
    <x v="2"/>
    <s v="003"/>
    <s v="Z1F0008965"/>
    <s v="0956"/>
    <s v="FC"/>
    <s v="00123572"/>
    <s v=""/>
    <s v=""/>
    <s v=""/>
    <s v=""/>
    <n v="0"/>
    <s v=""/>
    <s v="LUIS YEPEZ"/>
    <s v="J-819680500 "/>
    <n v="10515736"/>
    <n v="0"/>
    <n v="6737500"/>
    <n v="3257100"/>
    <s v="16"/>
    <n v="521136"/>
    <n v="0"/>
    <s v="-"/>
    <n v="0"/>
    <n v="0"/>
    <s v="-"/>
    <n v="0"/>
    <n v="0"/>
    <s v="-"/>
    <n v="0"/>
  </r>
  <r>
    <s v="369"/>
    <x v="21"/>
    <x v="2"/>
    <s v="003"/>
    <s v="Z1F0008965"/>
    <s v="0956"/>
    <s v="FC"/>
    <s v="00123459"/>
    <s v=""/>
    <s v=""/>
    <s v=""/>
    <s v=""/>
    <n v="0"/>
    <s v=""/>
    <s v="TRIGO DELYS"/>
    <s v="J-410982411 "/>
    <n v="136875000"/>
    <n v="0"/>
    <n v="136875000"/>
    <n v="0"/>
    <s v="-"/>
    <n v="0"/>
    <n v="0"/>
    <s v="-"/>
    <n v="0"/>
    <n v="0"/>
    <s v="-"/>
    <n v="0"/>
    <n v="0"/>
    <s v="-"/>
    <n v="0"/>
  </r>
  <r>
    <s v="370"/>
    <x v="21"/>
    <x v="2"/>
    <s v="003"/>
    <s v="Z1F0008965"/>
    <s v="0956-0956"/>
    <s v="FC"/>
    <s v="00123437-00123442"/>
    <s v=""/>
    <s v=""/>
    <s v=""/>
    <s v=""/>
    <n v="0"/>
    <s v=""/>
    <s v="VENTAS NO CONTRIBUYENTES"/>
    <s v=""/>
    <n v="86093175"/>
    <n v="0"/>
    <n v="85753875"/>
    <n v="0"/>
    <s v="-"/>
    <n v="0"/>
    <n v="292500"/>
    <s v="-"/>
    <n v="46800"/>
    <n v="0"/>
    <s v="-"/>
    <n v="0"/>
    <n v="0"/>
    <s v="-"/>
    <n v="0"/>
  </r>
  <r>
    <s v="371"/>
    <x v="21"/>
    <x v="2"/>
    <s v="003"/>
    <s v="Z1F0008965"/>
    <s v="0956-0956"/>
    <s v="FC"/>
    <s v="00123444-00123458"/>
    <s v=""/>
    <s v=""/>
    <s v=""/>
    <s v=""/>
    <n v="0"/>
    <s v=""/>
    <s v="VENTAS NO CONTRIBUYENTES"/>
    <s v=""/>
    <n v="173240258.98000002"/>
    <n v="0"/>
    <n v="173070608.98000002"/>
    <n v="0"/>
    <s v="-"/>
    <n v="0"/>
    <n v="146250"/>
    <s v="-"/>
    <n v="23400"/>
    <n v="0"/>
    <s v="-"/>
    <n v="0"/>
    <n v="0"/>
    <s v="-"/>
    <n v="0"/>
  </r>
  <r>
    <s v="372"/>
    <x v="21"/>
    <x v="2"/>
    <s v="003"/>
    <s v="Z1F0008965"/>
    <s v="0956-0956"/>
    <s v="FC"/>
    <s v="00123460-00123571"/>
    <s v=""/>
    <s v=""/>
    <s v=""/>
    <s v=""/>
    <n v="0"/>
    <s v=""/>
    <s v="VENTAS NO CONTRIBUYENTES"/>
    <s v=""/>
    <n v="1106540255.1700001"/>
    <n v="0"/>
    <n v="985636703.17000008"/>
    <n v="0"/>
    <s v="-"/>
    <n v="0"/>
    <n v="104227200"/>
    <s v="16"/>
    <n v="16676352"/>
    <n v="0"/>
    <s v="-"/>
    <n v="0"/>
    <n v="0"/>
    <s v="-"/>
    <n v="0"/>
  </r>
  <r>
    <s v="373"/>
    <x v="21"/>
    <x v="2"/>
    <s v="003"/>
    <s v="Z1F0008965"/>
    <s v="0956-0956"/>
    <s v="FC"/>
    <s v="00123573-00123601"/>
    <s v=""/>
    <s v=""/>
    <s v=""/>
    <s v=""/>
    <n v="0"/>
    <s v=""/>
    <s v="VENTAS NO CONTRIBUYENTES"/>
    <s v=""/>
    <n v="215210534.48000002"/>
    <n v="0"/>
    <n v="183479604.48000002"/>
    <n v="0"/>
    <s v="-"/>
    <n v="0"/>
    <n v="27354250"/>
    <s v="-"/>
    <n v="4376680"/>
    <n v="0"/>
    <s v="-"/>
    <n v="0"/>
    <n v="0"/>
    <s v="-"/>
    <n v="0"/>
  </r>
  <r>
    <s v="374"/>
    <x v="21"/>
    <x v="1"/>
    <s v="003"/>
    <s v="Z1B8051199"/>
    <s v="0026"/>
    <s v="NC"/>
    <s v=""/>
    <s v="00000006"/>
    <s v=""/>
    <s v="00002013"/>
    <s v="21/7/2021"/>
    <n v="12177165"/>
    <s v="VEN"/>
    <s v="CAMACHO EDGAR"/>
    <s v="V17978980"/>
    <n v="-12177165"/>
    <n v="0"/>
    <n v="-12177165"/>
    <n v="0"/>
    <s v="-"/>
    <n v="0"/>
    <n v="0"/>
    <s v="-"/>
    <n v="0"/>
    <n v="0"/>
    <s v="-"/>
    <n v="0"/>
    <n v="0"/>
    <s v="-"/>
    <n v="0"/>
  </r>
  <r>
    <s v="375"/>
    <x v="21"/>
    <x v="1"/>
    <s v="003"/>
    <s v="Z1B8051199"/>
    <s v="0026"/>
    <s v="FC"/>
    <s v="00002000-00002094"/>
    <s v=""/>
    <s v=""/>
    <s v=""/>
    <s v=""/>
    <n v="0"/>
    <s v=""/>
    <s v="VENTAS NO CONTRIBUYENTES"/>
    <s v=""/>
    <n v="3288214710.7799997"/>
    <n v="0"/>
    <n v="2350614730"/>
    <n v="0"/>
    <s v="-"/>
    <n v="0"/>
    <n v="808275845.5"/>
    <s v="16"/>
    <n v="129324135.28000002"/>
    <n v="0"/>
    <s v="-"/>
    <n v="0"/>
    <n v="0"/>
    <s v="-"/>
    <n v="0"/>
  </r>
  <r>
    <s v="376"/>
    <x v="21"/>
    <x v="0"/>
    <s v="004"/>
    <s v="Z1F0017963"/>
    <s v="0515"/>
    <s v="FC"/>
    <s v="00016952"/>
    <s v=""/>
    <s v=""/>
    <s v=""/>
    <s v=""/>
    <n v="0"/>
    <s v=""/>
    <s v="AUTO SERVIVCIOS LARGO CAMINO"/>
    <s v="J308482153"/>
    <n v="14681550"/>
    <n v="0"/>
    <n v="14625000"/>
    <n v="48750"/>
    <s v="16"/>
    <n v="7800"/>
    <n v="0"/>
    <s v="-"/>
    <n v="0"/>
    <n v="0"/>
    <s v="-"/>
    <n v="0"/>
    <n v="0"/>
    <s v="-"/>
    <n v="0"/>
  </r>
  <r>
    <s v="377"/>
    <x v="21"/>
    <x v="0"/>
    <s v="004"/>
    <s v="Z1F0017963"/>
    <s v="0515"/>
    <s v="FC"/>
    <s v="00016975"/>
    <s v=""/>
    <s v=""/>
    <s v=""/>
    <s v=""/>
    <n v="0"/>
    <s v=""/>
    <s v="DKORAZON S.A"/>
    <s v="J404085823"/>
    <n v="51430456"/>
    <n v="0"/>
    <n v="8597050"/>
    <n v="36925350"/>
    <s v="16"/>
    <n v="5908056"/>
    <n v="0"/>
    <s v="-"/>
    <n v="0"/>
    <n v="0"/>
    <s v="-"/>
    <n v="0"/>
    <n v="0"/>
    <s v="-"/>
    <n v="0"/>
  </r>
  <r>
    <s v="378"/>
    <x v="21"/>
    <x v="0"/>
    <s v="004"/>
    <s v="Z1F0017963"/>
    <s v="0515"/>
    <s v="FC"/>
    <s v="00016957"/>
    <s v=""/>
    <s v=""/>
    <s v=""/>
    <s v=""/>
    <n v="0"/>
    <s v=""/>
    <s v="INV. METAL WORKING"/>
    <s v="J404246134"/>
    <n v="23311080"/>
    <n v="0"/>
    <n v="8821556.25"/>
    <n v="12490968.75"/>
    <s v="16"/>
    <n v="1998555"/>
    <n v="0"/>
    <s v="-"/>
    <n v="0"/>
    <n v="0"/>
    <s v="-"/>
    <n v="0"/>
    <n v="0"/>
    <s v="-"/>
    <n v="0"/>
  </r>
  <r>
    <s v="379"/>
    <x v="21"/>
    <x v="0"/>
    <s v="004"/>
    <s v="Z1F0017963"/>
    <s v="0515-0515"/>
    <s v="FC"/>
    <s v="00016953-00016956"/>
    <s v=""/>
    <s v=""/>
    <s v=""/>
    <s v=""/>
    <n v="0"/>
    <s v=""/>
    <s v="VENTAS NO CONTRIBUYENTES"/>
    <s v=""/>
    <n v="113163633.75"/>
    <n v="0"/>
    <n v="76622437.5"/>
    <n v="0"/>
    <s v="-"/>
    <n v="0"/>
    <n v="31501031.25"/>
    <s v="16"/>
    <n v="5040165"/>
    <n v="0"/>
    <s v="-"/>
    <n v="0"/>
    <n v="0"/>
    <s v="-"/>
    <n v="0"/>
  </r>
  <r>
    <s v="380"/>
    <x v="21"/>
    <x v="0"/>
    <s v="004"/>
    <s v="Z1F0017963"/>
    <s v="0515-0515"/>
    <s v="FC"/>
    <s v="00016958-00016974"/>
    <s v=""/>
    <s v=""/>
    <s v=""/>
    <s v=""/>
    <n v="0"/>
    <s v=""/>
    <s v="VENTAS NO CONTRIBUYENTES"/>
    <s v=""/>
    <n v="315556749.29999995"/>
    <n v="0"/>
    <n v="212309969.10000002"/>
    <n v="0"/>
    <s v="-"/>
    <n v="0"/>
    <n v="89005845"/>
    <s v="16"/>
    <n v="14240935.199999999"/>
    <n v="0"/>
    <s v="-"/>
    <n v="0"/>
    <n v="0"/>
    <s v="-"/>
    <n v="0"/>
  </r>
  <r>
    <s v="381"/>
    <x v="21"/>
    <x v="0"/>
    <s v="004"/>
    <s v="Z1F0017963"/>
    <s v="0515-0515"/>
    <s v="FC"/>
    <s v="00016976-00016984"/>
    <s v=""/>
    <s v=""/>
    <s v=""/>
    <s v=""/>
    <n v="0"/>
    <s v=""/>
    <s v="VENTAS NO CONTRIBUYENTES"/>
    <s v=""/>
    <n v="189242337.30000001"/>
    <n v="0"/>
    <n v="170342225.30000001"/>
    <n v="0"/>
    <s v="-"/>
    <n v="0"/>
    <n v="16293200"/>
    <s v="16"/>
    <n v="2606912"/>
    <n v="0"/>
    <s v="-"/>
    <n v="0"/>
    <n v="0"/>
    <s v="-"/>
    <n v="0"/>
  </r>
  <r>
    <s v="382"/>
    <x v="21"/>
    <x v="1"/>
    <s v="004"/>
    <s v="Z1B8050937"/>
    <s v="1871"/>
    <s v="FC"/>
    <s v="00172640"/>
    <s v=""/>
    <s v=""/>
    <s v=""/>
    <s v=""/>
    <n v="0"/>
    <s v=""/>
    <s v="FUNERARIA LA QUINTA"/>
    <s v="J29413307-0"/>
    <n v="31089058"/>
    <n v="0"/>
    <n v="31031000"/>
    <n v="50050"/>
    <s v="16"/>
    <n v="8008"/>
    <n v="0"/>
    <s v="-"/>
    <n v="0"/>
    <n v="0"/>
    <s v="-"/>
    <n v="0"/>
    <n v="0"/>
    <s v="-"/>
    <n v="0"/>
  </r>
  <r>
    <s v="383"/>
    <x v="21"/>
    <x v="1"/>
    <s v="004"/>
    <s v="Z1B8050937"/>
    <s v="1871"/>
    <s v="FC"/>
    <s v="00172629-00172639"/>
    <s v=""/>
    <s v=""/>
    <s v=""/>
    <s v=""/>
    <n v="0"/>
    <s v=""/>
    <s v="VENTAS NO CONTRIBUYENTES"/>
    <s v=""/>
    <n v="295372841.5"/>
    <n v="0"/>
    <n v="227704647.5"/>
    <n v="0"/>
    <s v="-"/>
    <n v="0"/>
    <n v="58334650"/>
    <s v="-"/>
    <n v="9333544"/>
    <n v="0"/>
    <s v="-"/>
    <n v="0"/>
    <n v="0"/>
    <s v="-"/>
    <n v="0"/>
  </r>
  <r>
    <s v="384"/>
    <x v="21"/>
    <x v="1"/>
    <s v="004"/>
    <s v="Z1B8050937"/>
    <s v="1871"/>
    <s v="FC"/>
    <s v="00172641-00172742"/>
    <s v=""/>
    <s v=""/>
    <s v=""/>
    <s v=""/>
    <n v="0"/>
    <s v=""/>
    <s v="VENTAS NO CONTRIBUYENTES"/>
    <s v=""/>
    <n v="4722754832.1400003"/>
    <n v="0"/>
    <n v="3622168686.25"/>
    <n v="0"/>
    <s v="-"/>
    <n v="0"/>
    <n v="948781160.25"/>
    <s v="-"/>
    <n v="151804985.64000002"/>
    <n v="0"/>
    <s v="-"/>
    <n v="0"/>
    <n v="0"/>
    <s v="-"/>
    <n v="0"/>
  </r>
  <r>
    <s v="385"/>
    <x v="21"/>
    <x v="0"/>
    <s v="004"/>
    <s v="Z1F0017963"/>
    <m/>
    <s v="FC"/>
    <s v="00016957"/>
    <s v=""/>
    <s v=""/>
    <s v=""/>
    <s v=""/>
    <n v="0"/>
    <s v=""/>
    <s v="INVERSIONES METAL WORKING, C.A."/>
    <s v="J404246134"/>
    <m/>
    <n v="0"/>
    <n v="0"/>
    <n v="0"/>
    <s v="-"/>
    <n v="0"/>
    <n v="0"/>
    <s v="-"/>
    <n v="0"/>
    <n v="0"/>
    <s v="-"/>
    <n v="0"/>
    <n v="0"/>
    <s v="-"/>
    <n v="0"/>
  </r>
  <r>
    <s v="386"/>
    <x v="21"/>
    <x v="0"/>
    <s v="004"/>
    <s v="Z1F0017854"/>
    <m/>
    <s v="FC"/>
    <s v="00031144"/>
    <s v=""/>
    <s v=""/>
    <s v=""/>
    <s v=""/>
    <n v="0"/>
    <s v=""/>
    <s v="INVERSIONES METAL WORKING, C.A."/>
    <s v="J404246134"/>
    <m/>
    <n v="0"/>
    <n v="0"/>
    <n v="0"/>
    <s v="-"/>
    <n v="0"/>
    <n v="0"/>
    <s v="-"/>
    <n v="0"/>
    <n v="0"/>
    <s v="-"/>
    <n v="0"/>
    <n v="0"/>
    <s v="-"/>
    <n v="0"/>
  </r>
  <r>
    <s v="387"/>
    <x v="21"/>
    <x v="0"/>
    <s v="005"/>
    <s v="Z1F0017998"/>
    <s v="0505-0505"/>
    <s v="FC"/>
    <s v="00020829-00020897"/>
    <s v=""/>
    <s v=""/>
    <s v=""/>
    <s v=""/>
    <n v="0"/>
    <s v=""/>
    <s v="VENTAS NO CONTRIBUYENTES"/>
    <s v=""/>
    <n v="2262034482.54"/>
    <n v="0"/>
    <n v="1542516265.8299999"/>
    <n v="0"/>
    <s v="-"/>
    <n v="0"/>
    <n v="620274324.75"/>
    <s v="16"/>
    <n v="99243891.960000008"/>
    <n v="0"/>
    <s v="-"/>
    <n v="0"/>
    <n v="0"/>
    <s v="-"/>
    <n v="0"/>
  </r>
  <r>
    <s v="388"/>
    <x v="21"/>
    <x v="1"/>
    <s v="005"/>
    <s v="Z1B8050363"/>
    <s v="0027"/>
    <s v="FC"/>
    <s v="00002767"/>
    <s v=""/>
    <s v=""/>
    <s v=""/>
    <s v=""/>
    <n v="0"/>
    <s v=""/>
    <s v="INVERSIONES SUVINCLA 17 C.A."/>
    <s v="J-40751912-3"/>
    <n v="73839496.5"/>
    <n v="0"/>
    <n v="43274192.5"/>
    <n v="26349400"/>
    <s v="16"/>
    <n v="4215904"/>
    <n v="0"/>
    <s v="-"/>
    <n v="0"/>
    <n v="0"/>
    <s v="-"/>
    <n v="0"/>
    <n v="0"/>
    <s v="-"/>
    <n v="0"/>
  </r>
  <r>
    <s v="389"/>
    <x v="21"/>
    <x v="1"/>
    <s v="005"/>
    <s v="Z1B8050363"/>
    <s v="0027"/>
    <s v="FC"/>
    <s v="00002727-00002766"/>
    <s v=""/>
    <s v=""/>
    <s v=""/>
    <s v=""/>
    <n v="0"/>
    <s v=""/>
    <s v="VENTAS NO CONTRIBUYENTES"/>
    <s v=""/>
    <n v="939112970.45000005"/>
    <n v="0"/>
    <n v="826945522"/>
    <n v="0"/>
    <s v="-"/>
    <n v="0"/>
    <n v="96696076.25"/>
    <s v="16"/>
    <n v="15471372.199999999"/>
    <n v="0"/>
    <s v="-"/>
    <n v="0"/>
    <n v="0"/>
    <s v="-"/>
    <n v="0"/>
  </r>
  <r>
    <s v="390"/>
    <x v="21"/>
    <x v="1"/>
    <s v="005"/>
    <s v="Z1B8050363"/>
    <s v="0027"/>
    <s v="FC"/>
    <s v="00002768-00002844"/>
    <s v=""/>
    <s v=""/>
    <s v=""/>
    <s v=""/>
    <n v="0"/>
    <s v=""/>
    <s v="VENTAS NO CONTRIBUYENTES"/>
    <s v=""/>
    <n v="2231980199.9299998"/>
    <n v="0"/>
    <n v="1698331808.5"/>
    <n v="0"/>
    <s v="-"/>
    <n v="0"/>
    <n v="460041716.75"/>
    <s v="-"/>
    <n v="73606674.680000007"/>
    <n v="0"/>
    <s v="-"/>
    <n v="0"/>
    <n v="0"/>
    <s v="-"/>
    <n v="0"/>
  </r>
  <r>
    <s v="391"/>
    <x v="21"/>
    <x v="0"/>
    <s v="006"/>
    <s v="Z1F0017787"/>
    <s v="0476"/>
    <s v="NC"/>
    <s v=""/>
    <s v="00000043"/>
    <s v=""/>
    <s v="00016966"/>
    <s v="21-07-2021"/>
    <n v="7056280"/>
    <s v="VEN"/>
    <s v="ANDRES BELLO"/>
    <s v="V16368295"/>
    <n v="-2590280"/>
    <n v="0"/>
    <n v="0"/>
    <n v="0"/>
    <s v="-"/>
    <n v="0"/>
    <n v="-2233000"/>
    <s v="16"/>
    <n v="-357280"/>
    <n v="0"/>
    <s v="-"/>
    <n v="0"/>
    <n v="0"/>
    <s v="-"/>
    <n v="0"/>
  </r>
  <r>
    <s v="392"/>
    <x v="21"/>
    <x v="0"/>
    <s v="006"/>
    <s v="Z1F0017787"/>
    <s v="0476"/>
    <s v="NC"/>
    <s v=""/>
    <s v="00000041"/>
    <s v=""/>
    <s v="00031273"/>
    <s v="21-07-2021"/>
    <n v="1522500"/>
    <s v="VEN"/>
    <s v="ANTONIO MARTINEZ"/>
    <s v="V24523267"/>
    <n v="-1522500"/>
    <n v="0"/>
    <n v="0"/>
    <n v="0"/>
    <s v="-"/>
    <n v="0"/>
    <n v="-1312500"/>
    <s v="16"/>
    <n v="-210000"/>
    <n v="0"/>
    <s v="-"/>
    <n v="0"/>
    <n v="0"/>
    <s v="-"/>
    <n v="0"/>
  </r>
  <r>
    <s v="393"/>
    <x v="21"/>
    <x v="0"/>
    <s v="006"/>
    <s v="Z1F0017787"/>
    <s v="0476"/>
    <s v="NC"/>
    <s v=""/>
    <s v="00000042"/>
    <s v=""/>
    <s v="00016873"/>
    <s v="19-07-2021"/>
    <n v="277340042.81999999"/>
    <s v="VEN"/>
    <s v="CAROLINA ESTEBEN"/>
    <s v="V17402083"/>
    <n v="-12363280"/>
    <n v="0"/>
    <n v="0"/>
    <n v="0"/>
    <s v="-"/>
    <n v="0"/>
    <n v="-10658000"/>
    <s v="16"/>
    <n v="-1705280"/>
    <n v="0"/>
    <s v="-"/>
    <n v="0"/>
    <n v="0"/>
    <s v="-"/>
    <n v="0"/>
  </r>
  <r>
    <s v="394"/>
    <x v="21"/>
    <x v="0"/>
    <s v="006"/>
    <s v="Z1F0017787"/>
    <s v="0476"/>
    <s v="FC"/>
    <s v="00009603"/>
    <s v=""/>
    <s v=""/>
    <s v=""/>
    <s v=""/>
    <n v="0"/>
    <s v=""/>
    <s v="LUZ AMERICA X"/>
    <s v="J406173550"/>
    <n v="5359200"/>
    <n v="0"/>
    <n v="0"/>
    <n v="4620000"/>
    <s v="16"/>
    <n v="739200"/>
    <n v="0"/>
    <s v="-"/>
    <n v="0"/>
    <n v="0"/>
    <s v="-"/>
    <n v="0"/>
    <n v="0"/>
    <s v="-"/>
    <n v="0"/>
  </r>
  <r>
    <s v="395"/>
    <x v="21"/>
    <x v="0"/>
    <s v="006"/>
    <s v="Z1F0017787"/>
    <s v="0476"/>
    <s v="NC"/>
    <s v=""/>
    <s v="00000044"/>
    <s v=""/>
    <s v="00009567"/>
    <s v="21-07-2021"/>
    <n v="2610000"/>
    <s v="VEN"/>
    <s v="NANCY"/>
    <s v="V6236874"/>
    <n v="-2610000"/>
    <n v="0"/>
    <n v="0"/>
    <n v="0"/>
    <s v="-"/>
    <n v="0"/>
    <n v="-2250000"/>
    <s v="16"/>
    <n v="-360000"/>
    <n v="0"/>
    <s v="-"/>
    <n v="0"/>
    <n v="0"/>
    <s v="-"/>
    <n v="0"/>
  </r>
  <r>
    <s v="396"/>
    <x v="21"/>
    <x v="0"/>
    <s v="006"/>
    <s v="Z1F0017787"/>
    <s v="0476"/>
    <s v="FC"/>
    <s v="00009562"/>
    <s v=""/>
    <s v=""/>
    <s v=""/>
    <s v=""/>
    <n v="0"/>
    <s v=""/>
    <s v="TONO WELLS"/>
    <s v="J411397326"/>
    <n v="22815000"/>
    <n v="0"/>
    <n v="22815000"/>
    <n v="0"/>
    <s v="-"/>
    <n v="0"/>
    <n v="0"/>
    <s v="-"/>
    <n v="0"/>
    <n v="0"/>
    <s v="-"/>
    <n v="0"/>
    <n v="0"/>
    <s v="-"/>
    <n v="0"/>
  </r>
  <r>
    <s v="397"/>
    <x v="21"/>
    <x v="0"/>
    <s v="006"/>
    <s v="Z1F0017787"/>
    <s v="0476-0476"/>
    <s v="FC"/>
    <s v="00009549-00009561"/>
    <s v=""/>
    <s v=""/>
    <s v=""/>
    <s v=""/>
    <n v="0"/>
    <s v=""/>
    <s v="VENTAS NO CONTRIBUYENTES"/>
    <s v=""/>
    <n v="80044296.219999999"/>
    <n v="0"/>
    <n v="64897596.219999999"/>
    <n v="0"/>
    <s v="-"/>
    <n v="0"/>
    <n v="13057500"/>
    <s v="-"/>
    <n v="2089200"/>
    <n v="0"/>
    <s v="-"/>
    <n v="0"/>
    <n v="0"/>
    <s v="-"/>
    <n v="0"/>
  </r>
  <r>
    <s v="398"/>
    <x v="21"/>
    <x v="0"/>
    <s v="006"/>
    <s v="Z1F0017787"/>
    <s v="0476-0476"/>
    <s v="FC"/>
    <s v="00009563-00009602"/>
    <s v=""/>
    <s v=""/>
    <s v=""/>
    <s v=""/>
    <n v="0"/>
    <s v=""/>
    <s v="VENTAS NO CONTRIBUYENTES"/>
    <s v=""/>
    <n v="816091796.56000006"/>
    <n v="0"/>
    <n v="520359375.54999995"/>
    <n v="0"/>
    <s v="-"/>
    <n v="0"/>
    <n v="254941742.25"/>
    <s v="16"/>
    <n v="40790678.759999998"/>
    <n v="0"/>
    <s v="-"/>
    <n v="0"/>
    <n v="0"/>
    <s v="-"/>
    <n v="0"/>
  </r>
  <r>
    <s v="399"/>
    <x v="21"/>
    <x v="1"/>
    <s v="006"/>
    <s v="Z1B8044815"/>
    <s v="1934"/>
    <s v="NC"/>
    <s v=""/>
    <s v="00000243"/>
    <s v=""/>
    <s v="00167285"/>
    <s v="21/7/2021"/>
    <n v="18998787.5"/>
    <s v="VEN"/>
    <s v="DORIS SEIJAS"/>
    <s v="V6456256"/>
    <n v="-1965040"/>
    <n v="0"/>
    <n v="0"/>
    <n v="0"/>
    <s v="-"/>
    <n v="0"/>
    <n v="-1694000"/>
    <s v="16"/>
    <n v="-271040"/>
    <n v="0"/>
    <s v="-"/>
    <n v="0"/>
    <n v="0"/>
    <s v="-"/>
    <n v="0"/>
  </r>
  <r>
    <s v="400"/>
    <x v="21"/>
    <x v="1"/>
    <s v="006"/>
    <s v="Z1B8044815"/>
    <s v="1934"/>
    <s v="FC"/>
    <s v="00167253-00167378"/>
    <s v=""/>
    <s v=""/>
    <s v=""/>
    <s v=""/>
    <n v="0"/>
    <s v=""/>
    <s v="VENTAS NO CONTRIBUYENTES"/>
    <s v=""/>
    <n v="4856954281.5"/>
    <n v="0"/>
    <n v="3669752321.2299995"/>
    <n v="0"/>
    <s v="-"/>
    <n v="0"/>
    <n v="1023449965.75"/>
    <s v="-"/>
    <n v="163751994.51999995"/>
    <n v="0"/>
    <s v="-"/>
    <n v="0"/>
    <n v="0"/>
    <s v="-"/>
    <n v="0"/>
  </r>
  <r>
    <s v="401"/>
    <x v="21"/>
    <x v="1"/>
    <s v="007"/>
    <s v="Z1B8050013"/>
    <s v="1970"/>
    <s v="FC"/>
    <s v="0018406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02"/>
    <x v="21"/>
    <x v="0"/>
    <s v="008"/>
    <s v="Z1F0017970"/>
    <s v="0141-0141"/>
    <s v="FC"/>
    <s v="00002128-00002133"/>
    <s v=""/>
    <s v=""/>
    <s v=""/>
    <s v=""/>
    <n v="0"/>
    <s v=""/>
    <s v="VENTAS NO CONTRIBUYENTES"/>
    <s v=""/>
    <n v="28685118"/>
    <n v="0"/>
    <n v="0"/>
    <n v="0"/>
    <s v="-"/>
    <n v="0"/>
    <n v="24728550"/>
    <s v="16"/>
    <n v="3956568"/>
    <n v="0"/>
    <s v="-"/>
    <n v="0"/>
    <n v="0"/>
    <s v="-"/>
    <n v="0"/>
  </r>
  <r>
    <s v="403"/>
    <x v="21"/>
    <x v="1"/>
    <s v="008"/>
    <s v="Z1B8050003"/>
    <s v="1886"/>
    <s v="FC"/>
    <s v="00183840"/>
    <s v=""/>
    <s v=""/>
    <s v=""/>
    <s v=""/>
    <n v="0"/>
    <s v=""/>
    <s v="INVERSIONES JRC-JEL 2015 C.A."/>
    <s v="J-40672312-6"/>
    <n v="39149033"/>
    <n v="0"/>
    <n v="33173525"/>
    <n v="5151300"/>
    <s v="16"/>
    <n v="824208"/>
    <n v="0"/>
    <s v="-"/>
    <n v="0"/>
    <n v="0"/>
    <s v="-"/>
    <n v="0"/>
    <n v="0"/>
    <s v="-"/>
    <n v="0"/>
  </r>
  <r>
    <s v="404"/>
    <x v="21"/>
    <x v="1"/>
    <s v="008"/>
    <s v="Z1B8050003"/>
    <s v="1886"/>
    <s v="FC"/>
    <s v="00183747-00183839"/>
    <s v=""/>
    <s v=""/>
    <s v=""/>
    <s v=""/>
    <n v="0"/>
    <s v=""/>
    <s v="VENTAS NO CONTRIBUYENTES"/>
    <s v=""/>
    <n v="3427530662.1299996"/>
    <n v="0"/>
    <n v="2514416054.73"/>
    <n v="0"/>
    <s v="-"/>
    <n v="0"/>
    <n v="787167765"/>
    <s v="16"/>
    <n v="125946842.39999999"/>
    <n v="0"/>
    <s v="-"/>
    <n v="0"/>
    <n v="0"/>
    <s v="-"/>
    <n v="0"/>
  </r>
  <r>
    <s v="405"/>
    <x v="21"/>
    <x v="1"/>
    <s v="008"/>
    <s v="Z1B8050003"/>
    <s v="1886"/>
    <s v="FC"/>
    <s v="00183841"/>
    <s v=""/>
    <s v=""/>
    <s v=""/>
    <s v=""/>
    <n v="0"/>
    <s v=""/>
    <s v="YULEIXI SILVA"/>
    <s v="V24285865"/>
    <n v="7565250"/>
    <n v="0"/>
    <n v="7565250"/>
    <n v="0"/>
    <s v="-"/>
    <n v="0"/>
    <n v="0"/>
    <s v="-"/>
    <n v="0"/>
    <n v="0"/>
    <s v="-"/>
    <n v="0"/>
    <n v="0"/>
    <s v="-"/>
    <n v="0"/>
  </r>
  <r>
    <s v="406"/>
    <x v="21"/>
    <x v="1"/>
    <s v="009"/>
    <s v="Z1B8014458"/>
    <s v="1937"/>
    <s v="FC"/>
    <s v="00184841"/>
    <s v=""/>
    <s v=""/>
    <s v=""/>
    <s v=""/>
    <n v="0"/>
    <s v=""/>
    <s v="OH SI SALUD C.A"/>
    <s v="J41151440-3"/>
    <n v="73023723.849999994"/>
    <n v="0"/>
    <n v="29691912.25"/>
    <n v="37355010"/>
    <s v="16"/>
    <n v="5976801.5999999996"/>
    <n v="0"/>
    <s v="-"/>
    <n v="0"/>
    <n v="0"/>
    <s v="-"/>
    <n v="0"/>
    <n v="0"/>
    <s v="-"/>
    <n v="0"/>
  </r>
  <r>
    <s v="407"/>
    <x v="21"/>
    <x v="1"/>
    <s v="009"/>
    <s v="Z1B8014458"/>
    <s v="1937"/>
    <s v="FC"/>
    <s v="00184817-00184840"/>
    <s v=""/>
    <s v=""/>
    <s v=""/>
    <s v=""/>
    <n v="0"/>
    <s v=""/>
    <s v="VENTAS NO CONTRIBUYENTES"/>
    <s v=""/>
    <n v="869238394.67999995"/>
    <n v="0"/>
    <n v="653841585.75"/>
    <n v="0"/>
    <s v="-"/>
    <n v="0"/>
    <n v="185686904.25"/>
    <s v="-"/>
    <n v="29709904.68"/>
    <n v="0"/>
    <s v="-"/>
    <n v="0"/>
    <n v="0"/>
    <s v="-"/>
    <n v="0"/>
  </r>
  <r>
    <s v="408"/>
    <x v="21"/>
    <x v="1"/>
    <s v="009"/>
    <s v="Z1B8014458"/>
    <s v="1937"/>
    <s v="FC"/>
    <s v="00184842-00184846"/>
    <s v=""/>
    <s v=""/>
    <s v=""/>
    <s v=""/>
    <n v="0"/>
    <s v=""/>
    <s v="VENTAS NO CONTRIBUYENTES"/>
    <s v=""/>
    <n v="126110638.81"/>
    <n v="0"/>
    <n v="98096939.25"/>
    <n v="0"/>
    <s v="-"/>
    <n v="0"/>
    <n v="24149741"/>
    <s v="16"/>
    <n v="3863958.56"/>
    <n v="0"/>
    <s v="-"/>
    <n v="0"/>
    <n v="0"/>
    <s v="-"/>
    <n v="0"/>
  </r>
  <r>
    <s v="409"/>
    <x v="21"/>
    <x v="1"/>
    <s v="010"/>
    <s v="Z1F0000341"/>
    <s v="1410"/>
    <s v="FC"/>
    <s v="0008206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10"/>
    <x v="21"/>
    <x v="1"/>
    <s v="011"/>
    <s v="Z1F0004616"/>
    <s v="0843"/>
    <s v="FC"/>
    <s v="00113675"/>
    <s v=""/>
    <s v=""/>
    <s v=""/>
    <s v=""/>
    <n v="0"/>
    <s v=""/>
    <s v="MAXIPAN"/>
    <s v="J-31475870-5 "/>
    <n v="562100000"/>
    <n v="0"/>
    <n v="562100000"/>
    <n v="0"/>
    <s v="-"/>
    <n v="0"/>
    <n v="0"/>
    <s v="-"/>
    <n v="0"/>
    <n v="0"/>
    <s v="-"/>
    <n v="0"/>
    <n v="0"/>
    <s v="-"/>
    <n v="0"/>
  </r>
  <r>
    <s v="411"/>
    <x v="21"/>
    <x v="1"/>
    <s v="011"/>
    <s v="Z1F0004616"/>
    <s v="0843-0843"/>
    <s v="FC"/>
    <s v="00113660-00113674"/>
    <s v=""/>
    <s v=""/>
    <s v=""/>
    <s v=""/>
    <n v="0"/>
    <s v=""/>
    <s v="VENTAS NO CONTRIBUYENTES"/>
    <s v=""/>
    <n v="436499707.25999999"/>
    <n v="0"/>
    <n v="435038107.25999999"/>
    <n v="0"/>
    <s v="-"/>
    <n v="0"/>
    <n v="1260000"/>
    <s v="-"/>
    <n v="201600"/>
    <n v="0"/>
    <s v="-"/>
    <n v="0"/>
    <n v="0"/>
    <s v="-"/>
    <n v="0"/>
  </r>
  <r>
    <s v="412"/>
    <x v="21"/>
    <x v="1"/>
    <s v="011"/>
    <s v="Z1F0004616"/>
    <s v="0843-0843"/>
    <s v="FC"/>
    <s v="00113676-00113737"/>
    <s v=""/>
    <s v=""/>
    <s v=""/>
    <s v=""/>
    <n v="0"/>
    <s v=""/>
    <s v="VENTAS NO CONTRIBUYENTES"/>
    <s v=""/>
    <n v="894795901"/>
    <n v="0"/>
    <n v="871778137"/>
    <n v="0"/>
    <s v="-"/>
    <n v="0"/>
    <n v="19842900"/>
    <s v="-"/>
    <n v="3174864"/>
    <n v="0"/>
    <s v="-"/>
    <n v="0"/>
    <n v="0"/>
    <s v="-"/>
    <n v="0"/>
  </r>
  <r>
    <s v="413"/>
    <x v="21"/>
    <x v="1"/>
    <s v="012"/>
    <s v="Z1B8038506"/>
    <s v="1791"/>
    <s v="FC"/>
    <s v="00076153-00076160"/>
    <s v=""/>
    <s v=""/>
    <s v=""/>
    <s v=""/>
    <n v="0"/>
    <s v=""/>
    <s v="VENTAS NO CONTRIBUYENTES"/>
    <s v=""/>
    <n v="117741522"/>
    <n v="0"/>
    <n v="21884400"/>
    <n v="0"/>
    <s v="-"/>
    <n v="0"/>
    <n v="82635450"/>
    <s v="16"/>
    <n v="13221672"/>
    <n v="0"/>
    <s v="-"/>
    <n v="0"/>
    <n v="0"/>
    <s v="-"/>
    <n v="0"/>
  </r>
  <r>
    <s v="414"/>
    <x v="21"/>
    <x v="1"/>
    <s v="013"/>
    <s v="Z1B8050578"/>
    <s v="1750"/>
    <s v="FC"/>
    <s v="00156944"/>
    <s v=""/>
    <s v=""/>
    <s v=""/>
    <s v=""/>
    <n v="0"/>
    <s v=""/>
    <s v="FRANCIS"/>
    <s v="V412159252 "/>
    <n v="10526208"/>
    <n v="0"/>
    <n v="10468150"/>
    <n v="50050"/>
    <s v="16"/>
    <n v="8008"/>
    <n v="0"/>
    <s v="-"/>
    <n v="0"/>
    <n v="0"/>
    <s v="-"/>
    <n v="0"/>
    <n v="0"/>
    <s v="-"/>
    <n v="0"/>
  </r>
  <r>
    <s v="415"/>
    <x v="21"/>
    <x v="1"/>
    <s v="013"/>
    <s v="Z1B8050578"/>
    <s v="1750"/>
    <s v="FC"/>
    <s v="00156970"/>
    <s v=""/>
    <s v=""/>
    <s v=""/>
    <s v=""/>
    <n v="0"/>
    <s v=""/>
    <s v="LUNCHERIA NUEVA URQUIA"/>
    <s v="J300873676 "/>
    <n v="12320000"/>
    <n v="0"/>
    <n v="12320000"/>
    <n v="0"/>
    <s v="-"/>
    <n v="0"/>
    <n v="0"/>
    <s v="-"/>
    <n v="0"/>
    <n v="0"/>
    <s v="-"/>
    <n v="0"/>
    <n v="0"/>
    <s v="-"/>
    <n v="0"/>
  </r>
  <r>
    <s v="416"/>
    <x v="21"/>
    <x v="1"/>
    <s v="013"/>
    <s v="Z1B8050578"/>
    <s v="1750-1750"/>
    <s v="FC"/>
    <s v="00156920-00156943"/>
    <s v=""/>
    <s v=""/>
    <s v=""/>
    <s v=""/>
    <n v="0"/>
    <s v=""/>
    <s v="VENTAS NO CONTRIBUYENTES"/>
    <s v=""/>
    <n v="351927032"/>
    <n v="0"/>
    <n v="324629854"/>
    <n v="0"/>
    <s v="-"/>
    <n v="0"/>
    <n v="23532050"/>
    <s v="16"/>
    <n v="3765128"/>
    <n v="0"/>
    <s v="-"/>
    <n v="0"/>
    <n v="0"/>
    <s v="-"/>
    <n v="0"/>
  </r>
  <r>
    <s v="417"/>
    <x v="21"/>
    <x v="1"/>
    <s v="013"/>
    <s v="Z1B8050578"/>
    <s v="1750-1750"/>
    <s v="FC"/>
    <s v="00156945-00156969"/>
    <s v=""/>
    <s v=""/>
    <s v=""/>
    <s v=""/>
    <n v="0"/>
    <s v=""/>
    <s v="VENTAS NO CONTRIBUYENTES"/>
    <s v=""/>
    <n v="235818261.72999999"/>
    <n v="0"/>
    <n v="202850249.72999999"/>
    <n v="0"/>
    <s v="-"/>
    <n v="0"/>
    <n v="28420700"/>
    <s v="16"/>
    <n v="4547312"/>
    <n v="0"/>
    <s v="-"/>
    <n v="0"/>
    <n v="0"/>
    <s v="-"/>
    <n v="0"/>
  </r>
  <r>
    <s v="418"/>
    <x v="21"/>
    <x v="1"/>
    <s v="013"/>
    <s v="Z1B8050578"/>
    <s v="1750-1750"/>
    <s v="FC"/>
    <s v="00156971-00157010"/>
    <s v=""/>
    <s v=""/>
    <s v=""/>
    <s v=""/>
    <n v="0"/>
    <s v=""/>
    <s v="VENTAS NO CONTRIBUYENTES"/>
    <s v=""/>
    <n v="363225148"/>
    <n v="0"/>
    <n v="310093146"/>
    <n v="0"/>
    <s v="-"/>
    <n v="0"/>
    <n v="45803450"/>
    <s v="-"/>
    <n v="7328552"/>
    <n v="0"/>
    <s v="-"/>
    <n v="0"/>
    <n v="0"/>
    <s v="-"/>
    <n v="0"/>
  </r>
  <r>
    <s v="419"/>
    <x v="21"/>
    <x v="1"/>
    <s v="014"/>
    <s v="Z1F0000338"/>
    <s v="1632"/>
    <s v="FC"/>
    <s v="00067846-00067926"/>
    <s v=""/>
    <s v=""/>
    <s v=""/>
    <s v=""/>
    <n v="0"/>
    <s v=""/>
    <s v="VENTAS NO CONTRIBUYENTES"/>
    <s v=""/>
    <n v="552235684"/>
    <n v="0"/>
    <n v="410779600"/>
    <n v="0"/>
    <s v="-"/>
    <n v="0"/>
    <n v="121944900"/>
    <s v="16"/>
    <n v="19511184"/>
    <n v="0"/>
    <s v="-"/>
    <n v="0"/>
    <n v="0"/>
    <s v="-"/>
    <n v="0"/>
  </r>
  <r>
    <s v="420"/>
    <x v="21"/>
    <x v="1"/>
    <s v="015"/>
    <s v="Z1B8050356"/>
    <s v="1769"/>
    <s v="FC"/>
    <s v="00091859"/>
    <s v=""/>
    <s v=""/>
    <s v=""/>
    <s v=""/>
    <n v="0"/>
    <s v=""/>
    <s v="TURISMO DOÑA CARMEN"/>
    <s v="J-30014727-4"/>
    <n v="156835140"/>
    <n v="0"/>
    <n v="142142000"/>
    <n v="12666500"/>
    <s v="16"/>
    <n v="2026640"/>
    <n v="0"/>
    <s v="-"/>
    <n v="0"/>
    <n v="0"/>
    <s v="-"/>
    <n v="0"/>
    <n v="0"/>
    <s v="-"/>
    <n v="0"/>
  </r>
  <r>
    <s v="421"/>
    <x v="21"/>
    <x v="1"/>
    <s v="015"/>
    <s v="Z1B8050356"/>
    <s v="1769"/>
    <s v="FC"/>
    <s v="00091857-00091858"/>
    <s v=""/>
    <s v=""/>
    <s v=""/>
    <s v=""/>
    <n v="0"/>
    <s v=""/>
    <s v="VENTAS NO CONTRIBUYENTES"/>
    <s v=""/>
    <n v="218953157.5"/>
    <n v="0"/>
    <n v="171993167.5"/>
    <n v="0"/>
    <s v="-"/>
    <n v="0"/>
    <n v="40482750"/>
    <s v="-"/>
    <n v="6477240"/>
    <n v="0"/>
    <s v="-"/>
    <n v="0"/>
    <n v="0"/>
    <s v="-"/>
    <n v="0"/>
  </r>
  <r>
    <s v="422"/>
    <x v="21"/>
    <x v="1"/>
    <s v="015"/>
    <s v="Z1B8050356"/>
    <s v="1769"/>
    <s v="FC"/>
    <s v="00091860-00091868"/>
    <s v=""/>
    <s v=""/>
    <s v=""/>
    <s v=""/>
    <n v="0"/>
    <s v=""/>
    <s v="VENTAS NO CONTRIBUYENTES"/>
    <s v=""/>
    <n v="201472501.75"/>
    <n v="0"/>
    <n v="188409451.75"/>
    <n v="0"/>
    <s v="-"/>
    <n v="0"/>
    <n v="11261250"/>
    <s v="16"/>
    <n v="1801800"/>
    <n v="0"/>
    <s v="-"/>
    <n v="0"/>
    <n v="0"/>
    <s v="-"/>
    <n v="0"/>
  </r>
  <r>
    <s v="423"/>
    <x v="21"/>
    <x v="1"/>
    <s v="016"/>
    <s v="Z1F0000490"/>
    <s v="0310"/>
    <s v="FC"/>
    <s v="00006478-00006533"/>
    <s v=""/>
    <s v=""/>
    <s v=""/>
    <s v=""/>
    <n v="0"/>
    <s v=""/>
    <s v="VENTAS NO CONTRIBUYENTES"/>
    <s v=""/>
    <n v="504087843"/>
    <n v="0"/>
    <n v="389299869"/>
    <n v="0"/>
    <s v="-"/>
    <n v="0"/>
    <n v="98955150"/>
    <s v="-"/>
    <n v="15832824"/>
    <n v="0"/>
    <s v="-"/>
    <n v="0"/>
    <n v="0"/>
    <s v="-"/>
    <n v="0"/>
  </r>
  <r>
    <s v="424"/>
    <x v="21"/>
    <x v="1"/>
    <s v="017"/>
    <s v="Z7C0004030"/>
    <s v="022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25"/>
    <x v="22"/>
    <x v="0"/>
    <s v="001"/>
    <s v="Z1F0017854"/>
    <s v="0518"/>
    <s v="FC"/>
    <s v="00031356"/>
    <s v=""/>
    <s v=""/>
    <s v=""/>
    <s v=""/>
    <n v="0"/>
    <s v=""/>
    <s v="CORPORACION LENOTRE"/>
    <s v="J317391004"/>
    <n v="28180460"/>
    <n v="0"/>
    <n v="28180460"/>
    <n v="0"/>
    <s v="-"/>
    <n v="0"/>
    <n v="0"/>
    <s v="-"/>
    <n v="0"/>
    <n v="0"/>
    <s v="-"/>
    <n v="0"/>
    <n v="0"/>
    <s v="-"/>
    <n v="0"/>
  </r>
  <r>
    <s v="426"/>
    <x v="22"/>
    <x v="0"/>
    <s v="001"/>
    <s v="Z1F0017854"/>
    <s v="0518"/>
    <s v="FC"/>
    <s v="00031369"/>
    <s v=""/>
    <s v=""/>
    <s v=""/>
    <s v=""/>
    <n v="0"/>
    <s v=""/>
    <s v="CORPORACION LENOTRE"/>
    <s v="J317391004"/>
    <n v="59337047"/>
    <n v="0"/>
    <n v="59337047"/>
    <n v="0"/>
    <s v="-"/>
    <n v="0"/>
    <n v="0"/>
    <s v="-"/>
    <n v="0"/>
    <n v="0"/>
    <s v="-"/>
    <n v="0"/>
    <n v="0"/>
    <s v="-"/>
    <n v="0"/>
  </r>
  <r>
    <s v="427"/>
    <x v="22"/>
    <x v="0"/>
    <s v="001"/>
    <s v="Z1F0017854"/>
    <s v="0518"/>
    <s v="FC"/>
    <s v="00031386"/>
    <s v=""/>
    <s v=""/>
    <s v=""/>
    <s v=""/>
    <n v="0"/>
    <s v=""/>
    <s v="HTXM SERVICIOS C.A"/>
    <s v="J296775478"/>
    <n v="86718458"/>
    <n v="0"/>
    <n v="86539760"/>
    <n v="154050"/>
    <s v="16"/>
    <n v="24648"/>
    <n v="0"/>
    <s v="-"/>
    <n v="0"/>
    <n v="0"/>
    <s v="-"/>
    <n v="0"/>
    <n v="0"/>
    <s v="-"/>
    <n v="0"/>
  </r>
  <r>
    <s v="428"/>
    <x v="22"/>
    <x v="0"/>
    <s v="001"/>
    <s v="Z1F0017854"/>
    <s v="0518-0518"/>
    <s v="FC"/>
    <s v="00031350-00031355"/>
    <s v=""/>
    <s v=""/>
    <s v=""/>
    <s v=""/>
    <n v="0"/>
    <s v=""/>
    <s v="VENTAS NO CONTRIBUYENTES"/>
    <s v=""/>
    <n v="41408365"/>
    <n v="0"/>
    <n v="27952307"/>
    <n v="0"/>
    <s v="-"/>
    <n v="0"/>
    <n v="11600050"/>
    <s v="16"/>
    <n v="1856008"/>
    <n v="0"/>
    <s v="-"/>
    <n v="0"/>
    <n v="0"/>
    <s v="-"/>
    <n v="0"/>
  </r>
  <r>
    <s v="429"/>
    <x v="22"/>
    <x v="0"/>
    <s v="001"/>
    <s v="Z1F0017854"/>
    <s v="0518-0518"/>
    <s v="FC"/>
    <s v="00031357-00031368"/>
    <s v=""/>
    <s v=""/>
    <s v=""/>
    <s v=""/>
    <n v="0"/>
    <s v=""/>
    <s v="VENTAS NO CONTRIBUYENTES"/>
    <s v=""/>
    <n v="291898136.84000003"/>
    <n v="0"/>
    <n v="225911356.75"/>
    <n v="0"/>
    <s v="-"/>
    <n v="0"/>
    <n v="56885155.25"/>
    <s v="-"/>
    <n v="9101624.8399999999"/>
    <n v="0"/>
    <s v="-"/>
    <n v="0"/>
    <n v="0"/>
    <s v="-"/>
    <n v="0"/>
  </r>
  <r>
    <s v="430"/>
    <x v="22"/>
    <x v="0"/>
    <s v="001"/>
    <s v="Z1F0017854"/>
    <s v="0518-0518"/>
    <s v="FC"/>
    <s v="00031370-00031385"/>
    <s v=""/>
    <s v=""/>
    <s v=""/>
    <s v=""/>
    <n v="0"/>
    <s v=""/>
    <s v="VENTAS NO CONTRIBUYENTES"/>
    <s v=""/>
    <n v="851901577.45000005"/>
    <n v="0"/>
    <n v="567668972.75"/>
    <n v="0"/>
    <s v="-"/>
    <n v="0"/>
    <n v="245028107.5"/>
    <s v="16"/>
    <n v="39204497.200000003"/>
    <n v="0"/>
    <s v="-"/>
    <n v="0"/>
    <n v="0"/>
    <s v="-"/>
    <n v="0"/>
  </r>
  <r>
    <s v="431"/>
    <x v="22"/>
    <x v="0"/>
    <s v="001"/>
    <s v="Z1F0017854"/>
    <s v="0518-0518"/>
    <s v="FC"/>
    <s v="00031387-00031445"/>
    <s v=""/>
    <s v=""/>
    <s v=""/>
    <s v=""/>
    <n v="0"/>
    <s v=""/>
    <s v="VENTAS NO CONTRIBUYENTES"/>
    <s v=""/>
    <n v="1922917114.3900001"/>
    <n v="0"/>
    <n v="1156122003.22"/>
    <n v="0"/>
    <s v="-"/>
    <n v="0"/>
    <n v="661030268.25"/>
    <s v="-"/>
    <n v="105764842.92"/>
    <n v="0"/>
    <s v="-"/>
    <n v="0"/>
    <n v="0"/>
    <s v="-"/>
    <n v="0"/>
  </r>
  <r>
    <s v="432"/>
    <x v="22"/>
    <x v="1"/>
    <s v="001"/>
    <s v="Z1F0000700"/>
    <s v="1608"/>
    <s v="FC"/>
    <s v="29583000-29681000"/>
    <s v=""/>
    <s v=""/>
    <s v=""/>
    <s v=""/>
    <n v="0"/>
    <s v=""/>
    <s v="VENTAS NO CONTRIBUYENTES"/>
    <s v=""/>
    <n v="4392224971.1300011"/>
    <n v="0"/>
    <n v="3374960285.73"/>
    <n v="0"/>
    <s v="-"/>
    <n v="0"/>
    <n v="876952315"/>
    <s v="-"/>
    <n v="140312370.40000001"/>
    <n v="0"/>
    <s v="-"/>
    <n v="0"/>
    <n v="0"/>
    <s v="-"/>
    <n v="0"/>
  </r>
  <r>
    <s v="433"/>
    <x v="22"/>
    <x v="0"/>
    <s v="002"/>
    <s v="Z1F0017966"/>
    <s v="0515"/>
    <s v="NC"/>
    <s v=""/>
    <s v="00000091"/>
    <s v=""/>
    <s v="00009583"/>
    <s v="21-07-2021"/>
    <n v="111027488.11"/>
    <s v="VEN"/>
    <s v="MARIA HERNANDEZ DE GAMEZ"/>
    <s v="V4587397"/>
    <n v="-8503643.6099999994"/>
    <n v="0"/>
    <n v="0"/>
    <n v="0"/>
    <s v="-"/>
    <n v="0"/>
    <n v="-7330727.25"/>
    <s v="16"/>
    <n v="-1172916.3600000001"/>
    <n v="0"/>
    <s v="-"/>
    <n v="0"/>
    <n v="0"/>
    <s v="-"/>
    <n v="0"/>
  </r>
  <r>
    <s v="434"/>
    <x v="22"/>
    <x v="0"/>
    <s v="002"/>
    <s v="Z1F0017966"/>
    <s v="0515-0515"/>
    <s v="FC"/>
    <s v="00016751-00016783"/>
    <s v=""/>
    <s v=""/>
    <s v=""/>
    <s v=""/>
    <n v="0"/>
    <s v=""/>
    <s v="VENTAS NO CONTRIBUYENTES"/>
    <s v=""/>
    <n v="774130079.71000004"/>
    <n v="0"/>
    <n v="560573587"/>
    <n v="0"/>
    <s v="-"/>
    <n v="0"/>
    <n v="184100424.75"/>
    <s v="-"/>
    <n v="29456067.960000001"/>
    <n v="0"/>
    <s v="-"/>
    <n v="0"/>
    <n v="0"/>
    <s v="-"/>
    <n v="0"/>
  </r>
  <r>
    <s v="435"/>
    <x v="22"/>
    <x v="2"/>
    <s v="002"/>
    <s v="Z1F0008858"/>
    <s v="0969-0969"/>
    <s v="FC"/>
    <s v="00128206-00128333"/>
    <s v=""/>
    <s v=""/>
    <s v=""/>
    <s v=""/>
    <n v="0"/>
    <s v=""/>
    <s v="VENTAS NO CONTRIBUYENTES"/>
    <s v=""/>
    <n v="1460731185.48"/>
    <n v="0"/>
    <n v="1355522418.98"/>
    <n v="0"/>
    <s v="-"/>
    <n v="0"/>
    <n v="90697212.5"/>
    <s v="16"/>
    <n v="14511554"/>
    <n v="0"/>
    <s v="-"/>
    <n v="0"/>
    <n v="0"/>
    <s v="-"/>
    <n v="0"/>
  </r>
  <r>
    <s v="436"/>
    <x v="22"/>
    <x v="1"/>
    <s v="002"/>
    <s v="Z1B8050002"/>
    <s v="1944"/>
    <s v="FC"/>
    <s v="00175364-00175413"/>
    <s v=""/>
    <s v=""/>
    <s v=""/>
    <s v=""/>
    <n v="0"/>
    <s v=""/>
    <s v="VENTAS NO CONTRIBUYENTES"/>
    <s v=""/>
    <n v="1731427523.0400002"/>
    <n v="0"/>
    <n v="1200585546"/>
    <n v="0"/>
    <s v="-"/>
    <n v="0"/>
    <n v="457622394"/>
    <s v="16"/>
    <n v="73219583.040000007"/>
    <n v="0"/>
    <s v="-"/>
    <n v="0"/>
    <n v="0"/>
    <s v="-"/>
    <n v="0"/>
  </r>
  <r>
    <s v="437"/>
    <x v="22"/>
    <x v="1"/>
    <s v="002"/>
    <s v="Z1B8050365"/>
    <s v="1344"/>
    <s v="FC "/>
    <s v="000886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38"/>
    <x v="22"/>
    <x v="1"/>
    <s v="002"/>
    <s v="Z1B8050149"/>
    <s v="1868"/>
    <s v="FC"/>
    <s v="00214594-00214697"/>
    <m/>
    <m/>
    <m/>
    <m/>
    <n v="0"/>
    <m/>
    <s v="VENTAS NO CONTRIBUYENTES"/>
    <m/>
    <n v="1493839500"/>
    <n v="0"/>
    <n v="1493839500"/>
    <n v="0"/>
    <s v="-"/>
    <n v="0"/>
    <n v="0"/>
    <s v="-"/>
    <n v="0"/>
    <n v="0"/>
    <s v="-"/>
    <n v="0"/>
    <n v="0"/>
    <s v="-"/>
    <n v="0"/>
  </r>
  <r>
    <s v="439"/>
    <x v="22"/>
    <x v="0"/>
    <s v="003"/>
    <s v="Z1F0017848"/>
    <s v="0508-0508"/>
    <s v="FC"/>
    <s v="00025362-00025413"/>
    <s v=""/>
    <s v=""/>
    <s v=""/>
    <s v=""/>
    <n v="0"/>
    <s v=""/>
    <s v="VENTAS NO CONTRIBUYENTES"/>
    <s v=""/>
    <n v="1688316800.4400001"/>
    <n v="0"/>
    <n v="1382145151.99"/>
    <n v="0"/>
    <s v="-"/>
    <n v="0"/>
    <n v="263941076.25"/>
    <s v="-"/>
    <n v="42230572.200000003"/>
    <n v="0"/>
    <s v="-"/>
    <n v="0"/>
    <n v="0"/>
    <s v="-"/>
    <n v="0"/>
  </r>
  <r>
    <s v="440"/>
    <x v="22"/>
    <x v="2"/>
    <s v="003"/>
    <s v="Z1F0008965"/>
    <s v="0957"/>
    <s v="FC"/>
    <s v="00123616"/>
    <s v=""/>
    <s v=""/>
    <s v=""/>
    <s v=""/>
    <n v="0"/>
    <s v=""/>
    <s v="LUNCHERIA TEQUEMPANADA"/>
    <s v="J-294208320"/>
    <n v="14219975"/>
    <n v="0"/>
    <n v="14219975"/>
    <n v="0"/>
    <s v="-"/>
    <n v="0"/>
    <n v="0"/>
    <s v="-"/>
    <n v="0"/>
    <n v="0"/>
    <s v="-"/>
    <n v="0"/>
    <n v="0"/>
    <s v="-"/>
    <n v="0"/>
  </r>
  <r>
    <s v="441"/>
    <x v="22"/>
    <x v="2"/>
    <s v="003"/>
    <s v="Z1F0008965"/>
    <s v="0957"/>
    <s v="FC"/>
    <s v="00123644"/>
    <s v=""/>
    <s v=""/>
    <s v=""/>
    <s v=""/>
    <n v="0"/>
    <s v=""/>
    <s v="SANAMED"/>
    <s v="J-40466217-0 "/>
    <n v="40796212.25"/>
    <n v="0"/>
    <n v="37405532.25"/>
    <n v="2923000"/>
    <s v="16"/>
    <n v="467680"/>
    <n v="0"/>
    <s v="-"/>
    <n v="0"/>
    <n v="0"/>
    <s v="-"/>
    <n v="0"/>
    <n v="0"/>
    <s v="-"/>
    <n v="0"/>
  </r>
  <r>
    <s v="442"/>
    <x v="22"/>
    <x v="2"/>
    <s v="003"/>
    <s v="Z1F0008965"/>
    <s v="0957-0957"/>
    <s v="FC"/>
    <s v="00123602-00123615"/>
    <s v=""/>
    <s v=""/>
    <s v=""/>
    <s v=""/>
    <n v="0"/>
    <s v=""/>
    <s v="VENTAS NO CONTRIBUYENTES"/>
    <s v=""/>
    <n v="188267184.80000001"/>
    <n v="0"/>
    <n v="184320692.25"/>
    <n v="0"/>
    <s v="-"/>
    <n v="0"/>
    <n v="3402148.75"/>
    <s v="16"/>
    <n v="544343.80000000005"/>
    <n v="0"/>
    <s v="-"/>
    <n v="0"/>
    <n v="0"/>
    <s v="-"/>
    <n v="0"/>
  </r>
  <r>
    <s v="443"/>
    <x v="22"/>
    <x v="2"/>
    <s v="003"/>
    <s v="Z1F0008965"/>
    <s v="0957-0957"/>
    <s v="FC"/>
    <s v="00123617-00123643"/>
    <s v=""/>
    <s v=""/>
    <s v=""/>
    <s v=""/>
    <n v="0"/>
    <s v=""/>
    <s v="VENTAS NO CONTRIBUYENTES"/>
    <s v=""/>
    <n v="331539879.75"/>
    <n v="0"/>
    <n v="310307848.75"/>
    <n v="0"/>
    <s v="-"/>
    <n v="0"/>
    <n v="18303475"/>
    <s v="-"/>
    <n v="2928556"/>
    <n v="0"/>
    <s v="-"/>
    <n v="0"/>
    <n v="0"/>
    <s v="-"/>
    <n v="0"/>
  </r>
  <r>
    <s v="444"/>
    <x v="22"/>
    <x v="2"/>
    <s v="003"/>
    <s v="Z1F0008965"/>
    <s v="0957-0957"/>
    <s v="FC"/>
    <s v="00123645-00123751"/>
    <s v=""/>
    <s v=""/>
    <s v=""/>
    <s v=""/>
    <n v="0"/>
    <s v=""/>
    <s v="VENTAS NO CONTRIBUYENTES"/>
    <s v=""/>
    <n v="1043446032.75"/>
    <n v="0"/>
    <n v="893939954.75"/>
    <n v="0"/>
    <s v="-"/>
    <n v="0"/>
    <n v="128884550"/>
    <s v="-"/>
    <n v="20621528"/>
    <n v="0"/>
    <s v="-"/>
    <n v="0"/>
    <n v="0"/>
    <s v="-"/>
    <n v="0"/>
  </r>
  <r>
    <s v="445"/>
    <x v="22"/>
    <x v="1"/>
    <s v="003"/>
    <s v="Z1B8051199"/>
    <s v="0027"/>
    <s v="FC"/>
    <s v="00002095-00002177"/>
    <s v=""/>
    <s v=""/>
    <s v=""/>
    <s v=""/>
    <n v="0"/>
    <s v=""/>
    <s v="VENTAS NO CONTRIBUYENTES"/>
    <s v=""/>
    <n v="4637625098.8400002"/>
    <n v="0"/>
    <n v="3261989589.75"/>
    <n v="0"/>
    <s v="-"/>
    <n v="0"/>
    <n v="1185892680.25"/>
    <s v="-"/>
    <n v="189742828.84"/>
    <n v="0"/>
    <s v="-"/>
    <n v="0"/>
    <n v="0"/>
    <s v="-"/>
    <n v="0"/>
  </r>
  <r>
    <s v="446"/>
    <x v="22"/>
    <x v="0"/>
    <s v="004"/>
    <s v="Z1F0017963"/>
    <s v="0516-0516"/>
    <s v="FC"/>
    <s v="00016985-00017042"/>
    <s v=""/>
    <s v=""/>
    <s v=""/>
    <s v=""/>
    <n v="0"/>
    <s v=""/>
    <s v="VENTAS NO CONTRIBUYENTES"/>
    <s v=""/>
    <n v="2468350532.8499999"/>
    <n v="0"/>
    <n v="1677411959.4200001"/>
    <n v="0"/>
    <s v="-"/>
    <n v="0"/>
    <n v="673907366.75"/>
    <s v="16"/>
    <n v="107825178.68000001"/>
    <n v="0"/>
    <s v="-"/>
    <n v="0"/>
    <n v="8524100"/>
    <s v="8"/>
    <n v="681928"/>
  </r>
  <r>
    <s v="447"/>
    <x v="22"/>
    <x v="1"/>
    <s v="004"/>
    <s v="Z1B8050937"/>
    <s v="1872"/>
    <s v="FC"/>
    <s v="00172755"/>
    <s v=""/>
    <s v=""/>
    <s v=""/>
    <s v=""/>
    <n v="0"/>
    <s v=""/>
    <s v="DISTRIBUIDORA MONTOVJ C.A"/>
    <s v="J-40786379-7"/>
    <n v="16204006"/>
    <n v="0"/>
    <n v="16144440"/>
    <n v="51350"/>
    <s v="16"/>
    <n v="8216"/>
    <n v="0"/>
    <s v="-"/>
    <n v="0"/>
    <n v="0"/>
    <s v="-"/>
    <n v="0"/>
    <n v="0"/>
    <s v="-"/>
    <n v="0"/>
  </r>
  <r>
    <s v="448"/>
    <x v="22"/>
    <x v="1"/>
    <s v="004"/>
    <s v="Z1B8050937"/>
    <s v="1872"/>
    <s v="FC"/>
    <s v="00172761"/>
    <s v=""/>
    <s v=""/>
    <s v=""/>
    <s v=""/>
    <n v="0"/>
    <s v=""/>
    <s v="UNIDAD DE PRODUCCION DE ALIMENTOS"/>
    <s v="J500400284"/>
    <n v="74480350.75"/>
    <n v="0"/>
    <n v="74301652.75"/>
    <n v="154050"/>
    <s v="16"/>
    <n v="24648"/>
    <n v="0"/>
    <s v="-"/>
    <n v="0"/>
    <n v="0"/>
    <s v="-"/>
    <n v="0"/>
    <n v="0"/>
    <s v="-"/>
    <n v="0"/>
  </r>
  <r>
    <s v="449"/>
    <x v="22"/>
    <x v="1"/>
    <s v="004"/>
    <s v="Z1B8050937"/>
    <s v="1872"/>
    <s v="FC"/>
    <s v="00172743-00172754"/>
    <s v=""/>
    <s v=""/>
    <s v=""/>
    <s v=""/>
    <n v="0"/>
    <s v=""/>
    <s v="VENTAS NO CONTRIBUYENTES"/>
    <s v=""/>
    <n v="428199737.24999994"/>
    <n v="0"/>
    <n v="307939470.5"/>
    <n v="0"/>
    <s v="-"/>
    <n v="0"/>
    <n v="103672643.75"/>
    <s v="16"/>
    <n v="16587622.999999998"/>
    <n v="0"/>
    <s v="-"/>
    <n v="0"/>
    <n v="0"/>
    <s v="-"/>
    <n v="0"/>
  </r>
  <r>
    <s v="450"/>
    <x v="22"/>
    <x v="1"/>
    <s v="004"/>
    <s v="Z1B8050937"/>
    <s v="1872"/>
    <s v="FC"/>
    <s v="00172756-00172760"/>
    <s v=""/>
    <s v=""/>
    <s v=""/>
    <s v=""/>
    <n v="0"/>
    <s v=""/>
    <s v="VENTAS NO CONTRIBUYENTES"/>
    <s v=""/>
    <n v="115830827"/>
    <n v="0"/>
    <n v="109159435"/>
    <n v="0"/>
    <s v="-"/>
    <n v="0"/>
    <n v="5751200"/>
    <s v="-"/>
    <n v="920192"/>
    <n v="0"/>
    <s v="-"/>
    <n v="0"/>
    <n v="0"/>
    <s v="-"/>
    <n v="0"/>
  </r>
  <r>
    <s v="451"/>
    <x v="22"/>
    <x v="1"/>
    <s v="004"/>
    <s v="Z1B8050937"/>
    <s v="1872"/>
    <s v="FC"/>
    <s v="00172762-00172862"/>
    <s v=""/>
    <s v=""/>
    <s v=""/>
    <s v=""/>
    <n v="0"/>
    <s v=""/>
    <s v="VENTAS NO CONTRIBUYENTES"/>
    <s v=""/>
    <n v="5102745595.7600002"/>
    <n v="0"/>
    <n v="3546423796.5"/>
    <n v="0"/>
    <s v="-"/>
    <n v="0"/>
    <n v="1341656723.5"/>
    <s v="16"/>
    <n v="214665075.75999996"/>
    <n v="0"/>
    <s v="-"/>
    <n v="0"/>
    <n v="0"/>
    <s v="-"/>
    <n v="0"/>
  </r>
  <r>
    <s v="452"/>
    <x v="22"/>
    <x v="0"/>
    <s v="005"/>
    <s v="Z1F0017998"/>
    <s v="0506"/>
    <s v="FC"/>
    <s v="00020968"/>
    <s v=""/>
    <s v=""/>
    <s v=""/>
    <s v=""/>
    <n v="0"/>
    <s v=""/>
    <s v="INVERSIONES SI SE PUEDE"/>
    <s v="J412775600"/>
    <n v="98685852"/>
    <n v="0"/>
    <n v="5964500"/>
    <n v="79932200"/>
    <s v="16"/>
    <n v="12789152"/>
    <n v="0"/>
    <s v="-"/>
    <n v="0"/>
    <n v="0"/>
    <s v="-"/>
    <n v="0"/>
    <n v="0"/>
    <s v="-"/>
    <n v="0"/>
  </r>
  <r>
    <s v="453"/>
    <x v="22"/>
    <x v="0"/>
    <s v="005"/>
    <s v="Z1F0017998"/>
    <s v="0506"/>
    <s v="FC"/>
    <s v="00020924"/>
    <s v=""/>
    <s v=""/>
    <s v=""/>
    <s v=""/>
    <n v="0"/>
    <s v=""/>
    <s v="INVERSIONES VEN2017 CA"/>
    <s v="J410776790"/>
    <n v="2758364"/>
    <n v="0"/>
    <n v="0"/>
    <n v="2377900"/>
    <s v="16"/>
    <n v="380464"/>
    <n v="0"/>
    <s v="-"/>
    <n v="0"/>
    <n v="0"/>
    <s v="-"/>
    <n v="0"/>
    <n v="0"/>
    <s v="-"/>
    <n v="0"/>
  </r>
  <r>
    <s v="454"/>
    <x v="22"/>
    <x v="0"/>
    <s v="005"/>
    <s v="Z1F0017998"/>
    <s v="0506-0506"/>
    <s v="FC"/>
    <s v="00020898-00020923"/>
    <s v=""/>
    <s v=""/>
    <s v=""/>
    <s v=""/>
    <n v="0"/>
    <s v=""/>
    <s v="VENTAS NO CONTRIBUYENTES"/>
    <s v=""/>
    <n v="599165564.59000003"/>
    <n v="0"/>
    <n v="334680817.58000004"/>
    <n v="0"/>
    <s v="-"/>
    <n v="0"/>
    <n v="228004092.25"/>
    <s v="16"/>
    <n v="36480654.760000005"/>
    <n v="0"/>
    <s v="-"/>
    <n v="0"/>
    <n v="0"/>
    <s v="-"/>
    <n v="0"/>
  </r>
  <r>
    <s v="455"/>
    <x v="22"/>
    <x v="0"/>
    <s v="005"/>
    <s v="Z1F0017998"/>
    <s v="0506-0506"/>
    <s v="FC"/>
    <s v="00020925-00020967"/>
    <s v=""/>
    <s v=""/>
    <s v=""/>
    <s v=""/>
    <n v="0"/>
    <s v=""/>
    <s v="VENTAS NO CONTRIBUYENTES"/>
    <s v=""/>
    <n v="1610440302.6800001"/>
    <n v="0"/>
    <n v="1068657489.8400002"/>
    <n v="0"/>
    <s v="-"/>
    <n v="0"/>
    <n v="467054149"/>
    <s v="16"/>
    <n v="74728663.840000004"/>
    <n v="0"/>
    <s v="-"/>
    <n v="0"/>
    <n v="0"/>
    <s v="-"/>
    <n v="0"/>
  </r>
  <r>
    <s v="456"/>
    <x v="22"/>
    <x v="0"/>
    <s v="005"/>
    <s v="Z1F0017998"/>
    <s v="0506-0506"/>
    <s v="FC"/>
    <s v="00020969-00020990"/>
    <s v=""/>
    <s v=""/>
    <s v=""/>
    <s v=""/>
    <n v="0"/>
    <s v=""/>
    <s v="VENTAS NO CONTRIBUYENTES"/>
    <s v=""/>
    <n v="859279441.80000007"/>
    <n v="0"/>
    <n v="645751712.45000005"/>
    <n v="0"/>
    <s v="-"/>
    <n v="0"/>
    <n v="184075628.75"/>
    <s v="16"/>
    <n v="29452100.600000001"/>
    <n v="0"/>
    <s v="-"/>
    <n v="0"/>
    <n v="0"/>
    <s v="-"/>
    <n v="0"/>
  </r>
  <r>
    <s v="457"/>
    <x v="22"/>
    <x v="1"/>
    <s v="005"/>
    <s v="Z1B8050363"/>
    <s v="0028"/>
    <s v="NC"/>
    <s v=""/>
    <s v="00000010"/>
    <s v=""/>
    <s v="00002895"/>
    <s v="22/7/2021"/>
    <n v="132079863"/>
    <s v="VEN"/>
    <s v="ENRIQUE MARTINES"/>
    <s v="V17348642"/>
    <n v="-85320000"/>
    <n v="0"/>
    <n v="-85320000"/>
    <n v="0"/>
    <s v="-"/>
    <n v="0"/>
    <n v="0"/>
    <s v="-"/>
    <n v="0"/>
    <n v="0"/>
    <s v="-"/>
    <n v="0"/>
    <n v="0"/>
    <s v="-"/>
    <n v="0"/>
  </r>
  <r>
    <s v="458"/>
    <x v="22"/>
    <x v="1"/>
    <s v="005"/>
    <s v="Z1B8050363"/>
    <s v="0028"/>
    <s v="FC"/>
    <s v="00002845-00002964"/>
    <s v=""/>
    <s v=""/>
    <s v=""/>
    <s v=""/>
    <n v="0"/>
    <s v=""/>
    <s v="VENTAS NO CONTRIBUYENTES"/>
    <s v=""/>
    <n v="5787139410.8099995"/>
    <n v="0"/>
    <n v="4286479328.5"/>
    <n v="0"/>
    <s v="-"/>
    <n v="0"/>
    <n v="1293672484.75"/>
    <s v="16"/>
    <n v="206987597.56"/>
    <n v="0"/>
    <s v="-"/>
    <n v="0"/>
    <n v="0"/>
    <s v="-"/>
    <n v="0"/>
  </r>
  <r>
    <s v="459"/>
    <x v="22"/>
    <x v="0"/>
    <s v="006"/>
    <s v="Z1F0017787"/>
    <s v="0477-0477"/>
    <s v="FC"/>
    <s v="00009604-00009623"/>
    <s v=""/>
    <s v=""/>
    <s v=""/>
    <s v=""/>
    <n v="0"/>
    <s v=""/>
    <s v="VENTAS NO CONTRIBUYENTES"/>
    <s v=""/>
    <n v="572899028.33000004"/>
    <n v="0"/>
    <n v="418369084.28999996"/>
    <n v="0"/>
    <s v="-"/>
    <n v="0"/>
    <n v="133215469"/>
    <s v="16"/>
    <n v="21314475.039999999"/>
    <n v="0"/>
    <s v="-"/>
    <n v="0"/>
    <n v="0"/>
    <s v="-"/>
    <n v="0"/>
  </r>
  <r>
    <s v="460"/>
    <x v="22"/>
    <x v="1"/>
    <s v="006"/>
    <s v="Z1B8044815"/>
    <s v="1935"/>
    <s v="FC"/>
    <s v="00167379-00167499"/>
    <s v=""/>
    <s v=""/>
    <s v=""/>
    <s v=""/>
    <n v="0"/>
    <s v=""/>
    <s v="VENTAS NO CONTRIBUYENTES"/>
    <s v=""/>
    <n v="4455552827.6900005"/>
    <n v="0"/>
    <n v="3514504789.25"/>
    <n v="0"/>
    <s v="-"/>
    <n v="0"/>
    <n v="811248309"/>
    <s v="-"/>
    <n v="129799729.44"/>
    <n v="0"/>
    <s v="-"/>
    <n v="0"/>
    <n v="0"/>
    <s v="-"/>
    <n v="0"/>
  </r>
  <r>
    <s v="461"/>
    <x v="22"/>
    <x v="1"/>
    <s v="007"/>
    <s v="Z1B8050013"/>
    <s v="1971"/>
    <s v="FC"/>
    <s v="0018406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62"/>
    <x v="22"/>
    <x v="0"/>
    <s v="008"/>
    <s v="Z1F0017970"/>
    <s v="0142-0142"/>
    <s v="FC"/>
    <s v="00002134-00002137"/>
    <s v=""/>
    <s v=""/>
    <s v=""/>
    <s v=""/>
    <n v="0"/>
    <s v=""/>
    <s v="VENTAS NO CONTRIBUYENTES"/>
    <s v=""/>
    <n v="22314340"/>
    <n v="0"/>
    <n v="0"/>
    <n v="0"/>
    <s v="-"/>
    <n v="0"/>
    <n v="19236500"/>
    <s v="16"/>
    <n v="3077840"/>
    <n v="0"/>
    <s v="-"/>
    <n v="0"/>
    <n v="0"/>
    <s v="-"/>
    <n v="0"/>
  </r>
  <r>
    <s v="463"/>
    <x v="22"/>
    <x v="1"/>
    <s v="008"/>
    <s v="Z1B8050003"/>
    <s v="1887"/>
    <s v="FC"/>
    <s v="00183870"/>
    <s v=""/>
    <s v=""/>
    <s v=""/>
    <s v=""/>
    <n v="0"/>
    <s v=""/>
    <s v="MIGUEL ALVAREZ"/>
    <s v="V14772733"/>
    <n v="17316622.25"/>
    <n v="0"/>
    <n v="17197490.25"/>
    <n v="102700"/>
    <s v="16"/>
    <n v="16432"/>
    <n v="0"/>
    <s v="-"/>
    <n v="0"/>
    <n v="0"/>
    <s v="-"/>
    <n v="0"/>
    <n v="0"/>
    <s v="-"/>
    <n v="0"/>
  </r>
  <r>
    <s v="464"/>
    <x v="22"/>
    <x v="1"/>
    <s v="008"/>
    <s v="Z1B8050003"/>
    <s v="1887"/>
    <s v="FC"/>
    <s v="00183842-00183869"/>
    <s v=""/>
    <s v=""/>
    <s v=""/>
    <s v=""/>
    <n v="0"/>
    <s v=""/>
    <s v="VENTAS NO CONTRIBUYENTES"/>
    <s v=""/>
    <n v="1423600187.8499999"/>
    <n v="0"/>
    <n v="929634585"/>
    <n v="0"/>
    <s v="-"/>
    <n v="0"/>
    <n v="425832416.25"/>
    <s v="16"/>
    <n v="68133186.599999994"/>
    <n v="0"/>
    <s v="-"/>
    <n v="0"/>
    <n v="0"/>
    <s v="-"/>
    <n v="0"/>
  </r>
  <r>
    <s v="465"/>
    <x v="22"/>
    <x v="1"/>
    <s v="008"/>
    <s v="Z1B8050003"/>
    <s v="1887"/>
    <s v="FC"/>
    <s v="00183871-00183915"/>
    <s v=""/>
    <s v=""/>
    <s v=""/>
    <s v=""/>
    <n v="0"/>
    <s v=""/>
    <s v="VENTAS NO CONTRIBUYENTES"/>
    <s v=""/>
    <n v="1721526751.4799998"/>
    <n v="0"/>
    <n v="960520848.25"/>
    <n v="0"/>
    <s v="-"/>
    <n v="0"/>
    <n v="656039571.75"/>
    <s v="16"/>
    <n v="104966331.48"/>
    <n v="0"/>
    <s v="-"/>
    <n v="0"/>
    <n v="0"/>
    <s v="-"/>
    <n v="0"/>
  </r>
  <r>
    <s v="466"/>
    <x v="22"/>
    <x v="1"/>
    <s v="009"/>
    <s v="Z1B8014458"/>
    <s v="1938"/>
    <s v="FC"/>
    <s v="00184847-00184865"/>
    <s v=""/>
    <s v=""/>
    <s v=""/>
    <s v=""/>
    <n v="0"/>
    <s v=""/>
    <s v="VENTAS NO CONTRIBUYENTES"/>
    <s v=""/>
    <n v="905584694.60000002"/>
    <n v="0"/>
    <n v="541273654.75"/>
    <n v="0"/>
    <s v="-"/>
    <n v="0"/>
    <n v="314061241.25"/>
    <s v="16"/>
    <n v="50249798.599999994"/>
    <n v="0"/>
    <s v="-"/>
    <n v="0"/>
    <n v="0"/>
    <s v="-"/>
    <n v="0"/>
  </r>
  <r>
    <s v="467"/>
    <x v="22"/>
    <x v="1"/>
    <s v="010"/>
    <s v="Z1F0000341"/>
    <s v="1411"/>
    <s v="FC"/>
    <s v="0008206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68"/>
    <x v="22"/>
    <x v="1"/>
    <s v="011"/>
    <s v="Z1F0004616"/>
    <s v="0844"/>
    <s v="FC"/>
    <s v="00113786"/>
    <s v=""/>
    <s v=""/>
    <s v=""/>
    <s v=""/>
    <n v="0"/>
    <s v=""/>
    <s v="PANADERIA AMANONZHALI"/>
    <s v="V413038730 "/>
    <n v="12788125"/>
    <n v="0"/>
    <n v="12788125"/>
    <n v="0"/>
    <s v="-"/>
    <n v="0"/>
    <n v="0"/>
    <s v="-"/>
    <n v="0"/>
    <n v="0"/>
    <s v="-"/>
    <n v="0"/>
    <n v="0"/>
    <s v="-"/>
    <n v="0"/>
  </r>
  <r>
    <s v="469"/>
    <x v="22"/>
    <x v="1"/>
    <s v="011"/>
    <s v="Z1F0004616"/>
    <s v="0844-0844"/>
    <s v="FC"/>
    <s v="00113738-00113785"/>
    <s v=""/>
    <s v=""/>
    <s v=""/>
    <s v=""/>
    <n v="0"/>
    <s v=""/>
    <s v="VENTAS NO CONTRIBUYENTES"/>
    <s v=""/>
    <n v="480611502.61000001"/>
    <n v="0"/>
    <n v="445287936.61000001"/>
    <n v="0"/>
    <s v="-"/>
    <n v="0"/>
    <n v="30451350"/>
    <s v="-"/>
    <n v="4872216"/>
    <n v="0"/>
    <s v="-"/>
    <n v="0"/>
    <n v="0"/>
    <s v="-"/>
    <n v="0"/>
  </r>
  <r>
    <s v="470"/>
    <x v="22"/>
    <x v="1"/>
    <s v="011"/>
    <s v="Z1F0004616"/>
    <s v="0844-0844"/>
    <s v="FC"/>
    <s v="00113787-00113865"/>
    <s v=""/>
    <s v=""/>
    <s v=""/>
    <s v=""/>
    <n v="0"/>
    <s v=""/>
    <s v="VENTAS NO CONTRIBUYENTES"/>
    <s v=""/>
    <n v="918943919.71000004"/>
    <n v="0"/>
    <n v="848394865.71000004"/>
    <n v="0"/>
    <s v="-"/>
    <n v="0"/>
    <n v="60818150"/>
    <s v="16"/>
    <n v="9730904"/>
    <n v="0"/>
    <s v="-"/>
    <n v="0"/>
    <n v="0"/>
    <s v="-"/>
    <n v="0"/>
  </r>
  <r>
    <s v="471"/>
    <x v="22"/>
    <x v="1"/>
    <s v="012"/>
    <s v="Z1B8038506"/>
    <s v="1792"/>
    <s v="FC"/>
    <s v="00076160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72"/>
    <x v="22"/>
    <x v="1"/>
    <s v="013"/>
    <s v="Z1B8050578"/>
    <s v="1751-1751"/>
    <s v="FC"/>
    <s v="00157011-00157053"/>
    <s v=""/>
    <s v=""/>
    <s v=""/>
    <s v=""/>
    <n v="0"/>
    <s v=""/>
    <s v="VENTAS NO CONTRIBUYENTES"/>
    <s v=""/>
    <n v="524006050.75"/>
    <n v="0"/>
    <n v="441924102.75"/>
    <n v="0"/>
    <s v="-"/>
    <n v="0"/>
    <n v="70760300"/>
    <s v="16"/>
    <n v="11321648"/>
    <n v="0"/>
    <s v="-"/>
    <n v="0"/>
    <n v="0"/>
    <s v="-"/>
    <n v="0"/>
  </r>
  <r>
    <s v="473"/>
    <x v="22"/>
    <x v="1"/>
    <s v="014"/>
    <s v="Z1F0000338"/>
    <s v="1633"/>
    <s v="FC"/>
    <s v="00067927-00067995"/>
    <s v=""/>
    <s v=""/>
    <s v=""/>
    <s v=""/>
    <n v="0"/>
    <s v=""/>
    <s v="VENTAS NO CONTRIBUYENTES"/>
    <s v=""/>
    <n v="591901970"/>
    <n v="0"/>
    <n v="502163500"/>
    <n v="0"/>
    <s v="-"/>
    <n v="0"/>
    <n v="77360750"/>
    <s v="-"/>
    <n v="12377720"/>
    <n v="0"/>
    <s v="-"/>
    <n v="0"/>
    <n v="0"/>
    <s v="-"/>
    <n v="0"/>
  </r>
  <r>
    <s v="474"/>
    <x v="22"/>
    <x v="1"/>
    <s v="015"/>
    <s v="Z1B8050356"/>
    <s v="1770"/>
    <s v="FC"/>
    <s v="00091869-00091896"/>
    <s v=""/>
    <s v=""/>
    <s v=""/>
    <s v=""/>
    <n v="0"/>
    <s v=""/>
    <s v="VENTAS NO CONTRIBUYENTES"/>
    <s v=""/>
    <n v="1864834415.3599997"/>
    <n v="0"/>
    <n v="1131326182.5"/>
    <n v="0"/>
    <s v="-"/>
    <n v="0"/>
    <n v="632334683.5"/>
    <s v="-"/>
    <n v="101173549.35999998"/>
    <n v="0"/>
    <s v="-"/>
    <n v="0"/>
    <n v="0"/>
    <s v="-"/>
    <n v="0"/>
  </r>
  <r>
    <s v="475"/>
    <x v="22"/>
    <x v="1"/>
    <s v="016"/>
    <s v="Z1F0000490"/>
    <s v="0311"/>
    <s v="FC"/>
    <s v="00006536"/>
    <s v=""/>
    <s v=""/>
    <s v=""/>
    <s v=""/>
    <n v="0"/>
    <s v=""/>
    <s v="DISTRIBUIDORA MONTOVEJ2012"/>
    <s v="J407863797"/>
    <n v="12166000"/>
    <n v="0"/>
    <n v="12166000"/>
    <n v="0"/>
    <s v="-"/>
    <n v="0"/>
    <n v="0"/>
    <s v="-"/>
    <n v="0"/>
    <n v="0"/>
    <s v="-"/>
    <n v="0"/>
    <n v="0"/>
    <s v="-"/>
    <n v="0"/>
  </r>
  <r>
    <s v="476"/>
    <x v="22"/>
    <x v="1"/>
    <s v="016"/>
    <s v="Z1F0000490"/>
    <s v="0311"/>
    <s v="FC"/>
    <s v="00006534-00006535"/>
    <s v=""/>
    <s v=""/>
    <s v=""/>
    <s v=""/>
    <n v="0"/>
    <s v=""/>
    <s v="VENTAS NO CONTRIBUYENTES"/>
    <s v=""/>
    <n v="38176638.5"/>
    <n v="0"/>
    <n v="28302312.5"/>
    <n v="0"/>
    <s v="-"/>
    <n v="0"/>
    <n v="8512350"/>
    <s v="16"/>
    <n v="1361976"/>
    <n v="0"/>
    <s v="-"/>
    <n v="0"/>
    <n v="0"/>
    <s v="-"/>
    <n v="0"/>
  </r>
  <r>
    <s v="477"/>
    <x v="22"/>
    <x v="1"/>
    <s v="016"/>
    <s v="Z1F0000490"/>
    <s v="0311"/>
    <s v="FC"/>
    <s v="00006537-00006596"/>
    <s v=""/>
    <s v=""/>
    <s v=""/>
    <s v=""/>
    <n v="0"/>
    <s v=""/>
    <s v="VENTAS NO CONTRIBUYENTES"/>
    <s v=""/>
    <n v="511983057.80000001"/>
    <n v="0"/>
    <n v="412350217"/>
    <n v="0"/>
    <s v="-"/>
    <n v="0"/>
    <n v="85890380"/>
    <s v="-"/>
    <n v="13742460.800000001"/>
    <n v="0"/>
    <s v="-"/>
    <n v="0"/>
    <n v="0"/>
    <s v="-"/>
    <n v="0"/>
  </r>
  <r>
    <s v="478"/>
    <x v="22"/>
    <x v="1"/>
    <s v="017"/>
    <s v="Z7C0004030"/>
    <s v="022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9"/>
    <x v="23"/>
    <x v="0"/>
    <s v="001"/>
    <s v="Z1F0017854"/>
    <s v="0519"/>
    <s v="FC"/>
    <s v="00031466"/>
    <s v=""/>
    <s v=""/>
    <s v=""/>
    <s v=""/>
    <n v="0"/>
    <s v=""/>
    <s v="IMVERSIONES SORIZA C.A"/>
    <s v="J501126836"/>
    <n v="39076252.875"/>
    <n v="0"/>
    <n v="21066763.5"/>
    <n v="6075000"/>
    <s v="16"/>
    <n v="972000"/>
    <n v="0"/>
    <s v="-"/>
    <n v="0"/>
    <n v="0"/>
    <s v="-"/>
    <n v="0"/>
    <n v="0"/>
    <s v="-"/>
    <n v="0"/>
  </r>
  <r>
    <s v="480"/>
    <x v="23"/>
    <x v="0"/>
    <s v="001"/>
    <s v="Z1F0017854"/>
    <s v="0519-0519"/>
    <s v="FC"/>
    <s v="00031447-00031465"/>
    <s v=""/>
    <s v=""/>
    <s v=""/>
    <s v=""/>
    <n v="0"/>
    <s v=""/>
    <s v="VENTAS NO CONTRIBUYENTES"/>
    <s v=""/>
    <n v="313768449.88999999"/>
    <n v="0"/>
    <n v="236235221.19999999"/>
    <n v="0"/>
    <s v="-"/>
    <n v="0"/>
    <n v="66838990.25"/>
    <s v="16"/>
    <n v="10694238.439999999"/>
    <n v="0"/>
    <s v="-"/>
    <n v="0"/>
    <n v="0"/>
    <s v="-"/>
    <n v="0"/>
  </r>
  <r>
    <s v="481"/>
    <x v="23"/>
    <x v="0"/>
    <s v="001"/>
    <s v="Z1F0017854"/>
    <s v="0519-0519"/>
    <s v="FC"/>
    <s v="00031467-00031516"/>
    <s v=""/>
    <s v=""/>
    <s v=""/>
    <s v=""/>
    <n v="0"/>
    <s v=""/>
    <s v="VENTAS NO CONTRIBUYENTES"/>
    <s v=""/>
    <n v="1711691119.5299997"/>
    <n v="0"/>
    <n v="1188822722.9399998"/>
    <n v="0"/>
    <s v="-"/>
    <n v="0"/>
    <n v="450748617.75"/>
    <s v="-"/>
    <n v="72119778.840000004"/>
    <n v="0"/>
    <s v="-"/>
    <n v="0"/>
    <n v="0"/>
    <s v="-"/>
    <n v="0"/>
  </r>
  <r>
    <s v="482"/>
    <x v="23"/>
    <x v="1"/>
    <s v="001"/>
    <s v="Z1F0000700"/>
    <s v="1609"/>
    <s v="FC"/>
    <s v="29697000"/>
    <s v=""/>
    <s v=""/>
    <s v=""/>
    <s v=""/>
    <n v="0"/>
    <s v=""/>
    <s v="INVERSIONES CHEFQUISITO CA"/>
    <s v="J40537269-9"/>
    <n v="64317240"/>
    <n v="0"/>
    <n v="51491700"/>
    <n v="11056500"/>
    <s v="16"/>
    <n v="1769040"/>
    <n v="0"/>
    <s v="-"/>
    <n v="0"/>
    <n v="0"/>
    <s v="-"/>
    <n v="0"/>
    <n v="0"/>
    <s v="-"/>
    <n v="0"/>
  </r>
  <r>
    <s v="483"/>
    <x v="23"/>
    <x v="1"/>
    <s v="001"/>
    <s v="Z1F0000700"/>
    <s v="1609"/>
    <s v="NC"/>
    <s v=""/>
    <s v="00000273"/>
    <s v=""/>
    <s v="00172691"/>
    <s v="21/7/2021"/>
    <n v="27074586"/>
    <s v="VEN"/>
    <s v="OROPEZA SURANG"/>
    <s v="V10278708"/>
    <n v="-6737500"/>
    <n v="0"/>
    <n v="-6737500"/>
    <n v="0"/>
    <s v="-"/>
    <n v="0"/>
    <n v="0"/>
    <s v="-"/>
    <n v="0"/>
    <n v="0"/>
    <s v="-"/>
    <n v="0"/>
    <n v="0"/>
    <s v="-"/>
    <n v="0"/>
  </r>
  <r>
    <s v="484"/>
    <x v="23"/>
    <x v="1"/>
    <s v="001"/>
    <s v="Z1F0000700"/>
    <s v="1609"/>
    <s v="FC"/>
    <s v="29682000-29696000"/>
    <s v=""/>
    <s v=""/>
    <s v=""/>
    <s v=""/>
    <n v="0"/>
    <s v=""/>
    <s v="VENTAS NO CONTRIBUYENTES"/>
    <s v=""/>
    <n v="480036927.5"/>
    <n v="0"/>
    <n v="362467447.5"/>
    <n v="0"/>
    <s v="-"/>
    <n v="0"/>
    <n v="101353000"/>
    <s v="-"/>
    <n v="16216480"/>
    <n v="0"/>
    <s v="-"/>
    <n v="0"/>
    <n v="0"/>
    <s v="-"/>
    <n v="0"/>
  </r>
  <r>
    <s v="485"/>
    <x v="23"/>
    <x v="1"/>
    <s v="001"/>
    <s v="Z1F0000700"/>
    <s v="1609"/>
    <s v="FC"/>
    <s v="29698000-29769000"/>
    <s v=""/>
    <s v=""/>
    <s v=""/>
    <s v=""/>
    <n v="0"/>
    <s v=""/>
    <s v="VENTAS NO CONTRIBUYENTES"/>
    <s v=""/>
    <n v="2800972762.04"/>
    <n v="0"/>
    <n v="1812937650.5"/>
    <n v="0"/>
    <s v="-"/>
    <n v="0"/>
    <n v="851754406.5"/>
    <s v="16"/>
    <n v="136280705.03999999"/>
    <n v="0"/>
    <s v="-"/>
    <n v="0"/>
    <n v="0"/>
    <s v="-"/>
    <n v="0"/>
  </r>
  <r>
    <s v="486"/>
    <x v="23"/>
    <x v="0"/>
    <s v="002"/>
    <s v="Z1F0017966"/>
    <s v="0516"/>
    <s v="NC"/>
    <s v=""/>
    <s v="00000092"/>
    <s v=""/>
    <s v="00016796"/>
    <s v="23-07-2021"/>
    <n v="17575542"/>
    <s v="VEN"/>
    <s v="SORELYS TOVAR"/>
    <s v="V12977535"/>
    <n v="-17575542"/>
    <n v="0"/>
    <n v="-4050000"/>
    <n v="0"/>
    <s v="-"/>
    <n v="0"/>
    <n v="-11659950"/>
    <s v="16"/>
    <n v="-1865592"/>
    <n v="0"/>
    <s v="-"/>
    <n v="0"/>
    <n v="0"/>
    <s v="-"/>
    <n v="0"/>
  </r>
  <r>
    <s v="487"/>
    <x v="23"/>
    <x v="0"/>
    <s v="002"/>
    <s v="Z1F0017966"/>
    <s v="0516-0516"/>
    <s v="FC"/>
    <s v="00016784-00016846"/>
    <s v=""/>
    <s v=""/>
    <s v=""/>
    <s v=""/>
    <n v="0"/>
    <s v=""/>
    <s v="VENTAS NO CONTRIBUYENTES"/>
    <s v=""/>
    <n v="2023053467.23"/>
    <n v="0"/>
    <n v="1465648367.1500001"/>
    <n v="0"/>
    <s v="-"/>
    <n v="0"/>
    <n v="480521638"/>
    <s v="16"/>
    <n v="76883462.079999998"/>
    <n v="0"/>
    <s v="-"/>
    <n v="0"/>
    <n v="0"/>
    <s v="-"/>
    <n v="0"/>
  </r>
  <r>
    <s v="488"/>
    <x v="23"/>
    <x v="2"/>
    <s v="002"/>
    <s v="Z1F0008858"/>
    <s v="0970-0970"/>
    <s v="FC"/>
    <s v="00128334-00128482"/>
    <s v=""/>
    <s v=""/>
    <s v=""/>
    <s v=""/>
    <n v="0"/>
    <s v=""/>
    <s v="VENTAS NO CONTRIBUYENTES"/>
    <s v=""/>
    <n v="1614972716.5999999"/>
    <n v="0"/>
    <n v="1482168339.48"/>
    <n v="0"/>
    <s v="-"/>
    <n v="0"/>
    <n v="114486532"/>
    <s v="-"/>
    <n v="18317845.120000001"/>
    <n v="0"/>
    <s v="-"/>
    <n v="0"/>
    <n v="0"/>
    <s v="-"/>
    <n v="0"/>
  </r>
  <r>
    <s v="489"/>
    <x v="23"/>
    <x v="1"/>
    <s v="002"/>
    <s v="Z1B8050002"/>
    <s v="1945"/>
    <s v="FC"/>
    <s v="00175417"/>
    <s v=""/>
    <s v=""/>
    <s v=""/>
    <s v=""/>
    <n v="0"/>
    <s v=""/>
    <s v="PANADERIA LIONESAS Y CANDY"/>
    <s v="J-30914441-3 "/>
    <n v="1417500000"/>
    <n v="0"/>
    <n v="1417500000"/>
    <n v="0"/>
    <s v="-"/>
    <n v="0"/>
    <n v="0"/>
    <s v="-"/>
    <n v="0"/>
    <n v="0"/>
    <s v="-"/>
    <n v="0"/>
    <n v="0"/>
    <s v="-"/>
    <n v="0"/>
  </r>
  <r>
    <s v="490"/>
    <x v="23"/>
    <x v="1"/>
    <s v="002"/>
    <s v="Z1B8050002"/>
    <s v="1945"/>
    <s v="FC"/>
    <s v="00175414-00175416"/>
    <s v=""/>
    <s v=""/>
    <s v=""/>
    <s v=""/>
    <n v="0"/>
    <s v=""/>
    <s v="VENTAS NO CONTRIBUYENTES"/>
    <s v=""/>
    <n v="49439185.5"/>
    <n v="0"/>
    <n v="43757737.5"/>
    <n v="0"/>
    <s v="-"/>
    <n v="0"/>
    <n v="4897800"/>
    <s v="16"/>
    <n v="783648"/>
    <n v="0"/>
    <s v="-"/>
    <n v="0"/>
    <n v="0"/>
    <s v="-"/>
    <n v="0"/>
  </r>
  <r>
    <s v="491"/>
    <x v="23"/>
    <x v="1"/>
    <s v="002"/>
    <s v="Z1B8050002"/>
    <s v="1945"/>
    <s v="FC"/>
    <s v="00175418-00175447"/>
    <s v=""/>
    <s v=""/>
    <s v=""/>
    <s v=""/>
    <n v="0"/>
    <s v=""/>
    <s v="VENTAS NO CONTRIBUYENTES"/>
    <s v=""/>
    <n v="2643174163.6799998"/>
    <n v="0"/>
    <n v="1775256670.5"/>
    <n v="0"/>
    <s v="-"/>
    <n v="0"/>
    <n v="748204735.5"/>
    <s v="-"/>
    <n v="119712757.68000001"/>
    <n v="0"/>
    <s v="-"/>
    <n v="0"/>
    <n v="0"/>
    <s v="-"/>
    <n v="0"/>
  </r>
  <r>
    <s v="492"/>
    <x v="23"/>
    <x v="1"/>
    <s v="002"/>
    <s v="Z1B8050365"/>
    <s v="1345"/>
    <s v="FC "/>
    <s v="00088659"/>
    <m/>
    <m/>
    <m/>
    <m/>
    <n v="0"/>
    <m/>
    <s v="VENTAS NO CONTRIBUYENTES"/>
    <m/>
    <n v="695283152"/>
    <n v="0"/>
    <n v="695283152"/>
    <n v="0"/>
    <s v="-"/>
    <n v="0"/>
    <n v="0"/>
    <s v="-"/>
    <n v="0"/>
    <n v="0"/>
    <s v="-"/>
    <n v="0"/>
    <n v="0"/>
    <s v="-"/>
    <n v="0"/>
  </r>
  <r>
    <s v="493"/>
    <x v="23"/>
    <x v="1"/>
    <s v="002"/>
    <s v="Z1B8050149"/>
    <s v="1869"/>
    <s v="FC"/>
    <s v="00214698-00214794"/>
    <m/>
    <m/>
    <m/>
    <m/>
    <n v="0"/>
    <m/>
    <s v="VENTAS NO CONTRIBUYENTES"/>
    <m/>
    <n v="1849690503.0036001"/>
    <n v="0"/>
    <n v="1827415503"/>
    <n v="0"/>
    <s v="-"/>
    <n v="0"/>
    <n v="19202586.210000001"/>
    <s v="-"/>
    <n v="3072413.7936"/>
    <n v="0"/>
    <s v="-"/>
    <n v="0"/>
    <n v="0"/>
    <s v="-"/>
    <n v="0"/>
  </r>
  <r>
    <s v="494"/>
    <x v="23"/>
    <x v="0"/>
    <s v="003"/>
    <s v="Z1F0017848"/>
    <s v="0509"/>
    <s v="FC"/>
    <s v="00025449"/>
    <s v=""/>
    <s v=""/>
    <s v=""/>
    <s v=""/>
    <n v="0"/>
    <s v=""/>
    <s v="FUNDAVIGEA"/>
    <s v="J298180811"/>
    <n v="16716436"/>
    <n v="0"/>
    <n v="13239916"/>
    <n v="2997000"/>
    <s v="16"/>
    <n v="479520"/>
    <n v="0"/>
    <s v="-"/>
    <n v="0"/>
    <n v="0"/>
    <s v="-"/>
    <n v="0"/>
    <n v="0"/>
    <s v="-"/>
    <n v="0"/>
  </r>
  <r>
    <s v="495"/>
    <x v="23"/>
    <x v="0"/>
    <s v="003"/>
    <s v="Z1F0017848"/>
    <s v="0509-0509"/>
    <s v="FC"/>
    <s v="00025414-00025448"/>
    <s v=""/>
    <s v=""/>
    <s v=""/>
    <s v=""/>
    <n v="0"/>
    <s v=""/>
    <s v="VENTAS NO CONTRIBUYENTES"/>
    <s v=""/>
    <n v="790942019.28000009"/>
    <n v="0"/>
    <n v="568240235.92000008"/>
    <n v="0"/>
    <s v="-"/>
    <n v="0"/>
    <n v="191984296"/>
    <s v="16"/>
    <n v="30717487.359999999"/>
    <n v="0"/>
    <s v="-"/>
    <n v="0"/>
    <n v="0"/>
    <s v="-"/>
    <n v="0"/>
  </r>
  <r>
    <s v="496"/>
    <x v="23"/>
    <x v="0"/>
    <s v="003"/>
    <s v="Z1F0017848"/>
    <s v="0509-0509"/>
    <s v="FC"/>
    <s v="00025450-00025486"/>
    <s v=""/>
    <s v=""/>
    <s v=""/>
    <s v=""/>
    <n v="0"/>
    <s v=""/>
    <s v="VENTAS NO CONTRIBUYENTES"/>
    <s v=""/>
    <n v="1850775520.8400002"/>
    <n v="0"/>
    <n v="1421539274.3200002"/>
    <n v="0"/>
    <s v="-"/>
    <n v="0"/>
    <n v="370031247"/>
    <s v="16"/>
    <n v="59204999.520000003"/>
    <n v="0"/>
    <s v="-"/>
    <n v="0"/>
    <n v="0"/>
    <s v="-"/>
    <n v="0"/>
  </r>
  <r>
    <s v="497"/>
    <x v="23"/>
    <x v="2"/>
    <s v="003"/>
    <s v="Z1F0008965"/>
    <s v="0958-0958"/>
    <s v="FC"/>
    <s v="00123752-00123879"/>
    <s v=""/>
    <s v=""/>
    <s v=""/>
    <s v=""/>
    <n v="0"/>
    <s v=""/>
    <s v="VENTAS NO CONTRIBUYENTES"/>
    <s v=""/>
    <n v="1375354926.3499999"/>
    <n v="0"/>
    <n v="1238680104.25"/>
    <n v="0"/>
    <s v="-"/>
    <n v="0"/>
    <n v="117823122.5"/>
    <s v="-"/>
    <n v="18851699.600000001"/>
    <n v="0"/>
    <s v="-"/>
    <n v="0"/>
    <n v="0"/>
    <s v="-"/>
    <n v="0"/>
  </r>
  <r>
    <s v="498"/>
    <x v="23"/>
    <x v="1"/>
    <s v="003"/>
    <s v="Z1B8051199"/>
    <s v="0028"/>
    <s v="FC"/>
    <s v="00002178-00002257"/>
    <s v=""/>
    <s v=""/>
    <s v=""/>
    <s v=""/>
    <n v="0"/>
    <s v=""/>
    <s v="VENTAS NO CONTRIBUYENTES"/>
    <s v=""/>
    <n v="4071969729.5500002"/>
    <n v="0"/>
    <n v="2860596912.5"/>
    <n v="0"/>
    <s v="-"/>
    <n v="0"/>
    <n v="1044286911.25"/>
    <s v="16"/>
    <n v="167085905.80000001"/>
    <n v="0"/>
    <s v="-"/>
    <n v="0"/>
    <n v="0"/>
    <s v="-"/>
    <n v="0"/>
  </r>
  <r>
    <s v="499"/>
    <x v="23"/>
    <x v="0"/>
    <s v="004"/>
    <s v="Z1F0017963"/>
    <s v="0517-0517"/>
    <s v="FC"/>
    <s v="00017043-00017094"/>
    <s v=""/>
    <s v=""/>
    <s v=""/>
    <s v=""/>
    <n v="0"/>
    <s v=""/>
    <s v="VENTAS NO CONTRIBUYENTES"/>
    <s v=""/>
    <n v="1764706606.8799999"/>
    <n v="0"/>
    <n v="1235986917.4099998"/>
    <n v="0"/>
    <s v="-"/>
    <n v="0"/>
    <n v="455792835.75"/>
    <s v="16"/>
    <n v="72926853.719999999"/>
    <n v="0"/>
    <s v="-"/>
    <n v="0"/>
    <n v="0"/>
    <s v="-"/>
    <n v="0"/>
  </r>
  <r>
    <s v="500"/>
    <x v="23"/>
    <x v="1"/>
    <s v="004"/>
    <s v="Z1B8050937"/>
    <s v="1873"/>
    <s v="FC"/>
    <s v="00172946"/>
    <s v=""/>
    <s v=""/>
    <s v=""/>
    <s v=""/>
    <n v="0"/>
    <s v=""/>
    <s v="FASTNAILS C.A"/>
    <s v="J311222243"/>
    <n v="45092137.859999999"/>
    <n v="0"/>
    <n v="25875814.5"/>
    <n v="16565796"/>
    <s v="16"/>
    <n v="2650527.36"/>
    <n v="0"/>
    <s v="-"/>
    <n v="0"/>
    <n v="0"/>
    <s v="-"/>
    <n v="0"/>
    <n v="0"/>
    <s v="-"/>
    <n v="0"/>
  </r>
  <r>
    <s v="501"/>
    <x v="23"/>
    <x v="1"/>
    <s v="004"/>
    <s v="Z1B8050937"/>
    <s v="1873"/>
    <s v="FC"/>
    <s v="00172961"/>
    <s v=""/>
    <s v=""/>
    <s v=""/>
    <s v=""/>
    <n v="0"/>
    <s v=""/>
    <s v="OLIMPIADA ESPECIALES VENEZUELA"/>
    <s v="J30201494-8"/>
    <n v="7892640"/>
    <n v="0"/>
    <n v="0"/>
    <n v="6804000"/>
    <s v="16"/>
    <n v="1088640"/>
    <n v="0"/>
    <s v="-"/>
    <n v="0"/>
    <n v="0"/>
    <s v="-"/>
    <n v="0"/>
    <n v="0"/>
    <s v="-"/>
    <n v="0"/>
  </r>
  <r>
    <s v="502"/>
    <x v="23"/>
    <x v="1"/>
    <s v="004"/>
    <s v="Z1B8050937"/>
    <s v="1873"/>
    <s v="FC"/>
    <s v="00172863-00172945"/>
    <s v=""/>
    <s v=""/>
    <s v=""/>
    <s v=""/>
    <n v="0"/>
    <s v=""/>
    <s v="VENTAS NO CONTRIBUYENTES"/>
    <s v=""/>
    <n v="2739148595.0799999"/>
    <n v="0"/>
    <n v="2034985489.48"/>
    <n v="0"/>
    <s v="-"/>
    <n v="0"/>
    <n v="607037160"/>
    <s v="16"/>
    <n v="97125945.600000009"/>
    <n v="0"/>
    <s v="-"/>
    <n v="0"/>
    <n v="0"/>
    <s v="-"/>
    <n v="0"/>
  </r>
  <r>
    <s v="503"/>
    <x v="23"/>
    <x v="1"/>
    <s v="004"/>
    <s v="Z1B8050937"/>
    <s v="1873"/>
    <s v="FC"/>
    <s v="00172947-00172960"/>
    <s v=""/>
    <s v=""/>
    <s v=""/>
    <s v=""/>
    <n v="0"/>
    <s v=""/>
    <s v="VENTAS NO CONTRIBUYENTES"/>
    <s v=""/>
    <n v="454116301.29000002"/>
    <n v="0"/>
    <n v="369178317"/>
    <n v="0"/>
    <s v="-"/>
    <n v="0"/>
    <n v="73222400.25"/>
    <s v="16"/>
    <n v="11715584.039999999"/>
    <n v="0"/>
    <s v="-"/>
    <n v="0"/>
    <n v="0"/>
    <s v="-"/>
    <n v="0"/>
  </r>
  <r>
    <s v="504"/>
    <x v="23"/>
    <x v="1"/>
    <s v="004"/>
    <s v="Z1B8050937"/>
    <s v="1873"/>
    <s v="FC"/>
    <s v="00172962-00172968"/>
    <s v=""/>
    <s v=""/>
    <s v=""/>
    <s v=""/>
    <n v="0"/>
    <s v=""/>
    <s v="VENTAS NO CONTRIBUYENTES"/>
    <s v=""/>
    <n v="349975480.94999999"/>
    <n v="0"/>
    <n v="219491349.75"/>
    <n v="0"/>
    <s v="-"/>
    <n v="0"/>
    <n v="112486320"/>
    <s v="16"/>
    <n v="17997811.199999999"/>
    <n v="0"/>
    <s v="-"/>
    <n v="0"/>
    <n v="0"/>
    <s v="-"/>
    <n v="0"/>
  </r>
  <r>
    <s v="505"/>
    <x v="23"/>
    <x v="0"/>
    <s v="005"/>
    <s v="Z1F0017998"/>
    <s v="0507"/>
    <s v="NC"/>
    <s v=""/>
    <s v="00000062"/>
    <s v=""/>
    <s v="00021051"/>
    <s v="23-07-2021"/>
    <n v="2214135"/>
    <s v="VEN"/>
    <s v="NORMA RAMIREZ"/>
    <s v="V3815378"/>
    <n v="-2214135"/>
    <n v="0"/>
    <n v="-2214135"/>
    <n v="0"/>
    <s v="-"/>
    <n v="0"/>
    <n v="0"/>
    <s v="-"/>
    <n v="0"/>
    <n v="0"/>
    <s v="-"/>
    <n v="0"/>
    <n v="0"/>
    <s v="-"/>
    <n v="0"/>
  </r>
  <r>
    <s v="506"/>
    <x v="23"/>
    <x v="0"/>
    <s v="005"/>
    <s v="Z1F0017998"/>
    <s v="0507-0507"/>
    <s v="FC"/>
    <s v="00020991-00021078"/>
    <s v=""/>
    <s v=""/>
    <s v=""/>
    <s v=""/>
    <n v="0"/>
    <s v=""/>
    <s v="VENTAS NO CONTRIBUYENTES"/>
    <s v=""/>
    <n v="3554644757.1799998"/>
    <n v="0"/>
    <n v="2346848619.1700001"/>
    <n v="0"/>
    <s v="-"/>
    <n v="0"/>
    <n v="1041203567.25"/>
    <s v="16"/>
    <n v="166592570.76000002"/>
    <n v="0"/>
    <s v="-"/>
    <n v="0"/>
    <n v="0"/>
    <s v="-"/>
    <n v="0"/>
  </r>
  <r>
    <s v="507"/>
    <x v="23"/>
    <x v="1"/>
    <s v="005"/>
    <s v="Z1B8050363"/>
    <s v="0029"/>
    <s v="FC"/>
    <s v="00002965"/>
    <s v=""/>
    <s v=""/>
    <s v=""/>
    <s v=""/>
    <n v="0"/>
    <s v=""/>
    <s v="DANIELA HINOJOSA"/>
    <s v="V15315316"/>
    <n v="58643306.07"/>
    <n v="0"/>
    <n v="24208957.5"/>
    <n v="0"/>
    <s v="-"/>
    <n v="0"/>
    <n v="29684783.25"/>
    <s v="16"/>
    <n v="4749565.32"/>
    <n v="0"/>
    <s v="-"/>
    <n v="0"/>
    <n v="0"/>
    <s v="-"/>
    <n v="0"/>
  </r>
  <r>
    <s v="508"/>
    <x v="23"/>
    <x v="1"/>
    <s v="005"/>
    <s v="Z1B8050363"/>
    <s v="0029"/>
    <s v="FC"/>
    <s v="00002966"/>
    <s v=""/>
    <s v=""/>
    <s v=""/>
    <s v=""/>
    <n v="0"/>
    <s v=""/>
    <s v="U.E. INSTITUTO VICTEGUI, C.A"/>
    <s v="J-30877518-5"/>
    <n v="42462500"/>
    <n v="0"/>
    <n v="42462500"/>
    <n v="0"/>
    <s v="-"/>
    <n v="0"/>
    <n v="0"/>
    <s v="-"/>
    <n v="0"/>
    <n v="0"/>
    <s v="-"/>
    <n v="0"/>
    <n v="0"/>
    <s v="-"/>
    <n v="0"/>
  </r>
  <r>
    <s v="509"/>
    <x v="23"/>
    <x v="1"/>
    <s v="005"/>
    <s v="Z1B8050363"/>
    <s v="0029"/>
    <s v="FC"/>
    <s v="00002967"/>
    <s v=""/>
    <s v=""/>
    <s v=""/>
    <s v=""/>
    <n v="0"/>
    <s v=""/>
    <s v="U.E. INSTITUTO VICTEGUI, C.A"/>
    <s v="J-30877518-5"/>
    <n v="16314240"/>
    <n v="0"/>
    <n v="0"/>
    <n v="14064000"/>
    <s v="16"/>
    <n v="2250240"/>
    <n v="0"/>
    <s v="-"/>
    <n v="0"/>
    <n v="0"/>
    <s v="-"/>
    <n v="0"/>
    <n v="0"/>
    <s v="-"/>
    <n v="0"/>
  </r>
  <r>
    <s v="510"/>
    <x v="23"/>
    <x v="1"/>
    <s v="005"/>
    <s v="Z1B8050363"/>
    <s v="0029"/>
    <s v="FC"/>
    <s v="00002968-00003063"/>
    <s v=""/>
    <s v=""/>
    <s v=""/>
    <s v=""/>
    <n v="0"/>
    <s v=""/>
    <s v="VENTAS NO CONTRIBUYENTES"/>
    <s v=""/>
    <n v="4167561429.8099999"/>
    <n v="0"/>
    <n v="3214563650.5"/>
    <n v="0"/>
    <s v="-"/>
    <n v="0"/>
    <n v="821549809.75"/>
    <s v="-"/>
    <n v="131447969.56"/>
    <n v="0"/>
    <s v="-"/>
    <n v="0"/>
    <n v="0"/>
    <s v="-"/>
    <n v="0"/>
  </r>
  <r>
    <s v="511"/>
    <x v="23"/>
    <x v="0"/>
    <s v="006"/>
    <s v="Z1F0017787"/>
    <s v="0478"/>
    <s v="FC"/>
    <s v="00009641"/>
    <s v=""/>
    <s v=""/>
    <s v=""/>
    <s v=""/>
    <n v="0"/>
    <s v=""/>
    <s v="AARON JAMES"/>
    <s v="V142022350"/>
    <n v="6859080"/>
    <n v="0"/>
    <n v="0"/>
    <n v="5913000"/>
    <s v="16"/>
    <n v="946080"/>
    <n v="0"/>
    <s v="-"/>
    <n v="0"/>
    <n v="0"/>
    <s v="-"/>
    <n v="0"/>
    <n v="0"/>
    <s v="-"/>
    <n v="0"/>
  </r>
  <r>
    <s v="512"/>
    <x v="23"/>
    <x v="0"/>
    <s v="006"/>
    <s v="Z1F0017787"/>
    <s v="0478-0478"/>
    <s v="FC"/>
    <s v="00009624-00009640"/>
    <s v=""/>
    <s v=""/>
    <s v=""/>
    <s v=""/>
    <n v="0"/>
    <s v=""/>
    <s v="VENTAS NO CONTRIBUYENTES"/>
    <s v=""/>
    <n v="576830934.21000004"/>
    <n v="0"/>
    <n v="368542900.21000004"/>
    <n v="0"/>
    <s v="-"/>
    <n v="0"/>
    <n v="179558650"/>
    <s v="16"/>
    <n v="28729384"/>
    <n v="0"/>
    <s v="-"/>
    <n v="0"/>
    <n v="0"/>
    <s v="-"/>
    <n v="0"/>
  </r>
  <r>
    <s v="513"/>
    <x v="23"/>
    <x v="0"/>
    <s v="006"/>
    <s v="Z1F0017787"/>
    <s v="0478-0478"/>
    <s v="FC"/>
    <s v="00009642-00009677"/>
    <s v=""/>
    <s v=""/>
    <s v=""/>
    <s v=""/>
    <n v="0"/>
    <s v=""/>
    <s v="VENTAS NO CONTRIBUYENTES"/>
    <s v=""/>
    <n v="1805301540.95"/>
    <n v="0"/>
    <n v="1147740944.0900002"/>
    <n v="0"/>
    <s v="-"/>
    <n v="0"/>
    <n v="566862583.5"/>
    <s v="-"/>
    <n v="90698013.359999999"/>
    <n v="0"/>
    <s v="-"/>
    <n v="0"/>
    <n v="0"/>
    <s v="-"/>
    <n v="0"/>
  </r>
  <r>
    <s v="514"/>
    <x v="23"/>
    <x v="1"/>
    <s v="006"/>
    <s v="Z1B8044815"/>
    <s v="1937"/>
    <s v="FC"/>
    <s v="00167552"/>
    <s v=""/>
    <s v=""/>
    <s v=""/>
    <s v=""/>
    <n v="0"/>
    <s v=""/>
    <s v="MANTENIMIENTOS ARFERCA C.A"/>
    <s v="J41073527-9"/>
    <n v="113847930"/>
    <n v="0"/>
    <n v="79153200"/>
    <n v="29909250"/>
    <s v="16"/>
    <n v="4785480"/>
    <n v="0"/>
    <s v="-"/>
    <n v="0"/>
    <n v="0"/>
    <s v="-"/>
    <n v="0"/>
    <n v="0"/>
    <s v="-"/>
    <n v="0"/>
  </r>
  <r>
    <s v="515"/>
    <x v="23"/>
    <x v="1"/>
    <s v="006"/>
    <s v="Z1B8044815"/>
    <s v="1937"/>
    <s v="FC"/>
    <s v="00167576"/>
    <s v=""/>
    <s v=""/>
    <s v=""/>
    <s v=""/>
    <n v="0"/>
    <s v=""/>
    <s v="MIGUEL ALVAREZ"/>
    <s v="V14772733"/>
    <n v="26032002.75"/>
    <n v="0"/>
    <n v="22245414.75"/>
    <n v="3264300"/>
    <s v="16"/>
    <n v="522288"/>
    <n v="0"/>
    <s v="-"/>
    <n v="0"/>
    <n v="0"/>
    <s v="-"/>
    <n v="0"/>
    <n v="0"/>
    <s v="-"/>
    <n v="0"/>
  </r>
  <r>
    <s v="516"/>
    <x v="23"/>
    <x v="1"/>
    <s v="006"/>
    <s v="Z1B8044815"/>
    <s v="1937"/>
    <s v="FC"/>
    <s v="00167500-00167551"/>
    <s v=""/>
    <s v=""/>
    <s v=""/>
    <s v=""/>
    <n v="0"/>
    <s v=""/>
    <s v="VENTAS NO CONTRIBUYENTES"/>
    <s v=""/>
    <n v="2799313893.7200003"/>
    <n v="0"/>
    <n v="2059038047.73"/>
    <n v="0"/>
    <s v="-"/>
    <n v="0"/>
    <n v="638168832.75"/>
    <s v="16"/>
    <n v="102107013.24000001"/>
    <n v="0"/>
    <s v="-"/>
    <n v="0"/>
    <n v="0"/>
    <s v="-"/>
    <n v="0"/>
  </r>
  <r>
    <s v="517"/>
    <x v="23"/>
    <x v="1"/>
    <s v="006"/>
    <s v="Z1B8044815"/>
    <s v="1937"/>
    <s v="FC"/>
    <s v="00167553-00167575"/>
    <s v=""/>
    <s v=""/>
    <s v=""/>
    <s v=""/>
    <n v="0"/>
    <s v=""/>
    <s v="VENTAS NO CONTRIBUYENTES"/>
    <s v=""/>
    <n v="1013617489.1900001"/>
    <n v="0"/>
    <n v="743039750.25"/>
    <n v="0"/>
    <s v="-"/>
    <n v="0"/>
    <n v="233256671.5"/>
    <s v="16"/>
    <n v="37321067.439999998"/>
    <n v="0"/>
    <s v="-"/>
    <n v="0"/>
    <n v="0"/>
    <s v="-"/>
    <n v="0"/>
  </r>
  <r>
    <s v="518"/>
    <x v="23"/>
    <x v="1"/>
    <s v="006"/>
    <s v="Z1B8044815"/>
    <s v="1937"/>
    <s v="FC"/>
    <s v="00167577-00167596"/>
    <s v=""/>
    <s v=""/>
    <s v=""/>
    <s v=""/>
    <n v="0"/>
    <s v=""/>
    <s v="VENTAS NO CONTRIBUYENTES"/>
    <s v=""/>
    <n v="945355136.66999996"/>
    <n v="0"/>
    <n v="578734186.5"/>
    <n v="0"/>
    <s v="-"/>
    <n v="0"/>
    <n v="316052543.25"/>
    <s v="16"/>
    <n v="50568406.919999994"/>
    <n v="0"/>
    <s v="-"/>
    <n v="0"/>
    <n v="0"/>
    <s v="-"/>
    <n v="0"/>
  </r>
  <r>
    <s v="519"/>
    <x v="23"/>
    <x v="1"/>
    <s v="007"/>
    <s v="Z1B8050013"/>
    <s v="1972"/>
    <s v="FC"/>
    <s v="00184118"/>
    <s v=""/>
    <s v=""/>
    <s v=""/>
    <s v=""/>
    <n v="0"/>
    <s v=""/>
    <s v="MULTISERVICIOS SOFPAC"/>
    <s v="J-411007340"/>
    <n v="70543420.019999996"/>
    <n v="0"/>
    <n v="37325083.5"/>
    <n v="28636497"/>
    <s v="16"/>
    <n v="4581839.5199999996"/>
    <n v="0"/>
    <s v="-"/>
    <n v="0"/>
    <n v="0"/>
    <s v="-"/>
    <n v="0"/>
    <n v="0"/>
    <s v="-"/>
    <n v="0"/>
  </r>
  <r>
    <s v="520"/>
    <x v="23"/>
    <x v="1"/>
    <s v="007"/>
    <s v="Z1B8050013"/>
    <s v="1972"/>
    <s v="NC"/>
    <s v=""/>
    <s v="00000221"/>
    <s v=""/>
    <s v="00184120"/>
    <s v="23/7/2021"/>
    <n v="46380770.100000001"/>
    <s v="VEN"/>
    <s v="PEGGY SANDOVAL"/>
    <s v="V12061013"/>
    <n v="-46380770.100000001"/>
    <n v="0"/>
    <n v="-8632575"/>
    <n v="0"/>
    <s v="-"/>
    <n v="0"/>
    <n v="-32541547.5"/>
    <s v="16"/>
    <n v="-5206647.5999999996"/>
    <n v="0"/>
    <s v="-"/>
    <n v="0"/>
    <n v="0"/>
    <s v="-"/>
    <n v="0"/>
  </r>
  <r>
    <s v="521"/>
    <x v="23"/>
    <x v="1"/>
    <s v="007"/>
    <s v="Z1B8050013"/>
    <s v="1972"/>
    <s v="FC"/>
    <s v="00184066-00184117"/>
    <s v=""/>
    <s v=""/>
    <s v=""/>
    <s v=""/>
    <n v="0"/>
    <s v=""/>
    <s v="VENTAS NO CONTRIBUYENTES"/>
    <s v=""/>
    <n v="2629455698.0300002"/>
    <n v="0"/>
    <n v="1812757507.5"/>
    <n v="0"/>
    <s v="-"/>
    <n v="0"/>
    <n v="704050164.25"/>
    <s v="16"/>
    <n v="112648026.28"/>
    <n v="0"/>
    <s v="-"/>
    <n v="0"/>
    <n v="0"/>
    <s v="-"/>
    <n v="0"/>
  </r>
  <r>
    <s v="522"/>
    <x v="23"/>
    <x v="1"/>
    <s v="007"/>
    <s v="Z1B8050013"/>
    <s v="1972"/>
    <s v="FC"/>
    <s v="00184119-00184162"/>
    <s v=""/>
    <s v=""/>
    <s v=""/>
    <s v=""/>
    <n v="0"/>
    <s v=""/>
    <s v="VENTAS NO CONTRIBUYENTES"/>
    <s v=""/>
    <n v="1785948298.0000002"/>
    <n v="0"/>
    <n v="1256999303.5"/>
    <n v="0"/>
    <s v="-"/>
    <n v="0"/>
    <n v="455990512.5"/>
    <s v="16"/>
    <n v="72958482.000000015"/>
    <n v="0"/>
    <s v="-"/>
    <n v="0"/>
    <n v="0"/>
    <s v="-"/>
    <n v="0"/>
  </r>
  <r>
    <s v="523"/>
    <x v="23"/>
    <x v="0"/>
    <s v="008"/>
    <s v="Z1F0017970"/>
    <s v="0143-0143"/>
    <s v="FC"/>
    <s v="00002138-00002143"/>
    <s v=""/>
    <s v=""/>
    <s v=""/>
    <s v=""/>
    <n v="0"/>
    <s v=""/>
    <s v="VENTAS NO CONTRIBUYENTES"/>
    <s v=""/>
    <n v="47644200"/>
    <n v="0"/>
    <n v="10530000"/>
    <n v="0"/>
    <s v="-"/>
    <n v="0"/>
    <n v="31995000"/>
    <s v="16"/>
    <n v="5119200"/>
    <n v="0"/>
    <s v="-"/>
    <n v="0"/>
    <n v="0"/>
    <s v="-"/>
    <n v="0"/>
  </r>
  <r>
    <s v="524"/>
    <x v="23"/>
    <x v="1"/>
    <s v="008"/>
    <s v="Z1B8050003"/>
    <s v="1888"/>
    <s v="FC"/>
    <s v="00183916-00184010"/>
    <s v=""/>
    <s v=""/>
    <s v=""/>
    <s v=""/>
    <n v="0"/>
    <s v=""/>
    <s v="VENTAS NO CONTRIBUYENTES"/>
    <s v=""/>
    <n v="4300344640.6000004"/>
    <n v="0"/>
    <n v="3043889447.25"/>
    <n v="0"/>
    <s v="-"/>
    <n v="0"/>
    <n v="1083151028.75"/>
    <s v="16"/>
    <n v="173304164.59999999"/>
    <n v="0"/>
    <s v="-"/>
    <n v="0"/>
    <n v="0"/>
    <s v="-"/>
    <n v="0"/>
  </r>
  <r>
    <s v="525"/>
    <x v="23"/>
    <x v="1"/>
    <s v="009"/>
    <s v="Z1B8014458"/>
    <s v="1939"/>
    <s v="FC"/>
    <s v="00184927"/>
    <s v=""/>
    <s v=""/>
    <s v=""/>
    <s v=""/>
    <n v="0"/>
    <s v=""/>
    <s v="VALET PARKING 50 KPH"/>
    <s v="J-317560256"/>
    <n v="99438070.5"/>
    <n v="0"/>
    <n v="87437029.5"/>
    <n v="10345725"/>
    <s v="16"/>
    <n v="1655316"/>
    <n v="0"/>
    <s v="-"/>
    <n v="0"/>
    <n v="0"/>
    <s v="-"/>
    <n v="0"/>
    <n v="0"/>
    <s v="-"/>
    <n v="0"/>
  </r>
  <r>
    <s v="526"/>
    <x v="23"/>
    <x v="1"/>
    <s v="009"/>
    <s v="Z1B8014458"/>
    <s v="1939"/>
    <s v="FC"/>
    <s v="00184866-00184926"/>
    <s v=""/>
    <s v=""/>
    <s v=""/>
    <s v=""/>
    <n v="0"/>
    <s v=""/>
    <s v="VENTAS NO CONTRIBUYENTES"/>
    <s v=""/>
    <n v="3626882891.7399998"/>
    <n v="0"/>
    <n v="2612168112.25"/>
    <n v="0"/>
    <s v="-"/>
    <n v="0"/>
    <n v="874754120.25"/>
    <s v="16"/>
    <n v="139960659.24000001"/>
    <n v="0"/>
    <s v="-"/>
    <n v="0"/>
    <n v="0"/>
    <s v="-"/>
    <n v="0"/>
  </r>
  <r>
    <s v="527"/>
    <x v="23"/>
    <x v="1"/>
    <s v="009"/>
    <s v="Z1B8014458"/>
    <s v="1939"/>
    <s v="FC"/>
    <s v="00184928-00184947"/>
    <s v=""/>
    <s v=""/>
    <s v=""/>
    <s v=""/>
    <n v="0"/>
    <s v=""/>
    <s v="VENTAS NO CONTRIBUYENTES"/>
    <s v=""/>
    <n v="773603232.38999999"/>
    <n v="0"/>
    <n v="486049551.75"/>
    <n v="0"/>
    <s v="-"/>
    <n v="0"/>
    <n v="247891104"/>
    <s v="16"/>
    <n v="39662576.640000001"/>
    <n v="0"/>
    <s v="-"/>
    <n v="0"/>
    <n v="0"/>
    <s v="-"/>
    <n v="0"/>
  </r>
  <r>
    <s v="528"/>
    <x v="23"/>
    <x v="1"/>
    <s v="010"/>
    <s v="Z1F0000341"/>
    <s v="1412"/>
    <s v="FC"/>
    <s v="00082061-00082091"/>
    <s v=""/>
    <s v=""/>
    <s v=""/>
    <s v=""/>
    <n v="0"/>
    <s v=""/>
    <s v="VENTAS NO CONTRIBUYENTES"/>
    <s v=""/>
    <n v="1395234335.01"/>
    <n v="0"/>
    <n v="1002775770.75"/>
    <n v="0"/>
    <s v="-"/>
    <n v="0"/>
    <n v="338326348.5"/>
    <s v="-"/>
    <n v="54132215.759999998"/>
    <n v="0"/>
    <s v="-"/>
    <n v="0"/>
    <n v="0"/>
    <s v="-"/>
    <n v="0"/>
  </r>
  <r>
    <s v="529"/>
    <x v="23"/>
    <x v="1"/>
    <s v="011"/>
    <s v="Z1F0004616"/>
    <s v="0845-0845"/>
    <s v="FC"/>
    <s v="00113866-00114030"/>
    <s v=""/>
    <s v=""/>
    <s v=""/>
    <s v=""/>
    <n v="0"/>
    <s v=""/>
    <s v="VENTAS NO CONTRIBUYENTES"/>
    <s v=""/>
    <n v="1995454558.753"/>
    <n v="0"/>
    <n v="1853598695.253"/>
    <n v="0"/>
    <s v="-"/>
    <n v="0"/>
    <n v="122289537.5"/>
    <s v="-"/>
    <n v="19566326"/>
    <n v="0"/>
    <s v="-"/>
    <n v="0"/>
    <n v="0"/>
    <s v="-"/>
    <n v="0"/>
  </r>
  <r>
    <s v="530"/>
    <x v="23"/>
    <x v="1"/>
    <s v="012"/>
    <s v="Z1B8038506"/>
    <s v="1793"/>
    <s v="FC"/>
    <s v="00076161-00076167"/>
    <s v=""/>
    <s v=""/>
    <s v=""/>
    <s v=""/>
    <n v="0"/>
    <s v=""/>
    <s v="VENTAS NO CONTRIBUYENTES"/>
    <s v=""/>
    <n v="56028672"/>
    <n v="0"/>
    <n v="19201050"/>
    <n v="0"/>
    <s v="-"/>
    <n v="0"/>
    <n v="31747950"/>
    <s v="16"/>
    <n v="5079672"/>
    <n v="0"/>
    <s v="-"/>
    <n v="0"/>
    <n v="0"/>
    <s v="-"/>
    <n v="0"/>
  </r>
  <r>
    <s v="531"/>
    <x v="23"/>
    <x v="1"/>
    <s v="013"/>
    <s v="Z1B8050578"/>
    <s v="1752-1752"/>
    <s v="FC"/>
    <s v="00157054-00157094"/>
    <s v=""/>
    <s v=""/>
    <s v=""/>
    <s v=""/>
    <n v="0"/>
    <s v=""/>
    <s v="VENTAS NO CONTRIBUYENTES"/>
    <s v=""/>
    <n v="525367218.19999999"/>
    <n v="0"/>
    <n v="498210899"/>
    <n v="0"/>
    <s v="-"/>
    <n v="0"/>
    <n v="23410620"/>
    <s v="-"/>
    <n v="3745699.2"/>
    <n v="0"/>
    <s v="-"/>
    <n v="0"/>
    <n v="0"/>
    <s v="-"/>
    <n v="0"/>
  </r>
  <r>
    <s v="532"/>
    <x v="23"/>
    <x v="1"/>
    <s v="013"/>
    <s v="Z1B8050578"/>
    <s v="1752-1752"/>
    <s v="FC"/>
    <s v="00157096-00157108"/>
    <s v=""/>
    <s v=""/>
    <s v=""/>
    <s v=""/>
    <n v="0"/>
    <s v=""/>
    <s v="VENTAS NO CONTRIBUYENTES"/>
    <s v=""/>
    <n v="173514231"/>
    <n v="0"/>
    <n v="121187907"/>
    <n v="0"/>
    <s v="-"/>
    <n v="0"/>
    <n v="45108900"/>
    <s v="-"/>
    <n v="7217424"/>
    <n v="0"/>
    <s v="-"/>
    <n v="0"/>
    <n v="0"/>
    <s v="-"/>
    <n v="0"/>
  </r>
  <r>
    <s v="533"/>
    <x v="23"/>
    <x v="1"/>
    <s v="013"/>
    <s v="Z1B8050578"/>
    <s v="1752"/>
    <s v="FC"/>
    <s v="00157095"/>
    <s v=""/>
    <s v=""/>
    <s v=""/>
    <s v=""/>
    <n v="0"/>
    <s v=""/>
    <s v="YUSBEILIS"/>
    <s v="V193100038 "/>
    <n v="13452399"/>
    <n v="0"/>
    <n v="13391325"/>
    <n v="52650"/>
    <s v="16"/>
    <n v="8424"/>
    <n v="0"/>
    <s v="-"/>
    <n v="0"/>
    <n v="0"/>
    <s v="-"/>
    <n v="0"/>
    <n v="0"/>
    <s v="-"/>
    <n v="0"/>
  </r>
  <r>
    <s v="534"/>
    <x v="23"/>
    <x v="1"/>
    <s v="014"/>
    <s v="Z1F0000338"/>
    <s v="1634"/>
    <s v="FC"/>
    <s v="00067996-00068069"/>
    <s v=""/>
    <s v=""/>
    <s v=""/>
    <s v=""/>
    <n v="0"/>
    <s v=""/>
    <s v="VENTAS NO CONTRIBUYENTES"/>
    <s v=""/>
    <n v="492660206"/>
    <n v="0"/>
    <n v="379452500"/>
    <n v="0"/>
    <s v="-"/>
    <n v="0"/>
    <n v="97592850"/>
    <s v="16"/>
    <n v="15614856"/>
    <n v="0"/>
    <s v="-"/>
    <n v="0"/>
    <n v="0"/>
    <s v="-"/>
    <n v="0"/>
  </r>
  <r>
    <s v="535"/>
    <x v="23"/>
    <x v="1"/>
    <s v="015"/>
    <s v="Z1B8050356"/>
    <s v="1771"/>
    <s v="NC"/>
    <s v=""/>
    <s v="00000084"/>
    <s v=""/>
    <s v="00091899"/>
    <s v="23/7/2021"/>
    <n v="39973500"/>
    <s v="VEN"/>
    <s v="CHARLIE RONDON"/>
    <s v="V12415805 "/>
    <n v="-39973500"/>
    <n v="0"/>
    <n v="-39973500"/>
    <n v="0"/>
    <s v="-"/>
    <n v="0"/>
    <n v="0"/>
    <s v="-"/>
    <n v="0"/>
    <n v="0"/>
    <s v="-"/>
    <n v="0"/>
    <n v="0"/>
    <s v="-"/>
    <n v="0"/>
  </r>
  <r>
    <s v="536"/>
    <x v="23"/>
    <x v="1"/>
    <s v="015"/>
    <s v="Z1B8050356"/>
    <s v="1771"/>
    <s v="FC"/>
    <s v="00091897-00091940"/>
    <s v=""/>
    <s v=""/>
    <s v=""/>
    <s v=""/>
    <n v="0"/>
    <s v=""/>
    <s v="VENTAS NO CONTRIBUYENTES"/>
    <s v=""/>
    <n v="2298601480.4000001"/>
    <n v="0"/>
    <n v="1681165561.9400001"/>
    <n v="0"/>
    <s v="-"/>
    <n v="0"/>
    <n v="532272343.5"/>
    <s v="16"/>
    <n v="85163574.959999993"/>
    <n v="0"/>
    <s v="-"/>
    <n v="0"/>
    <n v="0"/>
    <s v="-"/>
    <n v="0"/>
  </r>
  <r>
    <s v="537"/>
    <x v="23"/>
    <x v="1"/>
    <s v="016"/>
    <s v="Z1F0000490"/>
    <s v="0312"/>
    <s v="FC"/>
    <s v="00006597-00006689"/>
    <s v=""/>
    <s v=""/>
    <s v=""/>
    <s v=""/>
    <n v="0"/>
    <s v=""/>
    <s v="VENTAS NO CONTRIBUYENTES"/>
    <s v=""/>
    <n v="900646277.25"/>
    <n v="0"/>
    <n v="707619435.25"/>
    <n v="0"/>
    <s v="-"/>
    <n v="0"/>
    <n v="166402450"/>
    <s v="-"/>
    <n v="26624392"/>
    <n v="0"/>
    <s v="-"/>
    <n v="0"/>
    <n v="0"/>
    <s v="-"/>
    <n v="0"/>
  </r>
  <r>
    <s v="538"/>
    <x v="23"/>
    <x v="1"/>
    <s v="017"/>
    <s v="Z7C0004030"/>
    <s v="022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39"/>
    <x v="24"/>
    <x v="0"/>
    <s v="001"/>
    <s v="Z1F0017854"/>
    <s v="0520"/>
    <s v="FC"/>
    <s v="00031540"/>
    <s v=""/>
    <s v=""/>
    <s v=""/>
    <s v=""/>
    <n v="0"/>
    <s v=""/>
    <s v="MOTEL PANORAMA"/>
    <s v="J000532214"/>
    <n v="7939620"/>
    <n v="0"/>
    <n v="0"/>
    <n v="6844500"/>
    <s v="16"/>
    <n v="1095120"/>
    <n v="0"/>
    <s v="-"/>
    <n v="0"/>
    <n v="0"/>
    <s v="-"/>
    <n v="0"/>
    <n v="0"/>
    <s v="-"/>
    <n v="0"/>
  </r>
  <r>
    <s v="540"/>
    <x v="24"/>
    <x v="0"/>
    <s v="001"/>
    <s v="Z1F0017854"/>
    <s v="0520-0520"/>
    <s v="FC"/>
    <s v="00031517-00031539"/>
    <s v=""/>
    <s v=""/>
    <s v=""/>
    <s v=""/>
    <n v="0"/>
    <s v=""/>
    <s v="VENTAS NO CONTRIBUYENTES"/>
    <s v=""/>
    <n v="630012826.26999998"/>
    <n v="0"/>
    <n v="424500108.22000003"/>
    <n v="0"/>
    <s v="-"/>
    <n v="0"/>
    <n v="177166136.25"/>
    <s v="-"/>
    <n v="28346581.800000001"/>
    <n v="0"/>
    <s v="-"/>
    <n v="0"/>
    <n v="0"/>
    <s v="-"/>
    <n v="0"/>
  </r>
  <r>
    <s v="541"/>
    <x v="24"/>
    <x v="0"/>
    <s v="001"/>
    <s v="Z1F0017854"/>
    <s v="0520-0520"/>
    <s v="FC"/>
    <s v="00031541-00031617"/>
    <s v=""/>
    <s v=""/>
    <s v=""/>
    <s v=""/>
    <n v="0"/>
    <s v=""/>
    <s v="VENTAS NO CONTRIBUYENTES"/>
    <s v=""/>
    <n v="2321902744.3399997"/>
    <n v="0"/>
    <n v="1601720578.1399994"/>
    <n v="0"/>
    <s v="-"/>
    <n v="0"/>
    <n v="620846695"/>
    <s v="16"/>
    <n v="99335471.200000003"/>
    <n v="0"/>
    <s v="-"/>
    <n v="0"/>
    <n v="0"/>
    <s v="-"/>
    <n v="0"/>
  </r>
  <r>
    <s v="542"/>
    <x v="24"/>
    <x v="1"/>
    <s v="001"/>
    <s v="Z1F0000700"/>
    <s v="1610"/>
    <s v="FC"/>
    <s v="29770000-29882001"/>
    <s v=""/>
    <s v=""/>
    <s v=""/>
    <s v=""/>
    <n v="0"/>
    <s v=""/>
    <s v="VENTAS NO CONTRIBUYENTES"/>
    <s v=""/>
    <n v="6348438165.0199995"/>
    <n v="0"/>
    <n v="4806292299.75"/>
    <n v="0"/>
    <s v="-"/>
    <n v="0"/>
    <n v="1329436090.75"/>
    <s v="16"/>
    <n v="212709774.52000001"/>
    <n v="0"/>
    <s v="-"/>
    <n v="0"/>
    <n v="0"/>
    <s v="-"/>
    <n v="0"/>
  </r>
  <r>
    <s v="543"/>
    <x v="24"/>
    <x v="0"/>
    <s v="002"/>
    <s v="Z1F0017966"/>
    <s v="0517-0517"/>
    <s v="FC"/>
    <s v="00016847-00016908"/>
    <s v=""/>
    <s v=""/>
    <s v=""/>
    <s v=""/>
    <n v="0"/>
    <s v=""/>
    <s v="VENTAS NO CONTRIBUYENTES"/>
    <s v=""/>
    <n v="1955556780.8199997"/>
    <n v="0"/>
    <n v="1468532526.9099998"/>
    <n v="0"/>
    <s v="-"/>
    <n v="0"/>
    <n v="419848494.75"/>
    <s v="-"/>
    <n v="67175759.159999996"/>
    <n v="0"/>
    <s v="-"/>
    <n v="0"/>
    <n v="0"/>
    <s v="-"/>
    <n v="0"/>
  </r>
  <r>
    <s v="544"/>
    <x v="24"/>
    <x v="2"/>
    <s v="002"/>
    <s v="Z1F0008858"/>
    <s v="0971-0971"/>
    <s v="FC"/>
    <s v="00128483-00128678"/>
    <s v=""/>
    <s v=""/>
    <s v=""/>
    <s v=""/>
    <n v="0"/>
    <s v=""/>
    <s v="VENTAS NO CONTRIBUYENTES"/>
    <s v=""/>
    <n v="2654245719.48"/>
    <n v="0"/>
    <n v="2476513332.48"/>
    <n v="0"/>
    <s v="-"/>
    <n v="0"/>
    <n v="153217575"/>
    <s v="-"/>
    <n v="24514812"/>
    <n v="0"/>
    <s v="-"/>
    <n v="0"/>
    <n v="0"/>
    <s v="-"/>
    <n v="0"/>
  </r>
  <r>
    <s v="545"/>
    <x v="24"/>
    <x v="1"/>
    <s v="002"/>
    <s v="Z1B8050002"/>
    <s v="1946"/>
    <s v="FC"/>
    <s v="00175458"/>
    <s v=""/>
    <s v=""/>
    <s v=""/>
    <s v=""/>
    <n v="0"/>
    <s v=""/>
    <s v="COMERCIALIZADORA ESCORPION 1982, C.A"/>
    <s v="J-41087916-5"/>
    <n v="36611190"/>
    <n v="0"/>
    <n v="36611190"/>
    <n v="0"/>
    <s v="-"/>
    <n v="0"/>
    <n v="0"/>
    <s v="-"/>
    <n v="0"/>
    <n v="0"/>
    <s v="-"/>
    <n v="0"/>
    <n v="0"/>
    <s v="-"/>
    <n v="0"/>
  </r>
  <r>
    <s v="546"/>
    <x v="24"/>
    <x v="1"/>
    <s v="002"/>
    <s v="Z1B8050002"/>
    <s v="1946"/>
    <s v="FC"/>
    <s v="00175509"/>
    <s v=""/>
    <s v=""/>
    <s v=""/>
    <s v=""/>
    <n v="0"/>
    <s v=""/>
    <s v="PANADERIA CASONA EL PAN"/>
    <s v="J301288017"/>
    <n v="56388150"/>
    <n v="0"/>
    <n v="56388150"/>
    <n v="0"/>
    <s v="-"/>
    <n v="0"/>
    <n v="0"/>
    <s v="-"/>
    <n v="0"/>
    <n v="0"/>
    <s v="-"/>
    <n v="0"/>
    <n v="0"/>
    <s v="-"/>
    <n v="0"/>
  </r>
  <r>
    <s v="547"/>
    <x v="24"/>
    <x v="1"/>
    <s v="002"/>
    <s v="Z1B8050002"/>
    <s v="1946"/>
    <s v="FC"/>
    <s v="00175465"/>
    <s v=""/>
    <s v=""/>
    <s v=""/>
    <s v=""/>
    <n v="0"/>
    <s v=""/>
    <s v="PANADERIA REICER"/>
    <s v="J-30672659-4 "/>
    <n v="443475000"/>
    <n v="0"/>
    <n v="443475000"/>
    <n v="0"/>
    <s v="-"/>
    <n v="0"/>
    <n v="0"/>
    <s v="-"/>
    <n v="0"/>
    <n v="0"/>
    <s v="-"/>
    <n v="0"/>
    <n v="0"/>
    <s v="-"/>
    <n v="0"/>
  </r>
  <r>
    <s v="548"/>
    <x v="24"/>
    <x v="1"/>
    <s v="002"/>
    <s v="Z1B8050002"/>
    <s v="1946"/>
    <s v="FC"/>
    <s v="00175448-00175457"/>
    <s v=""/>
    <s v=""/>
    <s v=""/>
    <s v=""/>
    <n v="0"/>
    <s v=""/>
    <s v="VENTAS NO CONTRIBUYENTES"/>
    <s v=""/>
    <n v="650090017.20000005"/>
    <n v="0"/>
    <n v="447469292.25"/>
    <n v="0"/>
    <s v="-"/>
    <n v="0"/>
    <n v="174673038.75"/>
    <s v="-"/>
    <n v="27947686.199999999"/>
    <n v="0"/>
    <s v="-"/>
    <n v="0"/>
    <n v="0"/>
    <s v="-"/>
    <n v="0"/>
  </r>
  <r>
    <s v="549"/>
    <x v="24"/>
    <x v="1"/>
    <s v="002"/>
    <s v="Z1B8050002"/>
    <s v="1946"/>
    <s v="FC"/>
    <s v="00175459-00175464"/>
    <s v=""/>
    <s v=""/>
    <s v=""/>
    <s v=""/>
    <n v="0"/>
    <s v=""/>
    <s v="VENTAS NO CONTRIBUYENTES"/>
    <s v=""/>
    <n v="175336064.37"/>
    <n v="0"/>
    <n v="168752099.25"/>
    <n v="0"/>
    <s v="-"/>
    <n v="0"/>
    <n v="5675832"/>
    <s v="16"/>
    <n v="908133.12"/>
    <n v="0"/>
    <s v="-"/>
    <n v="0"/>
    <n v="0"/>
    <s v="-"/>
    <n v="0"/>
  </r>
  <r>
    <s v="550"/>
    <x v="24"/>
    <x v="1"/>
    <s v="002"/>
    <s v="Z1B8050002"/>
    <s v="1946"/>
    <s v="FC"/>
    <s v="00175466-00175508"/>
    <s v=""/>
    <s v=""/>
    <s v=""/>
    <s v=""/>
    <n v="0"/>
    <s v=""/>
    <s v="VENTAS NO CONTRIBUYENTES"/>
    <s v=""/>
    <n v="3545739193.46"/>
    <n v="0"/>
    <n v="2560619380"/>
    <n v="0"/>
    <s v="-"/>
    <n v="0"/>
    <n v="849241218.5"/>
    <s v="16"/>
    <n v="135878594.96000001"/>
    <n v="0"/>
    <s v="-"/>
    <n v="0"/>
    <n v="0"/>
    <s v="-"/>
    <n v="0"/>
  </r>
  <r>
    <s v="551"/>
    <x v="24"/>
    <x v="1"/>
    <s v="002"/>
    <s v="Z1B8050002"/>
    <s v="1946"/>
    <s v="FC"/>
    <s v="00175510-00175526"/>
    <s v=""/>
    <s v=""/>
    <s v=""/>
    <s v=""/>
    <n v="0"/>
    <s v=""/>
    <s v="VENTAS NO CONTRIBUYENTES"/>
    <s v=""/>
    <n v="719774820.09000003"/>
    <n v="0"/>
    <n v="457721178.75"/>
    <n v="0"/>
    <s v="-"/>
    <n v="0"/>
    <n v="225908311.5"/>
    <s v="16"/>
    <n v="36145329.840000004"/>
    <n v="0"/>
    <s v="-"/>
    <n v="0"/>
    <n v="0"/>
    <s v="-"/>
    <n v="0"/>
  </r>
  <r>
    <s v="552"/>
    <x v="24"/>
    <x v="0"/>
    <s v="003"/>
    <s v="Z1F0017848"/>
    <s v="0510-0510"/>
    <s v="FC"/>
    <s v="00025487-00025571"/>
    <s v=""/>
    <s v=""/>
    <s v=""/>
    <s v=""/>
    <n v="0"/>
    <s v=""/>
    <s v="VENTAS NO CONTRIBUYENTES"/>
    <s v=""/>
    <n v="3288393780.3299994"/>
    <n v="0"/>
    <n v="2167328854.0799994"/>
    <n v="0"/>
    <s v="-"/>
    <n v="0"/>
    <n v="966435281.25"/>
    <s v="-"/>
    <n v="154629645"/>
    <n v="0"/>
    <s v="-"/>
    <n v="0"/>
    <n v="0"/>
    <s v="-"/>
    <n v="0"/>
  </r>
  <r>
    <s v="553"/>
    <x v="24"/>
    <x v="2"/>
    <s v="003"/>
    <s v="Z1F0008965"/>
    <s v="0959-0959"/>
    <s v="FC"/>
    <s v="00123880-00124056"/>
    <s v=""/>
    <s v=""/>
    <s v=""/>
    <s v=""/>
    <n v="0"/>
    <s v=""/>
    <s v="VENTAS NO CONTRIBUYENTES"/>
    <s v=""/>
    <n v="2358907498"/>
    <n v="0"/>
    <n v="2140060564"/>
    <n v="0"/>
    <s v="-"/>
    <n v="0"/>
    <n v="188661150"/>
    <s v="16"/>
    <n v="30185784"/>
    <n v="0"/>
    <s v="-"/>
    <n v="0"/>
    <n v="0"/>
    <s v="-"/>
    <n v="0"/>
  </r>
  <r>
    <s v="554"/>
    <x v="24"/>
    <x v="1"/>
    <s v="003"/>
    <s v="Z1B8051199"/>
    <s v="0029"/>
    <s v="FC"/>
    <s v="00002258-00002343"/>
    <s v=""/>
    <s v=""/>
    <s v=""/>
    <s v=""/>
    <n v="0"/>
    <s v=""/>
    <s v="VENTAS NO CONTRIBUYENTES"/>
    <s v=""/>
    <n v="4548826731.3499994"/>
    <n v="0"/>
    <n v="3585192632.4799995"/>
    <n v="0"/>
    <s v="-"/>
    <n v="0"/>
    <n v="830719050.75"/>
    <s v="16"/>
    <n v="132915048.12"/>
    <n v="0"/>
    <s v="-"/>
    <n v="0"/>
    <n v="0"/>
    <s v="-"/>
    <n v="0"/>
  </r>
  <r>
    <s v="555"/>
    <x v="24"/>
    <x v="0"/>
    <s v="004"/>
    <s v="Z1F0017963"/>
    <s v="0518"/>
    <s v="NC"/>
    <s v=""/>
    <s v="00000061"/>
    <s v=""/>
    <s v="00017125"/>
    <s v="24-07-2021"/>
    <n v="24813702"/>
    <s v="VEN"/>
    <s v="ANGELA NAVARRETE"/>
    <s v="V17311891"/>
    <n v="-2457702"/>
    <n v="0"/>
    <n v="-2457702"/>
    <n v="0"/>
    <s v="-"/>
    <n v="0"/>
    <n v="0"/>
    <s v="-"/>
    <n v="0"/>
    <n v="0"/>
    <s v="-"/>
    <n v="0"/>
    <n v="0"/>
    <s v="-"/>
    <n v="0"/>
  </r>
  <r>
    <s v="556"/>
    <x v="24"/>
    <x v="0"/>
    <s v="004"/>
    <s v="Z1F0017963"/>
    <s v="0518-0518"/>
    <s v="FC"/>
    <s v="00017095-00017134"/>
    <s v=""/>
    <s v=""/>
    <s v=""/>
    <s v=""/>
    <n v="0"/>
    <s v=""/>
    <s v="VENTAS NO CONTRIBUYENTES"/>
    <s v=""/>
    <n v="1224711670.3699999"/>
    <n v="0"/>
    <n v="928644532.51999998"/>
    <n v="0"/>
    <s v="-"/>
    <n v="0"/>
    <n v="255230291.25"/>
    <s v="-"/>
    <n v="40836846.600000001"/>
    <n v="0"/>
    <s v="-"/>
    <n v="0"/>
    <n v="0"/>
    <s v="-"/>
    <n v="0"/>
  </r>
  <r>
    <s v="557"/>
    <x v="24"/>
    <x v="1"/>
    <s v="004"/>
    <s v="Z1B8050937"/>
    <s v="1874"/>
    <s v="FC"/>
    <s v="00172969-00173103"/>
    <s v=""/>
    <s v=""/>
    <s v=""/>
    <s v=""/>
    <n v="0"/>
    <s v=""/>
    <s v="VENTAS NO CONTRIBUYENTES"/>
    <s v=""/>
    <n v="6462393216"/>
    <n v="0"/>
    <n v="4752423397.5"/>
    <n v="0"/>
    <s v="-"/>
    <n v="0"/>
    <n v="1474111912.5"/>
    <s v="16"/>
    <n v="235857906.00000003"/>
    <n v="0"/>
    <s v="-"/>
    <n v="0"/>
    <n v="0"/>
    <s v="-"/>
    <n v="0"/>
  </r>
  <r>
    <s v="558"/>
    <x v="24"/>
    <x v="0"/>
    <s v="005"/>
    <s v="Z1F0017998"/>
    <s v="0508"/>
    <s v="FC"/>
    <s v="00021095"/>
    <s v=""/>
    <s v=""/>
    <s v=""/>
    <s v=""/>
    <n v="0"/>
    <s v=""/>
    <s v="BODEGON BIELE VITE C.A."/>
    <s v="J410610832"/>
    <n v="54103261.5"/>
    <n v="0"/>
    <n v="34324681.5"/>
    <n v="17050500"/>
    <s v="16"/>
    <n v="2728080"/>
    <n v="0"/>
    <s v="-"/>
    <n v="0"/>
    <n v="0"/>
    <s v="-"/>
    <n v="0"/>
    <n v="0"/>
    <s v="-"/>
    <n v="0"/>
  </r>
  <r>
    <s v="559"/>
    <x v="24"/>
    <x v="0"/>
    <s v="005"/>
    <s v="Z1F0017998"/>
    <s v="0508"/>
    <s v="NC"/>
    <s v=""/>
    <s v="00000063"/>
    <s v=""/>
    <s v="00009529"/>
    <s v="20-07-2021"/>
    <n v="32922892.5"/>
    <s v="VEN"/>
    <s v="MARIA ESTRADA"/>
    <s v="V2145502"/>
    <n v="-4631250"/>
    <n v="0"/>
    <n v="-4631250"/>
    <n v="0"/>
    <s v="-"/>
    <n v="0"/>
    <n v="0"/>
    <s v="-"/>
    <n v="0"/>
    <n v="0"/>
    <s v="-"/>
    <n v="0"/>
    <n v="0"/>
    <s v="-"/>
    <n v="0"/>
  </r>
  <r>
    <s v="560"/>
    <x v="24"/>
    <x v="0"/>
    <s v="005"/>
    <s v="Z1F0017998"/>
    <s v="0508-0508"/>
    <s v="FC"/>
    <s v="00021079-00021094"/>
    <s v=""/>
    <s v=""/>
    <s v=""/>
    <s v=""/>
    <n v="0"/>
    <s v=""/>
    <s v="VENTAS NO CONTRIBUYENTES"/>
    <s v=""/>
    <n v="904916347.60000002"/>
    <n v="0"/>
    <n v="657624384.86000001"/>
    <n v="0"/>
    <s v="-"/>
    <n v="0"/>
    <n v="213182726.5"/>
    <s v="16"/>
    <n v="34109236.240000002"/>
    <n v="0"/>
    <s v="-"/>
    <n v="0"/>
    <n v="0"/>
    <s v="-"/>
    <n v="0"/>
  </r>
  <r>
    <s v="561"/>
    <x v="24"/>
    <x v="0"/>
    <s v="005"/>
    <s v="Z1F0017998"/>
    <s v="0508-0508"/>
    <s v="FC"/>
    <s v="00021096-00021153"/>
    <s v=""/>
    <s v=""/>
    <s v=""/>
    <s v=""/>
    <n v="0"/>
    <s v=""/>
    <s v="VENTAS NO CONTRIBUYENTES"/>
    <s v=""/>
    <n v="1933009562.0599999"/>
    <n v="0"/>
    <n v="1330942657.3099999"/>
    <n v="0"/>
    <s v="-"/>
    <n v="0"/>
    <n v="519023193.75"/>
    <s v="16"/>
    <n v="83043711"/>
    <n v="0"/>
    <s v="-"/>
    <n v="0"/>
    <n v="0"/>
    <s v="-"/>
    <n v="0"/>
  </r>
  <r>
    <s v="562"/>
    <x v="24"/>
    <x v="1"/>
    <s v="005"/>
    <s v="Z1B8050363"/>
    <s v="0030"/>
    <s v="FC"/>
    <s v="00003064-00003170"/>
    <s v=""/>
    <s v=""/>
    <s v=""/>
    <s v=""/>
    <n v="0"/>
    <s v=""/>
    <s v="VENTAS NO CONTRIBUYENTES"/>
    <s v=""/>
    <n v="6021529431.5099993"/>
    <n v="0"/>
    <n v="4576849566.4799995"/>
    <n v="0"/>
    <s v="-"/>
    <n v="0"/>
    <n v="1245413676.75"/>
    <s v="16"/>
    <n v="199266188.28"/>
    <n v="0"/>
    <s v="-"/>
    <n v="0"/>
    <n v="0"/>
    <s v="-"/>
    <n v="0"/>
  </r>
  <r>
    <s v="563"/>
    <x v="24"/>
    <x v="0"/>
    <s v="006"/>
    <s v="Z1F0017787"/>
    <s v="0479-0479"/>
    <s v="FC"/>
    <s v="00009678-00009722"/>
    <s v=""/>
    <s v=""/>
    <s v=""/>
    <s v=""/>
    <n v="0"/>
    <s v=""/>
    <s v="VENTAS NO CONTRIBUYENTES"/>
    <s v=""/>
    <n v="1475746854.2999997"/>
    <n v="0"/>
    <n v="981326057.8499999"/>
    <n v="0"/>
    <s v="-"/>
    <n v="0"/>
    <n v="418087676.25"/>
    <s v="16"/>
    <n v="66894028.199999996"/>
    <n v="0"/>
    <s v="-"/>
    <n v="0"/>
    <n v="8739900"/>
    <s v="8"/>
    <n v="699192"/>
  </r>
  <r>
    <s v="564"/>
    <x v="24"/>
    <x v="1"/>
    <s v="006"/>
    <s v="Z1B8044815"/>
    <s v="1938"/>
    <s v="FC"/>
    <s v="00167597-00167704"/>
    <s v=""/>
    <s v=""/>
    <s v=""/>
    <s v=""/>
    <n v="0"/>
    <s v=""/>
    <s v="VENTAS NO CONTRIBUYENTES"/>
    <s v=""/>
    <n v="5970652623.0200005"/>
    <n v="0"/>
    <n v="4531874336"/>
    <n v="0"/>
    <s v="-"/>
    <n v="0"/>
    <n v="1240326109.5"/>
    <s v="16"/>
    <n v="198452177.52000001"/>
    <n v="0"/>
    <s v="-"/>
    <n v="0"/>
    <n v="0"/>
    <s v="-"/>
    <n v="0"/>
  </r>
  <r>
    <s v="565"/>
    <x v="24"/>
    <x v="1"/>
    <s v="007"/>
    <s v="Z1B8050013"/>
    <s v="1973"/>
    <s v="FC"/>
    <s v="00184223"/>
    <s v=""/>
    <s v=""/>
    <s v=""/>
    <s v=""/>
    <n v="0"/>
    <s v=""/>
    <s v="INVERSIONES VR MRCA"/>
    <s v="J-40487264-7"/>
    <n v="93963442.5"/>
    <n v="0"/>
    <n v="62599594.5"/>
    <n v="27037800"/>
    <s v="16"/>
    <n v="4326048"/>
    <n v="0"/>
    <s v="-"/>
    <n v="0"/>
    <n v="0"/>
    <s v="-"/>
    <n v="0"/>
    <n v="0"/>
    <s v="-"/>
    <n v="0"/>
  </r>
  <r>
    <s v="566"/>
    <x v="24"/>
    <x v="1"/>
    <s v="007"/>
    <s v="Z1B8050013"/>
    <s v="1973"/>
    <s v="FC"/>
    <s v="00184163-00184222"/>
    <s v=""/>
    <s v=""/>
    <s v=""/>
    <s v=""/>
    <n v="0"/>
    <s v=""/>
    <s v="VENTAS NO CONTRIBUYENTES"/>
    <s v=""/>
    <n v="3105012762.1199999"/>
    <n v="0"/>
    <n v="2197937932.23"/>
    <n v="0"/>
    <s v="-"/>
    <n v="0"/>
    <n v="781961060.25"/>
    <s v="16"/>
    <n v="125113769.64"/>
    <n v="0"/>
    <s v="-"/>
    <n v="0"/>
    <n v="0"/>
    <s v="-"/>
    <n v="0"/>
  </r>
  <r>
    <s v="567"/>
    <x v="24"/>
    <x v="1"/>
    <s v="007"/>
    <s v="Z1B8050013"/>
    <s v="1973"/>
    <s v="FC"/>
    <s v="00184224-00184271"/>
    <s v=""/>
    <s v=""/>
    <s v=""/>
    <s v=""/>
    <n v="0"/>
    <s v=""/>
    <s v="VENTAS NO CONTRIBUYENTES"/>
    <s v=""/>
    <n v="2954762688.0600004"/>
    <n v="0"/>
    <n v="2167109162.75"/>
    <n v="0"/>
    <s v="-"/>
    <n v="0"/>
    <n v="679011659.75"/>
    <s v="-"/>
    <n v="108641865.56"/>
    <n v="0"/>
    <s v="-"/>
    <n v="0"/>
    <n v="0"/>
    <s v="-"/>
    <n v="0"/>
  </r>
  <r>
    <s v="568"/>
    <x v="24"/>
    <x v="0"/>
    <s v="008"/>
    <s v="Z1F0017970"/>
    <s v="0144-0144"/>
    <s v="FC"/>
    <s v="00002144-00002159"/>
    <s v=""/>
    <s v=""/>
    <s v=""/>
    <s v=""/>
    <n v="0"/>
    <s v=""/>
    <s v="VENTAS NO CONTRIBUYENTES"/>
    <s v=""/>
    <n v="96412680"/>
    <n v="0"/>
    <n v="15795000"/>
    <n v="0"/>
    <s v="-"/>
    <n v="0"/>
    <n v="69498000"/>
    <s v="16"/>
    <n v="11119680"/>
    <n v="0"/>
    <s v="-"/>
    <n v="0"/>
    <n v="0"/>
    <s v="-"/>
    <n v="0"/>
  </r>
  <r>
    <s v="569"/>
    <x v="24"/>
    <x v="1"/>
    <s v="008"/>
    <s v="Z1B8050003"/>
    <s v="1889"/>
    <s v="FC"/>
    <s v="00184080"/>
    <s v=""/>
    <s v=""/>
    <s v=""/>
    <s v=""/>
    <n v="0"/>
    <s v=""/>
    <s v="INVERSIONES SUVINCLA 17 C.A."/>
    <s v="J-40751912-3"/>
    <n v="59383044"/>
    <n v="0"/>
    <n v="46928646"/>
    <n v="10736550"/>
    <s v="16"/>
    <n v="1717848"/>
    <n v="0"/>
    <s v="-"/>
    <n v="0"/>
    <n v="0"/>
    <s v="-"/>
    <n v="0"/>
    <n v="0"/>
    <s v="-"/>
    <n v="0"/>
  </r>
  <r>
    <s v="570"/>
    <x v="24"/>
    <x v="1"/>
    <s v="008"/>
    <s v="Z1B8050003"/>
    <s v="1889"/>
    <s v="FC"/>
    <s v="00184011-00184079"/>
    <s v=""/>
    <s v=""/>
    <s v=""/>
    <s v=""/>
    <n v="0"/>
    <s v=""/>
    <s v="VENTAS NO CONTRIBUYENTES"/>
    <s v=""/>
    <n v="3522861804.21"/>
    <n v="0"/>
    <n v="2588239335.5"/>
    <n v="0"/>
    <s v="-"/>
    <n v="0"/>
    <n v="805709024.75"/>
    <s v="16"/>
    <n v="128913443.96000001"/>
    <n v="0"/>
    <s v="-"/>
    <n v="0"/>
    <n v="0"/>
    <s v="-"/>
    <n v="0"/>
  </r>
  <r>
    <s v="571"/>
    <x v="24"/>
    <x v="1"/>
    <s v="008"/>
    <s v="Z1B8050003"/>
    <s v="1889"/>
    <s v="FC"/>
    <s v="00184081-00184106"/>
    <s v=""/>
    <s v=""/>
    <s v=""/>
    <s v=""/>
    <n v="0"/>
    <s v=""/>
    <s v="VENTAS NO CONTRIBUYENTES"/>
    <s v=""/>
    <n v="1178074663.9300001"/>
    <n v="0"/>
    <n v="927792261.5"/>
    <n v="0"/>
    <s v="-"/>
    <n v="0"/>
    <n v="215760691.75"/>
    <s v="16"/>
    <n v="34521710.68"/>
    <n v="0"/>
    <s v="-"/>
    <n v="0"/>
    <n v="0"/>
    <s v="-"/>
    <n v="0"/>
  </r>
  <r>
    <s v="572"/>
    <x v="24"/>
    <x v="1"/>
    <s v="009"/>
    <s v="Z1B8014458"/>
    <s v="1940"/>
    <s v="FC"/>
    <s v="00184948-00185060"/>
    <s v=""/>
    <s v=""/>
    <s v=""/>
    <s v=""/>
    <n v="0"/>
    <s v=""/>
    <s v="VENTAS NO CONTRIBUYENTES"/>
    <s v=""/>
    <n v="6296100726.8599997"/>
    <n v="0"/>
    <n v="4521304052"/>
    <n v="0"/>
    <s v="-"/>
    <n v="0"/>
    <n v="1529997133.5"/>
    <s v="16"/>
    <n v="244799541.35999995"/>
    <n v="0"/>
    <s v="-"/>
    <n v="0"/>
    <n v="0"/>
    <s v="-"/>
    <n v="0"/>
  </r>
  <r>
    <s v="573"/>
    <x v="24"/>
    <x v="1"/>
    <s v="010"/>
    <s v="Z1F0000341"/>
    <s v="1413"/>
    <s v="FC"/>
    <s v="00082092-00082157"/>
    <s v=""/>
    <s v=""/>
    <s v=""/>
    <s v=""/>
    <n v="0"/>
    <s v=""/>
    <s v="VENTAS NO CONTRIBUYENTES"/>
    <s v=""/>
    <n v="4439777504.4899998"/>
    <n v="0"/>
    <n v="3393258069.75"/>
    <n v="0"/>
    <s v="-"/>
    <n v="0"/>
    <n v="902171926.5"/>
    <s v="16"/>
    <n v="144347508.24000001"/>
    <n v="0"/>
    <s v="-"/>
    <n v="0"/>
    <n v="0"/>
    <s v="-"/>
    <n v="0"/>
  </r>
  <r>
    <s v="574"/>
    <x v="24"/>
    <x v="1"/>
    <s v="011"/>
    <s v="Z1F0004616"/>
    <s v="0846"/>
    <s v="FC"/>
    <s v="00114079"/>
    <s v=""/>
    <s v=""/>
    <s v=""/>
    <s v=""/>
    <n v="0"/>
    <s v=""/>
    <s v="EVELIN SUAREZ"/>
    <s v="V182355598 "/>
    <n v="12734091"/>
    <n v="0"/>
    <n v="12734091"/>
    <n v="0"/>
    <s v="-"/>
    <n v="0"/>
    <n v="0"/>
    <s v="-"/>
    <n v="0"/>
    <n v="0"/>
    <s v="-"/>
    <n v="0"/>
    <n v="0"/>
    <s v="-"/>
    <n v="0"/>
  </r>
  <r>
    <s v="575"/>
    <x v="24"/>
    <x v="1"/>
    <s v="011"/>
    <s v="Z1F0004616"/>
    <s v="0846"/>
    <s v="FC"/>
    <s v="00114115"/>
    <s v=""/>
    <s v=""/>
    <s v=""/>
    <s v=""/>
    <n v="0"/>
    <s v=""/>
    <s v="JOSE ALONSO"/>
    <s v="V520116581 "/>
    <n v="32332972.5"/>
    <n v="0"/>
    <n v="32332972.5"/>
    <n v="0"/>
    <s v="-"/>
    <n v="0"/>
    <n v="0"/>
    <s v="-"/>
    <n v="0"/>
    <n v="0"/>
    <s v="-"/>
    <n v="0"/>
    <n v="0"/>
    <s v="-"/>
    <n v="0"/>
  </r>
  <r>
    <s v="576"/>
    <x v="24"/>
    <x v="1"/>
    <s v="011"/>
    <s v="Z1F0004616"/>
    <s v="0846-0846"/>
    <s v="FC"/>
    <s v="00114031-00114078"/>
    <s v=""/>
    <s v=""/>
    <s v=""/>
    <s v=""/>
    <n v="0"/>
    <s v=""/>
    <s v="VENTAS NO CONTRIBUYENTES"/>
    <s v=""/>
    <n v="751619595.48000002"/>
    <n v="0"/>
    <n v="706101847.98000002"/>
    <n v="0"/>
    <s v="-"/>
    <n v="0"/>
    <n v="39239437.5"/>
    <s v="-"/>
    <n v="6278310"/>
    <n v="0"/>
    <s v="-"/>
    <n v="0"/>
    <n v="0"/>
    <s v="-"/>
    <n v="0"/>
  </r>
  <r>
    <s v="577"/>
    <x v="24"/>
    <x v="1"/>
    <s v="011"/>
    <s v="Z1F0004616"/>
    <s v="0846-0846"/>
    <s v="FC"/>
    <s v="00114080-00114114"/>
    <s v=""/>
    <s v=""/>
    <s v=""/>
    <s v=""/>
    <n v="0"/>
    <s v=""/>
    <s v="VENTAS NO CONTRIBUYENTES"/>
    <s v=""/>
    <n v="375271147.40000004"/>
    <n v="0"/>
    <n v="359974459.40000004"/>
    <n v="0"/>
    <s v="-"/>
    <n v="0"/>
    <n v="13186800"/>
    <s v="-"/>
    <n v="2109888"/>
    <n v="0"/>
    <s v="-"/>
    <n v="0"/>
    <n v="0"/>
    <s v="-"/>
    <n v="0"/>
  </r>
  <r>
    <s v="578"/>
    <x v="24"/>
    <x v="1"/>
    <s v="011"/>
    <s v="Z1F0004616"/>
    <s v="0846-0846"/>
    <s v="FC"/>
    <s v="00114116-00114152"/>
    <s v=""/>
    <s v=""/>
    <s v=""/>
    <s v=""/>
    <n v="0"/>
    <s v=""/>
    <s v="VENTAS NO CONTRIBUYENTES"/>
    <s v=""/>
    <n v="451126081.25"/>
    <n v="0"/>
    <n v="406011187.25"/>
    <n v="0"/>
    <s v="-"/>
    <n v="0"/>
    <n v="38892150"/>
    <s v="16"/>
    <n v="6222744"/>
    <n v="0"/>
    <s v="-"/>
    <n v="0"/>
    <n v="0"/>
    <s v="-"/>
    <n v="0"/>
  </r>
  <r>
    <s v="579"/>
    <x v="24"/>
    <x v="1"/>
    <s v="012"/>
    <s v="Z1B8038506"/>
    <s v="1794"/>
    <s v="FC"/>
    <s v="00076168-00076201"/>
    <s v=""/>
    <s v=""/>
    <s v=""/>
    <s v=""/>
    <n v="0"/>
    <s v=""/>
    <s v="VENTAS NO CONTRIBUYENTES"/>
    <s v=""/>
    <n v="652179170.70000005"/>
    <n v="0"/>
    <n v="365631590.25"/>
    <n v="0"/>
    <s v="-"/>
    <n v="0"/>
    <n v="247023776.25"/>
    <s v="16"/>
    <n v="39523804.200000003"/>
    <n v="0"/>
    <s v="-"/>
    <n v="0"/>
    <n v="0"/>
    <s v="-"/>
    <n v="0"/>
  </r>
  <r>
    <s v="580"/>
    <x v="24"/>
    <x v="1"/>
    <s v="013"/>
    <s v="Z1B8050578"/>
    <s v="1753"/>
    <s v="FC"/>
    <s v="00157119"/>
    <s v=""/>
    <s v=""/>
    <s v=""/>
    <s v=""/>
    <n v="0"/>
    <s v=""/>
    <s v="LUNCHERIA TEQUEMPANADA"/>
    <s v="J-294208320 "/>
    <n v="4599787.5"/>
    <n v="0"/>
    <n v="4599787.5"/>
    <n v="0"/>
    <s v="-"/>
    <n v="0"/>
    <n v="0"/>
    <s v="-"/>
    <n v="0"/>
    <n v="0"/>
    <s v="-"/>
    <n v="0"/>
    <n v="0"/>
    <s v="-"/>
    <n v="0"/>
  </r>
  <r>
    <s v="581"/>
    <x v="24"/>
    <x v="1"/>
    <s v="013"/>
    <s v="Z1B8050578"/>
    <s v="1753-1753"/>
    <s v="FC"/>
    <s v="00157109-00157118"/>
    <s v=""/>
    <s v=""/>
    <s v=""/>
    <s v=""/>
    <n v="0"/>
    <s v=""/>
    <s v="VENTAS NO CONTRIBUYENTES"/>
    <s v=""/>
    <n v="132352022.5"/>
    <n v="0"/>
    <n v="132107726.5"/>
    <n v="0"/>
    <s v="-"/>
    <n v="0"/>
    <n v="210600"/>
    <s v="-"/>
    <n v="33696"/>
    <n v="0"/>
    <s v="-"/>
    <n v="0"/>
    <n v="0"/>
    <s v="-"/>
    <n v="0"/>
  </r>
  <r>
    <s v="582"/>
    <x v="24"/>
    <x v="1"/>
    <s v="013"/>
    <s v="Z1B8050578"/>
    <s v="1753-1753"/>
    <s v="FC"/>
    <s v="00157120-00157170"/>
    <s v=""/>
    <s v=""/>
    <s v=""/>
    <s v=""/>
    <n v="0"/>
    <s v=""/>
    <s v="VENTAS NO CONTRIBUYENTES"/>
    <s v=""/>
    <n v="822561358.23000002"/>
    <n v="0"/>
    <n v="772170610.23000002"/>
    <n v="0"/>
    <s v="-"/>
    <n v="0"/>
    <n v="43440300"/>
    <s v="16"/>
    <n v="6950448"/>
    <n v="0"/>
    <s v="-"/>
    <n v="0"/>
    <n v="0"/>
    <s v="-"/>
    <n v="0"/>
  </r>
  <r>
    <s v="583"/>
    <x v="24"/>
    <x v="1"/>
    <s v="014"/>
    <s v="Z1F0000338"/>
    <s v="1635"/>
    <s v="FC"/>
    <s v="00068071-00068152"/>
    <s v=""/>
    <s v=""/>
    <s v=""/>
    <s v=""/>
    <n v="0"/>
    <s v=""/>
    <s v="VENTAS NO CONTRIBUYENTES"/>
    <s v=""/>
    <n v="721476396"/>
    <n v="0"/>
    <n v="605191500"/>
    <n v="0"/>
    <s v="-"/>
    <n v="0"/>
    <n v="100245600"/>
    <s v="16"/>
    <n v="16039296"/>
    <n v="0"/>
    <s v="-"/>
    <n v="0"/>
    <n v="0"/>
    <s v="-"/>
    <n v="0"/>
  </r>
  <r>
    <s v="584"/>
    <x v="24"/>
    <x v="1"/>
    <s v="015"/>
    <s v="Z1B8050356"/>
    <s v="1772"/>
    <s v="FC"/>
    <s v="00091960"/>
    <s v=""/>
    <s v=""/>
    <s v=""/>
    <s v=""/>
    <n v="0"/>
    <s v=""/>
    <s v="MULTISERVICIOS LA Y.K.K CA"/>
    <s v="J298578670"/>
    <n v="100900683.45"/>
    <n v="0"/>
    <n v="92526968.25"/>
    <n v="7218720"/>
    <s v="16"/>
    <n v="1154995.2"/>
    <n v="0"/>
    <s v="-"/>
    <n v="0"/>
    <n v="0"/>
    <s v="-"/>
    <n v="0"/>
    <n v="0"/>
    <s v="-"/>
    <n v="0"/>
  </r>
  <r>
    <s v="585"/>
    <x v="24"/>
    <x v="1"/>
    <s v="015"/>
    <s v="Z1B8050356"/>
    <s v="1772"/>
    <s v="FC"/>
    <s v="00091941-00091959"/>
    <s v=""/>
    <s v=""/>
    <s v=""/>
    <s v=""/>
    <n v="0"/>
    <s v=""/>
    <s v="VENTAS NO CONTRIBUYENTES"/>
    <s v=""/>
    <n v="540630735.35000002"/>
    <n v="0"/>
    <n v="432230094"/>
    <n v="0"/>
    <s v="-"/>
    <n v="0"/>
    <n v="93448828.75"/>
    <s v="-"/>
    <n v="14951812.6"/>
    <n v="0"/>
    <s v="-"/>
    <n v="0"/>
    <n v="0"/>
    <s v="-"/>
    <n v="0"/>
  </r>
  <r>
    <s v="586"/>
    <x v="24"/>
    <x v="1"/>
    <s v="015"/>
    <s v="Z1B8050356"/>
    <s v="1772"/>
    <s v="FC"/>
    <s v="00091961-00092017"/>
    <s v=""/>
    <s v=""/>
    <s v=""/>
    <s v=""/>
    <n v="0"/>
    <s v=""/>
    <s v="VENTAS NO CONTRIBUYENTES"/>
    <s v=""/>
    <n v="2768382077.8000002"/>
    <n v="0"/>
    <n v="2144798051.75"/>
    <n v="0"/>
    <s v="-"/>
    <n v="0"/>
    <n v="537572436.25"/>
    <s v="-"/>
    <n v="86011589.800000012"/>
    <n v="0"/>
    <s v="-"/>
    <n v="0"/>
    <n v="0"/>
    <s v="-"/>
    <n v="0"/>
  </r>
  <r>
    <s v="587"/>
    <x v="24"/>
    <x v="1"/>
    <s v="016"/>
    <s v="Z1F0000490"/>
    <s v="0313"/>
    <s v="FC"/>
    <s v="00006690-00006768"/>
    <s v=""/>
    <s v=""/>
    <s v=""/>
    <s v=""/>
    <n v="0"/>
    <s v=""/>
    <s v="VENTAS NO CONTRIBUYENTES"/>
    <s v=""/>
    <n v="1104873481.3499999"/>
    <n v="0"/>
    <n v="992616180.75"/>
    <n v="0"/>
    <s v="-"/>
    <n v="0"/>
    <n v="96773535"/>
    <s v="-"/>
    <n v="15483765.6"/>
    <n v="0"/>
    <s v="-"/>
    <n v="0"/>
    <n v="0"/>
    <s v="-"/>
    <n v="0"/>
  </r>
  <r>
    <s v="588"/>
    <x v="24"/>
    <x v="1"/>
    <s v="017"/>
    <s v="Z7C0004030"/>
    <s v="022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9"/>
    <x v="25"/>
    <x v="0"/>
    <s v="001"/>
    <s v="Z1F0017854"/>
    <s v="0521"/>
    <s v="NC"/>
    <s v=""/>
    <s v="00000118"/>
    <s v=""/>
    <s v="00031642"/>
    <s v="25-07-2021"/>
    <n v="83335999.5"/>
    <s v="VEN"/>
    <s v="LIGIA"/>
    <s v="V5283062"/>
    <n v="-2320812"/>
    <n v="0"/>
    <n v="0"/>
    <n v="0"/>
    <s v="-"/>
    <n v="0"/>
    <n v="-2000700"/>
    <s v="16"/>
    <n v="-320112"/>
    <n v="0"/>
    <s v="-"/>
    <n v="0"/>
    <n v="0"/>
    <s v="-"/>
    <n v="0"/>
  </r>
  <r>
    <s v="590"/>
    <x v="25"/>
    <x v="0"/>
    <s v="001"/>
    <s v="Z1F0017854"/>
    <s v="0521-0521"/>
    <s v="FC"/>
    <s v="00031618-00031696"/>
    <s v=""/>
    <s v=""/>
    <s v=""/>
    <s v=""/>
    <n v="0"/>
    <s v=""/>
    <s v="VENTAS NO CONTRIBUYENTES"/>
    <s v=""/>
    <n v="2198993957.1900001"/>
    <n v="0"/>
    <n v="1472284321.0599999"/>
    <n v="0"/>
    <s v="-"/>
    <n v="0"/>
    <n v="626473824.25"/>
    <s v="16"/>
    <n v="100235811.88"/>
    <n v="0"/>
    <s v="-"/>
    <n v="0"/>
    <n v="0"/>
    <s v="-"/>
    <n v="0"/>
  </r>
  <r>
    <s v="591"/>
    <x v="25"/>
    <x v="1"/>
    <s v="001"/>
    <s v="Z1F0000700"/>
    <s v="1611"/>
    <s v="FC"/>
    <s v="29883000-29966000"/>
    <s v=""/>
    <s v=""/>
    <s v=""/>
    <s v=""/>
    <n v="0"/>
    <s v=""/>
    <s v="VENTAS NO CONTRIBUYENTES"/>
    <s v=""/>
    <n v="3497739322.1300001"/>
    <n v="0"/>
    <n v="2744156350.25"/>
    <n v="0"/>
    <s v="-"/>
    <n v="0"/>
    <n v="649640493"/>
    <s v="-"/>
    <n v="103942478.88000001"/>
    <n v="0"/>
    <s v="-"/>
    <n v="0"/>
    <n v="0"/>
    <s v="-"/>
    <n v="0"/>
  </r>
  <r>
    <s v="592"/>
    <x v="25"/>
    <x v="0"/>
    <s v="002"/>
    <s v="Z1F0017966"/>
    <s v="0518"/>
    <s v="NC"/>
    <s v=""/>
    <s v="00000093"/>
    <s v=""/>
    <s v="00025593"/>
    <s v="25-07-2021"/>
    <n v="157950000"/>
    <s v="VEN"/>
    <s v="CESAR LINARES"/>
    <s v="V19583217"/>
    <n v="-157950000"/>
    <n v="0"/>
    <n v="-157950000"/>
    <n v="0"/>
    <s v="-"/>
    <n v="0"/>
    <n v="0"/>
    <s v="-"/>
    <n v="0"/>
    <n v="0"/>
    <s v="-"/>
    <n v="0"/>
    <n v="0"/>
    <s v="-"/>
    <n v="0"/>
  </r>
  <r>
    <s v="593"/>
    <x v="25"/>
    <x v="0"/>
    <s v="002"/>
    <s v="Z1F0017966"/>
    <s v="0518-0518"/>
    <s v="FC"/>
    <s v="00016909-00016971"/>
    <s v=""/>
    <s v=""/>
    <s v=""/>
    <s v=""/>
    <n v="0"/>
    <s v=""/>
    <s v="VENTAS NO CONTRIBUYENTES"/>
    <s v=""/>
    <n v="2330534975.5900002"/>
    <n v="0"/>
    <n v="1473889439.0500002"/>
    <n v="0"/>
    <s v="-"/>
    <n v="0"/>
    <n v="738487531.5"/>
    <s v="16"/>
    <n v="118158005.04000001"/>
    <n v="0"/>
    <s v="-"/>
    <n v="0"/>
    <n v="0"/>
    <s v="-"/>
    <n v="0"/>
  </r>
  <r>
    <s v="594"/>
    <x v="25"/>
    <x v="2"/>
    <s v="002"/>
    <s v="Z1F0008858"/>
    <s v="0972"/>
    <s v="FC"/>
    <s v="00128810"/>
    <s v=""/>
    <s v=""/>
    <s v=""/>
    <s v=""/>
    <n v="0"/>
    <s v=""/>
    <s v="DISTRIBUIDORA VEGSSEO,CA"/>
    <s v="J40606107-7"/>
    <n v="10520000"/>
    <n v="0"/>
    <n v="10520000"/>
    <n v="0"/>
    <s v="-"/>
    <n v="0"/>
    <n v="0"/>
    <s v="-"/>
    <n v="0"/>
    <n v="0"/>
    <s v="-"/>
    <n v="0"/>
    <n v="0"/>
    <s v="-"/>
    <n v="0"/>
  </r>
  <r>
    <s v="595"/>
    <x v="25"/>
    <x v="2"/>
    <s v="002"/>
    <s v="Z1F0008858"/>
    <s v="0972-0972"/>
    <s v="FC"/>
    <s v="00128679-00128809"/>
    <s v=""/>
    <s v=""/>
    <s v=""/>
    <s v=""/>
    <n v="0"/>
    <s v=""/>
    <s v="VENTAS NO CONTRIBUYENTES"/>
    <s v=""/>
    <n v="1582119047.9200001"/>
    <n v="0"/>
    <n v="1487942939.9200001"/>
    <n v="0"/>
    <s v="-"/>
    <n v="0"/>
    <n v="81186300"/>
    <s v="-"/>
    <n v="12989808"/>
    <n v="0"/>
    <s v="-"/>
    <n v="0"/>
    <n v="0"/>
    <s v="-"/>
    <n v="0"/>
  </r>
  <r>
    <s v="596"/>
    <x v="25"/>
    <x v="2"/>
    <s v="002"/>
    <s v="Z1F0008858"/>
    <s v="0972-0972"/>
    <s v="FC"/>
    <s v="00128811-00128821"/>
    <s v=""/>
    <s v=""/>
    <s v=""/>
    <s v=""/>
    <n v="0"/>
    <s v=""/>
    <s v="VENTAS NO CONTRIBUYENTES"/>
    <s v=""/>
    <n v="171310759.09999999"/>
    <n v="0"/>
    <n v="152635269.5"/>
    <n v="0"/>
    <s v="-"/>
    <n v="0"/>
    <n v="16099560"/>
    <s v="-"/>
    <n v="2575929.6"/>
    <n v="0"/>
    <s v="-"/>
    <n v="0"/>
    <n v="0"/>
    <s v="-"/>
    <n v="0"/>
  </r>
  <r>
    <s v="597"/>
    <x v="25"/>
    <x v="1"/>
    <s v="002"/>
    <s v="Z1B8050002"/>
    <s v="1947"/>
    <s v="FC"/>
    <s v="00175527-00175556"/>
    <s v=""/>
    <s v=""/>
    <s v=""/>
    <s v=""/>
    <n v="0"/>
    <s v=""/>
    <s v="VENTAS NO CONTRIBUYENTES"/>
    <s v=""/>
    <n v="2693577340.3200002"/>
    <n v="0"/>
    <n v="2133569445"/>
    <n v="0"/>
    <s v="-"/>
    <n v="0"/>
    <n v="482765427"/>
    <s v="16"/>
    <n v="77242468.320000008"/>
    <n v="0"/>
    <s v="-"/>
    <n v="0"/>
    <n v="0"/>
    <s v="-"/>
    <n v="0"/>
  </r>
  <r>
    <s v="598"/>
    <x v="25"/>
    <x v="1"/>
    <s v="002"/>
    <s v="Z1B8050365"/>
    <s v="1346"/>
    <s v="FC "/>
    <s v="00088660-00088765"/>
    <m/>
    <m/>
    <m/>
    <m/>
    <n v="0"/>
    <m/>
    <s v="VENTAS NO CONTRIBUYENTES"/>
    <m/>
    <n v="2310261011"/>
    <n v="0"/>
    <n v="2310261011"/>
    <n v="0"/>
    <s v="-"/>
    <n v="0"/>
    <n v="0"/>
    <s v="-"/>
    <n v="0"/>
    <n v="0"/>
    <s v="-"/>
    <n v="0"/>
    <n v="0"/>
    <s v="-"/>
    <n v="0"/>
  </r>
  <r>
    <s v="599"/>
    <x v="25"/>
    <x v="1"/>
    <s v="002"/>
    <s v="Z1B8050365"/>
    <s v="1347"/>
    <s v="FC "/>
    <s v="00088766-00088807"/>
    <m/>
    <m/>
    <m/>
    <m/>
    <n v="0"/>
    <m/>
    <s v="VENTAS NO CONTRIBUYENTES"/>
    <m/>
    <n v="615913007"/>
    <n v="0"/>
    <n v="615913007"/>
    <n v="0"/>
    <s v="-"/>
    <n v="0"/>
    <n v="0"/>
    <s v="-"/>
    <n v="0"/>
    <n v="0"/>
    <s v="-"/>
    <n v="0"/>
    <n v="0"/>
    <s v="-"/>
    <n v="0"/>
  </r>
  <r>
    <s v="600"/>
    <x v="25"/>
    <x v="1"/>
    <s v="002"/>
    <s v="Z1B8050149"/>
    <s v="1870"/>
    <s v="FC"/>
    <s v="00214795-00214903"/>
    <m/>
    <m/>
    <m/>
    <m/>
    <n v="0"/>
    <m/>
    <s v="VENTAS NO CONTRIBUYENTES"/>
    <m/>
    <n v="2373643030.0012002"/>
    <n v="0"/>
    <n v="2292643029"/>
    <n v="0"/>
    <s v="-"/>
    <n v="0"/>
    <n v="69827587.069999993"/>
    <s v="-"/>
    <n v="11172413.9312"/>
    <n v="0"/>
    <s v="-"/>
    <n v="0"/>
    <n v="0"/>
    <s v="-"/>
    <n v="0"/>
  </r>
  <r>
    <s v="601"/>
    <x v="25"/>
    <x v="1"/>
    <s v="002"/>
    <s v="Z1B8050149"/>
    <s v="1870"/>
    <s v="NC "/>
    <m/>
    <s v="00001288"/>
    <m/>
    <m/>
    <m/>
    <n v="0"/>
    <m/>
    <s v="NOTA DE CREDITO"/>
    <m/>
    <n v="-24300001"/>
    <n v="0"/>
    <n v="-24300001"/>
    <n v="0"/>
    <s v="-"/>
    <n v="0"/>
    <n v="0"/>
    <s v="-"/>
    <n v="0"/>
    <n v="0"/>
    <s v="-"/>
    <n v="0"/>
    <n v="0"/>
    <s v="-"/>
    <n v="0"/>
  </r>
  <r>
    <s v="602"/>
    <x v="25"/>
    <x v="1"/>
    <s v="002"/>
    <s v="Z1B8050149"/>
    <s v="1871"/>
    <s v="FC"/>
    <s v="00214904-00214988"/>
    <m/>
    <m/>
    <m/>
    <m/>
    <n v="0"/>
    <m/>
    <s v="VENTAS NO CONTRIBUYENTES"/>
    <m/>
    <n v="1349690028"/>
    <n v="0"/>
    <n v="1349690028"/>
    <n v="0"/>
    <s v="-"/>
    <n v="0"/>
    <n v="0"/>
    <s v="-"/>
    <n v="0"/>
    <n v="0"/>
    <s v="-"/>
    <n v="0"/>
    <n v="0"/>
    <s v="-"/>
    <n v="0"/>
  </r>
  <r>
    <s v="603"/>
    <x v="25"/>
    <x v="1"/>
    <s v="002"/>
    <s v="Z1B8050149"/>
    <s v="1871"/>
    <s v="NC "/>
    <m/>
    <s v="00001289"/>
    <m/>
    <m/>
    <m/>
    <n v="0"/>
    <m/>
    <s v="NOTA DE CREDITO"/>
    <m/>
    <n v="-39285000"/>
    <n v="0"/>
    <n v="-39285000"/>
    <n v="0"/>
    <s v="-"/>
    <n v="0"/>
    <n v="0"/>
    <s v="-"/>
    <n v="0"/>
    <n v="0"/>
    <s v="-"/>
    <n v="0"/>
    <n v="0"/>
    <s v="-"/>
    <n v="0"/>
  </r>
  <r>
    <s v="604"/>
    <x v="25"/>
    <x v="0"/>
    <s v="003"/>
    <s v="Z1F0017848"/>
    <s v="0511"/>
    <s v="NC"/>
    <s v=""/>
    <s v="00000073"/>
    <s v=""/>
    <s v="00017146"/>
    <s v="25-07-2021"/>
    <n v="44690943.5"/>
    <s v="VEN"/>
    <s v="EDILBERTO"/>
    <s v="V23712819"/>
    <n v="-7488612"/>
    <n v="0"/>
    <n v="0"/>
    <n v="0"/>
    <s v="-"/>
    <n v="0"/>
    <n v="-6455700"/>
    <s v="16"/>
    <n v="-1032912"/>
    <n v="0"/>
    <s v="-"/>
    <n v="0"/>
    <n v="0"/>
    <s v="-"/>
    <n v="0"/>
  </r>
  <r>
    <s v="605"/>
    <x v="25"/>
    <x v="0"/>
    <s v="003"/>
    <s v="Z1F0017848"/>
    <s v="0511"/>
    <s v="NC"/>
    <s v=""/>
    <s v="00000072"/>
    <s v=""/>
    <s v="00021106"/>
    <s v="24-07-2021"/>
    <n v="6941700"/>
    <s v="VEN"/>
    <s v="IRENE CAMACHO"/>
    <s v="V10918927"/>
    <n v="-3053700"/>
    <n v="0"/>
    <n v="-3053700"/>
    <n v="0"/>
    <s v="-"/>
    <n v="0"/>
    <n v="0"/>
    <s v="-"/>
    <n v="0"/>
    <n v="0"/>
    <s v="-"/>
    <n v="0"/>
    <n v="0"/>
    <s v="-"/>
    <n v="0"/>
  </r>
  <r>
    <s v="606"/>
    <x v="25"/>
    <x v="0"/>
    <s v="003"/>
    <s v="Z1F0017848"/>
    <s v="0511"/>
    <s v="FC"/>
    <s v="00025636"/>
    <s v=""/>
    <s v=""/>
    <s v=""/>
    <s v=""/>
    <n v="0"/>
    <s v=""/>
    <s v="SISTEMA Y EMPAQUES VENEZOLANOS SEVENCA"/>
    <s v="J313364010"/>
    <n v="6470000"/>
    <n v="0"/>
    <n v="6470000"/>
    <n v="0"/>
    <s v="-"/>
    <n v="0"/>
    <n v="0"/>
    <s v="-"/>
    <n v="0"/>
    <n v="0"/>
    <s v="-"/>
    <n v="0"/>
    <n v="0"/>
    <s v="-"/>
    <n v="0"/>
  </r>
  <r>
    <s v="607"/>
    <x v="25"/>
    <x v="0"/>
    <s v="003"/>
    <s v="Z1F0017848"/>
    <s v="0511-0511"/>
    <s v="FC"/>
    <s v="00025572-00025635"/>
    <s v=""/>
    <s v=""/>
    <s v=""/>
    <s v=""/>
    <n v="0"/>
    <s v=""/>
    <s v="VENTAS NO CONTRIBUYENTES"/>
    <s v=""/>
    <n v="1880903401.7599998"/>
    <n v="0"/>
    <n v="1208621246.0599999"/>
    <n v="0"/>
    <s v="-"/>
    <n v="0"/>
    <n v="579553582.5"/>
    <s v="16"/>
    <n v="92728573.200000003"/>
    <n v="0"/>
    <s v="-"/>
    <n v="0"/>
    <n v="0"/>
    <s v="-"/>
    <n v="0"/>
  </r>
  <r>
    <s v="608"/>
    <x v="25"/>
    <x v="0"/>
    <s v="003"/>
    <s v="Z1F0017848"/>
    <s v="0511-0511"/>
    <s v="FC"/>
    <s v="00025637-00025654"/>
    <s v=""/>
    <s v=""/>
    <s v=""/>
    <s v=""/>
    <n v="0"/>
    <s v=""/>
    <s v="VENTAS NO CONTRIBUYENTES"/>
    <s v=""/>
    <n v="736824665.93000007"/>
    <n v="0"/>
    <n v="397943222.35000002"/>
    <n v="0"/>
    <s v="-"/>
    <n v="0"/>
    <n v="292139175.5"/>
    <s v="16"/>
    <n v="46742268.080000006"/>
    <n v="0"/>
    <s v="-"/>
    <n v="0"/>
    <n v="0"/>
    <s v="-"/>
    <n v="0"/>
  </r>
  <r>
    <s v="609"/>
    <x v="25"/>
    <x v="2"/>
    <s v="003"/>
    <s v="Z1F0008965"/>
    <s v="0960-0960"/>
    <s v="FC"/>
    <s v="00124057-00124192"/>
    <s v=""/>
    <s v=""/>
    <s v=""/>
    <s v=""/>
    <n v="0"/>
    <s v=""/>
    <s v="VENTAS NO CONTRIBUYENTES"/>
    <s v=""/>
    <n v="1967441989.2000003"/>
    <n v="0"/>
    <n v="1774330699.2000003"/>
    <n v="0"/>
    <s v="-"/>
    <n v="0"/>
    <n v="166475250"/>
    <s v="-"/>
    <n v="26636040"/>
    <n v="0"/>
    <s v="-"/>
    <n v="0"/>
    <n v="0"/>
    <s v="-"/>
    <n v="0"/>
  </r>
  <r>
    <s v="610"/>
    <x v="25"/>
    <x v="1"/>
    <s v="003"/>
    <s v="Z1B8051199"/>
    <s v="0030"/>
    <s v="FC"/>
    <s v="00002344-00002425"/>
    <s v=""/>
    <s v=""/>
    <s v=""/>
    <s v=""/>
    <n v="0"/>
    <s v=""/>
    <s v="VENTAS NO CONTRIBUYENTES"/>
    <s v=""/>
    <n v="4242515656.9100008"/>
    <n v="0"/>
    <n v="3188604318.5"/>
    <n v="0"/>
    <s v="-"/>
    <n v="0"/>
    <n v="908544257.25"/>
    <s v="16"/>
    <n v="145367081.16"/>
    <n v="0"/>
    <s v="-"/>
    <n v="0"/>
    <n v="0"/>
    <s v="-"/>
    <n v="0"/>
  </r>
  <r>
    <s v="611"/>
    <x v="25"/>
    <x v="0"/>
    <s v="004"/>
    <s v="Z1F0017963"/>
    <s v="0519"/>
    <s v="NC"/>
    <s v=""/>
    <s v="00000062"/>
    <s v=""/>
    <s v="00031639"/>
    <s v="25-07-2021"/>
    <n v="17601158.25"/>
    <s v="VEN"/>
    <s v="MANUEL MARCOS"/>
    <s v="V10280876"/>
    <n v="-801009"/>
    <n v="0"/>
    <n v="-801009"/>
    <n v="0"/>
    <s v="-"/>
    <n v="0"/>
    <n v="0"/>
    <s v="-"/>
    <n v="0"/>
    <n v="0"/>
    <s v="-"/>
    <n v="0"/>
    <n v="0"/>
    <s v="-"/>
    <n v="0"/>
  </r>
  <r>
    <s v="612"/>
    <x v="25"/>
    <x v="0"/>
    <s v="004"/>
    <s v="Z1F0017963"/>
    <s v="0519-0519"/>
    <s v="FC"/>
    <s v="00017135-00017183"/>
    <s v=""/>
    <s v=""/>
    <s v=""/>
    <s v=""/>
    <n v="0"/>
    <s v=""/>
    <s v="VENTAS NO CONTRIBUYENTES"/>
    <s v=""/>
    <n v="1886850647.3299994"/>
    <n v="0"/>
    <n v="1396002832.7399995"/>
    <n v="0"/>
    <s v="-"/>
    <n v="0"/>
    <n v="423144667.75"/>
    <s v="16"/>
    <n v="67703146.840000004"/>
    <n v="0"/>
    <s v="-"/>
    <n v="0"/>
    <n v="0"/>
    <s v="-"/>
    <n v="0"/>
  </r>
  <r>
    <s v="613"/>
    <x v="25"/>
    <x v="1"/>
    <s v="004"/>
    <s v="Z1B8050937"/>
    <s v="1875"/>
    <s v="FC"/>
    <s v="00173202"/>
    <s v=""/>
    <s v=""/>
    <s v=""/>
    <s v=""/>
    <n v="0"/>
    <s v=""/>
    <s v="INVERSIONES SOLCARSA"/>
    <s v="J312167319"/>
    <n v="289120624.82999998"/>
    <n v="0"/>
    <n v="179395499.25"/>
    <n v="94590625.5"/>
    <s v="16"/>
    <n v="15134500.08"/>
    <n v="0"/>
    <s v="-"/>
    <n v="0"/>
    <n v="0"/>
    <s v="-"/>
    <n v="0"/>
    <n v="0"/>
    <s v="-"/>
    <n v="0"/>
  </r>
  <r>
    <s v="614"/>
    <x v="25"/>
    <x v="1"/>
    <s v="004"/>
    <s v="Z1B8050937"/>
    <s v="1875"/>
    <s v="FC"/>
    <s v="00173104-00173201"/>
    <s v=""/>
    <s v=""/>
    <s v=""/>
    <s v=""/>
    <n v="0"/>
    <s v=""/>
    <s v="VENTAS NO CONTRIBUYENTES"/>
    <s v=""/>
    <n v="4677061254.6200008"/>
    <n v="0"/>
    <n v="3561978432.71"/>
    <n v="0"/>
    <s v="-"/>
    <n v="0"/>
    <n v="961278294.75"/>
    <s v="16"/>
    <n v="153804527.16"/>
    <n v="0"/>
    <s v="-"/>
    <n v="0"/>
    <n v="0"/>
    <s v="-"/>
    <n v="0"/>
  </r>
  <r>
    <s v="615"/>
    <x v="25"/>
    <x v="1"/>
    <s v="004"/>
    <s v="Z1B8050937"/>
    <s v="1875"/>
    <s v="FC"/>
    <s v="00173203-00173212"/>
    <s v=""/>
    <s v=""/>
    <s v=""/>
    <s v=""/>
    <n v="0"/>
    <s v=""/>
    <s v="VENTAS NO CONTRIBUYENTES"/>
    <s v=""/>
    <n v="473705602.92000002"/>
    <n v="0"/>
    <n v="336027001.5"/>
    <n v="0"/>
    <s v="-"/>
    <n v="0"/>
    <n v="118688449.5"/>
    <s v="16"/>
    <n v="18990151.920000002"/>
    <n v="0"/>
    <s v="-"/>
    <n v="0"/>
    <n v="0"/>
    <s v="-"/>
    <n v="0"/>
  </r>
  <r>
    <s v="616"/>
    <x v="25"/>
    <x v="0"/>
    <s v="005"/>
    <s v="Z1F0017998"/>
    <s v="0509-0509"/>
    <s v="FC"/>
    <s v="00021154-00021229"/>
    <s v=""/>
    <s v=""/>
    <s v=""/>
    <s v=""/>
    <n v="0"/>
    <s v=""/>
    <s v="VENTAS NO CONTRIBUYENTES"/>
    <s v=""/>
    <n v="2363887736.1500001"/>
    <n v="0"/>
    <n v="1466019155.1999998"/>
    <n v="0"/>
    <s v="-"/>
    <n v="0"/>
    <n v="774024638.75"/>
    <s v="16"/>
    <n v="123843942.20000002"/>
    <n v="0"/>
    <s v="-"/>
    <n v="0"/>
    <n v="0"/>
    <s v="-"/>
    <n v="0"/>
  </r>
  <r>
    <s v="617"/>
    <x v="25"/>
    <x v="1"/>
    <s v="005"/>
    <s v="Z1B8050363"/>
    <s v="0031"/>
    <s v="FC"/>
    <s v="00003231"/>
    <s v=""/>
    <s v=""/>
    <s v=""/>
    <s v=""/>
    <n v="0"/>
    <s v=""/>
    <s v="AUTON PARTE CAR´S"/>
    <s v="J307019409"/>
    <n v="222639048.15000001"/>
    <n v="0"/>
    <n v="151716630.75"/>
    <n v="61140015"/>
    <s v="16"/>
    <n v="9782402.4000000004"/>
    <n v="0"/>
    <s v="-"/>
    <n v="0"/>
    <n v="0"/>
    <s v="-"/>
    <n v="0"/>
    <n v="0"/>
    <s v="-"/>
    <n v="0"/>
  </r>
  <r>
    <s v="618"/>
    <x v="25"/>
    <x v="1"/>
    <s v="005"/>
    <s v="Z1B8050363"/>
    <s v="0031"/>
    <s v="FC"/>
    <s v="00003171-00003230"/>
    <s v=""/>
    <s v=""/>
    <s v=""/>
    <s v=""/>
    <n v="0"/>
    <s v=""/>
    <s v="VENTAS NO CONTRIBUYENTES"/>
    <s v=""/>
    <n v="3509347225.4299998"/>
    <n v="0"/>
    <n v="2832681436.98"/>
    <n v="0"/>
    <s v="-"/>
    <n v="0"/>
    <n v="583332576.25"/>
    <s v="16"/>
    <n v="93333212.200000018"/>
    <n v="0"/>
    <s v="-"/>
    <n v="0"/>
    <n v="0"/>
    <s v="-"/>
    <n v="0"/>
  </r>
  <r>
    <s v="619"/>
    <x v="25"/>
    <x v="1"/>
    <s v="005"/>
    <s v="Z1B8050363"/>
    <s v="0031"/>
    <s v="FC"/>
    <s v="00003232-00003280"/>
    <s v=""/>
    <s v=""/>
    <s v=""/>
    <s v=""/>
    <n v="0"/>
    <s v=""/>
    <s v="VENTAS NO CONTRIBUYENTES"/>
    <s v=""/>
    <n v="2311024626.3899999"/>
    <n v="0"/>
    <n v="1750164443.98"/>
    <n v="0"/>
    <s v="-"/>
    <n v="0"/>
    <n v="483500157.25"/>
    <s v="16"/>
    <n v="77360025.160000011"/>
    <n v="0"/>
    <s v="-"/>
    <n v="0"/>
    <n v="0"/>
    <s v="-"/>
    <n v="0"/>
  </r>
  <r>
    <s v="620"/>
    <x v="25"/>
    <x v="0"/>
    <s v="006"/>
    <s v="Z1F0017787"/>
    <s v="0480-0481"/>
    <s v="FC"/>
    <s v="00009723-00009750"/>
    <s v=""/>
    <s v=""/>
    <s v=""/>
    <s v=""/>
    <n v="0"/>
    <s v=""/>
    <s v="VENTAS NO CONTRIBUYENTES"/>
    <s v=""/>
    <n v="1844905248.8399999"/>
    <n v="0"/>
    <n v="1074697324"/>
    <n v="0"/>
    <s v="-"/>
    <n v="0"/>
    <n v="663972349"/>
    <s v="16"/>
    <n v="106235575.84"/>
    <n v="0"/>
    <s v="-"/>
    <n v="0"/>
    <n v="0"/>
    <s v="-"/>
    <n v="0"/>
  </r>
  <r>
    <s v="621"/>
    <x v="25"/>
    <x v="1"/>
    <s v="006"/>
    <s v="Z1B8044815"/>
    <s v="1939"/>
    <s v="FC"/>
    <s v="00167705-00167829"/>
    <s v=""/>
    <s v=""/>
    <s v=""/>
    <s v=""/>
    <n v="0"/>
    <s v=""/>
    <s v="VENTAS NO CONTRIBUYENTES"/>
    <s v=""/>
    <n v="7702226412.9599991"/>
    <n v="0"/>
    <n v="5862268640.5"/>
    <n v="0"/>
    <s v="-"/>
    <n v="0"/>
    <n v="1586170493.5"/>
    <s v="16"/>
    <n v="253787278.95999998"/>
    <n v="0"/>
    <s v="-"/>
    <n v="0"/>
    <n v="0"/>
    <s v="-"/>
    <n v="0"/>
  </r>
  <r>
    <s v="622"/>
    <x v="25"/>
    <x v="1"/>
    <s v="007"/>
    <s v="Z1B8050013"/>
    <s v="1974"/>
    <s v="FC"/>
    <s v="00184284"/>
    <s v=""/>
    <s v=""/>
    <s v=""/>
    <s v=""/>
    <n v="0"/>
    <s v=""/>
    <s v="ASOCIACION CIVIL CEP"/>
    <s v="J-29816928-1"/>
    <n v="204681573"/>
    <n v="0"/>
    <n v="141653205"/>
    <n v="54334800"/>
    <s v="16"/>
    <n v="8693568"/>
    <n v="0"/>
    <s v="-"/>
    <n v="0"/>
    <n v="0"/>
    <s v="-"/>
    <n v="0"/>
    <n v="0"/>
    <s v="-"/>
    <n v="0"/>
  </r>
  <r>
    <s v="623"/>
    <x v="25"/>
    <x v="1"/>
    <s v="007"/>
    <s v="Z1B8050013"/>
    <s v="1974"/>
    <s v="FC"/>
    <s v="00184370"/>
    <s v=""/>
    <s v=""/>
    <s v=""/>
    <s v=""/>
    <n v="0"/>
    <s v=""/>
    <s v="DISTRIBUIDORA VEGSSEO C.A"/>
    <s v="J40606107-7"/>
    <n v="14742000"/>
    <n v="0"/>
    <n v="14742000"/>
    <n v="0"/>
    <s v="-"/>
    <n v="0"/>
    <n v="0"/>
    <s v="-"/>
    <n v="0"/>
    <n v="0"/>
    <s v="-"/>
    <n v="0"/>
    <n v="0"/>
    <s v="-"/>
    <n v="0"/>
  </r>
  <r>
    <s v="624"/>
    <x v="25"/>
    <x v="1"/>
    <s v="007"/>
    <s v="Z1B8050013"/>
    <s v="1974"/>
    <s v="FC"/>
    <s v="00184319"/>
    <s v=""/>
    <s v=""/>
    <s v=""/>
    <s v=""/>
    <n v="0"/>
    <s v=""/>
    <s v="VALET PARKING 50KPH"/>
    <s v="J31756025-6"/>
    <n v="34946559"/>
    <n v="0"/>
    <n v="12922335"/>
    <n v="18986400"/>
    <s v="16"/>
    <n v="3037824"/>
    <n v="0"/>
    <s v="-"/>
    <n v="0"/>
    <n v="0"/>
    <s v="-"/>
    <n v="0"/>
    <n v="0"/>
    <s v="-"/>
    <n v="0"/>
  </r>
  <r>
    <s v="625"/>
    <x v="25"/>
    <x v="1"/>
    <s v="007"/>
    <s v="Z1B8050013"/>
    <s v="1974"/>
    <s v="FC"/>
    <s v="00184272-00184283"/>
    <s v=""/>
    <s v=""/>
    <s v=""/>
    <s v=""/>
    <n v="0"/>
    <s v=""/>
    <s v="VENTAS NO CONTRIBUYENTES"/>
    <s v=""/>
    <n v="1041809889.64"/>
    <n v="0"/>
    <n v="773465156.5"/>
    <n v="0"/>
    <s v="-"/>
    <n v="0"/>
    <n v="231331666.5"/>
    <s v="16"/>
    <n v="37013066.640000001"/>
    <n v="0"/>
    <s v="-"/>
    <n v="0"/>
    <n v="0"/>
    <s v="-"/>
    <n v="0"/>
  </r>
  <r>
    <s v="626"/>
    <x v="25"/>
    <x v="1"/>
    <s v="007"/>
    <s v="Z1B8050013"/>
    <s v="1974"/>
    <s v="FC"/>
    <s v="00184285-00184318"/>
    <s v=""/>
    <s v=""/>
    <s v=""/>
    <s v=""/>
    <n v="0"/>
    <s v=""/>
    <s v="VENTAS NO CONTRIBUYENTES"/>
    <s v=""/>
    <n v="1640739576.1500001"/>
    <n v="0"/>
    <n v="1459165164.75"/>
    <n v="0"/>
    <s v="-"/>
    <n v="0"/>
    <n v="156529665"/>
    <s v="16"/>
    <n v="25044746.399999999"/>
    <n v="0"/>
    <s v="-"/>
    <n v="0"/>
    <n v="0"/>
    <s v="-"/>
    <n v="0"/>
  </r>
  <r>
    <s v="627"/>
    <x v="25"/>
    <x v="1"/>
    <s v="007"/>
    <s v="Z1B8050013"/>
    <s v="1974"/>
    <s v="FC"/>
    <s v="00184320-00184369"/>
    <s v=""/>
    <s v=""/>
    <s v=""/>
    <s v=""/>
    <n v="0"/>
    <s v=""/>
    <s v="VENTAS NO CONTRIBUYENTES"/>
    <s v=""/>
    <n v="2923799541.8299999"/>
    <n v="0"/>
    <n v="2150876548.25"/>
    <n v="0"/>
    <s v="-"/>
    <n v="0"/>
    <n v="666312925.5"/>
    <s v="16"/>
    <n v="106610068.08"/>
    <n v="0"/>
    <s v="-"/>
    <n v="0"/>
    <n v="0"/>
    <s v="-"/>
    <n v="0"/>
  </r>
  <r>
    <s v="628"/>
    <x v="25"/>
    <x v="1"/>
    <s v="007"/>
    <s v="Z1B8050013"/>
    <s v="1974"/>
    <s v="FC"/>
    <s v="00184371-00184376"/>
    <s v=""/>
    <s v=""/>
    <s v=""/>
    <s v=""/>
    <n v="0"/>
    <s v=""/>
    <s v="VENTAS NO CONTRIBUYENTES"/>
    <s v=""/>
    <n v="273715915.75"/>
    <n v="0"/>
    <n v="250202425.75"/>
    <n v="0"/>
    <s v="-"/>
    <n v="0"/>
    <n v="20270250"/>
    <s v="16"/>
    <n v="3243240"/>
    <n v="0"/>
    <s v="-"/>
    <n v="0"/>
    <n v="0"/>
    <s v="-"/>
    <n v="0"/>
  </r>
  <r>
    <s v="629"/>
    <x v="25"/>
    <x v="0"/>
    <s v="008"/>
    <s v="Z1F0017970"/>
    <s v="0145-0145"/>
    <s v="FC"/>
    <s v="00002160-00002183"/>
    <s v=""/>
    <s v=""/>
    <s v=""/>
    <s v=""/>
    <n v="0"/>
    <s v=""/>
    <s v="VENTAS NO CONTRIBUYENTES"/>
    <s v=""/>
    <n v="263990664"/>
    <n v="0"/>
    <n v="31590000"/>
    <n v="0"/>
    <s v="-"/>
    <n v="0"/>
    <n v="200345400"/>
    <s v="16"/>
    <n v="32055264"/>
    <n v="0"/>
    <s v="-"/>
    <n v="0"/>
    <n v="0"/>
    <s v="-"/>
    <n v="0"/>
  </r>
  <r>
    <s v="630"/>
    <x v="25"/>
    <x v="1"/>
    <s v="008"/>
    <s v="Z1B8050003"/>
    <s v="1890"/>
    <s v="FC"/>
    <s v="00184107-00184195"/>
    <s v=""/>
    <s v=""/>
    <s v=""/>
    <s v=""/>
    <n v="0"/>
    <s v=""/>
    <s v="VENTAS NO CONTRIBUYENTES"/>
    <s v=""/>
    <n v="4518086978.3699989"/>
    <n v="0"/>
    <n v="3471050108.2299995"/>
    <n v="0"/>
    <s v="-"/>
    <n v="0"/>
    <n v="902617991.5"/>
    <s v="-"/>
    <n v="144418878.64000002"/>
    <n v="0"/>
    <s v="-"/>
    <n v="0"/>
    <n v="0"/>
    <s v="-"/>
    <n v="0"/>
  </r>
  <r>
    <s v="631"/>
    <x v="25"/>
    <x v="1"/>
    <s v="009"/>
    <s v="Z1B8014458"/>
    <s v="1941"/>
    <s v="FC"/>
    <s v="00185114"/>
    <s v=""/>
    <s v=""/>
    <s v=""/>
    <s v=""/>
    <n v="0"/>
    <s v=""/>
    <s v="BAZAR JOMANLYZ C.A."/>
    <s v="J312162171"/>
    <n v="57706830"/>
    <n v="0"/>
    <n v="57706830"/>
    <n v="0"/>
    <s v="-"/>
    <n v="0"/>
    <n v="0"/>
    <s v="-"/>
    <n v="0"/>
    <n v="0"/>
    <s v="-"/>
    <n v="0"/>
    <n v="0"/>
    <s v="-"/>
    <n v="0"/>
  </r>
  <r>
    <s v="632"/>
    <x v="25"/>
    <x v="1"/>
    <s v="009"/>
    <s v="Z1B8014458"/>
    <s v="1941"/>
    <s v="FC"/>
    <s v="00185122"/>
    <s v=""/>
    <s v=""/>
    <s v=""/>
    <s v=""/>
    <n v="0"/>
    <s v=""/>
    <s v="MAXILUNCHERIA TODO SABOR"/>
    <s v="J40020025-3"/>
    <n v="24429600"/>
    <n v="0"/>
    <n v="0"/>
    <n v="21060000"/>
    <s v="16"/>
    <n v="3369600"/>
    <n v="0"/>
    <s v="-"/>
    <n v="0"/>
    <n v="0"/>
    <s v="-"/>
    <n v="0"/>
    <n v="0"/>
    <s v="-"/>
    <n v="0"/>
  </r>
  <r>
    <s v="633"/>
    <x v="25"/>
    <x v="1"/>
    <s v="009"/>
    <s v="Z1B8014458"/>
    <s v="1941"/>
    <s v="FC"/>
    <s v="00185061-00185113"/>
    <s v=""/>
    <s v=""/>
    <s v=""/>
    <s v=""/>
    <n v="0"/>
    <s v=""/>
    <s v="VENTAS NO CONTRIBUYENTES"/>
    <s v=""/>
    <n v="3138411388.3600001"/>
    <n v="0"/>
    <n v="2088701706.25"/>
    <n v="0"/>
    <s v="-"/>
    <n v="0"/>
    <n v="904922139.75"/>
    <s v="16"/>
    <n v="144787542.36000001"/>
    <n v="0"/>
    <s v="-"/>
    <n v="0"/>
    <n v="0"/>
    <s v="-"/>
    <n v="0"/>
  </r>
  <r>
    <s v="634"/>
    <x v="25"/>
    <x v="1"/>
    <s v="009"/>
    <s v="Z1B8014458"/>
    <s v="1941"/>
    <s v="FC"/>
    <s v="00185115-00185121"/>
    <s v=""/>
    <s v=""/>
    <s v=""/>
    <s v=""/>
    <n v="0"/>
    <s v=""/>
    <s v="VENTAS NO CONTRIBUYENTES"/>
    <s v=""/>
    <n v="431462072.25"/>
    <n v="0"/>
    <n v="329735103.75"/>
    <n v="0"/>
    <s v="-"/>
    <n v="0"/>
    <n v="87695662.5"/>
    <s v="-"/>
    <n v="14031306"/>
    <n v="0"/>
    <s v="-"/>
    <n v="0"/>
    <n v="0"/>
    <s v="-"/>
    <n v="0"/>
  </r>
  <r>
    <s v="635"/>
    <x v="25"/>
    <x v="1"/>
    <s v="009"/>
    <s v="Z1B8014458"/>
    <s v="1941"/>
    <s v="FC"/>
    <s v="00185123-00185146"/>
    <s v=""/>
    <s v=""/>
    <s v=""/>
    <s v=""/>
    <n v="0"/>
    <s v=""/>
    <s v="VENTAS NO CONTRIBUYENTES"/>
    <s v=""/>
    <n v="1130922510.73"/>
    <n v="0"/>
    <n v="815109984.25"/>
    <n v="0"/>
    <s v="-"/>
    <n v="0"/>
    <n v="272252178"/>
    <s v="16"/>
    <n v="43560348.480000004"/>
    <n v="0"/>
    <s v="-"/>
    <n v="0"/>
    <n v="0"/>
    <s v="-"/>
    <n v="0"/>
  </r>
  <r>
    <s v="636"/>
    <x v="25"/>
    <x v="1"/>
    <s v="010"/>
    <s v="Z1F0000341"/>
    <s v="1414"/>
    <s v="FC"/>
    <s v="00082158-00082192"/>
    <s v=""/>
    <s v=""/>
    <s v=""/>
    <s v=""/>
    <n v="0"/>
    <s v=""/>
    <s v="VENTAS NO CONTRIBUYENTES"/>
    <s v=""/>
    <n v="5097825281.2799997"/>
    <n v="0"/>
    <n v="4674213528.5"/>
    <n v="0"/>
    <s v="-"/>
    <n v="0"/>
    <n v="365182545.5"/>
    <s v="16"/>
    <n v="58429207.280000001"/>
    <n v="0"/>
    <s v="-"/>
    <n v="0"/>
    <n v="0"/>
    <s v="-"/>
    <n v="0"/>
  </r>
  <r>
    <s v="637"/>
    <x v="25"/>
    <x v="1"/>
    <s v="011"/>
    <s v="Z1F0004616"/>
    <s v="0847-0847"/>
    <s v="FC"/>
    <s v="00114153-00114264"/>
    <s v=""/>
    <s v=""/>
    <s v=""/>
    <s v=""/>
    <n v="0"/>
    <s v=""/>
    <s v="VENTAS NO CONTRIBUYENTES"/>
    <s v=""/>
    <n v="1382567284.4400001"/>
    <n v="0"/>
    <n v="1185984172.4400001"/>
    <n v="0"/>
    <s v="-"/>
    <n v="0"/>
    <n v="169468200"/>
    <s v="-"/>
    <n v="27114912"/>
    <n v="0"/>
    <s v="-"/>
    <n v="0"/>
    <n v="0"/>
    <s v="-"/>
    <n v="0"/>
  </r>
  <r>
    <s v="638"/>
    <x v="25"/>
    <x v="1"/>
    <s v="012"/>
    <s v="Z1B8038506"/>
    <s v="1795"/>
    <s v="FC"/>
    <s v="00076202-00076214"/>
    <s v=""/>
    <s v=""/>
    <s v=""/>
    <s v=""/>
    <n v="0"/>
    <s v=""/>
    <s v="VENTAS NO CONTRIBUYENTES"/>
    <s v=""/>
    <n v="143335170"/>
    <n v="0"/>
    <n v="48952350"/>
    <n v="0"/>
    <s v="-"/>
    <n v="0"/>
    <n v="81364500"/>
    <s v="16"/>
    <n v="13018320"/>
    <n v="0"/>
    <s v="-"/>
    <n v="0"/>
    <n v="0"/>
    <s v="-"/>
    <n v="0"/>
  </r>
  <r>
    <s v="639"/>
    <x v="25"/>
    <x v="1"/>
    <s v="013"/>
    <s v="Z1B8050578"/>
    <s v="1754-1754"/>
    <s v="FC"/>
    <s v="00157171-00157217"/>
    <s v=""/>
    <s v=""/>
    <s v=""/>
    <s v=""/>
    <n v="0"/>
    <s v=""/>
    <s v="VENTAS NO CONTRIBUYENTES"/>
    <s v=""/>
    <n v="636016927.71000004"/>
    <n v="0"/>
    <n v="573820105.71000004"/>
    <n v="0"/>
    <s v="-"/>
    <n v="0"/>
    <n v="53617950"/>
    <s v="-"/>
    <n v="8578872"/>
    <n v="0"/>
    <s v="-"/>
    <n v="0"/>
    <n v="0"/>
    <s v="-"/>
    <n v="0"/>
  </r>
  <r>
    <s v="640"/>
    <x v="25"/>
    <x v="1"/>
    <s v="014"/>
    <s v="Z1F0000338"/>
    <s v="1636"/>
    <s v="FC"/>
    <s v="00068153-00068262"/>
    <s v=""/>
    <s v=""/>
    <s v=""/>
    <s v=""/>
    <n v="0"/>
    <s v=""/>
    <s v="VENTAS NO CONTRIBUYENTES"/>
    <s v=""/>
    <n v="937226052"/>
    <n v="0"/>
    <n v="751777200"/>
    <n v="0"/>
    <s v="-"/>
    <n v="0"/>
    <n v="159869700"/>
    <s v="16"/>
    <n v="25579152"/>
    <n v="0"/>
    <s v="-"/>
    <n v="0"/>
    <n v="0"/>
    <s v="-"/>
    <n v="0"/>
  </r>
  <r>
    <s v="641"/>
    <x v="25"/>
    <x v="1"/>
    <s v="015"/>
    <s v="Z1B8050356"/>
    <s v="1773"/>
    <s v="NC"/>
    <s v=""/>
    <s v="00000085"/>
    <s v=""/>
    <s v="00183493"/>
    <s v="18/7/2021"/>
    <n v="14600000"/>
    <s v="VEN"/>
    <s v="CESAR OLMOS"/>
    <s v="V15106458 "/>
    <n v="-14600000"/>
    <n v="0"/>
    <n v="-14600000"/>
    <n v="0"/>
    <s v="-"/>
    <n v="0"/>
    <n v="0"/>
    <s v="-"/>
    <n v="0"/>
    <n v="0"/>
    <s v="-"/>
    <n v="0"/>
    <n v="0"/>
    <s v="-"/>
    <n v="0"/>
  </r>
  <r>
    <s v="642"/>
    <x v="25"/>
    <x v="1"/>
    <s v="015"/>
    <s v="Z1B8050356"/>
    <s v="1773"/>
    <s v="FC"/>
    <s v="00092029"/>
    <s v=""/>
    <s v=""/>
    <s v=""/>
    <s v=""/>
    <n v="0"/>
    <s v=""/>
    <s v="MULTISERVICIOS LA Y.K.K CA"/>
    <s v="J298578670"/>
    <n v="39503497.5"/>
    <n v="0"/>
    <n v="37671277.5"/>
    <n v="1579500"/>
    <s v="16"/>
    <n v="252720"/>
    <n v="0"/>
    <s v="-"/>
    <n v="0"/>
    <n v="0"/>
    <s v="-"/>
    <n v="0"/>
    <n v="0"/>
    <s v="-"/>
    <n v="0"/>
  </r>
  <r>
    <s v="643"/>
    <x v="25"/>
    <x v="1"/>
    <s v="015"/>
    <s v="Z1B8050356"/>
    <s v="1773"/>
    <s v="FC"/>
    <s v="00092018-00092028"/>
    <s v=""/>
    <s v=""/>
    <s v=""/>
    <s v=""/>
    <n v="0"/>
    <s v=""/>
    <s v="VENTAS NO CONTRIBUYENTES"/>
    <s v=""/>
    <n v="396644148.25"/>
    <n v="0"/>
    <n v="302073995.5"/>
    <n v="0"/>
    <s v="-"/>
    <n v="0"/>
    <n v="81525993.75"/>
    <s v="-"/>
    <n v="13044159"/>
    <n v="0"/>
    <s v="-"/>
    <n v="0"/>
    <n v="0"/>
    <s v="-"/>
    <n v="0"/>
  </r>
  <r>
    <s v="644"/>
    <x v="25"/>
    <x v="1"/>
    <s v="015"/>
    <s v="Z1B8050356"/>
    <s v="1773"/>
    <s v="FC"/>
    <s v="00092030-00092043"/>
    <s v=""/>
    <s v=""/>
    <s v=""/>
    <s v=""/>
    <n v="0"/>
    <s v=""/>
    <s v="VENTAS NO CONTRIBUYENTES"/>
    <s v=""/>
    <n v="546064559.25"/>
    <n v="0"/>
    <n v="441167615.25"/>
    <n v="0"/>
    <s v="-"/>
    <n v="0"/>
    <n v="90428400"/>
    <s v="-"/>
    <n v="14468544"/>
    <n v="0"/>
    <s v="-"/>
    <n v="0"/>
    <n v="0"/>
    <s v="-"/>
    <n v="0"/>
  </r>
  <r>
    <s v="645"/>
    <x v="25"/>
    <x v="1"/>
    <s v="016"/>
    <s v="Z1F0000490"/>
    <s v="0314"/>
    <s v="FC"/>
    <s v="00006775"/>
    <s v=""/>
    <s v=""/>
    <s v=""/>
    <s v=""/>
    <n v="0"/>
    <s v=""/>
    <s v="ASOCIACN CIVIL CEP"/>
    <s v="J298169281"/>
    <n v="20057868"/>
    <n v="0"/>
    <n v="13480668"/>
    <n v="5670000"/>
    <s v="16"/>
    <n v="907200"/>
    <n v="0"/>
    <s v="-"/>
    <n v="0"/>
    <n v="0"/>
    <s v="-"/>
    <n v="0"/>
    <n v="0"/>
    <s v="-"/>
    <n v="0"/>
  </r>
  <r>
    <s v="646"/>
    <x v="25"/>
    <x v="1"/>
    <s v="016"/>
    <s v="Z1F0000490"/>
    <s v="0314"/>
    <s v="FC"/>
    <s v="00006769-00006774"/>
    <s v=""/>
    <s v=""/>
    <s v=""/>
    <s v=""/>
    <n v="0"/>
    <s v=""/>
    <s v="VENTAS NO CONTRIBUYENTES"/>
    <s v=""/>
    <n v="57209550.75"/>
    <n v="0"/>
    <n v="44055150.75"/>
    <n v="0"/>
    <s v="-"/>
    <n v="0"/>
    <n v="11340000"/>
    <s v="-"/>
    <n v="1814400"/>
    <n v="0"/>
    <s v="-"/>
    <n v="0"/>
    <n v="0"/>
    <s v="-"/>
    <n v="0"/>
  </r>
  <r>
    <s v="647"/>
    <x v="25"/>
    <x v="1"/>
    <s v="016"/>
    <s v="Z1F0000490"/>
    <s v="0314"/>
    <s v="FC"/>
    <s v="00006776-00006826"/>
    <s v=""/>
    <s v=""/>
    <s v=""/>
    <s v=""/>
    <n v="0"/>
    <s v=""/>
    <s v="VENTAS NO CONTRIBUYENTES"/>
    <s v=""/>
    <n v="311582554.19999999"/>
    <n v="0"/>
    <n v="250220097"/>
    <n v="0"/>
    <s v="-"/>
    <n v="0"/>
    <n v="52898670"/>
    <s v="-"/>
    <n v="8463787.1999999993"/>
    <n v="0"/>
    <s v="-"/>
    <n v="0"/>
    <n v="0"/>
    <s v="-"/>
    <n v="0"/>
  </r>
  <r>
    <s v="648"/>
    <x v="25"/>
    <x v="1"/>
    <s v="017"/>
    <s v="Z7C0004030"/>
    <s v="023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9"/>
    <x v="26"/>
    <x v="0"/>
    <s v="001"/>
    <s v="Z1F0017854"/>
    <s v="0522-0522"/>
    <s v="FC"/>
    <s v="00031697-00031717"/>
    <s v=""/>
    <s v=""/>
    <s v=""/>
    <s v=""/>
    <n v="0"/>
    <s v=""/>
    <s v="VENTAS NO CONTRIBUYENTES"/>
    <s v=""/>
    <n v="687089271.24400008"/>
    <n v="0"/>
    <n v="505472480.81000006"/>
    <n v="0"/>
    <s v="-"/>
    <n v="0"/>
    <n v="156566198.65000001"/>
    <s v="-"/>
    <n v="25050591.783999998"/>
    <n v="0"/>
    <s v="-"/>
    <n v="0"/>
    <n v="0"/>
    <s v="-"/>
    <n v="0"/>
  </r>
  <r>
    <s v="650"/>
    <x v="26"/>
    <x v="1"/>
    <s v="001"/>
    <s v="Z1F0000700"/>
    <s v="1612"/>
    <s v="FC"/>
    <s v="30002000"/>
    <s v=""/>
    <s v=""/>
    <s v=""/>
    <s v=""/>
    <n v="0"/>
    <s v=""/>
    <s v="PANADERIA Y PASTELERIA MAXI  PAN C.A"/>
    <s v="J314758705"/>
    <n v="300760000"/>
    <n v="0"/>
    <n v="300760000"/>
    <n v="0"/>
    <s v="-"/>
    <n v="0"/>
    <n v="0"/>
    <s v="-"/>
    <n v="0"/>
    <n v="0"/>
    <s v="-"/>
    <n v="0"/>
    <n v="0"/>
    <s v="-"/>
    <n v="0"/>
  </r>
  <r>
    <s v="651"/>
    <x v="26"/>
    <x v="1"/>
    <s v="001"/>
    <s v="Z1F0000700"/>
    <s v="1612"/>
    <s v="FC"/>
    <s v="29969000"/>
    <s v=""/>
    <s v=""/>
    <s v=""/>
    <s v=""/>
    <n v="0"/>
    <s v=""/>
    <s v="STARLOAF C.A"/>
    <s v="J-40237599-9"/>
    <n v="591300000"/>
    <n v="0"/>
    <n v="591300000"/>
    <n v="0"/>
    <s v="-"/>
    <n v="0"/>
    <n v="0"/>
    <s v="-"/>
    <n v="0"/>
    <n v="0"/>
    <s v="-"/>
    <n v="0"/>
    <n v="0"/>
    <s v="-"/>
    <n v="0"/>
  </r>
  <r>
    <s v="652"/>
    <x v="26"/>
    <x v="1"/>
    <s v="001"/>
    <s v="Z1F0000700"/>
    <s v="1612"/>
    <s v="FC"/>
    <s v="29967000-29968000"/>
    <s v=""/>
    <s v=""/>
    <s v=""/>
    <s v=""/>
    <n v="0"/>
    <s v=""/>
    <s v="VENTAS NO CONTRIBUYENTES"/>
    <s v=""/>
    <n v="69782148"/>
    <n v="0"/>
    <n v="61461990"/>
    <n v="0"/>
    <s v="-"/>
    <n v="0"/>
    <n v="7172550"/>
    <s v="-"/>
    <n v="1147608"/>
    <n v="0"/>
    <s v="-"/>
    <n v="0"/>
    <n v="0"/>
    <s v="-"/>
    <n v="0"/>
  </r>
  <r>
    <s v="653"/>
    <x v="26"/>
    <x v="1"/>
    <s v="001"/>
    <s v="Z1F0000700"/>
    <s v="1612"/>
    <s v="FC"/>
    <s v="29970000-30001000"/>
    <s v=""/>
    <s v=""/>
    <s v=""/>
    <s v=""/>
    <n v="0"/>
    <s v=""/>
    <s v="VENTAS NO CONTRIBUYENTES"/>
    <s v=""/>
    <n v="770940532.12799978"/>
    <n v="0"/>
    <n v="663279887.20000017"/>
    <n v="0"/>
    <s v="-"/>
    <n v="0"/>
    <n v="92810900.799999997"/>
    <s v="-"/>
    <n v="14849744.128000002"/>
    <n v="0"/>
    <s v="-"/>
    <n v="0"/>
    <n v="0"/>
    <s v="-"/>
    <n v="0"/>
  </r>
  <r>
    <s v="654"/>
    <x v="26"/>
    <x v="1"/>
    <s v="001"/>
    <s v="Z1F0000700"/>
    <s v="1612"/>
    <s v="FC"/>
    <s v="30003000-30043000"/>
    <s v=""/>
    <s v=""/>
    <s v=""/>
    <s v=""/>
    <n v="0"/>
    <s v=""/>
    <s v="VENTAS NO CONTRIBUYENTES"/>
    <s v=""/>
    <n v="1752185223.0000002"/>
    <n v="0"/>
    <n v="1347103218"/>
    <n v="0"/>
    <s v="-"/>
    <n v="0"/>
    <n v="349208625"/>
    <s v="16"/>
    <n v="55873379.999999993"/>
    <n v="0"/>
    <s v="-"/>
    <n v="0"/>
    <n v="0"/>
    <s v="-"/>
    <n v="0"/>
  </r>
  <r>
    <s v="655"/>
    <x v="26"/>
    <x v="0"/>
    <s v="002"/>
    <s v="Z1F0017966"/>
    <s v="0519"/>
    <s v="FC"/>
    <s v="00016975"/>
    <s v=""/>
    <s v=""/>
    <s v=""/>
    <s v=""/>
    <n v="0"/>
    <s v=""/>
    <s v="MEDIFARM INVERSIONES Y REPRESENTACIONES CA"/>
    <s v="J003252352"/>
    <n v="52218270"/>
    <n v="0"/>
    <n v="0"/>
    <n v="45015750"/>
    <s v="16"/>
    <n v="7202520"/>
    <n v="0"/>
    <s v="-"/>
    <n v="0"/>
    <n v="0"/>
    <s v="-"/>
    <n v="0"/>
    <n v="0"/>
    <s v="-"/>
    <n v="0"/>
  </r>
  <r>
    <s v="656"/>
    <x v="26"/>
    <x v="0"/>
    <s v="002"/>
    <s v="Z1F0017966"/>
    <s v="0519-0519"/>
    <s v="FC"/>
    <s v="00016972-00016974"/>
    <s v=""/>
    <s v=""/>
    <s v=""/>
    <s v=""/>
    <n v="0"/>
    <s v=""/>
    <s v="VENTAS NO CONTRIBUYENTES"/>
    <s v=""/>
    <n v="16463250"/>
    <n v="0"/>
    <n v="12939750"/>
    <n v="0"/>
    <s v="-"/>
    <n v="0"/>
    <n v="3037500"/>
    <s v="-"/>
    <n v="486000"/>
    <n v="0"/>
    <s v="-"/>
    <n v="0"/>
    <n v="0"/>
    <s v="-"/>
    <n v="0"/>
  </r>
  <r>
    <s v="657"/>
    <x v="26"/>
    <x v="0"/>
    <s v="002"/>
    <s v="Z1F0017966"/>
    <s v="0519-0519"/>
    <s v="FC"/>
    <s v="00016976-00017005"/>
    <s v=""/>
    <s v=""/>
    <s v=""/>
    <s v=""/>
    <n v="0"/>
    <s v=""/>
    <s v="VENTAS NO CONTRIBUYENTES"/>
    <s v=""/>
    <n v="1435356790.1200001"/>
    <n v="0"/>
    <n v="786337010.51999974"/>
    <n v="0"/>
    <s v="-"/>
    <n v="0"/>
    <n v="559499810"/>
    <s v="-"/>
    <n v="89519969.599999994"/>
    <n v="0"/>
    <s v="-"/>
    <n v="0"/>
    <n v="0"/>
    <s v="-"/>
    <n v="0"/>
  </r>
  <r>
    <s v="658"/>
    <x v="26"/>
    <x v="2"/>
    <s v="002"/>
    <s v="Z1F0008858"/>
    <s v="0973-0973"/>
    <s v="FC"/>
    <s v="00128822-00128924"/>
    <s v=""/>
    <s v=""/>
    <s v=""/>
    <s v=""/>
    <n v="0"/>
    <s v=""/>
    <s v="VENTAS NO CONTRIBUYENTES"/>
    <s v=""/>
    <n v="974283106.90000021"/>
    <n v="0"/>
    <n v="880310752.89999998"/>
    <n v="0"/>
    <s v="-"/>
    <n v="0"/>
    <n v="81010650"/>
    <s v="-"/>
    <n v="12961703.999999996"/>
    <n v="0"/>
    <s v="-"/>
    <n v="0"/>
    <n v="0"/>
    <s v="-"/>
    <n v="0"/>
  </r>
  <r>
    <s v="659"/>
    <x v="26"/>
    <x v="1"/>
    <s v="002"/>
    <s v="Z1B8050002"/>
    <s v="1948"/>
    <s v="FC"/>
    <s v="00175568"/>
    <s v=""/>
    <s v=""/>
    <s v=""/>
    <s v=""/>
    <n v="0"/>
    <s v=""/>
    <s v="PANADERIA NATIPAN C.A"/>
    <s v="J-00359330-3"/>
    <n v="751900000"/>
    <n v="0"/>
    <n v="751900000"/>
    <n v="0"/>
    <s v="-"/>
    <n v="0"/>
    <n v="0"/>
    <s v="-"/>
    <n v="0"/>
    <n v="0"/>
    <s v="-"/>
    <n v="0"/>
    <n v="0"/>
    <s v="-"/>
    <n v="0"/>
  </r>
  <r>
    <s v="660"/>
    <x v="26"/>
    <x v="1"/>
    <s v="002"/>
    <s v="Z1B8050002"/>
    <s v="1948"/>
    <s v="FC"/>
    <s v="00175557-00175567"/>
    <s v=""/>
    <s v=""/>
    <s v=""/>
    <s v=""/>
    <n v="0"/>
    <s v=""/>
    <s v="VENTAS NO CONTRIBUYENTES"/>
    <s v=""/>
    <n v="970416983.85400009"/>
    <n v="0"/>
    <n v="625082641.35000002"/>
    <n v="0"/>
    <s v="-"/>
    <n v="0"/>
    <n v="297702019.39999998"/>
    <s v="-"/>
    <n v="47632323.103999995"/>
    <n v="0"/>
    <s v="-"/>
    <n v="0"/>
    <n v="0"/>
    <s v="-"/>
    <n v="0"/>
  </r>
  <r>
    <s v="661"/>
    <x v="26"/>
    <x v="1"/>
    <s v="002"/>
    <s v="Z1B8050002"/>
    <s v="1948"/>
    <s v="FC"/>
    <s v="00175569-00175623"/>
    <s v=""/>
    <s v=""/>
    <s v=""/>
    <s v=""/>
    <n v="0"/>
    <s v=""/>
    <s v="VENTAS NO CONTRIBUYENTES"/>
    <s v=""/>
    <n v="1945168820.9520001"/>
    <n v="0"/>
    <n v="1408437979.8500001"/>
    <n v="0"/>
    <s v="-"/>
    <n v="0"/>
    <n v="462699000.95000005"/>
    <s v="16"/>
    <n v="74031840.151999995"/>
    <n v="0"/>
    <s v="-"/>
    <n v="0"/>
    <n v="0"/>
    <s v="-"/>
    <n v="0"/>
  </r>
  <r>
    <s v="662"/>
    <x v="26"/>
    <x v="1"/>
    <s v="002"/>
    <s v="Z1B8050365"/>
    <s v="1348-1349"/>
    <s v="FC "/>
    <s v="0008880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63"/>
    <x v="26"/>
    <x v="1"/>
    <s v="002"/>
    <s v="Z1B8050149"/>
    <s v="1872"/>
    <s v="FC"/>
    <s v="00214989-00215088"/>
    <m/>
    <m/>
    <m/>
    <m/>
    <n v="0"/>
    <m/>
    <s v="VENTAS NO CONTRIBUYENTES"/>
    <m/>
    <n v="1105103811"/>
    <n v="0"/>
    <n v="1105103811"/>
    <n v="0"/>
    <s v="-"/>
    <n v="0"/>
    <n v="0"/>
    <s v="-"/>
    <n v="0"/>
    <n v="0"/>
    <s v="-"/>
    <n v="0"/>
    <n v="0"/>
    <s v="-"/>
    <n v="0"/>
  </r>
  <r>
    <s v="664"/>
    <x v="26"/>
    <x v="1"/>
    <s v="002"/>
    <s v="Z1B8050149"/>
    <s v="1872"/>
    <s v="NC "/>
    <m/>
    <s v="00001290"/>
    <m/>
    <m/>
    <m/>
    <n v="0"/>
    <m/>
    <s v="NOTA DE CREDITO"/>
    <m/>
    <n v="-3625600"/>
    <n v="0"/>
    <n v="-3625600"/>
    <n v="0"/>
    <s v="-"/>
    <n v="0"/>
    <n v="0"/>
    <s v="-"/>
    <n v="0"/>
    <n v="0"/>
    <s v="-"/>
    <n v="0"/>
    <n v="0"/>
    <s v="-"/>
    <n v="0"/>
  </r>
  <r>
    <s v="665"/>
    <x v="26"/>
    <x v="0"/>
    <s v="003"/>
    <s v="Z1F0017848"/>
    <s v="0512"/>
    <s v="FC"/>
    <s v="00025655"/>
    <s v=""/>
    <s v=""/>
    <s v=""/>
    <s v=""/>
    <n v="0"/>
    <s v=""/>
    <s v="MEDIFARM INVERSIONES Y REPRESENTACIONES CA"/>
    <s v="J003252352"/>
    <n v="66100860"/>
    <n v="0"/>
    <n v="0"/>
    <n v="56983500"/>
    <s v="16"/>
    <n v="9117360"/>
    <n v="0"/>
    <s v="-"/>
    <n v="0"/>
    <n v="0"/>
    <s v="-"/>
    <n v="0"/>
    <n v="0"/>
    <s v="-"/>
    <n v="0"/>
  </r>
  <r>
    <s v="666"/>
    <x v="26"/>
    <x v="0"/>
    <s v="003"/>
    <s v="Z1F0017848"/>
    <s v="0512"/>
    <s v="NC"/>
    <s v=""/>
    <s v="00000074"/>
    <s v=""/>
    <s v="00025662"/>
    <s v="26-07-2021"/>
    <n v="63707889.600000001"/>
    <s v="VEN"/>
    <s v="PEDRO CARRERO"/>
    <s v="V82124222"/>
    <n v="-7210000"/>
    <n v="0"/>
    <n v="-7210000"/>
    <n v="0"/>
    <s v="-"/>
    <n v="0"/>
    <n v="0"/>
    <s v="-"/>
    <n v="0"/>
    <n v="0"/>
    <s v="-"/>
    <n v="0"/>
    <n v="0"/>
    <s v="-"/>
    <n v="0"/>
  </r>
  <r>
    <s v="667"/>
    <x v="26"/>
    <x v="0"/>
    <s v="003"/>
    <s v="Z1F0017848"/>
    <s v="0512"/>
    <s v="FC"/>
    <s v="00025658"/>
    <s v=""/>
    <s v=""/>
    <s v=""/>
    <s v=""/>
    <n v="0"/>
    <s v=""/>
    <s v="TONO WELLS"/>
    <s v="J411397326"/>
    <n v="45444483"/>
    <n v="0"/>
    <n v="30194775"/>
    <n v="13146300"/>
    <s v="16"/>
    <n v="2103408"/>
    <n v="0"/>
    <s v="-"/>
    <n v="0"/>
    <n v="0"/>
    <s v="-"/>
    <n v="0"/>
    <n v="0"/>
    <s v="-"/>
    <n v="0"/>
  </r>
  <r>
    <s v="668"/>
    <x v="26"/>
    <x v="0"/>
    <s v="003"/>
    <s v="Z1F0017848"/>
    <s v="0512-0512"/>
    <s v="FC"/>
    <s v="00025656-00025657"/>
    <s v=""/>
    <s v=""/>
    <s v=""/>
    <s v=""/>
    <n v="0"/>
    <s v=""/>
    <s v="VENTAS NO CONTRIBUYENTES"/>
    <s v=""/>
    <n v="40030762.399999999"/>
    <n v="0"/>
    <n v="30405500"/>
    <n v="0"/>
    <s v="-"/>
    <n v="0"/>
    <n v="8297640"/>
    <s v="16"/>
    <n v="1327622.3999999999"/>
    <n v="0"/>
    <s v="-"/>
    <n v="0"/>
    <n v="0"/>
    <s v="-"/>
    <n v="0"/>
  </r>
  <r>
    <s v="669"/>
    <x v="26"/>
    <x v="0"/>
    <s v="003"/>
    <s v="Z1F0017848"/>
    <s v="0512-0512"/>
    <s v="FC"/>
    <s v="00025659-00025710"/>
    <s v=""/>
    <s v=""/>
    <s v=""/>
    <s v=""/>
    <n v="0"/>
    <s v=""/>
    <s v="VENTAS NO CONTRIBUYENTES"/>
    <s v=""/>
    <n v="1218611623.1299999"/>
    <n v="0"/>
    <n v="927910999.36999989"/>
    <n v="0"/>
    <s v="-"/>
    <n v="0"/>
    <n v="250603986"/>
    <s v="16"/>
    <n v="40096637.760000005"/>
    <n v="0"/>
    <s v="-"/>
    <n v="0"/>
    <n v="0"/>
    <s v="-"/>
    <n v="0"/>
  </r>
  <r>
    <s v="670"/>
    <x v="26"/>
    <x v="0"/>
    <s v="003"/>
    <s v="Z1F0017848"/>
    <s v="0512"/>
    <s v="NC"/>
    <s v=""/>
    <s v="00000075"/>
    <s v=""/>
    <s v="00021014"/>
    <s v="23-07-2021"/>
    <n v="161791789.5"/>
    <s v="VEN"/>
    <s v="VIRGILIO"/>
    <s v="V10336670"/>
    <n v="-13324500"/>
    <n v="0"/>
    <n v="-13324500"/>
    <n v="0"/>
    <s v="-"/>
    <n v="0"/>
    <n v="0"/>
    <s v="-"/>
    <n v="0"/>
    <n v="0"/>
    <s v="-"/>
    <n v="0"/>
    <n v="0"/>
    <s v="-"/>
    <n v="0"/>
  </r>
  <r>
    <s v="671"/>
    <x v="26"/>
    <x v="2"/>
    <s v="003"/>
    <s v="Z1F0008965"/>
    <s v="0961-0961"/>
    <s v="FC"/>
    <s v="00124193-00124325"/>
    <s v=""/>
    <s v=""/>
    <s v=""/>
    <s v=""/>
    <n v="0"/>
    <s v=""/>
    <s v="VENTAS NO CONTRIBUYENTES"/>
    <s v=""/>
    <n v="1345921716.7520001"/>
    <n v="0"/>
    <n v="1226518982.96"/>
    <n v="0"/>
    <s v="-"/>
    <n v="0"/>
    <n v="102933391.2"/>
    <s v="-"/>
    <n v="16469342.591999998"/>
    <n v="0"/>
    <s v="-"/>
    <n v="0"/>
    <n v="0"/>
    <s v="-"/>
    <n v="0"/>
  </r>
  <r>
    <s v="672"/>
    <x v="26"/>
    <x v="1"/>
    <s v="003"/>
    <s v="Z1B8051199"/>
    <s v="0031"/>
    <s v="FC"/>
    <s v="00002446"/>
    <s v=""/>
    <s v=""/>
    <s v=""/>
    <s v=""/>
    <n v="0"/>
    <s v=""/>
    <s v="INVERSIONES HIGH MEDIA GROUP C.A"/>
    <s v="J404829890"/>
    <n v="123218139.448"/>
    <n v="0"/>
    <n v="118209824.60000001"/>
    <n v="4317512.8"/>
    <s v="16"/>
    <n v="690802.04799999995"/>
    <n v="0"/>
    <s v="-"/>
    <n v="0"/>
    <n v="0"/>
    <s v="-"/>
    <n v="0"/>
    <n v="0"/>
    <s v="-"/>
    <n v="0"/>
  </r>
  <r>
    <s v="673"/>
    <x v="26"/>
    <x v="1"/>
    <s v="003"/>
    <s v="Z1B8051199"/>
    <s v="0031"/>
    <s v="FC"/>
    <s v="00002426-00002445"/>
    <s v=""/>
    <s v=""/>
    <s v=""/>
    <s v=""/>
    <n v="0"/>
    <s v=""/>
    <s v="VENTAS NO CONTRIBUYENTES"/>
    <s v=""/>
    <n v="813796198.49600005"/>
    <n v="0"/>
    <n v="659191589.19999993"/>
    <n v="0"/>
    <s v="-"/>
    <n v="0"/>
    <n v="133279835.59999999"/>
    <s v="16"/>
    <n v="21324773.696000002"/>
    <n v="0"/>
    <s v="-"/>
    <n v="0"/>
    <n v="0"/>
    <s v="-"/>
    <n v="0"/>
  </r>
  <r>
    <s v="674"/>
    <x v="26"/>
    <x v="1"/>
    <s v="003"/>
    <s v="Z1B8051199"/>
    <s v="0031"/>
    <s v="FC"/>
    <s v="00002447-00002500"/>
    <s v=""/>
    <s v=""/>
    <s v=""/>
    <s v=""/>
    <n v="0"/>
    <s v=""/>
    <s v="VENTAS NO CONTRIBUYENTES"/>
    <s v=""/>
    <n v="2175113634.9199996"/>
    <n v="0"/>
    <n v="1599015365.6800003"/>
    <n v="0"/>
    <s v="-"/>
    <n v="0"/>
    <n v="496636439.00000006"/>
    <s v="16"/>
    <n v="79461830.239999995"/>
    <n v="0"/>
    <s v="-"/>
    <n v="0"/>
    <n v="0"/>
    <s v="-"/>
    <n v="0"/>
  </r>
  <r>
    <s v="675"/>
    <x v="26"/>
    <x v="0"/>
    <s v="004"/>
    <s v="Z1F0017963"/>
    <s v="0520"/>
    <s v="FC"/>
    <s v="00017210"/>
    <s v=""/>
    <s v=""/>
    <s v=""/>
    <s v=""/>
    <n v="0"/>
    <s v=""/>
    <s v="DKORAZON S.A"/>
    <s v="J404085823"/>
    <n v="17573118.399999999"/>
    <n v="0"/>
    <n v="0"/>
    <n v="15149240"/>
    <s v="16"/>
    <n v="2423878.4"/>
    <n v="0"/>
    <s v="-"/>
    <n v="0"/>
    <n v="0"/>
    <s v="-"/>
    <n v="0"/>
    <n v="0"/>
    <s v="-"/>
    <n v="0"/>
  </r>
  <r>
    <s v="676"/>
    <x v="26"/>
    <x v="0"/>
    <s v="004"/>
    <s v="Z1F0017963"/>
    <s v="0520"/>
    <s v="NC"/>
    <s v=""/>
    <s v="00000063"/>
    <s v=""/>
    <s v="00017186"/>
    <s v="26-07-2021"/>
    <n v="12963795.199999999"/>
    <s v="VEN"/>
    <s v="LUIS CASTILLO"/>
    <s v="V5144302"/>
    <n v="-12963795.199999999"/>
    <n v="0"/>
    <n v="-12963795.199999999"/>
    <n v="0"/>
    <s v="-"/>
    <n v="0"/>
    <n v="0"/>
    <s v="-"/>
    <n v="0"/>
    <n v="0"/>
    <s v="-"/>
    <n v="0"/>
    <n v="0"/>
    <s v="-"/>
    <n v="0"/>
  </r>
  <r>
    <s v="677"/>
    <x v="26"/>
    <x v="0"/>
    <s v="004"/>
    <s v="Z1F0017963"/>
    <s v="0520-0520"/>
    <s v="FC"/>
    <s v="00017184-00017209"/>
    <s v=""/>
    <s v=""/>
    <s v=""/>
    <s v=""/>
    <n v="0"/>
    <s v=""/>
    <s v="VENTAS NO CONTRIBUYENTES"/>
    <s v=""/>
    <n v="770073202.67000008"/>
    <n v="0"/>
    <n v="439701907.11000013"/>
    <n v="0"/>
    <s v="-"/>
    <n v="0"/>
    <n v="284802841"/>
    <s v="16"/>
    <n v="45568454.560000002"/>
    <n v="0"/>
    <s v="-"/>
    <n v="0"/>
    <n v="0"/>
    <s v="-"/>
    <n v="0"/>
  </r>
  <r>
    <s v="678"/>
    <x v="26"/>
    <x v="0"/>
    <s v="004"/>
    <s v="Z1F0017963"/>
    <s v="0520-0520"/>
    <s v="FC"/>
    <s v="00017211-00017280"/>
    <s v=""/>
    <s v=""/>
    <s v=""/>
    <s v=""/>
    <n v="0"/>
    <s v=""/>
    <s v="VENTAS NO CONTRIBUYENTES"/>
    <s v=""/>
    <n v="2349198374.3659992"/>
    <n v="0"/>
    <n v="1664233982.0500002"/>
    <n v="0"/>
    <s v="-"/>
    <n v="0"/>
    <n v="590486545.0999999"/>
    <s v="16"/>
    <n v="94477847.215999991"/>
    <n v="0"/>
    <s v="-"/>
    <n v="0"/>
    <n v="0"/>
    <s v="-"/>
    <n v="0"/>
  </r>
  <r>
    <s v="679"/>
    <x v="26"/>
    <x v="1"/>
    <s v="004"/>
    <s v="Z1B8050937"/>
    <s v="1876"/>
    <s v="NC"/>
    <s v=""/>
    <s v="00000204"/>
    <s v=""/>
    <s v="00002273"/>
    <s v="24/7/2021"/>
    <n v="15920469"/>
    <s v="VEN"/>
    <s v="HERIBERTO MADRIZ"/>
    <s v="V4506470 "/>
    <n v="-7528950"/>
    <n v="0"/>
    <n v="-7528950"/>
    <n v="0"/>
    <s v="-"/>
    <n v="0"/>
    <n v="0"/>
    <s v="-"/>
    <n v="0"/>
    <n v="0"/>
    <s v="-"/>
    <n v="0"/>
    <n v="0"/>
    <s v="-"/>
    <n v="0"/>
  </r>
  <r>
    <s v="680"/>
    <x v="26"/>
    <x v="1"/>
    <s v="004"/>
    <s v="Z1B8050937"/>
    <s v="1876"/>
    <s v="FC"/>
    <s v="00173213-00173323"/>
    <s v=""/>
    <s v=""/>
    <s v=""/>
    <s v=""/>
    <n v="0"/>
    <s v=""/>
    <s v="VENTAS NO CONTRIBUYENTES"/>
    <s v=""/>
    <n v="4960327918.7519989"/>
    <n v="0"/>
    <n v="3846864515.4799995"/>
    <n v="0"/>
    <s v="-"/>
    <n v="0"/>
    <n v="959882244.20000005"/>
    <s v="-"/>
    <n v="153581159.07200003"/>
    <n v="0"/>
    <s v="-"/>
    <n v="0"/>
    <n v="0"/>
    <s v="-"/>
    <n v="0"/>
  </r>
  <r>
    <s v="681"/>
    <x v="26"/>
    <x v="0"/>
    <s v="005"/>
    <s v="Z1F0017998"/>
    <s v="0510-0510"/>
    <s v="FC"/>
    <s v="00021230-00021303"/>
    <s v=""/>
    <s v=""/>
    <s v=""/>
    <s v=""/>
    <n v="0"/>
    <s v=""/>
    <s v="VENTAS NO CONTRIBUYENTES"/>
    <s v=""/>
    <n v="2338041126.02"/>
    <n v="0"/>
    <n v="1504783149.0099998"/>
    <n v="0"/>
    <s v="-"/>
    <n v="0"/>
    <n v="718325842.25"/>
    <s v="-"/>
    <n v="114932134.75999999"/>
    <n v="0"/>
    <s v="-"/>
    <n v="0"/>
    <n v="0"/>
    <s v="-"/>
    <n v="0"/>
  </r>
  <r>
    <s v="682"/>
    <x v="26"/>
    <x v="1"/>
    <s v="005"/>
    <s v="Z1B8050363"/>
    <s v="0032"/>
    <s v="NC"/>
    <s v=""/>
    <s v="00000011"/>
    <s v=""/>
    <s v="00003308"/>
    <s v="26/7/2021"/>
    <n v="135708680"/>
    <s v="VEN"/>
    <s v="MONCADA JOS"/>
    <s v="V10745993"/>
    <n v="-135708680"/>
    <n v="0"/>
    <n v="-135708680"/>
    <n v="0"/>
    <s v="-"/>
    <n v="0"/>
    <n v="0"/>
    <s v="-"/>
    <n v="0"/>
    <n v="0"/>
    <s v="-"/>
    <n v="0"/>
    <n v="0"/>
    <s v="-"/>
    <n v="0"/>
  </r>
  <r>
    <s v="683"/>
    <x v="26"/>
    <x v="1"/>
    <s v="005"/>
    <s v="Z1B8050363"/>
    <s v="0032"/>
    <s v="NC"/>
    <s v=""/>
    <s v="00000012"/>
    <s v=""/>
    <s v="00003355"/>
    <s v="26/7/2021"/>
    <n v="20381557.600000001"/>
    <s v="VEN"/>
    <s v="SIMON BURGOS"/>
    <s v="V16922777"/>
    <n v="-20381557.600000001"/>
    <n v="0"/>
    <n v="-20381557.600000001"/>
    <n v="0"/>
    <s v="-"/>
    <n v="0"/>
    <n v="0"/>
    <s v="-"/>
    <n v="0"/>
    <n v="0"/>
    <s v="-"/>
    <n v="0"/>
    <n v="0"/>
    <s v="-"/>
    <n v="0"/>
  </r>
  <r>
    <s v="684"/>
    <x v="26"/>
    <x v="1"/>
    <s v="005"/>
    <s v="Z1B8050363"/>
    <s v="0032"/>
    <s v="FC"/>
    <s v="00003281-00003376"/>
    <s v=""/>
    <s v=""/>
    <s v=""/>
    <s v=""/>
    <n v="0"/>
    <s v=""/>
    <s v="VENTAS NO CONTRIBUYENTES"/>
    <s v=""/>
    <n v="5127960267.4720011"/>
    <n v="0"/>
    <n v="3907750276.7100015"/>
    <n v="0"/>
    <s v="-"/>
    <n v="0"/>
    <n v="1051905164.4500002"/>
    <s v="16"/>
    <n v="168304826.31199995"/>
    <n v="0"/>
    <s v="-"/>
    <n v="0"/>
    <n v="0"/>
    <s v="-"/>
    <n v="0"/>
  </r>
  <r>
    <s v="685"/>
    <x v="26"/>
    <x v="0"/>
    <s v="006"/>
    <s v="Z1F0017787"/>
    <s v="0482"/>
    <s v="NC"/>
    <s v=""/>
    <s v="00000045"/>
    <s v=""/>
    <s v="00009764"/>
    <s v="26-07-2021"/>
    <n v="186993780.80000001"/>
    <s v="VEN"/>
    <s v="ERIKA LEON"/>
    <s v="V14789183"/>
    <n v="-16837121.600000001"/>
    <n v="0"/>
    <n v="0"/>
    <n v="0"/>
    <s v="-"/>
    <n v="0"/>
    <n v="-14514760"/>
    <s v="16"/>
    <n v="-2322361.6"/>
    <n v="0"/>
    <s v="-"/>
    <n v="0"/>
    <n v="0"/>
    <s v="-"/>
    <n v="0"/>
  </r>
  <r>
    <s v="686"/>
    <x v="26"/>
    <x v="0"/>
    <s v="006"/>
    <s v="Z1F0017787"/>
    <s v="0482-0482"/>
    <s v="FC"/>
    <s v="00009751-00009804"/>
    <s v=""/>
    <s v=""/>
    <s v=""/>
    <s v=""/>
    <n v="0"/>
    <s v=""/>
    <s v="VENTAS NO CONTRIBUYENTES"/>
    <s v=""/>
    <n v="1812933891.0820003"/>
    <n v="0"/>
    <n v="1036763161.7500004"/>
    <n v="0"/>
    <s v="-"/>
    <n v="0"/>
    <n v="669112697.69999993"/>
    <s v="16"/>
    <n v="107058031.632"/>
    <n v="0"/>
    <s v="-"/>
    <n v="0"/>
    <n v="0"/>
    <s v="-"/>
    <n v="0"/>
  </r>
  <r>
    <s v="687"/>
    <x v="26"/>
    <x v="1"/>
    <s v="006"/>
    <s v="Z1B8044815"/>
    <s v="1940"/>
    <s v="FC"/>
    <s v="00167924"/>
    <s v=""/>
    <s v=""/>
    <s v=""/>
    <s v=""/>
    <n v="0"/>
    <s v=""/>
    <s v="ESCUELA DE METODO TACTICO DE RESISTENCIA REVOLUCIONARIA"/>
    <s v="G-200163305"/>
    <n v="43322129.600000001"/>
    <n v="0"/>
    <n v="43260000"/>
    <n v="53560"/>
    <s v="16"/>
    <n v="8569.6"/>
    <n v="0"/>
    <s v="-"/>
    <n v="0"/>
    <n v="0"/>
    <s v="-"/>
    <n v="0"/>
    <n v="0"/>
    <s v="-"/>
    <n v="0"/>
  </r>
  <r>
    <s v="688"/>
    <x v="26"/>
    <x v="1"/>
    <s v="006"/>
    <s v="Z1B8044815"/>
    <s v="1940"/>
    <s v="NC"/>
    <s v=""/>
    <s v="00000244"/>
    <s v=""/>
    <s v="00167916"/>
    <s v="26/7/2021"/>
    <n v="8149710.2000000002"/>
    <s v="VEN"/>
    <s v="GLADYS"/>
    <s v="V2106942"/>
    <n v="-4120000"/>
    <n v="0"/>
    <n v="-4120000"/>
    <n v="0"/>
    <s v="-"/>
    <n v="0"/>
    <n v="0"/>
    <s v="-"/>
    <n v="0"/>
    <n v="0"/>
    <s v="-"/>
    <n v="0"/>
    <n v="0"/>
    <s v="-"/>
    <n v="0"/>
  </r>
  <r>
    <s v="689"/>
    <x v="26"/>
    <x v="1"/>
    <s v="006"/>
    <s v="Z1B8044815"/>
    <s v="1940"/>
    <s v="FC"/>
    <s v="00167830-00167923"/>
    <s v=""/>
    <s v=""/>
    <s v=""/>
    <s v=""/>
    <n v="0"/>
    <s v=""/>
    <s v="VENTAS NO CONTRIBUYENTES"/>
    <s v=""/>
    <n v="3923270598.8959999"/>
    <n v="0"/>
    <n v="2895773146.8000007"/>
    <n v="0"/>
    <s v="-"/>
    <n v="0"/>
    <n v="885773665.60000002"/>
    <s v="16"/>
    <n v="141723786.49600005"/>
    <n v="0"/>
    <s v="-"/>
    <n v="0"/>
    <n v="0"/>
    <s v="-"/>
    <n v="0"/>
  </r>
  <r>
    <s v="690"/>
    <x v="26"/>
    <x v="1"/>
    <s v="006"/>
    <s v="Z1B8044815"/>
    <s v="1940"/>
    <s v="FC"/>
    <s v="00167925-00167940"/>
    <s v=""/>
    <s v=""/>
    <s v=""/>
    <s v=""/>
    <n v="0"/>
    <s v=""/>
    <s v="VENTAS NO CONTRIBUYENTES"/>
    <s v=""/>
    <n v="748266331.51200008"/>
    <n v="0"/>
    <n v="602147703.54999995"/>
    <n v="0"/>
    <s v="-"/>
    <n v="0"/>
    <n v="125964334.44999999"/>
    <s v="-"/>
    <n v="20154293.512000002"/>
    <n v="0"/>
    <s v="-"/>
    <n v="0"/>
    <n v="0"/>
    <s v="-"/>
    <n v="0"/>
  </r>
  <r>
    <s v="691"/>
    <x v="26"/>
    <x v="1"/>
    <s v="007"/>
    <s v="Z1B8050013"/>
    <s v="1975"/>
    <s v="NC"/>
    <s v=""/>
    <s v="00000222"/>
    <s v=""/>
    <s v="00184411"/>
    <s v="26/7/2021"/>
    <n v="46321946.920000002"/>
    <s v="VEN"/>
    <s v="CARLOS IRAZABAL"/>
    <s v="V14215600 "/>
    <n v="-46321946.920000002"/>
    <n v="0"/>
    <n v="-23321569"/>
    <n v="0"/>
    <s v="-"/>
    <n v="0"/>
    <n v="-19827912"/>
    <s v="16"/>
    <n v="-3172465.92"/>
    <n v="0"/>
    <s v="-"/>
    <n v="0"/>
    <n v="0"/>
    <s v="-"/>
    <n v="0"/>
  </r>
  <r>
    <s v="692"/>
    <x v="26"/>
    <x v="1"/>
    <s v="007"/>
    <s v="Z1B8050013"/>
    <s v="1975"/>
    <s v="FC"/>
    <s v="00184377-00184429"/>
    <s v=""/>
    <s v=""/>
    <s v=""/>
    <s v=""/>
    <n v="0"/>
    <s v=""/>
    <s v="VENTAS NO CONTRIBUYENTES"/>
    <s v=""/>
    <n v="1531450064.7720001"/>
    <n v="0"/>
    <n v="1229852846.7999997"/>
    <n v="0"/>
    <s v="-"/>
    <n v="0"/>
    <n v="259997601.69999999"/>
    <s v="16"/>
    <n v="41599616.272"/>
    <n v="0"/>
    <s v="-"/>
    <n v="0"/>
    <n v="0"/>
    <s v="-"/>
    <n v="0"/>
  </r>
  <r>
    <s v="693"/>
    <x v="26"/>
    <x v="0"/>
    <s v="008"/>
    <s v="Z1F0017970"/>
    <s v="0146-0146"/>
    <s v="FC"/>
    <s v="00002184-00002194"/>
    <s v=""/>
    <s v=""/>
    <s v=""/>
    <s v=""/>
    <n v="0"/>
    <s v=""/>
    <s v="VENTAS NO CONTRIBUYENTES"/>
    <s v=""/>
    <n v="109021792"/>
    <n v="0"/>
    <n v="12195200"/>
    <n v="0"/>
    <s v="-"/>
    <n v="0"/>
    <n v="83471200"/>
    <s v="16"/>
    <n v="13355392"/>
    <n v="0"/>
    <s v="-"/>
    <n v="0"/>
    <n v="0"/>
    <s v="-"/>
    <n v="0"/>
  </r>
  <r>
    <s v="694"/>
    <x v="26"/>
    <x v="1"/>
    <s v="008"/>
    <s v="Z1B8050003"/>
    <s v="1891"/>
    <s v="FC"/>
    <s v="00184270"/>
    <s v=""/>
    <s v=""/>
    <s v=""/>
    <s v=""/>
    <n v="0"/>
    <s v=""/>
    <s v="ALEJANDRA GARCIA"/>
    <s v="V196779902"/>
    <n v="30858099.600000001"/>
    <n v="0"/>
    <n v="19923290"/>
    <n v="9426560"/>
    <s v="16"/>
    <n v="1508249.6000000001"/>
    <n v="0"/>
    <s v="-"/>
    <n v="0"/>
    <n v="0"/>
    <s v="-"/>
    <n v="0"/>
    <n v="0"/>
    <s v="-"/>
    <n v="0"/>
  </r>
  <r>
    <s v="695"/>
    <x v="26"/>
    <x v="1"/>
    <s v="008"/>
    <s v="Z1B8050003"/>
    <s v="1891"/>
    <s v="FC"/>
    <s v="00184196-00184269"/>
    <s v=""/>
    <s v=""/>
    <s v=""/>
    <s v=""/>
    <n v="0"/>
    <s v=""/>
    <s v="VENTAS NO CONTRIBUYENTES"/>
    <s v=""/>
    <n v="2978956041.5319996"/>
    <n v="0"/>
    <n v="2084558961.9000001"/>
    <n v="0"/>
    <s v="-"/>
    <n v="0"/>
    <n v="771031965.19999993"/>
    <s v="16"/>
    <n v="123365114.43199998"/>
    <n v="0"/>
    <s v="-"/>
    <n v="0"/>
    <n v="0"/>
    <s v="-"/>
    <n v="0"/>
  </r>
  <r>
    <s v="696"/>
    <x v="26"/>
    <x v="1"/>
    <s v="008"/>
    <s v="Z1B8050003"/>
    <s v="1891"/>
    <s v="FC"/>
    <s v="00184271-00184298"/>
    <s v=""/>
    <s v=""/>
    <s v=""/>
    <s v=""/>
    <n v="0"/>
    <s v=""/>
    <s v="VENTAS NO CONTRIBUYENTES"/>
    <s v=""/>
    <n v="1355557699.8920002"/>
    <n v="0"/>
    <n v="922492163.80000019"/>
    <n v="0"/>
    <s v="-"/>
    <n v="0"/>
    <n v="373332358.69999999"/>
    <s v="16"/>
    <n v="59733177.391999997"/>
    <n v="0"/>
    <s v="-"/>
    <n v="0"/>
    <n v="0"/>
    <s v="-"/>
    <n v="0"/>
  </r>
  <r>
    <s v="697"/>
    <x v="26"/>
    <x v="1"/>
    <s v="009"/>
    <s v="Z1B8014458"/>
    <s v="1942"/>
    <s v="FC"/>
    <s v="00185147-00185189"/>
    <s v=""/>
    <s v=""/>
    <s v=""/>
    <s v=""/>
    <n v="0"/>
    <s v=""/>
    <s v="VENTAS NO CONTRIBUYENTES"/>
    <s v=""/>
    <n v="3148247882.1760001"/>
    <n v="0"/>
    <n v="1988871032.9000001"/>
    <n v="0"/>
    <s v="-"/>
    <n v="0"/>
    <n v="999462801.10000014"/>
    <s v="16"/>
    <n v="159914048.176"/>
    <n v="0"/>
    <s v="-"/>
    <n v="0"/>
    <n v="0"/>
    <s v="-"/>
    <n v="0"/>
  </r>
  <r>
    <s v="698"/>
    <x v="26"/>
    <x v="1"/>
    <s v="010"/>
    <s v="Z1F0000341"/>
    <s v="1415"/>
    <s v="FC"/>
    <s v="00082192"/>
    <m/>
    <s v=""/>
    <m/>
    <m/>
    <n v="66059916.280000001"/>
    <s v="VEN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699"/>
    <x v="26"/>
    <x v="1"/>
    <s v="011"/>
    <s v="Z1F0004616"/>
    <s v="0848-0848"/>
    <s v="FC"/>
    <s v="00114265-00114396"/>
    <s v=""/>
    <s v=""/>
    <s v=""/>
    <s v=""/>
    <n v="0"/>
    <s v=""/>
    <s v="VENTAS NO CONTRIBUYENTES"/>
    <s v=""/>
    <n v="1541091720.3999999"/>
    <n v="0"/>
    <n v="1434271450.0000002"/>
    <n v="0"/>
    <s v="-"/>
    <n v="0"/>
    <n v="92086440"/>
    <s v="16"/>
    <n v="14733830.399999997"/>
    <n v="0"/>
    <s v="-"/>
    <n v="0"/>
    <n v="0"/>
    <s v="-"/>
    <n v="0"/>
  </r>
  <r>
    <s v="700"/>
    <x v="26"/>
    <x v="1"/>
    <s v="012"/>
    <s v="Z1B8038506"/>
    <s v="1796"/>
    <s v="FC"/>
    <s v="00076215-00076220"/>
    <s v=""/>
    <s v=""/>
    <s v=""/>
    <s v=""/>
    <n v="0"/>
    <s v=""/>
    <s v="VENTAS NO CONTRIBUYENTES"/>
    <s v=""/>
    <n v="137712505.15000001"/>
    <n v="0"/>
    <n v="106126772.34999999"/>
    <n v="0"/>
    <s v="-"/>
    <n v="0"/>
    <n v="27229080"/>
    <s v="-"/>
    <n v="4356652.8"/>
    <n v="0"/>
    <s v="-"/>
    <n v="0"/>
    <n v="0"/>
    <s v="-"/>
    <n v="0"/>
  </r>
  <r>
    <s v="701"/>
    <x v="26"/>
    <x v="1"/>
    <s v="013"/>
    <s v="Z1B8050578"/>
    <s v="1755-1755"/>
    <s v="FC"/>
    <s v="00157218-00157293"/>
    <s v=""/>
    <s v=""/>
    <s v=""/>
    <s v=""/>
    <n v="0"/>
    <s v=""/>
    <s v="VENTAS NO CONTRIBUYENTES"/>
    <s v=""/>
    <n v="911769102.72399986"/>
    <n v="0"/>
    <n v="847687308.0999999"/>
    <n v="0"/>
    <s v="-"/>
    <n v="0"/>
    <n v="55242926.399999999"/>
    <s v="-"/>
    <n v="8838868.2239999995"/>
    <n v="0"/>
    <s v="-"/>
    <n v="0"/>
    <n v="0"/>
    <s v="-"/>
    <n v="0"/>
  </r>
  <r>
    <s v="702"/>
    <x v="26"/>
    <x v="1"/>
    <s v="014"/>
    <s v="Z1F0000338"/>
    <s v="1637"/>
    <s v="FC"/>
    <s v="00068263-00068340"/>
    <s v=""/>
    <s v=""/>
    <s v=""/>
    <s v=""/>
    <n v="0"/>
    <s v=""/>
    <s v="VENTAS NO CONTRIBUYENTES"/>
    <s v=""/>
    <n v="426862532.79999995"/>
    <n v="0"/>
    <n v="322906720"/>
    <n v="0"/>
    <s v="-"/>
    <n v="0"/>
    <n v="89617080"/>
    <s v="-"/>
    <n v="14338732.800000003"/>
    <n v="0"/>
    <s v="-"/>
    <n v="0"/>
    <n v="0"/>
    <s v="-"/>
    <n v="0"/>
  </r>
  <r>
    <s v="703"/>
    <x v="26"/>
    <x v="1"/>
    <s v="015"/>
    <s v="Z1B8050356"/>
    <s v="1774"/>
    <s v="FC"/>
    <s v="00092044-00092047"/>
    <s v=""/>
    <s v=""/>
    <s v=""/>
    <s v=""/>
    <n v="0"/>
    <s v=""/>
    <s v="VENTAS NO CONTRIBUYENTES"/>
    <s v=""/>
    <n v="136657969.20000002"/>
    <n v="0"/>
    <n v="117402572.40000001"/>
    <n v="0"/>
    <s v="-"/>
    <n v="0"/>
    <n v="16599480"/>
    <s v="16"/>
    <n v="2655916.7999999998"/>
    <n v="0"/>
    <s v="-"/>
    <n v="0"/>
    <n v="0"/>
    <s v="-"/>
    <n v="0"/>
  </r>
  <r>
    <s v="704"/>
    <x v="26"/>
    <x v="1"/>
    <s v="016"/>
    <s v="Z1F0000490"/>
    <s v="0315"/>
    <s v="FC"/>
    <s v="00006877"/>
    <s v=""/>
    <s v=""/>
    <s v=""/>
    <s v=""/>
    <n v="0"/>
    <s v=""/>
    <s v="ESCUELA DE METODO TACTICO DE RESISTENCIA REVOLUCIONARIA"/>
    <s v="G200163305"/>
    <n v="59057316"/>
    <n v="0"/>
    <n v="12221156"/>
    <n v="40376000"/>
    <s v="16"/>
    <n v="6460160"/>
    <n v="0"/>
    <s v="-"/>
    <n v="0"/>
    <n v="0"/>
    <s v="-"/>
    <n v="0"/>
    <n v="0"/>
    <s v="-"/>
    <n v="0"/>
  </r>
  <r>
    <s v="705"/>
    <x v="26"/>
    <x v="1"/>
    <s v="016"/>
    <s v="Z1F0000490"/>
    <s v="0315"/>
    <s v="FC"/>
    <s v="00006827-00006876"/>
    <s v=""/>
    <s v=""/>
    <s v=""/>
    <s v=""/>
    <n v="0"/>
    <s v=""/>
    <s v="VENTAS NO CONTRIBUYENTES"/>
    <s v=""/>
    <n v="525985349.60000008"/>
    <n v="0"/>
    <n v="451326601.20000005"/>
    <n v="0"/>
    <s v="-"/>
    <n v="0"/>
    <n v="64360990"/>
    <s v="-"/>
    <n v="10297758.4"/>
    <n v="0"/>
    <s v="-"/>
    <n v="0"/>
    <n v="0"/>
    <s v="-"/>
    <n v="0"/>
  </r>
  <r>
    <s v="706"/>
    <x v="26"/>
    <x v="1"/>
    <s v="016"/>
    <s v="Z1F0000490"/>
    <s v="0315"/>
    <s v="FC"/>
    <s v="00006878-00006884"/>
    <s v=""/>
    <s v=""/>
    <s v=""/>
    <s v=""/>
    <n v="0"/>
    <s v=""/>
    <s v="VENTAS NO CONTRIBUYENTES"/>
    <s v=""/>
    <n v="52327872.799999997"/>
    <n v="0"/>
    <n v="19834092"/>
    <n v="0"/>
    <s v="-"/>
    <n v="0"/>
    <n v="28011880"/>
    <s v="-"/>
    <n v="4481900.8000000007"/>
    <n v="0"/>
    <s v="-"/>
    <n v="0"/>
    <n v="0"/>
    <s v="-"/>
    <n v="0"/>
  </r>
  <r>
    <s v="707"/>
    <x v="26"/>
    <x v="1"/>
    <s v="017"/>
    <s v="Z7C0004030"/>
    <s v="023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08"/>
    <x v="27"/>
    <x v="0"/>
    <s v="001"/>
    <s v="Z1F0017854"/>
    <s v="0523-0523"/>
    <s v="FC"/>
    <s v="00031718-00031752"/>
    <s v=""/>
    <s v=""/>
    <s v=""/>
    <s v=""/>
    <n v="0"/>
    <s v=""/>
    <s v="VENTAS NO CONTRIBUYENTES"/>
    <s v=""/>
    <n v="642838361.47399998"/>
    <n v="0"/>
    <n v="438811755.5"/>
    <n v="0"/>
    <s v="-"/>
    <n v="0"/>
    <n v="175885005.15000001"/>
    <s v="16"/>
    <n v="28141600.824000001"/>
    <n v="0"/>
    <s v="-"/>
    <n v="0"/>
    <n v="0"/>
    <s v="-"/>
    <n v="0"/>
  </r>
  <r>
    <s v="709"/>
    <x v="27"/>
    <x v="1"/>
    <s v="001"/>
    <s v="Z1F0000700"/>
    <s v="1613"/>
    <s v="FC"/>
    <s v="30044000"/>
    <s v=""/>
    <s v=""/>
    <s v=""/>
    <s v=""/>
    <n v="0"/>
    <s v=""/>
    <s v="FERNANDO ESCALAN"/>
    <s v="V10275161"/>
    <n v="8240000"/>
    <n v="0"/>
    <n v="8240000"/>
    <n v="0"/>
    <s v="-"/>
    <n v="0"/>
    <n v="0"/>
    <s v="-"/>
    <n v="0"/>
    <n v="0"/>
    <s v="-"/>
    <n v="0"/>
    <n v="0"/>
    <s v="-"/>
    <n v="0"/>
  </r>
  <r>
    <s v="710"/>
    <x v="27"/>
    <x v="1"/>
    <s v="001"/>
    <s v="Z1F0000700"/>
    <s v="1613"/>
    <s v="FC"/>
    <s v="30057000"/>
    <s v=""/>
    <s v=""/>
    <s v=""/>
    <s v=""/>
    <n v="0"/>
    <s v=""/>
    <s v="MOLISERVICE GRUPO ASESOR C.A"/>
    <s v="J409791726"/>
    <n v="162739600"/>
    <n v="0"/>
    <n v="162739600"/>
    <n v="0"/>
    <s v="-"/>
    <n v="0"/>
    <n v="0"/>
    <s v="-"/>
    <n v="0"/>
    <n v="0"/>
    <s v="-"/>
    <n v="0"/>
    <n v="0"/>
    <s v="-"/>
    <n v="0"/>
  </r>
  <r>
    <s v="711"/>
    <x v="27"/>
    <x v="1"/>
    <s v="001"/>
    <s v="Z1F0000700"/>
    <s v="1613"/>
    <s v="FC"/>
    <s v="30105000"/>
    <s v=""/>
    <s v=""/>
    <s v=""/>
    <s v=""/>
    <n v="0"/>
    <s v=""/>
    <s v="OH SI SALUD C.A"/>
    <s v="J41151440-3"/>
    <n v="63834309.772"/>
    <n v="0"/>
    <n v="43648801.25"/>
    <n v="17401300.449999999"/>
    <s v="16"/>
    <n v="2784208.0720000002"/>
    <n v="0"/>
    <s v="-"/>
    <n v="0"/>
    <n v="0"/>
    <s v="-"/>
    <n v="0"/>
    <n v="0"/>
    <s v="-"/>
    <n v="0"/>
  </r>
  <r>
    <s v="712"/>
    <x v="27"/>
    <x v="1"/>
    <s v="001"/>
    <s v="Z1F0000700"/>
    <s v="1613"/>
    <s v="FC"/>
    <s v="30045000"/>
    <s v=""/>
    <s v=""/>
    <s v=""/>
    <s v=""/>
    <n v="0"/>
    <s v=""/>
    <s v="PANADERIA LIONESAS Y CANDY"/>
    <s v="J309144413"/>
    <n v="1203040000"/>
    <n v="0"/>
    <n v="1203040000"/>
    <n v="0"/>
    <s v="-"/>
    <n v="0"/>
    <n v="0"/>
    <s v="-"/>
    <n v="0"/>
    <n v="0"/>
    <s v="-"/>
    <n v="0"/>
    <n v="0"/>
    <s v="-"/>
    <n v="0"/>
  </r>
  <r>
    <s v="713"/>
    <x v="27"/>
    <x v="1"/>
    <s v="001"/>
    <s v="Z1F0000700"/>
    <s v="1613"/>
    <s v="FC"/>
    <s v="30073000"/>
    <s v=""/>
    <s v=""/>
    <s v=""/>
    <s v=""/>
    <n v="0"/>
    <s v=""/>
    <s v="PANADERIA NATI PAN"/>
    <s v="J-003593303"/>
    <n v="917610000"/>
    <n v="0"/>
    <n v="917610000"/>
    <n v="0"/>
    <s v="-"/>
    <n v="0"/>
    <n v="0"/>
    <s v="-"/>
    <n v="0"/>
    <n v="0"/>
    <s v="-"/>
    <n v="0"/>
    <n v="0"/>
    <s v="-"/>
    <n v="0"/>
  </r>
  <r>
    <s v="714"/>
    <x v="27"/>
    <x v="1"/>
    <s v="001"/>
    <s v="Z1F0000700"/>
    <s v="1613"/>
    <s v="FC"/>
    <s v="30050000"/>
    <s v=""/>
    <s v=""/>
    <s v=""/>
    <s v=""/>
    <n v="0"/>
    <s v=""/>
    <s v="PANADERIA ROSA DE GUAICAIPURO"/>
    <s v="J-00171522-3 "/>
    <n v="309724800"/>
    <n v="0"/>
    <n v="309724800"/>
    <n v="0"/>
    <s v="-"/>
    <n v="0"/>
    <n v="0"/>
    <s v="-"/>
    <n v="0"/>
    <n v="0"/>
    <s v="-"/>
    <n v="0"/>
    <n v="0"/>
    <s v="-"/>
    <n v="0"/>
  </r>
  <r>
    <s v="715"/>
    <x v="27"/>
    <x v="1"/>
    <s v="001"/>
    <s v="Z1F0000700"/>
    <s v="1613"/>
    <s v="FC"/>
    <s v="30046000-30049000"/>
    <s v=""/>
    <s v=""/>
    <s v=""/>
    <s v=""/>
    <n v="0"/>
    <s v=""/>
    <s v="VENTAS NO CONTRIBUYENTES"/>
    <s v=""/>
    <n v="98521177.599999994"/>
    <n v="0"/>
    <n v="91376273.599999994"/>
    <n v="0"/>
    <s v="-"/>
    <n v="0"/>
    <n v="6159400"/>
    <s v="-"/>
    <n v="985504"/>
    <n v="0"/>
    <s v="-"/>
    <n v="0"/>
    <n v="0"/>
    <s v="-"/>
    <n v="0"/>
  </r>
  <r>
    <s v="716"/>
    <x v="27"/>
    <x v="1"/>
    <s v="001"/>
    <s v="Z1F0000700"/>
    <s v="1613"/>
    <s v="FC"/>
    <s v="30051000-30056000"/>
    <s v=""/>
    <s v=""/>
    <s v=""/>
    <s v=""/>
    <n v="0"/>
    <s v=""/>
    <s v="VENTAS NO CONTRIBUYENTES"/>
    <s v=""/>
    <n v="408099966.39999998"/>
    <n v="0"/>
    <n v="154552340"/>
    <n v="0"/>
    <s v="-"/>
    <n v="0"/>
    <n v="218575540"/>
    <s v="-"/>
    <n v="34972086.399999999"/>
    <n v="0"/>
    <s v="-"/>
    <n v="0"/>
    <n v="0"/>
    <s v="-"/>
    <n v="0"/>
  </r>
  <r>
    <s v="717"/>
    <x v="27"/>
    <x v="1"/>
    <s v="001"/>
    <s v="Z1F0000700"/>
    <s v="1613"/>
    <s v="FC"/>
    <s v="30058000-30072000"/>
    <s v=""/>
    <s v=""/>
    <s v=""/>
    <s v=""/>
    <n v="0"/>
    <s v=""/>
    <s v="VENTAS NO CONTRIBUYENTES"/>
    <s v=""/>
    <n v="486244379.66400009"/>
    <n v="0"/>
    <n v="355865802.20000005"/>
    <n v="0"/>
    <s v="-"/>
    <n v="0"/>
    <n v="112395325.40000001"/>
    <s v="16"/>
    <n v="17983252.063999999"/>
    <n v="0"/>
    <s v="-"/>
    <n v="0"/>
    <n v="0"/>
    <s v="-"/>
    <n v="0"/>
  </r>
  <r>
    <s v="718"/>
    <x v="27"/>
    <x v="1"/>
    <s v="001"/>
    <s v="Z1F0000700"/>
    <s v="1613"/>
    <s v="FC"/>
    <s v="30074000-30104000"/>
    <s v=""/>
    <s v=""/>
    <s v=""/>
    <s v=""/>
    <n v="0"/>
    <s v=""/>
    <s v="VENTAS NO CONTRIBUYENTES"/>
    <s v=""/>
    <n v="1876671048.4299998"/>
    <n v="0"/>
    <n v="1407990855.8799999"/>
    <n v="0"/>
    <s v="-"/>
    <n v="0"/>
    <n v="404034648.75"/>
    <s v="16"/>
    <n v="64645543.799999997"/>
    <n v="0"/>
    <s v="-"/>
    <n v="0"/>
    <n v="0"/>
    <s v="-"/>
    <n v="0"/>
  </r>
  <r>
    <s v="719"/>
    <x v="27"/>
    <x v="1"/>
    <s v="001"/>
    <s v="Z1F0000700"/>
    <s v="1613"/>
    <s v="FC"/>
    <s v="30106000-30107000"/>
    <s v=""/>
    <s v=""/>
    <s v=""/>
    <s v=""/>
    <n v="0"/>
    <s v=""/>
    <s v="VENTAS NO CONTRIBUYENTES"/>
    <s v=""/>
    <n v="58663054.510000005"/>
    <n v="0"/>
    <n v="54379097.950000003"/>
    <n v="0"/>
    <s v="-"/>
    <n v="0"/>
    <n v="3693066"/>
    <s v="16"/>
    <n v="590890.56000000006"/>
    <n v="0"/>
    <s v="-"/>
    <n v="0"/>
    <n v="0"/>
    <s v="-"/>
    <n v="0"/>
  </r>
  <r>
    <s v="720"/>
    <x v="27"/>
    <x v="0"/>
    <s v="002"/>
    <s v="Z1F0017966"/>
    <s v="0520"/>
    <s v="FC"/>
    <s v="00017043"/>
    <s v=""/>
    <s v=""/>
    <s v=""/>
    <s v=""/>
    <n v="0"/>
    <s v=""/>
    <s v="HTXM SERVICIOS C.A"/>
    <s v="J296775478"/>
    <n v="84863254.400000006"/>
    <n v="0"/>
    <n v="81140188"/>
    <n v="3209540"/>
    <s v="16"/>
    <n v="513526.4"/>
    <n v="0"/>
    <s v="-"/>
    <n v="0"/>
    <n v="0"/>
    <s v="-"/>
    <n v="0"/>
    <n v="0"/>
    <s v="-"/>
    <n v="0"/>
  </r>
  <r>
    <s v="721"/>
    <x v="27"/>
    <x v="0"/>
    <s v="002"/>
    <s v="Z1F0017966"/>
    <s v="0520-0520"/>
    <s v="FC"/>
    <s v="00017006-00017042"/>
    <s v=""/>
    <s v=""/>
    <s v=""/>
    <s v=""/>
    <n v="0"/>
    <s v=""/>
    <s v="VENTAS NO CONTRIBUYENTES"/>
    <s v=""/>
    <n v="998733595.31799984"/>
    <n v="0"/>
    <n v="828744084.1400001"/>
    <n v="0"/>
    <s v="-"/>
    <n v="0"/>
    <n v="146542682.05000001"/>
    <s v="-"/>
    <n v="23446829.128000002"/>
    <n v="0"/>
    <s v="-"/>
    <n v="0"/>
    <n v="0"/>
    <s v="-"/>
    <n v="0"/>
  </r>
  <r>
    <s v="722"/>
    <x v="27"/>
    <x v="0"/>
    <s v="002"/>
    <s v="Z1F0017966"/>
    <s v="0520-0520"/>
    <s v="FC"/>
    <s v="00017044-00017073"/>
    <s v=""/>
    <s v=""/>
    <s v=""/>
    <s v=""/>
    <n v="0"/>
    <s v=""/>
    <s v="VENTAS NO CONTRIBUYENTES"/>
    <s v=""/>
    <n v="911372885.85399973"/>
    <n v="0"/>
    <n v="621467839.21999991"/>
    <n v="0"/>
    <s v="-"/>
    <n v="0"/>
    <n v="249918143.65000001"/>
    <s v="16"/>
    <n v="39986902.983999997"/>
    <n v="0"/>
    <s v="-"/>
    <n v="0"/>
    <n v="0"/>
    <s v="-"/>
    <n v="0"/>
  </r>
  <r>
    <s v="723"/>
    <x v="27"/>
    <x v="2"/>
    <s v="002"/>
    <s v="Z1F0008858"/>
    <s v="0974"/>
    <s v="NC"/>
    <s v=""/>
    <s v="00000157"/>
    <s v=""/>
    <s v="00129024"/>
    <s v="27/7/2021"/>
    <n v="14507875"/>
    <s v="VEN"/>
    <s v="ROSA ULLOHA"/>
    <s v="V17742203"/>
    <n v="-14507875"/>
    <n v="0"/>
    <n v="-14507875"/>
    <n v="0"/>
    <s v="-"/>
    <n v="0"/>
    <n v="0"/>
    <s v="-"/>
    <n v="0"/>
    <n v="0"/>
    <s v="-"/>
    <n v="0"/>
    <n v="0"/>
    <s v="-"/>
    <n v="0"/>
  </r>
  <r>
    <s v="724"/>
    <x v="27"/>
    <x v="2"/>
    <s v="002"/>
    <s v="Z1F0008858"/>
    <s v="0974-0974"/>
    <s v="FC"/>
    <s v="00128925-00129085"/>
    <s v=""/>
    <s v=""/>
    <s v=""/>
    <s v=""/>
    <n v="0"/>
    <s v=""/>
    <s v="VENTAS NO CONTRIBUYENTES"/>
    <s v=""/>
    <n v="1920500685.7600009"/>
    <n v="0"/>
    <n v="1777262783.76"/>
    <n v="0"/>
    <s v="-"/>
    <n v="0"/>
    <n v="123480950"/>
    <s v="16"/>
    <n v="19756951.999999985"/>
    <n v="0"/>
    <s v="-"/>
    <n v="0"/>
    <n v="0"/>
    <s v="-"/>
    <n v="0"/>
  </r>
  <r>
    <s v="725"/>
    <x v="27"/>
    <x v="1"/>
    <s v="002"/>
    <s v="Z1B8050002"/>
    <s v="1949"/>
    <s v="FC"/>
    <s v="00175624"/>
    <s v=""/>
    <s v=""/>
    <s v=""/>
    <s v=""/>
    <n v="0"/>
    <s v=""/>
    <s v="JOHNSON FUENTES"/>
    <s v="V25948531"/>
    <n v="34859999.799999997"/>
    <n v="0"/>
    <n v="34735740.600000001"/>
    <n v="0"/>
    <s v="-"/>
    <n v="0"/>
    <n v="107120"/>
    <s v="16"/>
    <n v="17139.2"/>
    <n v="0"/>
    <s v="-"/>
    <n v="0"/>
    <n v="0"/>
    <s v="-"/>
    <n v="0"/>
  </r>
  <r>
    <s v="726"/>
    <x v="27"/>
    <x v="1"/>
    <s v="002"/>
    <s v="Z1B8050002"/>
    <s v="1949"/>
    <s v="FC"/>
    <s v="00175625"/>
    <s v=""/>
    <s v=""/>
    <s v=""/>
    <s v=""/>
    <n v="0"/>
    <s v=""/>
    <s v="STARLOAF C.A EL REY DEL PAN"/>
    <s v="J-402375999"/>
    <n v="601520000"/>
    <n v="0"/>
    <n v="601520000"/>
    <n v="0"/>
    <s v="-"/>
    <n v="0"/>
    <n v="0"/>
    <s v="-"/>
    <n v="0"/>
    <n v="0"/>
    <s v="-"/>
    <n v="0"/>
    <n v="0"/>
    <s v="-"/>
    <n v="0"/>
  </r>
  <r>
    <s v="727"/>
    <x v="27"/>
    <x v="1"/>
    <s v="002"/>
    <s v="Z1B8050002"/>
    <s v="1949"/>
    <s v="FC"/>
    <s v="00175626-00175690"/>
    <s v=""/>
    <s v=""/>
    <s v=""/>
    <s v=""/>
    <n v="0"/>
    <s v=""/>
    <s v="VENTAS NO CONTRIBUYENTES"/>
    <s v=""/>
    <n v="2452185021.2460003"/>
    <n v="0"/>
    <n v="1888618044.5500007"/>
    <n v="0"/>
    <s v="-"/>
    <n v="0"/>
    <n v="485833600.59999996"/>
    <s v="16"/>
    <n v="77733376.096000001"/>
    <n v="0"/>
    <s v="-"/>
    <n v="0"/>
    <n v="0"/>
    <s v="-"/>
    <n v="0"/>
  </r>
  <r>
    <s v="728"/>
    <x v="27"/>
    <x v="1"/>
    <s v="002"/>
    <s v="Z1B8050365"/>
    <s v="1350"/>
    <s v="FC "/>
    <s v="0008880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29"/>
    <x v="27"/>
    <x v="1"/>
    <s v="002"/>
    <s v="Z1B8050149"/>
    <s v="1873"/>
    <s v="FC"/>
    <s v="00215089-00215153"/>
    <m/>
    <m/>
    <m/>
    <m/>
    <n v="0"/>
    <m/>
    <s v="VENTAS NO CONTRIBUYENTES"/>
    <m/>
    <n v="797531799.99839997"/>
    <n v="0"/>
    <n v="786763500"/>
    <n v="0"/>
    <s v="-"/>
    <n v="0"/>
    <n v="9283017.2400000002"/>
    <s v="-"/>
    <n v="1485282.7584000002"/>
    <n v="0"/>
    <s v="-"/>
    <n v="0"/>
    <n v="0"/>
    <s v="-"/>
    <n v="0"/>
  </r>
  <r>
    <s v="730"/>
    <x v="27"/>
    <x v="1"/>
    <s v="002"/>
    <s v="Z1B8050149"/>
    <s v="1873"/>
    <s v="NC "/>
    <m/>
    <s v="00001291"/>
    <m/>
    <m/>
    <m/>
    <n v="0"/>
    <m/>
    <s v="NOTA DE CREDITO"/>
    <m/>
    <n v="-26648400"/>
    <n v="0"/>
    <n v="-26648400"/>
    <n v="0"/>
    <s v="-"/>
    <n v="0"/>
    <n v="0"/>
    <s v="-"/>
    <n v="0"/>
    <n v="0"/>
    <s v="-"/>
    <n v="0"/>
    <n v="0"/>
    <s v="-"/>
    <n v="0"/>
  </r>
  <r>
    <s v="731"/>
    <x v="27"/>
    <x v="0"/>
    <s v="003"/>
    <s v="Z1F0017848"/>
    <s v="0513"/>
    <s v="NC"/>
    <s v=""/>
    <s v="00000076"/>
    <s v=""/>
    <s v="00025763"/>
    <s v="27-07-2021"/>
    <n v="11384230"/>
    <s v="VEN"/>
    <s v="GUSTAVO QUINTERO"/>
    <s v="V6423864"/>
    <n v="-3016800"/>
    <n v="0"/>
    <n v="-3016800"/>
    <n v="0"/>
    <s v="-"/>
    <n v="0"/>
    <n v="0"/>
    <s v="-"/>
    <n v="0"/>
    <n v="0"/>
    <s v="-"/>
    <n v="0"/>
    <n v="0"/>
    <s v="-"/>
    <n v="0"/>
  </r>
  <r>
    <s v="732"/>
    <x v="27"/>
    <x v="0"/>
    <s v="003"/>
    <s v="Z1F0017848"/>
    <s v="0513-0513"/>
    <s v="FC"/>
    <s v="00025711-00025788"/>
    <s v=""/>
    <s v=""/>
    <s v=""/>
    <s v=""/>
    <n v="0"/>
    <s v=""/>
    <s v="VENTAS NO CONTRIBUYENTES"/>
    <s v=""/>
    <n v="2812277808.1500001"/>
    <n v="0"/>
    <n v="2000736407.77"/>
    <n v="0"/>
    <s v="-"/>
    <n v="0"/>
    <n v="699604655.5"/>
    <s v="16"/>
    <n v="111936744.88000003"/>
    <n v="0"/>
    <s v="-"/>
    <n v="0"/>
    <n v="0"/>
    <s v="-"/>
    <n v="0"/>
  </r>
  <r>
    <s v="733"/>
    <x v="27"/>
    <x v="2"/>
    <s v="003"/>
    <s v="Z1F0008965"/>
    <s v="0962"/>
    <s v="FC"/>
    <s v="00124458"/>
    <s v=""/>
    <s v=""/>
    <s v=""/>
    <s v=""/>
    <n v="0"/>
    <s v=""/>
    <s v="DISTRIBUIDORA VEGSSEO,CA"/>
    <s v="J40606107-7"/>
    <n v="30317247.800000001"/>
    <n v="0"/>
    <n v="19954875"/>
    <n v="8933080"/>
    <s v="16"/>
    <n v="1429292.8"/>
    <n v="0"/>
    <s v="-"/>
    <n v="0"/>
    <n v="0"/>
    <s v="-"/>
    <n v="0"/>
    <n v="0"/>
    <s v="-"/>
    <n v="0"/>
  </r>
  <r>
    <s v="734"/>
    <x v="27"/>
    <x v="2"/>
    <s v="003"/>
    <s v="Z1F0008965"/>
    <s v="0962-0962"/>
    <s v="FC"/>
    <s v="00124326-00124457"/>
    <s v=""/>
    <s v=""/>
    <s v=""/>
    <s v=""/>
    <n v="0"/>
    <s v=""/>
    <s v="VENTAS NO CONTRIBUYENTES"/>
    <s v=""/>
    <n v="1300688843.2600005"/>
    <n v="0"/>
    <n v="1150158056.0600004"/>
    <n v="0"/>
    <s v="-"/>
    <n v="0"/>
    <n v="129767920"/>
    <s v="16"/>
    <n v="20762867.199999996"/>
    <n v="0"/>
    <s v="-"/>
    <n v="0"/>
    <n v="0"/>
    <s v="-"/>
    <n v="0"/>
  </r>
  <r>
    <s v="735"/>
    <x v="27"/>
    <x v="2"/>
    <s v="003"/>
    <s v="Z1F0008965"/>
    <s v="0962-0962"/>
    <s v="FC"/>
    <s v="00124459-00124460"/>
    <s v=""/>
    <s v=""/>
    <s v=""/>
    <s v=""/>
    <n v="0"/>
    <s v=""/>
    <s v="VENTAS NO CONTRIBUYENTES"/>
    <s v=""/>
    <n v="15504382.699999999"/>
    <n v="0"/>
    <n v="15441197.5"/>
    <n v="0"/>
    <s v="-"/>
    <n v="0"/>
    <n v="54470"/>
    <s v="-"/>
    <n v="8715.2000000000007"/>
    <n v="0"/>
    <s v="-"/>
    <n v="0"/>
    <n v="0"/>
    <s v="-"/>
    <n v="0"/>
  </r>
  <r>
    <s v="736"/>
    <x v="27"/>
    <x v="1"/>
    <s v="003"/>
    <s v="Z1B8051199"/>
    <s v="0032"/>
    <s v="FC"/>
    <s v="00002505"/>
    <s v=""/>
    <s v=""/>
    <s v=""/>
    <s v=""/>
    <n v="0"/>
    <s v=""/>
    <s v="GRUPO CORPORATIVO MANUBER C.A"/>
    <s v="J-40982131-5"/>
    <n v="32239494.100000001"/>
    <n v="0"/>
    <n v="19096972.5"/>
    <n v="11329760"/>
    <s v="16"/>
    <n v="1812761.6000000001"/>
    <n v="0"/>
    <s v="-"/>
    <n v="0"/>
    <n v="0"/>
    <s v="-"/>
    <n v="0"/>
    <n v="0"/>
    <s v="-"/>
    <n v="0"/>
  </r>
  <r>
    <s v="737"/>
    <x v="27"/>
    <x v="1"/>
    <s v="003"/>
    <s v="Z1B8051199"/>
    <s v="0032"/>
    <s v="FC"/>
    <s v="00002501-00002504"/>
    <s v=""/>
    <s v=""/>
    <s v=""/>
    <s v=""/>
    <n v="0"/>
    <s v=""/>
    <s v="VENTAS NO CONTRIBUYENTES"/>
    <s v=""/>
    <n v="257304397.148"/>
    <n v="0"/>
    <n v="100919228.80000001"/>
    <n v="0"/>
    <s v="-"/>
    <n v="0"/>
    <n v="134814800.30000001"/>
    <s v="16"/>
    <n v="21570368.048"/>
    <n v="0"/>
    <s v="-"/>
    <n v="0"/>
    <n v="0"/>
    <s v="-"/>
    <n v="0"/>
  </r>
  <r>
    <s v="738"/>
    <x v="27"/>
    <x v="1"/>
    <s v="003"/>
    <s v="Z1B8051199"/>
    <s v="0032"/>
    <s v="FC"/>
    <s v="00002506-00002577"/>
    <s v=""/>
    <s v=""/>
    <s v=""/>
    <s v=""/>
    <n v="0"/>
    <s v=""/>
    <s v="VENTAS NO CONTRIBUYENTES"/>
    <s v=""/>
    <n v="3001428403.704"/>
    <n v="0"/>
    <n v="2150123219.5999999"/>
    <n v="0"/>
    <s v="-"/>
    <n v="0"/>
    <n v="733883779.39999998"/>
    <s v="-"/>
    <n v="117421404.70400003"/>
    <n v="0"/>
    <s v="-"/>
    <n v="0"/>
    <n v="0"/>
    <s v="-"/>
    <n v="0"/>
  </r>
  <r>
    <s v="739"/>
    <x v="27"/>
    <x v="0"/>
    <s v="004"/>
    <s v="Z1F0017963"/>
    <s v="0521"/>
    <s v="FC"/>
    <s v="00017316"/>
    <s v=""/>
    <s v=""/>
    <s v=""/>
    <s v=""/>
    <n v="0"/>
    <s v=""/>
    <s v="BODEGON BIELE VITE C.A."/>
    <s v="J410610832"/>
    <n v="335018300.65000004"/>
    <n v="0"/>
    <n v="296271191.85000002"/>
    <n v="33402680"/>
    <s v="16"/>
    <n v="5344428.8"/>
    <n v="0"/>
    <s v="-"/>
    <n v="0"/>
    <n v="0"/>
    <s v="-"/>
    <n v="0"/>
    <n v="0"/>
    <s v="-"/>
    <n v="0"/>
  </r>
  <r>
    <s v="740"/>
    <x v="27"/>
    <x v="0"/>
    <s v="004"/>
    <s v="Z1F0017963"/>
    <s v="0521-0521"/>
    <s v="FC"/>
    <s v="00017282-00017315"/>
    <s v=""/>
    <s v=""/>
    <s v=""/>
    <s v=""/>
    <n v="0"/>
    <s v=""/>
    <s v="VENTAS NO CONTRIBUYENTES"/>
    <s v=""/>
    <n v="1126069738.4399998"/>
    <n v="0"/>
    <n v="822062714.07999992"/>
    <n v="0"/>
    <s v="-"/>
    <n v="0"/>
    <n v="262075021"/>
    <s v="16"/>
    <n v="41932003.359999999"/>
    <n v="0"/>
    <s v="-"/>
    <n v="0"/>
    <n v="0"/>
    <s v="-"/>
    <n v="0"/>
  </r>
  <r>
    <s v="741"/>
    <x v="27"/>
    <x v="0"/>
    <s v="004"/>
    <s v="Z1F0017963"/>
    <s v="0521-0521"/>
    <s v="FC"/>
    <s v="00017317-00017327"/>
    <s v=""/>
    <s v=""/>
    <s v=""/>
    <s v=""/>
    <n v="0"/>
    <s v=""/>
    <s v="VENTAS NO CONTRIBUYENTES"/>
    <s v=""/>
    <n v="355371015.16000003"/>
    <n v="0"/>
    <n v="289148065.15999997"/>
    <n v="0"/>
    <s v="-"/>
    <n v="0"/>
    <n v="57088750"/>
    <s v="-"/>
    <n v="9134200"/>
    <n v="0"/>
    <s v="-"/>
    <n v="0"/>
    <n v="0"/>
    <s v="-"/>
    <n v="0"/>
  </r>
  <r>
    <s v="742"/>
    <x v="27"/>
    <x v="1"/>
    <s v="004"/>
    <s v="Z1B8050937"/>
    <s v="1877"/>
    <s v="FC"/>
    <s v="00173364"/>
    <s v=""/>
    <s v=""/>
    <s v=""/>
    <s v=""/>
    <n v="0"/>
    <s v=""/>
    <s v="ALIMENTOS COMARCA,C.A."/>
    <s v="J407069675"/>
    <n v="878280576.85000002"/>
    <n v="0"/>
    <n v="458503625.14999998"/>
    <n v="361876682.5"/>
    <s v="16"/>
    <n v="57900269.200000003"/>
    <n v="0"/>
    <s v="-"/>
    <n v="0"/>
    <n v="0"/>
    <s v="-"/>
    <n v="0"/>
    <n v="0"/>
    <s v="-"/>
    <n v="0"/>
  </r>
  <r>
    <s v="743"/>
    <x v="27"/>
    <x v="1"/>
    <s v="004"/>
    <s v="Z1B8050937"/>
    <s v="1877"/>
    <s v="FC"/>
    <s v="00173324-00173363"/>
    <s v=""/>
    <s v=""/>
    <s v=""/>
    <s v=""/>
    <n v="0"/>
    <s v=""/>
    <s v="VENTAS NO CONTRIBUYENTES"/>
    <s v=""/>
    <n v="1863697040.5139999"/>
    <n v="0"/>
    <n v="1449094809.7799997"/>
    <n v="0"/>
    <s v="-"/>
    <n v="0"/>
    <n v="357415716.14999998"/>
    <s v="-"/>
    <n v="57186514.583999991"/>
    <n v="0"/>
    <s v="-"/>
    <n v="0"/>
    <n v="0"/>
    <s v="-"/>
    <n v="0"/>
  </r>
  <r>
    <s v="744"/>
    <x v="27"/>
    <x v="1"/>
    <s v="004"/>
    <s v="Z1B8050937"/>
    <s v="1877"/>
    <s v="FC"/>
    <s v="00173365-00173405"/>
    <s v=""/>
    <s v=""/>
    <s v=""/>
    <s v=""/>
    <n v="0"/>
    <s v=""/>
    <s v="VENTAS NO CONTRIBUYENTES"/>
    <s v=""/>
    <n v="2415588660.0419998"/>
    <n v="0"/>
    <n v="1668558643.3499999"/>
    <n v="0"/>
    <s v="-"/>
    <n v="0"/>
    <n v="643991393.69999993"/>
    <s v="16"/>
    <n v="103038622.99200001"/>
    <n v="0"/>
    <s v="-"/>
    <n v="0"/>
    <n v="0"/>
    <s v="-"/>
    <n v="0"/>
  </r>
  <r>
    <s v="745"/>
    <x v="27"/>
    <x v="0"/>
    <s v="005"/>
    <s v="Z1F0017998"/>
    <s v="0511-0511"/>
    <s v="FC"/>
    <s v="00021304-00021350"/>
    <s v=""/>
    <s v=""/>
    <s v=""/>
    <s v=""/>
    <n v="0"/>
    <s v=""/>
    <s v="VENTAS NO CONTRIBUYENTES"/>
    <s v=""/>
    <n v="1689501428.2400005"/>
    <n v="0"/>
    <n v="1266316830.3800004"/>
    <n v="0"/>
    <s v="-"/>
    <n v="0"/>
    <n v="364814308.5"/>
    <s v="16"/>
    <n v="58370289.360000007"/>
    <n v="0"/>
    <s v="-"/>
    <n v="0"/>
    <n v="0"/>
    <s v="-"/>
    <n v="0"/>
  </r>
  <r>
    <s v="746"/>
    <x v="27"/>
    <x v="1"/>
    <s v="005"/>
    <s v="Z1B8050363"/>
    <s v="0033"/>
    <s v="FC"/>
    <s v="00003414"/>
    <s v=""/>
    <s v=""/>
    <s v=""/>
    <s v=""/>
    <n v="0"/>
    <s v=""/>
    <s v="FUNDACION METANOIA"/>
    <s v="J315792265"/>
    <n v="167600000"/>
    <n v="0"/>
    <n v="167600000"/>
    <n v="0"/>
    <s v="-"/>
    <n v="0"/>
    <n v="0"/>
    <s v="-"/>
    <n v="0"/>
    <n v="0"/>
    <s v="-"/>
    <n v="0"/>
    <n v="0"/>
    <s v="-"/>
    <n v="0"/>
  </r>
  <r>
    <s v="747"/>
    <x v="27"/>
    <x v="1"/>
    <s v="005"/>
    <s v="Z1B8050363"/>
    <s v="0033"/>
    <s v="FC"/>
    <s v="00003377-00003413"/>
    <s v=""/>
    <s v=""/>
    <s v=""/>
    <s v=""/>
    <n v="0"/>
    <s v=""/>
    <s v="VENTAS NO CONTRIBUYENTES"/>
    <s v=""/>
    <n v="1402911178.2580001"/>
    <n v="0"/>
    <n v="1004300196.9500003"/>
    <n v="0"/>
    <s v="-"/>
    <n v="0"/>
    <n v="343630156.29999995"/>
    <s v="-"/>
    <n v="54980825.008000001"/>
    <n v="0"/>
    <s v="-"/>
    <n v="0"/>
    <n v="0"/>
    <s v="-"/>
    <n v="0"/>
  </r>
  <r>
    <s v="748"/>
    <x v="27"/>
    <x v="1"/>
    <s v="005"/>
    <s v="Z1B8050363"/>
    <s v="0033"/>
    <s v="FC"/>
    <s v="00003415-00003482"/>
    <s v=""/>
    <s v=""/>
    <s v=""/>
    <s v=""/>
    <n v="0"/>
    <s v=""/>
    <s v="VENTAS NO CONTRIBUYENTES"/>
    <s v=""/>
    <n v="2619394424.1620007"/>
    <n v="0"/>
    <n v="2127429124.4999998"/>
    <n v="0"/>
    <s v="-"/>
    <n v="0"/>
    <n v="424108016.95000005"/>
    <s v="16"/>
    <n v="67857282.711999997"/>
    <n v="0"/>
    <s v="-"/>
    <n v="0"/>
    <n v="0"/>
    <s v="-"/>
    <n v="0"/>
  </r>
  <r>
    <s v="749"/>
    <x v="27"/>
    <x v="0"/>
    <s v="006"/>
    <s v="Z1F0017787"/>
    <s v="0483-0483"/>
    <s v="FC"/>
    <s v="00009805-00009839"/>
    <s v=""/>
    <s v=""/>
    <s v=""/>
    <s v=""/>
    <n v="0"/>
    <s v=""/>
    <s v="VENTAS NO CONTRIBUYENTES"/>
    <s v=""/>
    <n v="1590518285.8180001"/>
    <n v="0"/>
    <n v="1157085700.0900002"/>
    <n v="0"/>
    <s v="-"/>
    <n v="0"/>
    <n v="373648780.80000001"/>
    <s v="-"/>
    <n v="59783804.928000011"/>
    <n v="0"/>
    <s v="-"/>
    <n v="0"/>
    <n v="0"/>
    <s v="-"/>
    <n v="0"/>
  </r>
  <r>
    <s v="750"/>
    <x v="27"/>
    <x v="1"/>
    <s v="006"/>
    <s v="Z1B8044815"/>
    <s v="1941"/>
    <s v="FC"/>
    <s v="00167941-00168044"/>
    <s v=""/>
    <s v=""/>
    <s v=""/>
    <s v=""/>
    <n v="0"/>
    <s v=""/>
    <s v="VENTAS NO CONTRIBUYENTES"/>
    <s v=""/>
    <n v="4284000156.6279998"/>
    <n v="0"/>
    <n v="3216198760.0799994"/>
    <n v="0"/>
    <s v="-"/>
    <n v="0"/>
    <n v="920518445.30000007"/>
    <s v="16"/>
    <n v="147282951.248"/>
    <n v="0"/>
    <s v="-"/>
    <n v="0"/>
    <n v="0"/>
    <s v="-"/>
    <n v="0"/>
  </r>
  <r>
    <s v="751"/>
    <x v="27"/>
    <x v="1"/>
    <s v="007"/>
    <s v="Z1B8050013"/>
    <s v="1976"/>
    <s v="FC"/>
    <s v="00184430-00184451"/>
    <s v=""/>
    <s v=""/>
    <s v=""/>
    <s v=""/>
    <n v="0"/>
    <s v=""/>
    <s v="VENTAS NO CONTRIBUYENTES"/>
    <s v=""/>
    <n v="1259165572.5179999"/>
    <n v="0"/>
    <n v="1104077771.95"/>
    <n v="0"/>
    <s v="-"/>
    <n v="0"/>
    <n v="133696379.8"/>
    <s v="16"/>
    <n v="21391420.767999999"/>
    <n v="0"/>
    <s v="-"/>
    <n v="0"/>
    <n v="0"/>
    <s v="-"/>
    <n v="0"/>
  </r>
  <r>
    <s v="752"/>
    <x v="27"/>
    <x v="0"/>
    <s v="008"/>
    <s v="Z1F0017970"/>
    <s v="0147-0147"/>
    <s v="FC"/>
    <s v="00002195-00002198"/>
    <s v=""/>
    <s v=""/>
    <s v=""/>
    <s v=""/>
    <n v="0"/>
    <s v=""/>
    <s v="VENTAS NO CONTRIBUYENTES"/>
    <s v=""/>
    <n v="36997364.799999997"/>
    <n v="0"/>
    <n v="0"/>
    <n v="0"/>
    <s v="-"/>
    <n v="0"/>
    <n v="31894280"/>
    <s v="16"/>
    <n v="5103084.8"/>
    <n v="0"/>
    <s v="-"/>
    <n v="0"/>
    <n v="0"/>
    <s v="-"/>
    <n v="0"/>
  </r>
  <r>
    <s v="753"/>
    <x v="27"/>
    <x v="1"/>
    <s v="008"/>
    <s v="Z1B8050003"/>
    <s v="1892"/>
    <s v="FC"/>
    <s v="00184382"/>
    <s v=""/>
    <s v=""/>
    <s v=""/>
    <s v=""/>
    <n v="0"/>
    <s v=""/>
    <s v="DISTRIBUIDORA DE AVES PABLO CHIKEN"/>
    <s v="J402202580"/>
    <n v="34309563.600000001"/>
    <n v="0"/>
    <n v="0"/>
    <n v="29577210"/>
    <s v="16"/>
    <n v="4732353.5999999996"/>
    <n v="0"/>
    <s v="-"/>
    <n v="0"/>
    <n v="0"/>
    <s v="-"/>
    <n v="0"/>
    <n v="0"/>
    <s v="-"/>
    <n v="0"/>
  </r>
  <r>
    <s v="754"/>
    <x v="27"/>
    <x v="1"/>
    <s v="008"/>
    <s v="Z1B8050003"/>
    <s v="1892"/>
    <s v="FC"/>
    <s v="00184299-00184381"/>
    <s v=""/>
    <s v=""/>
    <s v=""/>
    <s v=""/>
    <n v="0"/>
    <s v=""/>
    <s v="VENTAS NO CONTRIBUYENTES"/>
    <s v=""/>
    <n v="3955859746.3220015"/>
    <n v="0"/>
    <n v="3128462308.9000015"/>
    <n v="0"/>
    <s v="-"/>
    <n v="0"/>
    <n v="713273652.95000005"/>
    <s v="-"/>
    <n v="114123784.47200002"/>
    <n v="0"/>
    <s v="-"/>
    <n v="0"/>
    <n v="0"/>
    <s v="-"/>
    <n v="0"/>
  </r>
  <r>
    <s v="755"/>
    <x v="27"/>
    <x v="1"/>
    <s v="008"/>
    <s v="Z1B8050003"/>
    <s v="1892"/>
    <s v="FC"/>
    <s v="00184383-00184388"/>
    <s v=""/>
    <s v=""/>
    <s v=""/>
    <s v=""/>
    <n v="0"/>
    <s v=""/>
    <s v="VENTAS NO CONTRIBUYENTES"/>
    <s v=""/>
    <n v="247974876.05000001"/>
    <n v="0"/>
    <n v="159988026.93000001"/>
    <n v="0"/>
    <s v="-"/>
    <n v="0"/>
    <n v="75850732"/>
    <s v="16"/>
    <n v="12136117.119999999"/>
    <n v="0"/>
    <s v="-"/>
    <n v="0"/>
    <n v="0"/>
    <s v="-"/>
    <n v="0"/>
  </r>
  <r>
    <s v="756"/>
    <x v="27"/>
    <x v="1"/>
    <s v="009"/>
    <s v="Z1B8014458"/>
    <s v="1943"/>
    <s v="FC"/>
    <s v="00185205"/>
    <s v=""/>
    <s v=""/>
    <s v=""/>
    <s v=""/>
    <n v="0"/>
    <s v=""/>
    <s v="OHSISALUD C.A"/>
    <s v="J-41151440-3"/>
    <n v="73657078.449999988"/>
    <n v="0"/>
    <n v="73467522.849999994"/>
    <n v="163410"/>
    <s v="16"/>
    <n v="26145.599999999999"/>
    <n v="0"/>
    <s v="-"/>
    <n v="0"/>
    <n v="0"/>
    <s v="-"/>
    <n v="0"/>
    <n v="0"/>
    <s v="-"/>
    <n v="0"/>
  </r>
  <r>
    <s v="757"/>
    <x v="27"/>
    <x v="1"/>
    <s v="009"/>
    <s v="Z1B8014458"/>
    <s v="1943"/>
    <s v="FC"/>
    <s v="00185190"/>
    <s v=""/>
    <s v=""/>
    <s v=""/>
    <s v=""/>
    <n v="0"/>
    <s v=""/>
    <s v="PANADERIA PASTELERIA BOCHE"/>
    <s v="J-41161385-3"/>
    <n v="751900000"/>
    <n v="0"/>
    <n v="751900000"/>
    <n v="0"/>
    <s v="-"/>
    <n v="0"/>
    <n v="0"/>
    <s v="-"/>
    <n v="0"/>
    <n v="0"/>
    <s v="-"/>
    <n v="0"/>
    <n v="0"/>
    <s v="-"/>
    <n v="0"/>
  </r>
  <r>
    <s v="758"/>
    <x v="27"/>
    <x v="1"/>
    <s v="009"/>
    <s v="Z1B8014458"/>
    <s v="1943"/>
    <s v="FC"/>
    <s v="00185191-00185204"/>
    <s v=""/>
    <s v=""/>
    <s v=""/>
    <s v=""/>
    <n v="0"/>
    <s v=""/>
    <s v="VENTAS NO CONTRIBUYENTES"/>
    <s v=""/>
    <n v="753848969.31399989"/>
    <n v="0"/>
    <n v="655707454.5"/>
    <n v="0"/>
    <s v="-"/>
    <n v="0"/>
    <n v="84604754.150000006"/>
    <s v="-"/>
    <n v="13536760.663999999"/>
    <n v="0"/>
    <s v="-"/>
    <n v="0"/>
    <n v="0"/>
    <s v="-"/>
    <n v="0"/>
  </r>
  <r>
    <s v="759"/>
    <x v="27"/>
    <x v="1"/>
    <s v="009"/>
    <s v="Z1B8014458"/>
    <s v="1943"/>
    <s v="FC"/>
    <s v="00185206-00185239"/>
    <s v=""/>
    <s v=""/>
    <s v=""/>
    <s v=""/>
    <n v="0"/>
    <s v=""/>
    <s v="VENTAS NO CONTRIBUYENTES"/>
    <s v=""/>
    <n v="1779323367.9500003"/>
    <n v="0"/>
    <n v="1634469474.3000002"/>
    <n v="0"/>
    <s v="-"/>
    <n v="0"/>
    <n v="124874046.25"/>
    <s v="-"/>
    <n v="19979847.399999999"/>
    <n v="0"/>
    <s v="-"/>
    <n v="0"/>
    <n v="0"/>
    <s v="-"/>
    <n v="0"/>
  </r>
  <r>
    <s v="760"/>
    <x v="27"/>
    <x v="1"/>
    <s v="009"/>
    <s v="Z1B8014458"/>
    <s v="1943"/>
    <s v="FC"/>
    <s v="00185240-00185263"/>
    <s v=""/>
    <s v=""/>
    <s v=""/>
    <s v=""/>
    <n v="0"/>
    <s v=""/>
    <s v="VENTAS NO CONTRIBUYENTES"/>
    <s v=""/>
    <n v="1198475464.6819999"/>
    <n v="0"/>
    <n v="652750578.94999981"/>
    <n v="0"/>
    <s v="-"/>
    <n v="0"/>
    <n v="470452487.69999999"/>
    <s v="16"/>
    <n v="75272398.03199999"/>
    <n v="0"/>
    <s v="-"/>
    <n v="0"/>
    <n v="0"/>
    <s v="-"/>
    <n v="0"/>
  </r>
  <r>
    <s v="761"/>
    <x v="27"/>
    <x v="1"/>
    <s v="010"/>
    <s v="Z1F0000341"/>
    <s v="1416"/>
    <s v="FC"/>
    <s v="00082193-00082207"/>
    <s v=""/>
    <s v=""/>
    <s v=""/>
    <s v=""/>
    <n v="0"/>
    <s v=""/>
    <s v="VENTAS NO CONTRIBUYENTES"/>
    <s v=""/>
    <n v="392912208.21999997"/>
    <n v="0"/>
    <n v="293617638.5"/>
    <n v="0"/>
    <s v="-"/>
    <n v="0"/>
    <n v="85598767"/>
    <s v="16"/>
    <n v="13695802.720000001"/>
    <n v="0"/>
    <s v="-"/>
    <n v="0"/>
    <n v="0"/>
    <s v="-"/>
    <n v="0"/>
  </r>
  <r>
    <s v="762"/>
    <x v="27"/>
    <x v="1"/>
    <s v="011"/>
    <s v="Z1F0004616"/>
    <s v="0849"/>
    <s v="FC"/>
    <s v="00114401"/>
    <s v=""/>
    <s v=""/>
    <s v=""/>
    <s v=""/>
    <n v="0"/>
    <s v=""/>
    <s v="HINVESIONES DICIPIZZA"/>
    <s v="J-408083205"/>
    <n v="43260000"/>
    <n v="0"/>
    <n v="43260000"/>
    <n v="0"/>
    <s v="-"/>
    <n v="0"/>
    <n v="0"/>
    <s v="-"/>
    <n v="0"/>
    <n v="0"/>
    <s v="-"/>
    <n v="0"/>
    <n v="0"/>
    <s v="-"/>
    <n v="0"/>
  </r>
  <r>
    <s v="763"/>
    <x v="27"/>
    <x v="1"/>
    <s v="011"/>
    <s v="Z1F0004616"/>
    <s v="0849"/>
    <s v="FC"/>
    <s v="00114400"/>
    <s v=""/>
    <s v=""/>
    <s v=""/>
    <s v=""/>
    <n v="0"/>
    <s v=""/>
    <s v="LUCHERIA TEQUEEMPANADA"/>
    <s v="V294208320"/>
    <n v="8301800"/>
    <n v="0"/>
    <n v="8301800"/>
    <n v="0"/>
    <s v="-"/>
    <n v="0"/>
    <n v="0"/>
    <s v="-"/>
    <n v="0"/>
    <n v="0"/>
    <s v="-"/>
    <n v="0"/>
    <n v="0"/>
    <s v="-"/>
    <n v="0"/>
  </r>
  <r>
    <s v="764"/>
    <x v="27"/>
    <x v="1"/>
    <s v="011"/>
    <s v="Z1F0004616"/>
    <s v="0849-0849"/>
    <s v="FC"/>
    <s v="00114397-00114399"/>
    <s v=""/>
    <s v=""/>
    <s v=""/>
    <s v=""/>
    <n v="0"/>
    <s v=""/>
    <s v="VENTAS NO CONTRIBUYENTES"/>
    <s v=""/>
    <n v="15731128.199999999"/>
    <n v="0"/>
    <n v="11487198.6"/>
    <n v="0"/>
    <s v="-"/>
    <n v="0"/>
    <n v="3658560"/>
    <s v="-"/>
    <n v="585369.59999999998"/>
    <n v="0"/>
    <s v="-"/>
    <n v="0"/>
    <n v="0"/>
    <s v="-"/>
    <n v="0"/>
  </r>
  <r>
    <s v="765"/>
    <x v="27"/>
    <x v="1"/>
    <s v="011"/>
    <s v="Z1F0004616"/>
    <s v="0849-0849"/>
    <s v="FC"/>
    <s v="00114402-00114529"/>
    <s v=""/>
    <s v=""/>
    <s v=""/>
    <s v=""/>
    <n v="0"/>
    <s v=""/>
    <s v="VENTAS NO CONTRIBUYENTES"/>
    <s v=""/>
    <n v="1327554375.23"/>
    <n v="0"/>
    <n v="1236889222.99"/>
    <n v="0"/>
    <s v="-"/>
    <n v="0"/>
    <n v="78159614"/>
    <s v="-"/>
    <n v="12505538.239999998"/>
    <n v="0"/>
    <s v="-"/>
    <n v="0"/>
    <n v="0"/>
    <s v="-"/>
    <n v="0"/>
  </r>
  <r>
    <s v="766"/>
    <x v="27"/>
    <x v="1"/>
    <s v="012"/>
    <s v="Z1B8038506"/>
    <s v="1797"/>
    <s v="FC"/>
    <s v="00076221-00076231"/>
    <s v=""/>
    <s v=""/>
    <s v=""/>
    <s v=""/>
    <n v="0"/>
    <s v=""/>
    <s v="VENTAS NO CONTRIBUYENTES"/>
    <s v=""/>
    <n v="66311723.600000009"/>
    <n v="0"/>
    <n v="27519920"/>
    <n v="0"/>
    <s v="-"/>
    <n v="0"/>
    <n v="33441210"/>
    <s v="16"/>
    <n v="5350593.6000000006"/>
    <n v="0"/>
    <s v="-"/>
    <n v="0"/>
    <n v="0"/>
    <s v="-"/>
    <n v="0"/>
  </r>
  <r>
    <s v="767"/>
    <x v="27"/>
    <x v="1"/>
    <s v="013"/>
    <s v="Z1B8050578"/>
    <s v="1756"/>
    <s v="FC"/>
    <s v="00157305"/>
    <s v=""/>
    <s v=""/>
    <s v=""/>
    <s v=""/>
    <n v="0"/>
    <s v=""/>
    <s v="ALBA"/>
    <s v="V299225401 "/>
    <n v="9070921.5999999996"/>
    <n v="0"/>
    <n v="0"/>
    <n v="7819760"/>
    <s v="16"/>
    <n v="1251161.6000000001"/>
    <n v="0"/>
    <s v="-"/>
    <n v="0"/>
    <n v="0"/>
    <s v="-"/>
    <n v="0"/>
    <n v="0"/>
    <s v="-"/>
    <n v="0"/>
  </r>
  <r>
    <s v="768"/>
    <x v="27"/>
    <x v="1"/>
    <s v="013"/>
    <s v="Z1B8050578"/>
    <s v="1756"/>
    <s v="NC"/>
    <s v=""/>
    <s v="00000061"/>
    <s v=""/>
    <s v="00157279"/>
    <s v="26/7/2021"/>
    <n v="15492559.6"/>
    <s v="VEN"/>
    <s v="RUDY QUINTERO"/>
    <s v="V6320662 "/>
    <n v="-4078800"/>
    <n v="0"/>
    <n v="-4078800"/>
    <n v="0"/>
    <s v="-"/>
    <n v="0"/>
    <n v="0"/>
    <s v="-"/>
    <n v="0"/>
    <n v="0"/>
    <s v="-"/>
    <n v="0"/>
    <n v="0"/>
    <s v="-"/>
    <n v="0"/>
  </r>
  <r>
    <s v="769"/>
    <x v="27"/>
    <x v="1"/>
    <s v="013"/>
    <s v="Z1B8050578"/>
    <s v="1756-1756"/>
    <s v="FC"/>
    <s v="00157294-00157304"/>
    <s v=""/>
    <s v=""/>
    <s v=""/>
    <s v=""/>
    <n v="0"/>
    <s v=""/>
    <s v="VENTAS NO CONTRIBUYENTES"/>
    <s v=""/>
    <n v="103108569.40000001"/>
    <n v="0"/>
    <n v="92594329.400000006"/>
    <n v="0"/>
    <s v="-"/>
    <n v="0"/>
    <n v="9064000"/>
    <s v="16"/>
    <n v="1450240"/>
    <n v="0"/>
    <s v="-"/>
    <n v="0"/>
    <n v="0"/>
    <s v="-"/>
    <n v="0"/>
  </r>
  <r>
    <s v="770"/>
    <x v="27"/>
    <x v="1"/>
    <s v="013"/>
    <s v="Z1B8050578"/>
    <s v="1756-1756"/>
    <s v="FC"/>
    <s v="00157306-00157408"/>
    <s v=""/>
    <s v=""/>
    <s v=""/>
    <s v=""/>
    <n v="0"/>
    <s v=""/>
    <s v="VENTAS NO CONTRIBUYENTES"/>
    <s v=""/>
    <n v="1129318052.26"/>
    <n v="0"/>
    <n v="999171121.46000004"/>
    <n v="0"/>
    <s v="-"/>
    <n v="0"/>
    <n v="112195630"/>
    <s v="16"/>
    <n v="17951300.800000004"/>
    <n v="0"/>
    <s v="-"/>
    <n v="0"/>
    <n v="0"/>
    <s v="-"/>
    <n v="0"/>
  </r>
  <r>
    <s v="771"/>
    <x v="27"/>
    <x v="1"/>
    <s v="014"/>
    <s v="Z1F0000338"/>
    <s v="1638"/>
    <s v="FC"/>
    <s v="00068341-00068402"/>
    <s v=""/>
    <s v=""/>
    <s v=""/>
    <s v=""/>
    <n v="0"/>
    <s v=""/>
    <s v="VENTAS NO CONTRIBUYENTES"/>
    <s v=""/>
    <n v="455023608.79999995"/>
    <n v="0"/>
    <n v="275324900"/>
    <n v="0"/>
    <s v="-"/>
    <n v="0"/>
    <n v="154912680"/>
    <s v="16"/>
    <n v="24786028.799999997"/>
    <n v="0"/>
    <s v="-"/>
    <n v="0"/>
    <n v="0"/>
    <s v="-"/>
    <n v="0"/>
  </r>
  <r>
    <s v="772"/>
    <x v="27"/>
    <x v="1"/>
    <s v="015"/>
    <s v="Z1B8050356"/>
    <s v="1775"/>
    <s v="FC"/>
    <s v="00092048-00092052"/>
    <s v=""/>
    <s v=""/>
    <s v=""/>
    <s v=""/>
    <n v="0"/>
    <s v=""/>
    <s v="VENTAS NO CONTRIBUYENTES"/>
    <s v=""/>
    <n v="206329154.64999998"/>
    <n v="0"/>
    <n v="172826417.44999999"/>
    <n v="0"/>
    <s v="-"/>
    <n v="0"/>
    <n v="28881670"/>
    <s v="16"/>
    <n v="4621067.1999999993"/>
    <n v="0"/>
    <s v="-"/>
    <n v="0"/>
    <n v="0"/>
    <s v="-"/>
    <n v="0"/>
  </r>
  <r>
    <s v="773"/>
    <x v="27"/>
    <x v="1"/>
    <s v="016"/>
    <s v="Z1F0000490"/>
    <s v="0316"/>
    <s v="FC"/>
    <s v="00006885-00006938"/>
    <s v=""/>
    <s v=""/>
    <s v=""/>
    <s v=""/>
    <n v="0"/>
    <s v=""/>
    <s v="VENTAS NO CONTRIBUYENTES"/>
    <s v=""/>
    <n v="419631716.06000006"/>
    <n v="0"/>
    <n v="355321819.5"/>
    <n v="0"/>
    <s v="-"/>
    <n v="0"/>
    <n v="55439566"/>
    <s v="-"/>
    <n v="8870330.5600000005"/>
    <n v="0"/>
    <s v="-"/>
    <n v="0"/>
    <n v="0"/>
    <s v="-"/>
    <n v="0"/>
  </r>
  <r>
    <s v="774"/>
    <x v="27"/>
    <x v="1"/>
    <s v="017"/>
    <s v="Z7C0004030"/>
    <s v="023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75"/>
    <x v="28"/>
    <x v="0"/>
    <s v="001"/>
    <s v="Z1F0017854"/>
    <s v="0524"/>
    <s v="FC"/>
    <s v="00031804"/>
    <s v=""/>
    <s v=""/>
    <s v=""/>
    <s v=""/>
    <n v="0"/>
    <s v=""/>
    <s v="INVERSIONES SI SE PUEDE"/>
    <s v="J412775600"/>
    <n v="37842110.700000003"/>
    <n v="0"/>
    <n v="16086960.299999997"/>
    <n v="18754440"/>
    <s v="16"/>
    <n v="3000710.4"/>
    <n v="0"/>
    <s v="-"/>
    <n v="0"/>
    <n v="0"/>
    <s v="-"/>
    <n v="0"/>
    <n v="0"/>
    <s v="-"/>
    <n v="0"/>
  </r>
  <r>
    <s v="776"/>
    <x v="28"/>
    <x v="0"/>
    <s v="001"/>
    <s v="Z1F0017854"/>
    <s v="0524-0524"/>
    <s v="FC"/>
    <s v="00031753-00031803"/>
    <s v=""/>
    <s v=""/>
    <s v=""/>
    <s v=""/>
    <n v="0"/>
    <s v=""/>
    <s v="VENTAS NO CONTRIBUYENTES"/>
    <s v=""/>
    <n v="2055085387.8400002"/>
    <n v="0"/>
    <n v="1438991571.4000003"/>
    <n v="0"/>
    <s v="-"/>
    <n v="0"/>
    <n v="531115359"/>
    <s v="16"/>
    <n v="84978457.439999983"/>
    <n v="0"/>
    <s v="-"/>
    <n v="0"/>
    <n v="0"/>
    <s v="-"/>
    <n v="0"/>
  </r>
  <r>
    <s v="777"/>
    <x v="28"/>
    <x v="0"/>
    <s v="001"/>
    <s v="Z1F0017854"/>
    <s v="0524-0524"/>
    <s v="FC"/>
    <s v="00031805-00031826"/>
    <s v=""/>
    <s v=""/>
    <s v=""/>
    <s v=""/>
    <n v="0"/>
    <s v=""/>
    <s v="VENTAS NO CONTRIBUYENTES"/>
    <s v=""/>
    <n v="869291043.29999995"/>
    <n v="0"/>
    <n v="570292236.87"/>
    <n v="0"/>
    <s v="-"/>
    <n v="0"/>
    <n v="257757591.75"/>
    <s v="16"/>
    <n v="41241214.679999985"/>
    <n v="0"/>
    <s v="-"/>
    <n v="0"/>
    <n v="0"/>
    <s v="-"/>
    <n v="0"/>
  </r>
  <r>
    <s v="778"/>
    <x v="28"/>
    <x v="1"/>
    <s v="001"/>
    <s v="Z1F0000700"/>
    <s v="1614"/>
    <s v="FC"/>
    <s v="30108000-30204000"/>
    <s v=""/>
    <s v=""/>
    <s v=""/>
    <s v=""/>
    <n v="0"/>
    <s v=""/>
    <s v="VENTAS NO CONTRIBUYENTES"/>
    <s v=""/>
    <n v="3372934358.8619995"/>
    <n v="0"/>
    <n v="2612286386.4499998"/>
    <n v="0"/>
    <s v="-"/>
    <n v="0"/>
    <n v="655731010.70000005"/>
    <s v="16"/>
    <n v="104916961.71200001"/>
    <n v="0"/>
    <s v="-"/>
    <n v="0"/>
    <n v="0"/>
    <s v="-"/>
    <n v="0"/>
  </r>
  <r>
    <s v="779"/>
    <x v="28"/>
    <x v="1"/>
    <s v="001"/>
    <s v="Z1F0000700"/>
    <s v="1614"/>
    <s v="NC"/>
    <s v=""/>
    <s v="00000274"/>
    <s v=""/>
    <s v="30133000"/>
    <s v="28/7/2021"/>
    <n v="42486600"/>
    <s v="VEN"/>
    <s v="WINIFER VIANA"/>
    <s v="V25539472 "/>
    <n v="-16341000"/>
    <n v="0"/>
    <n v="-16341000"/>
    <n v="0"/>
    <s v="-"/>
    <n v="0"/>
    <n v="0"/>
    <s v="-"/>
    <n v="0"/>
    <n v="0"/>
    <s v="-"/>
    <n v="0"/>
    <n v="0"/>
    <s v="-"/>
    <n v="0"/>
  </r>
  <r>
    <s v="780"/>
    <x v="28"/>
    <x v="0"/>
    <s v="002"/>
    <s v="Z1F0017966"/>
    <s v="0521-0521"/>
    <s v="FC"/>
    <s v="00017074-00017137"/>
    <s v=""/>
    <s v=""/>
    <s v=""/>
    <s v=""/>
    <n v="0"/>
    <s v=""/>
    <s v="VENTAS NO CONTRIBUYENTES"/>
    <s v=""/>
    <n v="1639088922.5439999"/>
    <n v="0"/>
    <n v="1155821732.1399999"/>
    <n v="0"/>
    <s v="-"/>
    <n v="0"/>
    <n v="416609646.89999998"/>
    <s v="-"/>
    <n v="66657543.504000008"/>
    <n v="0"/>
    <s v="-"/>
    <n v="0"/>
    <n v="0"/>
    <s v="-"/>
    <n v="0"/>
  </r>
  <r>
    <s v="781"/>
    <x v="28"/>
    <x v="2"/>
    <s v="002"/>
    <s v="Z1F0008858"/>
    <s v="0975-0975"/>
    <s v="FC"/>
    <s v="00129086-00129189"/>
    <s v=""/>
    <s v=""/>
    <s v=""/>
    <s v=""/>
    <n v="0"/>
    <s v=""/>
    <s v="VENTAS NO CONTRIBUYENTES"/>
    <s v=""/>
    <n v="1224357742.6600003"/>
    <n v="0"/>
    <n v="1143344595.46"/>
    <n v="0"/>
    <s v="-"/>
    <n v="0"/>
    <n v="69838920"/>
    <s v="16"/>
    <n v="11174227.200000001"/>
    <n v="0"/>
    <s v="-"/>
    <n v="0"/>
    <n v="0"/>
    <s v="-"/>
    <n v="0"/>
  </r>
  <r>
    <s v="782"/>
    <x v="28"/>
    <x v="1"/>
    <s v="002"/>
    <s v="Z1B8050002"/>
    <s v="1950"/>
    <s v="FC"/>
    <s v="00175691-00175723"/>
    <s v=""/>
    <s v=""/>
    <s v=""/>
    <s v=""/>
    <n v="0"/>
    <s v=""/>
    <s v="VENTAS NO CONTRIBUYENTES"/>
    <s v=""/>
    <n v="850435273.02199996"/>
    <n v="0"/>
    <n v="646648519.02999985"/>
    <n v="0"/>
    <s v="-"/>
    <n v="0"/>
    <n v="175678236.20000002"/>
    <s v="-"/>
    <n v="28108517.792000003"/>
    <n v="0"/>
    <s v="-"/>
    <n v="0"/>
    <n v="0"/>
    <s v="-"/>
    <n v="0"/>
  </r>
  <r>
    <s v="783"/>
    <x v="28"/>
    <x v="1"/>
    <s v="002"/>
    <s v="Z1B8050365"/>
    <s v="1351"/>
    <s v="FC "/>
    <s v="0008880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84"/>
    <x v="28"/>
    <x v="1"/>
    <s v="002"/>
    <s v="Z1B8050149"/>
    <s v="1874"/>
    <s v="FC"/>
    <s v="00215154-00215218"/>
    <m/>
    <m/>
    <m/>
    <m/>
    <n v="0"/>
    <m/>
    <s v="VENTAS NO CONTRIBUYENTES"/>
    <m/>
    <n v="593380800"/>
    <n v="0"/>
    <n v="593380800"/>
    <n v="0"/>
    <s v="-"/>
    <n v="0"/>
    <n v="0"/>
    <s v="-"/>
    <n v="0"/>
    <n v="0"/>
    <s v="-"/>
    <n v="0"/>
    <n v="0"/>
    <s v="-"/>
    <n v="0"/>
  </r>
  <r>
    <s v="785"/>
    <x v="28"/>
    <x v="0"/>
    <s v="003"/>
    <s v="Z1F0017848"/>
    <s v="0514"/>
    <s v="NC"/>
    <s v=""/>
    <s v="00000077"/>
    <s v=""/>
    <s v="00021370"/>
    <s v="28-07-2021"/>
    <n v="84848170.400000006"/>
    <s v="VEN"/>
    <s v="DIEGO LEDEZMA"/>
    <s v="V24463820"/>
    <n v="-3241886.8"/>
    <n v="0"/>
    <n v="0"/>
    <n v="0"/>
    <s v="-"/>
    <n v="0"/>
    <n v="-2794730"/>
    <s v="16"/>
    <n v="-447156.8"/>
    <n v="0"/>
    <s v="-"/>
    <n v="0"/>
    <n v="0"/>
    <s v="-"/>
    <n v="0"/>
  </r>
  <r>
    <s v="786"/>
    <x v="28"/>
    <x v="0"/>
    <s v="003"/>
    <s v="Z1F0017848"/>
    <s v="0514-0514"/>
    <s v="FC"/>
    <s v="00025789-00025881"/>
    <s v=""/>
    <s v=""/>
    <s v=""/>
    <s v=""/>
    <n v="0"/>
    <s v=""/>
    <s v="VENTAS NO CONTRIBUYENTES"/>
    <s v=""/>
    <n v="2611128085.5079999"/>
    <n v="0"/>
    <n v="1790370102.2700007"/>
    <n v="0"/>
    <s v="-"/>
    <n v="0"/>
    <n v="707549985.54999995"/>
    <s v="16"/>
    <n v="113207997.68799998"/>
    <n v="0"/>
    <s v="-"/>
    <n v="0"/>
    <n v="0"/>
    <s v="-"/>
    <n v="0"/>
  </r>
  <r>
    <s v="787"/>
    <x v="28"/>
    <x v="2"/>
    <s v="003"/>
    <s v="Z1F0008965"/>
    <s v="0963-0963"/>
    <s v="FC"/>
    <s v="00124461-00124584"/>
    <s v=""/>
    <s v=""/>
    <s v=""/>
    <s v=""/>
    <n v="0"/>
    <s v=""/>
    <s v="VENTAS NO CONTRIBUYENTES"/>
    <s v=""/>
    <n v="1461661787.4399998"/>
    <n v="0"/>
    <n v="1362723485.0399995"/>
    <n v="0"/>
    <s v="-"/>
    <n v="0"/>
    <n v="85291640"/>
    <s v="-"/>
    <n v="13646662.4"/>
    <n v="0"/>
    <s v="-"/>
    <n v="0"/>
    <n v="0"/>
    <s v="-"/>
    <n v="0"/>
  </r>
  <r>
    <s v="788"/>
    <x v="28"/>
    <x v="1"/>
    <s v="003"/>
    <s v="Z1B8051199"/>
    <s v="0033"/>
    <s v="FC"/>
    <s v="00002578-00002600"/>
    <s v=""/>
    <s v=""/>
    <s v=""/>
    <s v=""/>
    <n v="0"/>
    <s v=""/>
    <s v="VENTAS NO CONTRIBUYENTES"/>
    <s v=""/>
    <n v="787526285.08799994"/>
    <n v="0"/>
    <n v="586023967.70000005"/>
    <n v="0"/>
    <s v="-"/>
    <n v="0"/>
    <n v="173708894.30000001"/>
    <s v="-"/>
    <n v="27793423.088000003"/>
    <n v="0"/>
    <s v="-"/>
    <n v="0"/>
    <n v="0"/>
    <s v="-"/>
    <n v="0"/>
  </r>
  <r>
    <s v="789"/>
    <x v="28"/>
    <x v="0"/>
    <s v="004"/>
    <s v="Z1F0017963"/>
    <s v="0522"/>
    <s v="FC"/>
    <s v="00017328"/>
    <s v=""/>
    <s v=""/>
    <s v=""/>
    <s v=""/>
    <n v="0"/>
    <s v=""/>
    <s v="CANDY HOUSE AND CHOCOLATE C.A"/>
    <s v="J411053520"/>
    <n v="92675907.450000003"/>
    <n v="0"/>
    <n v="92675907.450000003"/>
    <n v="0"/>
    <s v="-"/>
    <n v="0"/>
    <n v="0"/>
    <s v="-"/>
    <n v="0"/>
    <n v="0"/>
    <s v="-"/>
    <n v="0"/>
    <n v="0"/>
    <s v="-"/>
    <n v="0"/>
  </r>
  <r>
    <s v="790"/>
    <x v="28"/>
    <x v="0"/>
    <s v="004"/>
    <s v="Z1F0017963"/>
    <s v="0522"/>
    <s v="FC"/>
    <s v="00017355"/>
    <s v=""/>
    <s v=""/>
    <s v=""/>
    <s v=""/>
    <n v="0"/>
    <s v=""/>
    <s v="CORPORACION LENOTRE"/>
    <s v="J317391004"/>
    <n v="62640500"/>
    <n v="0"/>
    <n v="62640500"/>
    <n v="0"/>
    <s v="-"/>
    <n v="0"/>
    <n v="0"/>
    <s v="-"/>
    <n v="0"/>
    <n v="0"/>
    <s v="-"/>
    <n v="0"/>
    <n v="0"/>
    <s v="-"/>
    <n v="0"/>
  </r>
  <r>
    <s v="791"/>
    <x v="28"/>
    <x v="0"/>
    <s v="004"/>
    <s v="Z1F0017963"/>
    <s v="0522-0522"/>
    <s v="FC"/>
    <s v="00017329-00017354"/>
    <s v=""/>
    <s v=""/>
    <s v=""/>
    <s v=""/>
    <n v="0"/>
    <s v=""/>
    <s v="VENTAS NO CONTRIBUYENTES"/>
    <s v=""/>
    <n v="398488074.20040005"/>
    <n v="0"/>
    <n v="331897169.07999998"/>
    <n v="0"/>
    <s v="-"/>
    <n v="0"/>
    <n v="57405952.689999998"/>
    <s v="16"/>
    <n v="9184952.430399999"/>
    <n v="0"/>
    <s v="-"/>
    <n v="0"/>
    <n v="0"/>
    <s v="-"/>
    <n v="0"/>
  </r>
  <r>
    <s v="792"/>
    <x v="28"/>
    <x v="0"/>
    <s v="004"/>
    <s v="Z1F0017963"/>
    <s v="0522-0522"/>
    <s v="FC"/>
    <s v="00017356-00017362"/>
    <s v=""/>
    <s v=""/>
    <s v=""/>
    <s v=""/>
    <n v="0"/>
    <s v=""/>
    <s v="VENTAS NO CONTRIBUYENTES"/>
    <s v=""/>
    <n v="123167694.61"/>
    <n v="0"/>
    <n v="99060110.609999999"/>
    <n v="0"/>
    <s v="-"/>
    <n v="0"/>
    <n v="20782400"/>
    <s v="-"/>
    <n v="3325184"/>
    <n v="0"/>
    <s v="-"/>
    <n v="0"/>
    <n v="0"/>
    <s v="-"/>
    <n v="0"/>
  </r>
  <r>
    <s v="793"/>
    <x v="28"/>
    <x v="1"/>
    <s v="004"/>
    <s v="Z1B8050937"/>
    <s v="1878"/>
    <s v="FC"/>
    <s v="00173406-00173516"/>
    <s v=""/>
    <s v=""/>
    <s v=""/>
    <s v=""/>
    <n v="0"/>
    <s v=""/>
    <s v="VENTAS NO CONTRIBUYENTES"/>
    <s v=""/>
    <n v="4691273331.9420013"/>
    <n v="0"/>
    <n v="3422398935.6300011"/>
    <n v="0"/>
    <s v="-"/>
    <n v="0"/>
    <n v="1093857238.2"/>
    <s v="16"/>
    <n v="175017158.11199999"/>
    <n v="0"/>
    <s v="-"/>
    <n v="0"/>
    <n v="0"/>
    <s v="-"/>
    <n v="0"/>
  </r>
  <r>
    <s v="794"/>
    <x v="28"/>
    <x v="0"/>
    <s v="005"/>
    <s v="Z1F0017998"/>
    <s v="0512"/>
    <s v="FC"/>
    <s v="00021367"/>
    <s v=""/>
    <s v=""/>
    <s v=""/>
    <s v=""/>
    <n v="0"/>
    <s v=""/>
    <s v="DAIMAR COMPUTER"/>
    <s v="J312145056"/>
    <n v="17848645.800000001"/>
    <n v="0"/>
    <n v="5858039"/>
    <n v="10336730"/>
    <s v="16"/>
    <n v="1653876.8"/>
    <n v="0"/>
    <s v="-"/>
    <n v="0"/>
    <n v="0"/>
    <s v="-"/>
    <n v="0"/>
    <n v="0"/>
    <s v="-"/>
    <n v="0"/>
  </r>
  <r>
    <s v="795"/>
    <x v="28"/>
    <x v="0"/>
    <s v="005"/>
    <s v="Z1F0017998"/>
    <s v="0512"/>
    <s v="FC"/>
    <s v="00021376"/>
    <s v=""/>
    <s v=""/>
    <s v=""/>
    <s v=""/>
    <n v="0"/>
    <s v=""/>
    <s v="MOTEL PANORAMA"/>
    <s v="J000532214"/>
    <n v="37230664"/>
    <n v="0"/>
    <n v="0"/>
    <n v="32095400"/>
    <s v="16"/>
    <n v="5135264"/>
    <n v="0"/>
    <s v="-"/>
    <n v="0"/>
    <n v="0"/>
    <s v="-"/>
    <n v="0"/>
    <n v="0"/>
    <s v="-"/>
    <n v="0"/>
  </r>
  <r>
    <s v="796"/>
    <x v="28"/>
    <x v="0"/>
    <s v="005"/>
    <s v="Z1F0017998"/>
    <s v="0512-0512"/>
    <s v="FC"/>
    <s v="00021351-00021366"/>
    <s v=""/>
    <s v=""/>
    <s v=""/>
    <s v=""/>
    <n v="0"/>
    <s v=""/>
    <s v="VENTAS NO CONTRIBUYENTES"/>
    <s v=""/>
    <n v="347772489.12800002"/>
    <n v="0"/>
    <n v="175379836.39999998"/>
    <n v="0"/>
    <s v="-"/>
    <n v="0"/>
    <n v="148614355.80000001"/>
    <s v="16"/>
    <n v="23778296.927999999"/>
    <n v="0"/>
    <s v="-"/>
    <n v="0"/>
    <n v="0"/>
    <s v="-"/>
    <n v="0"/>
  </r>
  <r>
    <s v="797"/>
    <x v="28"/>
    <x v="0"/>
    <s v="005"/>
    <s v="Z1F0017998"/>
    <s v="0512-0512"/>
    <s v="FC"/>
    <s v="00021368-00021375"/>
    <s v=""/>
    <s v=""/>
    <s v=""/>
    <s v=""/>
    <n v="0"/>
    <s v=""/>
    <s v="VENTAS NO CONTRIBUYENTES"/>
    <s v=""/>
    <n v="143938115.80000001"/>
    <n v="0"/>
    <n v="66764684.599999994"/>
    <n v="0"/>
    <s v="-"/>
    <n v="0"/>
    <n v="66528820"/>
    <s v="16"/>
    <n v="10644611.200000001"/>
    <n v="0"/>
    <s v="-"/>
    <n v="0"/>
    <n v="0"/>
    <s v="-"/>
    <n v="0"/>
  </r>
  <r>
    <s v="798"/>
    <x v="28"/>
    <x v="0"/>
    <s v="005"/>
    <s v="Z1F0017998"/>
    <s v="0512-0512"/>
    <s v="FC"/>
    <s v="00021377-00021439"/>
    <s v=""/>
    <s v=""/>
    <s v=""/>
    <s v=""/>
    <n v="0"/>
    <s v=""/>
    <s v="VENTAS NO CONTRIBUYENTES"/>
    <s v=""/>
    <n v="2227229950.428"/>
    <n v="0"/>
    <n v="1256714969.0099998"/>
    <n v="0"/>
    <s v="-"/>
    <n v="0"/>
    <n v="836650846.05000007"/>
    <s v="-"/>
    <n v="133864135.368"/>
    <n v="0"/>
    <s v="-"/>
    <n v="0"/>
    <n v="0"/>
    <s v="-"/>
    <n v="0"/>
  </r>
  <r>
    <s v="799"/>
    <x v="28"/>
    <x v="1"/>
    <s v="005"/>
    <s v="Z1B8050363"/>
    <s v="0034"/>
    <s v="NC"/>
    <s v=""/>
    <s v="00000013"/>
    <s v=""/>
    <s v="00091981"/>
    <s v="24/7/2021"/>
    <n v="26649000"/>
    <s v="VEN"/>
    <s v="LUGO HEINY"/>
    <s v="V13599681"/>
    <n v="-26649000"/>
    <n v="0"/>
    <n v="-26649000"/>
    <n v="0"/>
    <s v="-"/>
    <n v="0"/>
    <n v="0"/>
    <s v="-"/>
    <n v="0"/>
    <n v="0"/>
    <s v="-"/>
    <n v="0"/>
    <n v="0"/>
    <s v="-"/>
    <n v="0"/>
  </r>
  <r>
    <s v="800"/>
    <x v="28"/>
    <x v="1"/>
    <s v="005"/>
    <s v="Z1B8050363"/>
    <s v="0034"/>
    <s v="FC"/>
    <s v="00003483-00003593"/>
    <s v=""/>
    <s v=""/>
    <s v=""/>
    <s v=""/>
    <n v="0"/>
    <s v=""/>
    <s v="VENTAS NO CONTRIBUYENTES"/>
    <s v=""/>
    <n v="5125960983.2560015"/>
    <n v="0"/>
    <n v="3695459647.3099999"/>
    <n v="0"/>
    <s v="-"/>
    <n v="0"/>
    <n v="1233190806.8499999"/>
    <s v="16"/>
    <n v="197310529.09599996"/>
    <n v="0"/>
    <s v="-"/>
    <n v="0"/>
    <n v="0"/>
    <s v="-"/>
    <n v="0"/>
  </r>
  <r>
    <s v="801"/>
    <x v="28"/>
    <x v="2"/>
    <s v="005"/>
    <s v="Z1F0002472"/>
    <s v="0237"/>
    <s v="FC"/>
    <s v="00034373-00034455"/>
    <s v=""/>
    <s v=""/>
    <s v=""/>
    <s v=""/>
    <n v="0"/>
    <s v=""/>
    <s v="VENTAS NO CONTRIBUYENTES"/>
    <s v=""/>
    <n v="632843584.46000004"/>
    <n v="0"/>
    <n v="596802746.38"/>
    <n v="0"/>
    <s v="-"/>
    <n v="0"/>
    <n v="31069688"/>
    <s v="16"/>
    <n v="4971150.08"/>
    <n v="0"/>
    <s v="-"/>
    <n v="0"/>
    <n v="0"/>
    <s v="-"/>
    <n v="0"/>
  </r>
  <r>
    <s v="802"/>
    <x v="28"/>
    <x v="0"/>
    <s v="006"/>
    <s v="Z1F0017787"/>
    <s v="0484"/>
    <s v="NC"/>
    <s v=""/>
    <s v="00000046"/>
    <s v=""/>
    <s v="00009868"/>
    <s v="28-07-2021"/>
    <n v="13376156"/>
    <s v="VEN"/>
    <s v="ANGELY ALNEA"/>
    <s v="V32604810"/>
    <n v="-5457056"/>
    <n v="0"/>
    <n v="-5457056"/>
    <n v="0"/>
    <s v="-"/>
    <n v="0"/>
    <n v="0"/>
    <s v="-"/>
    <n v="0"/>
    <n v="0"/>
    <s v="-"/>
    <n v="0"/>
    <n v="0"/>
    <s v="-"/>
    <n v="0"/>
  </r>
  <r>
    <s v="803"/>
    <x v="28"/>
    <x v="0"/>
    <s v="006"/>
    <s v="Z1F0017787"/>
    <s v="0484-0484"/>
    <s v="FC"/>
    <s v="00009840-00009871"/>
    <s v=""/>
    <s v=""/>
    <s v=""/>
    <s v=""/>
    <n v="0"/>
    <s v=""/>
    <s v="VENTAS NO CONTRIBUYENTES"/>
    <s v=""/>
    <n v="896307531.30199993"/>
    <n v="0"/>
    <n v="650774315.67000008"/>
    <n v="0"/>
    <s v="-"/>
    <n v="0"/>
    <n v="211666565.19999999"/>
    <s v="16"/>
    <n v="33866650.431999996"/>
    <n v="0"/>
    <s v="-"/>
    <n v="0"/>
    <n v="0"/>
    <s v="-"/>
    <n v="0"/>
  </r>
  <r>
    <s v="804"/>
    <x v="28"/>
    <x v="1"/>
    <s v="006"/>
    <s v="Z1B8044815"/>
    <s v="1942"/>
    <s v="FC"/>
    <s v="00168045-00168112"/>
    <s v=""/>
    <s v=""/>
    <s v=""/>
    <s v=""/>
    <n v="0"/>
    <s v=""/>
    <s v="VENTAS NO CONTRIBUYENTES"/>
    <s v=""/>
    <n v="2673773307.5380006"/>
    <n v="0"/>
    <n v="2020723183.2800004"/>
    <n v="0"/>
    <s v="-"/>
    <n v="0"/>
    <n v="562974245.04999995"/>
    <s v="16"/>
    <n v="90075879.208000019"/>
    <n v="0"/>
    <s v="-"/>
    <n v="0"/>
    <n v="0"/>
    <s v="-"/>
    <n v="0"/>
  </r>
  <r>
    <s v="805"/>
    <x v="28"/>
    <x v="1"/>
    <s v="007"/>
    <s v="Z1B8050013"/>
    <s v="1977"/>
    <s v="FC"/>
    <s v="00184452-00184501"/>
    <s v=""/>
    <s v=""/>
    <s v=""/>
    <s v=""/>
    <n v="0"/>
    <s v=""/>
    <s v="VENTAS NO CONTRIBUYENTES"/>
    <s v=""/>
    <n v="1793811288.1160002"/>
    <n v="0"/>
    <n v="1233761782.9000001"/>
    <n v="0"/>
    <s v="-"/>
    <n v="0"/>
    <n v="482801297.60000002"/>
    <s v="16"/>
    <n v="77248207.615999997"/>
    <n v="0"/>
    <s v="-"/>
    <n v="0"/>
    <n v="0"/>
    <s v="-"/>
    <n v="0"/>
  </r>
  <r>
    <s v="806"/>
    <x v="28"/>
    <x v="0"/>
    <s v="008"/>
    <s v="Z1F0017970"/>
    <s v="0148-0148"/>
    <s v="FC"/>
    <s v="00002199-00002205"/>
    <s v=""/>
    <s v=""/>
    <s v=""/>
    <s v=""/>
    <n v="0"/>
    <s v=""/>
    <s v="VENTAS NO CONTRIBUYENTES"/>
    <s v=""/>
    <n v="49269874.799999997"/>
    <n v="0"/>
    <n v="0"/>
    <n v="0"/>
    <s v="-"/>
    <n v="0"/>
    <n v="42474030"/>
    <s v="16"/>
    <n v="6795844.7999999998"/>
    <n v="0"/>
    <s v="-"/>
    <n v="0"/>
    <n v="0"/>
    <s v="-"/>
    <n v="0"/>
  </r>
  <r>
    <s v="807"/>
    <x v="28"/>
    <x v="1"/>
    <s v="008"/>
    <s v="Z1B8050003"/>
    <s v="1893"/>
    <s v="NC"/>
    <s v=""/>
    <s v="00000186"/>
    <s v=""/>
    <s v="00184479"/>
    <s v="28/7/2021"/>
    <n v="53149018.700000003"/>
    <s v="VEN"/>
    <s v="HEYBEL GIL"/>
    <s v="V18270671"/>
    <n v="-53149018.700000003"/>
    <n v="0"/>
    <n v="-49168351.100000001"/>
    <n v="0"/>
    <s v="-"/>
    <n v="0"/>
    <n v="-3431610"/>
    <s v="16"/>
    <n v="-549057.6"/>
    <n v="0"/>
    <s v="-"/>
    <n v="0"/>
    <n v="0"/>
    <s v="-"/>
    <n v="0"/>
  </r>
  <r>
    <s v="808"/>
    <x v="28"/>
    <x v="1"/>
    <s v="008"/>
    <s v="Z1B8050003"/>
    <s v="1893"/>
    <s v="FC"/>
    <s v="00184389-00184503"/>
    <s v=""/>
    <s v=""/>
    <s v=""/>
    <s v=""/>
    <n v="0"/>
    <s v=""/>
    <s v="VENTAS NO CONTRIBUYENTES"/>
    <s v=""/>
    <n v="4631994153.0199986"/>
    <n v="0"/>
    <n v="3534424252.7599993"/>
    <n v="0"/>
    <s v="-"/>
    <n v="0"/>
    <n v="946180948.50000012"/>
    <s v="16"/>
    <n v="151388951.76000002"/>
    <n v="0"/>
    <s v="-"/>
    <n v="0"/>
    <n v="0"/>
    <s v="-"/>
    <n v="0"/>
  </r>
  <r>
    <s v="809"/>
    <x v="28"/>
    <x v="1"/>
    <s v="009"/>
    <s v="Z1B8014458"/>
    <s v="1944"/>
    <s v="NC"/>
    <s v=""/>
    <s v="00000168"/>
    <s v=""/>
    <s v="00173393"/>
    <s v="27/7/2021"/>
    <n v="117369735.3"/>
    <s v="VEN"/>
    <s v="JHONFREN DIAZ"/>
    <s v="V15118997"/>
    <n v="-18226500"/>
    <n v="0"/>
    <n v="0"/>
    <n v="0"/>
    <s v="-"/>
    <n v="0"/>
    <n v="-15712500"/>
    <s v="16"/>
    <n v="-2514000"/>
    <n v="0"/>
    <s v="-"/>
    <n v="0"/>
    <n v="0"/>
    <s v="-"/>
    <n v="0"/>
  </r>
  <r>
    <s v="810"/>
    <x v="28"/>
    <x v="1"/>
    <s v="009"/>
    <s v="Z1B8014458"/>
    <s v="1944"/>
    <s v="FC"/>
    <s v="00185264-00185314"/>
    <s v=""/>
    <s v=""/>
    <s v=""/>
    <s v=""/>
    <n v="0"/>
    <s v=""/>
    <s v="VENTAS NO CONTRIBUYENTES"/>
    <s v=""/>
    <n v="1748288267.8640003"/>
    <n v="0"/>
    <n v="1299390667.0000002"/>
    <n v="0"/>
    <s v="-"/>
    <n v="0"/>
    <n v="386980690.40000004"/>
    <s v="16"/>
    <n v="61916910.463999994"/>
    <n v="0"/>
    <s v="-"/>
    <n v="0"/>
    <n v="0"/>
    <s v="-"/>
    <n v="0"/>
  </r>
  <r>
    <s v="811"/>
    <x v="28"/>
    <x v="1"/>
    <s v="009"/>
    <s v="Z1B8014458"/>
    <s v="1944"/>
    <s v="NC"/>
    <s v=""/>
    <s v="00000167"/>
    <s v=""/>
    <s v="00185264"/>
    <s v="28/7/2021"/>
    <n v="1089400"/>
    <s v="VEN"/>
    <s v="YORGAN TORRES"/>
    <s v="V15715340"/>
    <n v="-1089400"/>
    <n v="0"/>
    <n v="-1089400"/>
    <n v="0"/>
    <s v="-"/>
    <n v="0"/>
    <n v="0"/>
    <s v="-"/>
    <n v="0"/>
    <n v="0"/>
    <s v="-"/>
    <n v="0"/>
    <n v="0"/>
    <s v="-"/>
    <n v="0"/>
  </r>
  <r>
    <s v="812"/>
    <x v="28"/>
    <x v="1"/>
    <s v="010"/>
    <s v="Z1F0000341"/>
    <s v="1417"/>
    <s v="FC"/>
    <s v="00082207"/>
    <m/>
    <s v=""/>
    <m/>
    <m/>
    <n v="66059916.280000001"/>
    <s v="VEN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813"/>
    <x v="28"/>
    <x v="1"/>
    <s v="011"/>
    <s v="Z1F0004616"/>
    <s v="0850-0850"/>
    <s v="FC"/>
    <s v="00114530-00114656"/>
    <s v=""/>
    <s v=""/>
    <s v=""/>
    <s v=""/>
    <n v="0"/>
    <s v=""/>
    <s v="VENTAS NO CONTRIBUYENTES"/>
    <s v=""/>
    <n v="1648874154.9000001"/>
    <n v="0"/>
    <n v="1553148576.9000001"/>
    <n v="0"/>
    <s v="-"/>
    <n v="0"/>
    <n v="82522050"/>
    <s v="-"/>
    <n v="13203527.999999998"/>
    <n v="0"/>
    <s v="-"/>
    <n v="0"/>
    <n v="0"/>
    <s v="-"/>
    <n v="0"/>
  </r>
  <r>
    <s v="814"/>
    <x v="28"/>
    <x v="1"/>
    <s v="012"/>
    <s v="Z1B8038506"/>
    <s v="1798"/>
    <s v="FC"/>
    <s v="00076237"/>
    <s v=""/>
    <s v=""/>
    <s v=""/>
    <s v=""/>
    <n v="0"/>
    <s v=""/>
    <s v="SAN MARTIN"/>
    <s v="J303841414 "/>
    <n v="69162989.200000003"/>
    <n v="0"/>
    <n v="51310740"/>
    <n v="15389870"/>
    <s v="16"/>
    <n v="2462379.2000000002"/>
    <n v="0"/>
    <s v="-"/>
    <n v="0"/>
    <n v="0"/>
    <s v="-"/>
    <n v="0"/>
    <n v="0"/>
    <s v="-"/>
    <n v="0"/>
  </r>
  <r>
    <s v="815"/>
    <x v="28"/>
    <x v="1"/>
    <s v="012"/>
    <s v="Z1B8038506"/>
    <s v="1798"/>
    <s v="FC"/>
    <s v="00076232-00076236"/>
    <s v=""/>
    <s v=""/>
    <s v=""/>
    <s v=""/>
    <n v="0"/>
    <s v=""/>
    <s v="VENTAS NO CONTRIBUYENTES"/>
    <s v=""/>
    <n v="136027512"/>
    <n v="0"/>
    <n v="58844360"/>
    <n v="0"/>
    <s v="-"/>
    <n v="0"/>
    <n v="66537200"/>
    <s v="16"/>
    <n v="10645952"/>
    <n v="0"/>
    <s v="-"/>
    <n v="0"/>
    <n v="0"/>
    <s v="-"/>
    <n v="0"/>
  </r>
  <r>
    <s v="816"/>
    <x v="28"/>
    <x v="1"/>
    <s v="012"/>
    <s v="Z1B8038506"/>
    <s v="1798"/>
    <s v="FC"/>
    <s v="00076238-00076239"/>
    <s v=""/>
    <s v=""/>
    <s v=""/>
    <s v=""/>
    <n v="0"/>
    <s v=""/>
    <s v="VENTAS NO CONTRIBUYENTES"/>
    <s v=""/>
    <n v="44076034.600000001"/>
    <n v="0"/>
    <n v="31448715.399999999"/>
    <n v="0"/>
    <s v="-"/>
    <n v="0"/>
    <n v="10885620"/>
    <s v="16"/>
    <n v="1741699.2000000002"/>
    <n v="0"/>
    <s v="-"/>
    <n v="0"/>
    <n v="0"/>
    <s v="-"/>
    <n v="0"/>
  </r>
  <r>
    <s v="817"/>
    <x v="28"/>
    <x v="1"/>
    <s v="013"/>
    <s v="Z1B8050578"/>
    <s v="1757-1757"/>
    <s v="FC"/>
    <s v="00157409-00157413"/>
    <s v=""/>
    <s v=""/>
    <s v=""/>
    <s v=""/>
    <n v="0"/>
    <s v=""/>
    <s v="VENTAS NO CONTRIBUYENTES"/>
    <s v=""/>
    <n v="50334330.5"/>
    <n v="0"/>
    <n v="39422732.5"/>
    <n v="0"/>
    <s v="-"/>
    <n v="0"/>
    <n v="9406550"/>
    <s v="-"/>
    <n v="1505048"/>
    <n v="0"/>
    <s v="-"/>
    <n v="0"/>
    <n v="0"/>
    <s v="-"/>
    <n v="0"/>
  </r>
  <r>
    <s v="818"/>
    <x v="28"/>
    <x v="1"/>
    <s v="013"/>
    <s v="Z1B8050578"/>
    <s v="1757-1757"/>
    <s v="FC"/>
    <s v="00157415-00157478"/>
    <s v=""/>
    <s v=""/>
    <s v=""/>
    <s v=""/>
    <n v="0"/>
    <s v=""/>
    <s v="VENTAS NO CONTRIBUYENTES"/>
    <s v=""/>
    <n v="678926338.30000019"/>
    <n v="0"/>
    <n v="590316385.9000001"/>
    <n v="0"/>
    <s v="-"/>
    <n v="0"/>
    <n v="76387890"/>
    <s v="-"/>
    <n v="12222062.399999999"/>
    <n v="0"/>
    <s v="-"/>
    <n v="0"/>
    <n v="0"/>
    <s v="-"/>
    <n v="0"/>
  </r>
  <r>
    <s v="819"/>
    <x v="28"/>
    <x v="1"/>
    <s v="014"/>
    <s v="Z1F0000338"/>
    <s v="1639"/>
    <s v="FC"/>
    <s v="00068433"/>
    <s v=""/>
    <s v=""/>
    <s v=""/>
    <s v=""/>
    <n v="0"/>
    <s v=""/>
    <s v="INVERCIONES CUADRA QUIMICA"/>
    <s v="J310095205"/>
    <n v="11313000"/>
    <n v="0"/>
    <n v="11313000"/>
    <n v="0"/>
    <s v="-"/>
    <n v="0"/>
    <n v="0"/>
    <s v="-"/>
    <n v="0"/>
    <n v="0"/>
    <s v="-"/>
    <n v="0"/>
    <n v="0"/>
    <s v="-"/>
    <n v="0"/>
  </r>
  <r>
    <s v="820"/>
    <x v="28"/>
    <x v="1"/>
    <s v="014"/>
    <s v="Z1F0000338"/>
    <s v="1639"/>
    <s v="FC"/>
    <s v="00068403-00068432"/>
    <s v=""/>
    <s v=""/>
    <s v=""/>
    <s v=""/>
    <n v="0"/>
    <s v=""/>
    <s v="VENTAS NO CONTRIBUYENTES"/>
    <s v=""/>
    <n v="243706992.40000004"/>
    <n v="0"/>
    <n v="99931500"/>
    <n v="0"/>
    <s v="-"/>
    <n v="0"/>
    <n v="123944390"/>
    <s v="-"/>
    <n v="19831102.400000002"/>
    <n v="0"/>
    <s v="-"/>
    <n v="0"/>
    <n v="0"/>
    <s v="-"/>
    <n v="0"/>
  </r>
  <r>
    <s v="821"/>
    <x v="28"/>
    <x v="1"/>
    <s v="014"/>
    <s v="Z1F0000338"/>
    <s v="1639"/>
    <s v="FC"/>
    <s v="00068434-00068446"/>
    <s v=""/>
    <s v=""/>
    <s v=""/>
    <s v=""/>
    <n v="0"/>
    <s v=""/>
    <s v="VENTAS NO CONTRIBUYENTES"/>
    <s v=""/>
    <n v="88647159.600000009"/>
    <n v="0"/>
    <n v="82333500"/>
    <n v="0"/>
    <s v="-"/>
    <n v="0"/>
    <n v="5442810"/>
    <s v="-"/>
    <n v="870849.6"/>
    <n v="0"/>
    <s v="-"/>
    <n v="0"/>
    <n v="0"/>
    <s v="-"/>
    <n v="0"/>
  </r>
  <r>
    <s v="822"/>
    <x v="28"/>
    <x v="1"/>
    <s v="015"/>
    <s v="Z1B8050356"/>
    <s v="1776"/>
    <s v="FC"/>
    <s v="0009205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23"/>
    <x v="28"/>
    <x v="1"/>
    <s v="016"/>
    <s v="Z1F0000490"/>
    <s v="0317"/>
    <s v="FC"/>
    <s v="00006963"/>
    <s v=""/>
    <s v=""/>
    <s v=""/>
    <s v=""/>
    <n v="0"/>
    <s v=""/>
    <s v="SAN MARTIN"/>
    <s v="J303841414"/>
    <n v="3372950"/>
    <n v="0"/>
    <n v="3372950"/>
    <n v="0"/>
    <s v="-"/>
    <n v="0"/>
    <n v="0"/>
    <s v="-"/>
    <n v="0"/>
    <n v="0"/>
    <s v="-"/>
    <n v="0"/>
    <n v="0"/>
    <s v="-"/>
    <n v="0"/>
  </r>
  <r>
    <s v="824"/>
    <x v="28"/>
    <x v="1"/>
    <s v="016"/>
    <s v="Z1F0000490"/>
    <s v="0317"/>
    <s v="FC"/>
    <s v="00006939-00006962"/>
    <s v=""/>
    <s v=""/>
    <s v=""/>
    <s v=""/>
    <n v="0"/>
    <s v=""/>
    <s v="VENTAS NO CONTRIBUYENTES"/>
    <s v=""/>
    <n v="210809961.59999996"/>
    <n v="0"/>
    <n v="138482349.19999999"/>
    <n v="0"/>
    <s v="-"/>
    <n v="0"/>
    <n v="62351390"/>
    <s v="16"/>
    <n v="9976222.3999999985"/>
    <n v="0"/>
    <s v="-"/>
    <n v="0"/>
    <n v="0"/>
    <s v="-"/>
    <n v="0"/>
  </r>
  <r>
    <s v="825"/>
    <x v="28"/>
    <x v="1"/>
    <s v="016"/>
    <s v="Z1F0000490"/>
    <s v="0317"/>
    <s v="FC"/>
    <s v="00006964-00007004"/>
    <s v=""/>
    <s v=""/>
    <s v=""/>
    <s v=""/>
    <n v="0"/>
    <s v=""/>
    <s v="VENTAS NO CONTRIBUYENTES"/>
    <s v=""/>
    <n v="351312763.15799999"/>
    <n v="0"/>
    <n v="310158444.04999995"/>
    <n v="0"/>
    <s v="-"/>
    <n v="0"/>
    <n v="35477861.299999997"/>
    <s v="-"/>
    <n v="5676457.8080000002"/>
    <n v="0"/>
    <s v="-"/>
    <n v="0"/>
    <n v="0"/>
    <s v="-"/>
    <n v="0"/>
  </r>
  <r>
    <s v="826"/>
    <x v="28"/>
    <x v="1"/>
    <s v="017"/>
    <s v="Z7C0004030"/>
    <s v="023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27"/>
    <x v="29"/>
    <x v="0"/>
    <s v="001"/>
    <s v="Z1F0017854"/>
    <s v="0525"/>
    <s v="FC"/>
    <s v="00031897"/>
    <s v=""/>
    <s v=""/>
    <s v=""/>
    <s v=""/>
    <n v="0"/>
    <s v=""/>
    <s v="BODEGON BIELE VITE C.A."/>
    <s v="J410610832"/>
    <n v="101435565"/>
    <n v="0"/>
    <n v="62992875"/>
    <n v="33140250"/>
    <s v="16"/>
    <n v="5302440"/>
    <n v="0"/>
    <s v="-"/>
    <n v="0"/>
    <n v="0"/>
    <s v="-"/>
    <n v="0"/>
    <n v="0"/>
    <s v="-"/>
    <n v="0"/>
  </r>
  <r>
    <s v="828"/>
    <x v="29"/>
    <x v="0"/>
    <s v="001"/>
    <s v="Z1F0017854"/>
    <s v="0525"/>
    <s v="NC"/>
    <s v=""/>
    <s v="00000121"/>
    <s v=""/>
    <s v="00031909"/>
    <s v="29-07-2021"/>
    <n v="15975960"/>
    <s v="VEN"/>
    <s v="EVELIN SALINA"/>
    <s v="V17587579"/>
    <n v="-15975960"/>
    <n v="0"/>
    <n v="-3506250"/>
    <n v="0"/>
    <s v="-"/>
    <n v="0"/>
    <n v="-10749750"/>
    <s v="16"/>
    <n v="-1719960"/>
    <n v="0"/>
    <s v="-"/>
    <n v="0"/>
    <n v="0"/>
    <s v="-"/>
    <n v="0"/>
  </r>
  <r>
    <s v="829"/>
    <x v="29"/>
    <x v="0"/>
    <s v="001"/>
    <s v="Z1F0017854"/>
    <s v="0525"/>
    <s v="FC"/>
    <s v="00031882"/>
    <s v=""/>
    <s v=""/>
    <s v=""/>
    <s v=""/>
    <n v="0"/>
    <s v=""/>
    <s v="HOTELERA AMERICANA C.A"/>
    <s v="J000578516"/>
    <n v="40577026.875"/>
    <n v="0"/>
    <n v="40577026.875"/>
    <n v="0"/>
    <s v="-"/>
    <n v="0"/>
    <n v="0"/>
    <s v="-"/>
    <n v="0"/>
    <n v="0"/>
    <s v="-"/>
    <n v="0"/>
    <n v="0"/>
    <s v="-"/>
    <n v="0"/>
  </r>
  <r>
    <s v="830"/>
    <x v="29"/>
    <x v="0"/>
    <s v="001"/>
    <s v="Z1F0017854"/>
    <s v="0525"/>
    <s v="NC"/>
    <s v=""/>
    <s v="00000119"/>
    <s v=""/>
    <s v="00031891"/>
    <s v="29-07-2021"/>
    <n v="42579281.25"/>
    <s v="VEN"/>
    <s v="NELSY CUELLA"/>
    <s v="V17756074"/>
    <n v="-12705000"/>
    <n v="0"/>
    <n v="-12705000"/>
    <n v="0"/>
    <s v="-"/>
    <n v="0"/>
    <n v="0"/>
    <s v="-"/>
    <n v="0"/>
    <n v="0"/>
    <s v="-"/>
    <n v="0"/>
    <n v="0"/>
    <s v="-"/>
    <n v="0"/>
  </r>
  <r>
    <s v="831"/>
    <x v="29"/>
    <x v="0"/>
    <s v="001"/>
    <s v="Z1F0017854"/>
    <s v="0525"/>
    <s v="NC"/>
    <s v=""/>
    <s v="00000120"/>
    <s v=""/>
    <s v="00031891"/>
    <s v="29-07-2021"/>
    <n v="42579281.25"/>
    <s v="VEN"/>
    <s v="NELSY CUELLA"/>
    <s v="V17756074"/>
    <n v="-29874281.25"/>
    <n v="0"/>
    <n v="-29874281.25"/>
    <n v="0"/>
    <s v="-"/>
    <n v="0"/>
    <n v="0"/>
    <s v="-"/>
    <n v="0"/>
    <n v="0"/>
    <s v="-"/>
    <n v="0"/>
    <n v="0"/>
    <s v="-"/>
    <n v="0"/>
  </r>
  <r>
    <s v="832"/>
    <x v="29"/>
    <x v="0"/>
    <s v="001"/>
    <s v="Z1F0017854"/>
    <s v="0525-0525"/>
    <s v="FC"/>
    <s v="00031827-00031881"/>
    <s v=""/>
    <s v=""/>
    <s v=""/>
    <s v=""/>
    <n v="0"/>
    <s v=""/>
    <s v="VENTAS NO CONTRIBUYENTES"/>
    <s v=""/>
    <n v="1242320045.0799999"/>
    <n v="0"/>
    <n v="804179849.73000002"/>
    <n v="0"/>
    <s v="-"/>
    <n v="0"/>
    <n v="369419228.75"/>
    <s v="16"/>
    <n v="59107076.600000001"/>
    <n v="0"/>
    <s v="-"/>
    <n v="0"/>
    <n v="8901750"/>
    <s v="8"/>
    <n v="712140"/>
  </r>
  <r>
    <s v="833"/>
    <x v="29"/>
    <x v="0"/>
    <s v="001"/>
    <s v="Z1F0017854"/>
    <s v="0525-0525"/>
    <s v="FC"/>
    <s v="00031883-00031896"/>
    <s v=""/>
    <s v=""/>
    <s v=""/>
    <s v=""/>
    <n v="0"/>
    <s v=""/>
    <s v="VENTAS NO CONTRIBUYENTES"/>
    <s v=""/>
    <n v="438182225.41000003"/>
    <n v="0"/>
    <n v="329893560.31"/>
    <n v="0"/>
    <s v="-"/>
    <n v="0"/>
    <n v="93352297.5"/>
    <s v="-"/>
    <n v="14936367.6"/>
    <n v="0"/>
    <s v="-"/>
    <n v="0"/>
    <n v="0"/>
    <s v="-"/>
    <n v="0"/>
  </r>
  <r>
    <s v="834"/>
    <x v="29"/>
    <x v="0"/>
    <s v="001"/>
    <s v="Z1F0017854"/>
    <s v="0525-0525"/>
    <s v="FC"/>
    <s v="00031898-00031932"/>
    <s v=""/>
    <s v=""/>
    <s v=""/>
    <s v=""/>
    <n v="0"/>
    <s v=""/>
    <s v="VENTAS NO CONTRIBUYENTES"/>
    <s v=""/>
    <n v="1030958533.6200001"/>
    <n v="0"/>
    <n v="663579701.22000003"/>
    <n v="0"/>
    <s v="-"/>
    <n v="0"/>
    <n v="316705890"/>
    <s v="16"/>
    <n v="50672942.400000006"/>
    <n v="0"/>
    <s v="-"/>
    <n v="0"/>
    <n v="0"/>
    <s v="-"/>
    <n v="0"/>
  </r>
  <r>
    <s v="835"/>
    <x v="29"/>
    <x v="1"/>
    <s v="001"/>
    <s v="Z1F0000700"/>
    <s v="1615"/>
    <s v="FC"/>
    <s v="30205000-30317001"/>
    <s v=""/>
    <s v=""/>
    <s v=""/>
    <s v=""/>
    <n v="0"/>
    <s v=""/>
    <s v="VENTAS NO CONTRIBUYENTES"/>
    <s v=""/>
    <n v="4007064277.2999997"/>
    <n v="0"/>
    <n v="3232095790.3249998"/>
    <n v="0"/>
    <s v="-"/>
    <n v="0"/>
    <n v="668076281.875"/>
    <s v="16"/>
    <n v="106892205.10000001"/>
    <n v="0"/>
    <s v="-"/>
    <n v="0"/>
    <n v="0"/>
    <s v="-"/>
    <n v="0"/>
  </r>
  <r>
    <s v="836"/>
    <x v="29"/>
    <x v="0"/>
    <s v="002"/>
    <s v="Z1F0017966"/>
    <s v="0522-0523"/>
    <s v="FC"/>
    <s v="00017138-00017176"/>
    <s v=""/>
    <s v=""/>
    <s v=""/>
    <s v=""/>
    <n v="0"/>
    <s v=""/>
    <s v="VENTAS NO CONTRIBUYENTES"/>
    <s v=""/>
    <n v="1033498090.8349999"/>
    <n v="0"/>
    <n v="793552162.31999993"/>
    <n v="0"/>
    <s v="-"/>
    <n v="0"/>
    <n v="206849938.375"/>
    <s v="-"/>
    <n v="33095990.140000004"/>
    <n v="0"/>
    <s v="-"/>
    <n v="0"/>
    <n v="0"/>
    <s v="-"/>
    <n v="0"/>
  </r>
  <r>
    <s v="837"/>
    <x v="29"/>
    <x v="2"/>
    <s v="002"/>
    <s v="Z1F0008858"/>
    <s v="0976"/>
    <s v="FC"/>
    <s v="00129234"/>
    <s v=""/>
    <s v=""/>
    <s v=""/>
    <s v=""/>
    <n v="0"/>
    <s v=""/>
    <s v="LUNCHERIA TEQUEMPANADAS"/>
    <s v="J-29420832-0 "/>
    <n v="4879875"/>
    <n v="0"/>
    <n v="4879875"/>
    <n v="0"/>
    <s v="-"/>
    <n v="0"/>
    <n v="0"/>
    <s v="-"/>
    <n v="0"/>
    <n v="0"/>
    <s v="-"/>
    <n v="0"/>
    <n v="0"/>
    <s v="-"/>
    <n v="0"/>
  </r>
  <r>
    <s v="838"/>
    <x v="29"/>
    <x v="2"/>
    <s v="002"/>
    <s v="Z1F0008858"/>
    <s v="0976"/>
    <s v="FC"/>
    <s v="00129210"/>
    <s v=""/>
    <s v=""/>
    <s v=""/>
    <s v=""/>
    <n v="0"/>
    <s v=""/>
    <s v="MAXIPAN"/>
    <s v="J-31475870-5 "/>
    <n v="150562500"/>
    <n v="0"/>
    <n v="150562500"/>
    <n v="0"/>
    <s v="-"/>
    <n v="0"/>
    <n v="0"/>
    <s v="-"/>
    <n v="0"/>
    <n v="0"/>
    <s v="-"/>
    <n v="0"/>
    <n v="0"/>
    <s v="-"/>
    <n v="0"/>
  </r>
  <r>
    <s v="839"/>
    <x v="29"/>
    <x v="2"/>
    <s v="002"/>
    <s v="Z1F0008858"/>
    <s v="0976-0976"/>
    <s v="FC"/>
    <s v="00129190-00129209"/>
    <s v=""/>
    <s v=""/>
    <s v=""/>
    <s v=""/>
    <n v="0"/>
    <s v=""/>
    <s v="VENTAS NO CONTRIBUYENTES"/>
    <s v=""/>
    <n v="265116753.39999998"/>
    <n v="0"/>
    <n v="262420838"/>
    <n v="0"/>
    <s v="-"/>
    <n v="0"/>
    <n v="2324065"/>
    <s v="16"/>
    <n v="371850.4"/>
    <n v="0"/>
    <s v="-"/>
    <n v="0"/>
    <n v="0"/>
    <s v="-"/>
    <n v="0"/>
  </r>
  <r>
    <s v="840"/>
    <x v="29"/>
    <x v="2"/>
    <s v="002"/>
    <s v="Z1F0008858"/>
    <s v="0976-0976"/>
    <s v="FC"/>
    <s v="00129211-00129233"/>
    <s v=""/>
    <s v=""/>
    <s v=""/>
    <s v=""/>
    <n v="0"/>
    <s v=""/>
    <s v="VENTAS NO CONTRIBUYENTES"/>
    <s v=""/>
    <n v="285815448.75"/>
    <n v="0"/>
    <n v="272776323.75"/>
    <n v="0"/>
    <s v="-"/>
    <n v="0"/>
    <n v="11240625"/>
    <s v="-"/>
    <n v="1798500"/>
    <n v="0"/>
    <s v="-"/>
    <n v="0"/>
    <n v="0"/>
    <s v="-"/>
    <n v="0"/>
  </r>
  <r>
    <s v="841"/>
    <x v="29"/>
    <x v="2"/>
    <s v="002"/>
    <s v="Z1F0008858"/>
    <s v="0976-0976"/>
    <s v="FC"/>
    <s v="00129235-00129342"/>
    <s v=""/>
    <s v=""/>
    <s v=""/>
    <s v=""/>
    <n v="0"/>
    <s v=""/>
    <s v="VENTAS NO CONTRIBUYENTES"/>
    <s v=""/>
    <n v="1044000037.5"/>
    <n v="0"/>
    <n v="978072307.5"/>
    <n v="0"/>
    <s v="-"/>
    <n v="0"/>
    <n v="56834250"/>
    <s v="16"/>
    <n v="9093480"/>
    <n v="0"/>
    <s v="-"/>
    <n v="0"/>
    <n v="0"/>
    <s v="-"/>
    <n v="0"/>
  </r>
  <r>
    <s v="842"/>
    <x v="29"/>
    <x v="1"/>
    <s v="002"/>
    <s v="Z1B8050002"/>
    <s v="1951"/>
    <s v="FC"/>
    <s v="00175724-00175748"/>
    <s v=""/>
    <s v=""/>
    <s v=""/>
    <s v=""/>
    <n v="0"/>
    <s v=""/>
    <s v="VENTAS NO CONTRIBUYENTES"/>
    <s v=""/>
    <n v="1464393214.3900001"/>
    <n v="0"/>
    <n v="1215215789.6800001"/>
    <n v="0"/>
    <s v="-"/>
    <n v="0"/>
    <n v="214808124.75"/>
    <s v="-"/>
    <n v="34369299.960000001"/>
    <n v="0"/>
    <s v="-"/>
    <n v="0"/>
    <n v="0"/>
    <s v="-"/>
    <n v="0"/>
  </r>
  <r>
    <s v="843"/>
    <x v="29"/>
    <x v="1"/>
    <s v="002"/>
    <s v="Z1B8050365"/>
    <s v="1352-1353"/>
    <s v="FC "/>
    <s v="0008880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44"/>
    <x v="29"/>
    <x v="1"/>
    <s v="002"/>
    <s v="Z1B8050149"/>
    <s v="1875"/>
    <s v="FC"/>
    <s v="00215219-00215307"/>
    <m/>
    <m/>
    <m/>
    <m/>
    <n v="0"/>
    <m/>
    <s v="VENTAS NO CONTRIBUYENTES"/>
    <m/>
    <n v="1531786200.0008001"/>
    <n v="0"/>
    <n v="1494205400"/>
    <n v="0"/>
    <s v="-"/>
    <n v="0"/>
    <n v="32397241.379999999"/>
    <s v="-"/>
    <n v="5183558.6207999997"/>
    <n v="0"/>
    <s v="-"/>
    <n v="0"/>
    <n v="0"/>
    <s v="-"/>
    <n v="0"/>
  </r>
  <r>
    <s v="845"/>
    <x v="29"/>
    <x v="0"/>
    <s v="003"/>
    <s v="Z1F0017848"/>
    <s v="0515"/>
    <s v="FC"/>
    <s v="00025926"/>
    <s v=""/>
    <s v=""/>
    <s v=""/>
    <s v=""/>
    <n v="0"/>
    <s v=""/>
    <s v="KAREN MANCERA"/>
    <s v="J308325295"/>
    <n v="19188000"/>
    <n v="0"/>
    <n v="19188000"/>
    <n v="0"/>
    <s v="-"/>
    <n v="0"/>
    <n v="0"/>
    <s v="-"/>
    <n v="0"/>
    <n v="0"/>
    <s v="-"/>
    <n v="0"/>
    <n v="0"/>
    <s v="-"/>
    <n v="0"/>
  </r>
  <r>
    <s v="846"/>
    <x v="29"/>
    <x v="0"/>
    <s v="003"/>
    <s v="Z1F0017848"/>
    <s v="0515"/>
    <s v="FC"/>
    <s v="00025954"/>
    <s v=""/>
    <s v=""/>
    <s v=""/>
    <s v=""/>
    <n v="0"/>
    <s v=""/>
    <s v="MARLEN"/>
    <s v="J313729434"/>
    <n v="71681775"/>
    <n v="0"/>
    <n v="62040000"/>
    <n v="8311875"/>
    <s v="16"/>
    <n v="1329900"/>
    <n v="0"/>
    <s v="-"/>
    <n v="0"/>
    <n v="0"/>
    <s v="-"/>
    <n v="0"/>
    <n v="0"/>
    <s v="-"/>
    <n v="0"/>
  </r>
  <r>
    <s v="847"/>
    <x v="29"/>
    <x v="0"/>
    <s v="003"/>
    <s v="Z1F0017848"/>
    <s v="0515"/>
    <s v="FC"/>
    <s v="00025955"/>
    <s v=""/>
    <s v=""/>
    <s v=""/>
    <s v=""/>
    <n v="0"/>
    <s v=""/>
    <s v="OPTICA LA ANTIGUA II SRL"/>
    <s v="J002894075"/>
    <n v="21170325"/>
    <n v="0"/>
    <n v="8992500"/>
    <n v="10498125"/>
    <s v="16"/>
    <n v="1679700"/>
    <n v="0"/>
    <s v="-"/>
    <n v="0"/>
    <n v="0"/>
    <s v="-"/>
    <n v="0"/>
    <n v="0"/>
    <s v="-"/>
    <n v="0"/>
  </r>
  <r>
    <s v="848"/>
    <x v="29"/>
    <x v="0"/>
    <s v="003"/>
    <s v="Z1F0017848"/>
    <s v="0515"/>
    <s v="FC"/>
    <s v="00025911"/>
    <s v=""/>
    <s v=""/>
    <s v=""/>
    <s v=""/>
    <n v="0"/>
    <s v=""/>
    <s v="TONO WELLS"/>
    <s v="J411397326"/>
    <n v="34957065"/>
    <n v="0"/>
    <n v="9075000"/>
    <n v="22312125"/>
    <s v="16"/>
    <n v="3569940"/>
    <n v="0"/>
    <s v="-"/>
    <n v="0"/>
    <n v="0"/>
    <s v="-"/>
    <n v="0"/>
    <n v="0"/>
    <s v="-"/>
    <n v="0"/>
  </r>
  <r>
    <s v="849"/>
    <x v="29"/>
    <x v="0"/>
    <s v="003"/>
    <s v="Z1F0017848"/>
    <s v="0515-0515"/>
    <s v="FC"/>
    <s v="00025882-00025910"/>
    <s v=""/>
    <s v=""/>
    <s v=""/>
    <s v=""/>
    <n v="0"/>
    <s v=""/>
    <s v="VENTAS NO CONTRIBUYENTES"/>
    <s v=""/>
    <n v="838900030.245"/>
    <n v="0"/>
    <n v="581580047.88499999"/>
    <n v="0"/>
    <s v="-"/>
    <n v="0"/>
    <n v="221827571"/>
    <s v="16"/>
    <n v="35492411.359999999"/>
    <n v="0"/>
    <s v="-"/>
    <n v="0"/>
    <n v="0"/>
    <s v="-"/>
    <n v="0"/>
  </r>
  <r>
    <s v="850"/>
    <x v="29"/>
    <x v="0"/>
    <s v="003"/>
    <s v="Z1F0017848"/>
    <s v="0515-0515"/>
    <s v="FC"/>
    <s v="00025912-00025925"/>
    <s v=""/>
    <s v=""/>
    <s v=""/>
    <s v=""/>
    <n v="0"/>
    <s v=""/>
    <s v="VENTAS NO CONTRIBUYENTES"/>
    <s v=""/>
    <n v="403058524.36000001"/>
    <n v="0"/>
    <n v="322572431.86000001"/>
    <n v="0"/>
    <s v="-"/>
    <n v="0"/>
    <n v="69384562.5"/>
    <s v="-"/>
    <n v="11101530"/>
    <n v="0"/>
    <s v="-"/>
    <n v="0"/>
    <n v="0"/>
    <s v="-"/>
    <n v="0"/>
  </r>
  <r>
    <s v="851"/>
    <x v="29"/>
    <x v="0"/>
    <s v="003"/>
    <s v="Z1F0017848"/>
    <s v="0515-0515"/>
    <s v="FC"/>
    <s v="00025927-00025953"/>
    <s v=""/>
    <s v=""/>
    <s v=""/>
    <s v=""/>
    <n v="0"/>
    <s v=""/>
    <s v="VENTAS NO CONTRIBUYENTES"/>
    <s v=""/>
    <n v="1309310458.9949999"/>
    <n v="0"/>
    <n v="810879187.47000003"/>
    <n v="0"/>
    <s v="-"/>
    <n v="0"/>
    <n v="429682130.625"/>
    <s v="16"/>
    <n v="68749140.899999991"/>
    <n v="0"/>
    <s v="-"/>
    <n v="0"/>
    <n v="0"/>
    <s v="-"/>
    <n v="0"/>
  </r>
  <r>
    <s v="852"/>
    <x v="29"/>
    <x v="0"/>
    <s v="003"/>
    <s v="Z1F0017848"/>
    <s v="0515-0515"/>
    <s v="FC"/>
    <s v="00025956-00025976"/>
    <s v=""/>
    <s v=""/>
    <s v=""/>
    <s v=""/>
    <n v="0"/>
    <s v=""/>
    <s v="VENTAS NO CONTRIBUYENTES"/>
    <s v=""/>
    <n v="626039937.08000004"/>
    <n v="0"/>
    <n v="356927067.45500004"/>
    <n v="0"/>
    <s v="-"/>
    <n v="0"/>
    <n v="231993853.125"/>
    <s v="-"/>
    <n v="37119016.5"/>
    <n v="0"/>
    <s v="-"/>
    <n v="0"/>
    <n v="0"/>
    <s v="-"/>
    <n v="0"/>
  </r>
  <r>
    <s v="853"/>
    <x v="29"/>
    <x v="2"/>
    <s v="003"/>
    <s v="Z1F0008965"/>
    <s v="0964"/>
    <s v="FC"/>
    <s v="00124609"/>
    <s v=""/>
    <s v=""/>
    <s v=""/>
    <s v=""/>
    <n v="0"/>
    <s v=""/>
    <s v="FUENTES DE SODA CAFEE"/>
    <s v="V001017747 "/>
    <n v="12705000"/>
    <n v="0"/>
    <n v="12705000"/>
    <n v="0"/>
    <s v="-"/>
    <n v="0"/>
    <n v="0"/>
    <s v="-"/>
    <n v="0"/>
    <n v="0"/>
    <s v="-"/>
    <n v="0"/>
    <n v="0"/>
    <s v="-"/>
    <n v="0"/>
  </r>
  <r>
    <s v="854"/>
    <x v="29"/>
    <x v="2"/>
    <s v="003"/>
    <s v="Z1F0008965"/>
    <s v="0964"/>
    <s v="FC"/>
    <s v="00124606"/>
    <s v=""/>
    <s v=""/>
    <s v=""/>
    <s v=""/>
    <n v="0"/>
    <s v=""/>
    <s v="PANADERIA Y PASTELERIA MAXIPAN"/>
    <s v="J314758705 "/>
    <n v="752812500"/>
    <n v="0"/>
    <n v="752812500"/>
    <n v="0"/>
    <s v="-"/>
    <n v="0"/>
    <n v="0"/>
    <s v="-"/>
    <n v="0"/>
    <n v="0"/>
    <s v="-"/>
    <n v="0"/>
    <n v="0"/>
    <s v="-"/>
    <n v="0"/>
  </r>
  <r>
    <s v="855"/>
    <x v="29"/>
    <x v="2"/>
    <s v="003"/>
    <s v="Z1F0008965"/>
    <s v="0964"/>
    <s v="FC"/>
    <s v="00124663"/>
    <s v=""/>
    <s v=""/>
    <s v=""/>
    <s v=""/>
    <n v="0"/>
    <s v=""/>
    <s v="PORTUHAMBURGUER"/>
    <s v="J405245379 "/>
    <n v="38115000"/>
    <n v="0"/>
    <n v="38115000"/>
    <n v="0"/>
    <s v="-"/>
    <n v="0"/>
    <n v="0"/>
    <s v="-"/>
    <n v="0"/>
    <n v="0"/>
    <s v="-"/>
    <n v="0"/>
    <n v="0"/>
    <s v="-"/>
    <n v="0"/>
  </r>
  <r>
    <s v="856"/>
    <x v="29"/>
    <x v="2"/>
    <s v="003"/>
    <s v="Z1F0008965"/>
    <s v="0964-0964"/>
    <s v="FC"/>
    <s v="00124585-00124605"/>
    <s v=""/>
    <s v=""/>
    <s v=""/>
    <s v=""/>
    <n v="0"/>
    <s v=""/>
    <s v="VENTAS NO CONTRIBUYENTES"/>
    <s v=""/>
    <n v="286139528.85000002"/>
    <n v="0"/>
    <n v="271831491.44999999"/>
    <n v="0"/>
    <s v="-"/>
    <n v="0"/>
    <n v="12334515"/>
    <s v="-"/>
    <n v="1973522.4000000001"/>
    <n v="0"/>
    <s v="-"/>
    <n v="0"/>
    <n v="0"/>
    <s v="-"/>
    <n v="0"/>
  </r>
  <r>
    <s v="857"/>
    <x v="29"/>
    <x v="2"/>
    <s v="003"/>
    <s v="Z1F0008965"/>
    <s v="0964-0964"/>
    <s v="FC"/>
    <s v="00124607-00124608"/>
    <s v=""/>
    <s v=""/>
    <s v=""/>
    <s v=""/>
    <n v="0"/>
    <s v=""/>
    <s v="VENTAS NO CONTRIBUYENTES"/>
    <s v=""/>
    <n v="8959912.5"/>
    <n v="0"/>
    <n v="8342647.5"/>
    <n v="0"/>
    <s v="-"/>
    <n v="0"/>
    <n v="532125"/>
    <s v="16"/>
    <n v="85140"/>
    <n v="0"/>
    <s v="-"/>
    <n v="0"/>
    <n v="0"/>
    <s v="-"/>
    <n v="0"/>
  </r>
  <r>
    <s v="858"/>
    <x v="29"/>
    <x v="2"/>
    <s v="003"/>
    <s v="Z1F0008965"/>
    <s v="0964-0964"/>
    <s v="FC"/>
    <s v="00124610-00124662"/>
    <s v=""/>
    <s v=""/>
    <s v=""/>
    <s v=""/>
    <n v="0"/>
    <s v=""/>
    <s v="VENTAS NO CONTRIBUYENTES"/>
    <s v=""/>
    <n v="638142860.625"/>
    <n v="0"/>
    <n v="578239445.625"/>
    <n v="0"/>
    <s v="-"/>
    <n v="0"/>
    <n v="51640875"/>
    <s v="-"/>
    <n v="8262540"/>
    <n v="0"/>
    <s v="-"/>
    <n v="0"/>
    <n v="0"/>
    <s v="-"/>
    <n v="0"/>
  </r>
  <r>
    <s v="859"/>
    <x v="29"/>
    <x v="2"/>
    <s v="003"/>
    <s v="Z1F0008965"/>
    <s v="0964-0964"/>
    <s v="FC"/>
    <s v="00124664-00124699"/>
    <s v=""/>
    <s v=""/>
    <s v=""/>
    <s v=""/>
    <n v="0"/>
    <s v=""/>
    <s v="VENTAS NO CONTRIBUYENTES"/>
    <s v=""/>
    <n v="563166118.125"/>
    <n v="0"/>
    <n v="483409738.125"/>
    <n v="0"/>
    <s v="-"/>
    <n v="0"/>
    <n v="68755500"/>
    <s v="-"/>
    <n v="11000880"/>
    <n v="0"/>
    <s v="-"/>
    <n v="0"/>
    <n v="0"/>
    <s v="-"/>
    <n v="0"/>
  </r>
  <r>
    <s v="860"/>
    <x v="29"/>
    <x v="1"/>
    <s v="003"/>
    <s v="Z1B8051199"/>
    <s v="0034"/>
    <s v="FC"/>
    <s v="00002625"/>
    <s v=""/>
    <s v=""/>
    <s v=""/>
    <s v=""/>
    <n v="0"/>
    <s v=""/>
    <s v="ALIMENTOS COMARCA"/>
    <s v="J40706967-5"/>
    <n v="450923440.27499998"/>
    <n v="0"/>
    <n v="403767911.25"/>
    <n v="40651318.125"/>
    <s v="16"/>
    <n v="6504210.9000000004"/>
    <n v="0"/>
    <s v="-"/>
    <n v="0"/>
    <n v="0"/>
    <s v="-"/>
    <n v="0"/>
    <n v="0"/>
    <s v="-"/>
    <n v="0"/>
  </r>
  <r>
    <s v="861"/>
    <x v="29"/>
    <x v="1"/>
    <s v="003"/>
    <s v="Z1B8051199"/>
    <s v="0034"/>
    <s v="FC"/>
    <s v="00002601-00002624"/>
    <s v=""/>
    <s v=""/>
    <s v=""/>
    <s v=""/>
    <n v="0"/>
    <s v=""/>
    <s v="VENTAS NO CONTRIBUYENTES"/>
    <s v=""/>
    <n v="1358923365.7420001"/>
    <n v="0"/>
    <n v="965510902.79999995"/>
    <n v="0"/>
    <s v="-"/>
    <n v="0"/>
    <n v="339148674.94999999"/>
    <s v="16"/>
    <n v="54263787.991999999"/>
    <n v="0"/>
    <s v="-"/>
    <n v="0"/>
    <n v="0"/>
    <s v="-"/>
    <n v="0"/>
  </r>
  <r>
    <s v="862"/>
    <x v="29"/>
    <x v="1"/>
    <s v="003"/>
    <s v="Z1B8051199"/>
    <s v="0034"/>
    <s v="FC"/>
    <s v="00002626-00002683"/>
    <s v=""/>
    <s v=""/>
    <s v=""/>
    <s v=""/>
    <n v="0"/>
    <s v=""/>
    <s v="VENTAS NO CONTRIBUYENTES"/>
    <s v=""/>
    <n v="2583910917.2249999"/>
    <n v="0"/>
    <n v="1983026718.75"/>
    <n v="0"/>
    <s v="-"/>
    <n v="0"/>
    <n v="518003619.375"/>
    <s v="16"/>
    <n v="82880579.099999994"/>
    <n v="0"/>
    <s v="-"/>
    <n v="0"/>
    <n v="0"/>
    <s v="-"/>
    <n v="0"/>
  </r>
  <r>
    <s v="863"/>
    <x v="29"/>
    <x v="0"/>
    <s v="004"/>
    <s v="Z1F0017963"/>
    <s v="0523-0523"/>
    <s v="FC"/>
    <s v="00017364-00017381"/>
    <s v=""/>
    <s v=""/>
    <s v=""/>
    <s v=""/>
    <n v="0"/>
    <s v=""/>
    <s v="VENTAS NO CONTRIBUYENTES"/>
    <s v=""/>
    <n v="526723428.36000001"/>
    <n v="0"/>
    <n v="379423554.36000001"/>
    <n v="0"/>
    <s v="-"/>
    <n v="0"/>
    <n v="126982650"/>
    <s v="16"/>
    <n v="20317224"/>
    <n v="0"/>
    <s v="-"/>
    <n v="0"/>
    <n v="0"/>
    <s v="-"/>
    <n v="0"/>
  </r>
  <r>
    <s v="864"/>
    <x v="29"/>
    <x v="1"/>
    <s v="004"/>
    <s v="Z1B8050937"/>
    <s v="1879"/>
    <s v="FC"/>
    <s v="00173517-00173633"/>
    <s v=""/>
    <s v=""/>
    <s v=""/>
    <s v=""/>
    <n v="0"/>
    <s v=""/>
    <s v="VENTAS NO CONTRIBUYENTES"/>
    <s v=""/>
    <n v="4786032715.6549997"/>
    <n v="0"/>
    <n v="3761656447.2550001"/>
    <n v="0"/>
    <s v="-"/>
    <n v="0"/>
    <n v="883082990"/>
    <s v="16"/>
    <n v="141293278.39999998"/>
    <n v="0"/>
    <s v="-"/>
    <n v="0"/>
    <n v="0"/>
    <s v="-"/>
    <n v="0"/>
  </r>
  <r>
    <s v="865"/>
    <x v="29"/>
    <x v="0"/>
    <s v="005"/>
    <s v="Z1F0017998"/>
    <s v="0513"/>
    <s v="FC"/>
    <s v="00021515"/>
    <s v=""/>
    <s v=""/>
    <s v=""/>
    <s v=""/>
    <n v="0"/>
    <s v=""/>
    <s v="COLEGIO EDITH STEIN"/>
    <s v="J306456201"/>
    <n v="105305887.5"/>
    <n v="0"/>
    <n v="37502437.5"/>
    <n v="58451250"/>
    <s v="16"/>
    <n v="9352200"/>
    <n v="0"/>
    <s v="-"/>
    <n v="0"/>
    <n v="0"/>
    <s v="-"/>
    <n v="0"/>
    <n v="0"/>
    <s v="-"/>
    <n v="0"/>
  </r>
  <r>
    <s v="866"/>
    <x v="29"/>
    <x v="0"/>
    <s v="005"/>
    <s v="Z1F0017998"/>
    <s v="0513"/>
    <s v="FC"/>
    <s v="00021510"/>
    <s v=""/>
    <s v=""/>
    <s v=""/>
    <s v=""/>
    <n v="0"/>
    <s v=""/>
    <s v="IMPRESOS KATALEX 2952 C.A"/>
    <s v="J409233626"/>
    <n v="58960040.700000003"/>
    <n v="0"/>
    <n v="16304062.5"/>
    <n v="36772395"/>
    <s v="16"/>
    <n v="5883583.2000000002"/>
    <n v="0"/>
    <s v="-"/>
    <n v="0"/>
    <n v="0"/>
    <s v="-"/>
    <n v="0"/>
    <n v="0"/>
    <s v="-"/>
    <n v="0"/>
  </r>
  <r>
    <s v="867"/>
    <x v="29"/>
    <x v="0"/>
    <s v="005"/>
    <s v="Z1F0017998"/>
    <s v="0513"/>
    <s v="NC"/>
    <s v=""/>
    <s v="00000064"/>
    <s v=""/>
    <s v="00021496"/>
    <s v="29-07-2021"/>
    <n v="20866125"/>
    <s v="VEN"/>
    <s v="MABELI ACOSTA"/>
    <s v="V9472829"/>
    <n v="-20866125"/>
    <n v="0"/>
    <n v="-20866125"/>
    <n v="0"/>
    <s v="-"/>
    <n v="0"/>
    <n v="0"/>
    <s v="-"/>
    <n v="0"/>
    <n v="0"/>
    <s v="-"/>
    <n v="0"/>
    <n v="0"/>
    <s v="-"/>
    <n v="0"/>
  </r>
  <r>
    <s v="868"/>
    <x v="29"/>
    <x v="0"/>
    <s v="005"/>
    <s v="Z1F0017998"/>
    <s v="0513-0513"/>
    <s v="FC"/>
    <s v="00021440-00021509"/>
    <s v=""/>
    <s v=""/>
    <s v=""/>
    <s v=""/>
    <n v="0"/>
    <s v=""/>
    <s v="VENTAS NO CONTRIBUYENTES"/>
    <s v=""/>
    <n v="2157326755.3200002"/>
    <n v="0"/>
    <n v="1408772463.77"/>
    <n v="0"/>
    <s v="-"/>
    <n v="0"/>
    <n v="645305423.75"/>
    <s v="16"/>
    <n v="103248867.80000001"/>
    <n v="0"/>
    <s v="-"/>
    <n v="0"/>
    <n v="0"/>
    <s v="-"/>
    <n v="0"/>
  </r>
  <r>
    <s v="869"/>
    <x v="29"/>
    <x v="0"/>
    <s v="005"/>
    <s v="Z1F0017998"/>
    <s v="0513-0513"/>
    <s v="FC"/>
    <s v="00021511-00021514"/>
    <s v=""/>
    <s v=""/>
    <s v=""/>
    <s v=""/>
    <n v="0"/>
    <s v=""/>
    <s v="VENTAS NO CONTRIBUYENTES"/>
    <s v=""/>
    <n v="163867530.75"/>
    <n v="0"/>
    <n v="105466845"/>
    <n v="0"/>
    <s v="-"/>
    <n v="0"/>
    <n v="50345418.75"/>
    <s v="16"/>
    <n v="8055267"/>
    <n v="0"/>
    <s v="-"/>
    <n v="0"/>
    <n v="0"/>
    <s v="-"/>
    <n v="0"/>
  </r>
  <r>
    <s v="870"/>
    <x v="29"/>
    <x v="0"/>
    <s v="005"/>
    <s v="Z1F0017998"/>
    <s v="0513-0513"/>
    <s v="FC"/>
    <s v="00021516-00021523"/>
    <s v=""/>
    <s v=""/>
    <s v=""/>
    <s v=""/>
    <n v="0"/>
    <s v=""/>
    <s v="VENTAS NO CONTRIBUYENTES"/>
    <s v=""/>
    <n v="447594572.75"/>
    <n v="0"/>
    <n v="328939013.75"/>
    <n v="0"/>
    <s v="-"/>
    <n v="0"/>
    <n v="102289275"/>
    <s v="-"/>
    <n v="16366284"/>
    <n v="0"/>
    <s v="-"/>
    <n v="0"/>
    <n v="0"/>
    <s v="-"/>
    <n v="0"/>
  </r>
  <r>
    <s v="871"/>
    <x v="29"/>
    <x v="1"/>
    <s v="005"/>
    <s v="Z1B8050363"/>
    <s v="0035"/>
    <s v="FC"/>
    <s v="00003594-00003699"/>
    <s v=""/>
    <s v=""/>
    <s v=""/>
    <s v=""/>
    <n v="0"/>
    <s v=""/>
    <s v="VENTAS NO CONTRIBUYENTES"/>
    <s v=""/>
    <n v="4022686887.9250007"/>
    <n v="0"/>
    <n v="3053360776.6750002"/>
    <n v="0"/>
    <s v="-"/>
    <n v="0"/>
    <n v="826888781.27999997"/>
    <s v="16"/>
    <n v="132302205.00479999"/>
    <n v="0"/>
    <s v="-"/>
    <n v="0"/>
    <n v="9384375"/>
    <s v="8"/>
    <n v="750750"/>
  </r>
  <r>
    <s v="872"/>
    <x v="29"/>
    <x v="0"/>
    <s v="006"/>
    <s v="Z1F0017787"/>
    <s v="0485"/>
    <s v="FC"/>
    <s v="00009911"/>
    <s v=""/>
    <s v=""/>
    <s v=""/>
    <s v=""/>
    <n v="0"/>
    <s v=""/>
    <s v="IMPRESOS KATALEX 2952 C.A"/>
    <s v="J409233626"/>
    <n v="10642500"/>
    <n v="0"/>
    <n v="10642500"/>
    <n v="0"/>
    <s v="-"/>
    <n v="0"/>
    <n v="0"/>
    <s v="-"/>
    <n v="0"/>
    <n v="0"/>
    <s v="-"/>
    <n v="0"/>
    <n v="0"/>
    <s v="-"/>
    <n v="0"/>
  </r>
  <r>
    <s v="873"/>
    <x v="29"/>
    <x v="0"/>
    <s v="006"/>
    <s v="Z1F0017787"/>
    <s v="0485"/>
    <s v="FC"/>
    <s v="00009904"/>
    <s v=""/>
    <s v=""/>
    <s v=""/>
    <s v=""/>
    <n v="0"/>
    <s v=""/>
    <s v="SOLUCLIN 2015"/>
    <s v="J407055640"/>
    <n v="26550975"/>
    <n v="0"/>
    <n v="15497625"/>
    <n v="9528750"/>
    <s v="16"/>
    <n v="1524600"/>
    <n v="0"/>
    <s v="-"/>
    <n v="0"/>
    <n v="0"/>
    <s v="-"/>
    <n v="0"/>
    <n v="0"/>
    <s v="-"/>
    <n v="0"/>
  </r>
  <r>
    <s v="874"/>
    <x v="29"/>
    <x v="0"/>
    <s v="006"/>
    <s v="Z1F0017787"/>
    <s v="0485-0485"/>
    <s v="FC"/>
    <s v="00009872-00009903"/>
    <s v=""/>
    <s v=""/>
    <s v=""/>
    <s v=""/>
    <n v="0"/>
    <s v=""/>
    <s v="VENTAS NO CONTRIBUYENTES"/>
    <s v=""/>
    <n v="961792599.50000012"/>
    <n v="0"/>
    <n v="643504663.32500005"/>
    <n v="0"/>
    <s v="-"/>
    <n v="0"/>
    <n v="274386151.875"/>
    <s v="16"/>
    <n v="43901784.300000004"/>
    <n v="0"/>
    <s v="-"/>
    <n v="0"/>
    <n v="0"/>
    <s v="-"/>
    <n v="0"/>
  </r>
  <r>
    <s v="875"/>
    <x v="29"/>
    <x v="0"/>
    <s v="006"/>
    <s v="Z1F0017787"/>
    <s v="0485-0485"/>
    <s v="FC"/>
    <s v="00009905-00009910"/>
    <s v=""/>
    <s v=""/>
    <s v=""/>
    <s v=""/>
    <n v="0"/>
    <s v=""/>
    <s v="VENTAS NO CONTRIBUYENTES"/>
    <s v=""/>
    <n v="402499880.625"/>
    <n v="0"/>
    <n v="169316662.5"/>
    <n v="0"/>
    <s v="-"/>
    <n v="0"/>
    <n v="201020015.625"/>
    <s v="-"/>
    <n v="32163202.5"/>
    <n v="0"/>
    <s v="-"/>
    <n v="0"/>
    <n v="0"/>
    <s v="-"/>
    <n v="0"/>
  </r>
  <r>
    <s v="876"/>
    <x v="29"/>
    <x v="0"/>
    <s v="006"/>
    <s v="Z1F0017787"/>
    <s v="0485-0485"/>
    <s v="FC"/>
    <s v="00009912-00009921"/>
    <s v=""/>
    <s v=""/>
    <s v=""/>
    <s v=""/>
    <n v="0"/>
    <s v=""/>
    <s v="VENTAS NO CONTRIBUYENTES"/>
    <s v=""/>
    <n v="223995557.91660002"/>
    <n v="0"/>
    <n v="120787892.905"/>
    <n v="0"/>
    <s v="-"/>
    <n v="0"/>
    <n v="88972125.010000005"/>
    <s v="16"/>
    <n v="14235540.001600001"/>
    <n v="0"/>
    <s v="-"/>
    <n v="0"/>
    <n v="0"/>
    <s v="-"/>
    <n v="0"/>
  </r>
  <r>
    <s v="877"/>
    <x v="29"/>
    <x v="1"/>
    <s v="006"/>
    <s v="Z1B8044815"/>
    <s v="1943"/>
    <s v="FC"/>
    <s v="00168206"/>
    <s v=""/>
    <s v=""/>
    <s v=""/>
    <s v=""/>
    <n v="0"/>
    <s v=""/>
    <s v="COMERCIALIZADORA ESCORPION"/>
    <s v="J41087916-5"/>
    <n v="21006562.5"/>
    <n v="0"/>
    <n v="21006562.5"/>
    <n v="0"/>
    <s v="-"/>
    <n v="0"/>
    <n v="0"/>
    <s v="-"/>
    <n v="0"/>
    <n v="0"/>
    <s v="-"/>
    <n v="0"/>
    <n v="0"/>
    <s v="-"/>
    <n v="0"/>
  </r>
  <r>
    <s v="878"/>
    <x v="29"/>
    <x v="1"/>
    <s v="006"/>
    <s v="Z1B8044815"/>
    <s v="1943"/>
    <s v="FC"/>
    <s v="00168113-00168205"/>
    <s v=""/>
    <s v=""/>
    <s v=""/>
    <s v=""/>
    <n v="0"/>
    <s v=""/>
    <s v="VENTAS NO CONTRIBUYENTES"/>
    <s v=""/>
    <n v="2887242805.6749997"/>
    <n v="0"/>
    <n v="2296595383.9000001"/>
    <n v="0"/>
    <s v="-"/>
    <n v="0"/>
    <n v="509178811.875"/>
    <s v="16"/>
    <n v="81468609.899999991"/>
    <n v="0"/>
    <s v="-"/>
    <n v="0"/>
    <n v="0"/>
    <s v="-"/>
    <n v="0"/>
  </r>
  <r>
    <s v="879"/>
    <x v="29"/>
    <x v="1"/>
    <s v="006"/>
    <s v="Z1B8044815"/>
    <s v="1943"/>
    <s v="FC"/>
    <s v="00168207-00168233"/>
    <s v=""/>
    <s v=""/>
    <s v=""/>
    <s v=""/>
    <n v="0"/>
    <s v=""/>
    <s v="VENTAS NO CONTRIBUYENTES"/>
    <s v=""/>
    <n v="988202726.9749999"/>
    <n v="0"/>
    <n v="793559166.875"/>
    <n v="0"/>
    <s v="-"/>
    <n v="0"/>
    <n v="167796172.5"/>
    <s v="16"/>
    <n v="26847387.600000001"/>
    <n v="0"/>
    <s v="-"/>
    <n v="0"/>
    <n v="0"/>
    <s v="-"/>
    <n v="0"/>
  </r>
  <r>
    <s v="880"/>
    <x v="29"/>
    <x v="1"/>
    <s v="007"/>
    <s v="Z1B8050013"/>
    <s v="1978"/>
    <s v="FC"/>
    <s v="00184515"/>
    <s v=""/>
    <s v=""/>
    <s v=""/>
    <s v=""/>
    <n v="0"/>
    <s v=""/>
    <s v="SERVICIO HIDRAULICO MONTACARGA"/>
    <s v="J40578373-7"/>
    <n v="447474210.97500002"/>
    <n v="0"/>
    <n v="329566380"/>
    <n v="101644681.875"/>
    <s v="16"/>
    <n v="16263149.1"/>
    <n v="0"/>
    <s v="-"/>
    <n v="0"/>
    <n v="0"/>
    <s v="-"/>
    <n v="0"/>
    <n v="0"/>
    <s v="-"/>
    <n v="0"/>
  </r>
  <r>
    <s v="881"/>
    <x v="29"/>
    <x v="1"/>
    <s v="007"/>
    <s v="Z1B8050013"/>
    <s v="1978"/>
    <s v="FC"/>
    <s v="00184507"/>
    <s v=""/>
    <s v=""/>
    <s v=""/>
    <s v=""/>
    <n v="0"/>
    <s v=""/>
    <s v="U.E. INSTITUTO VICTEGUI, C.A"/>
    <s v="J-30877518-5"/>
    <n v="40560205.600000001"/>
    <n v="0"/>
    <n v="40560205.600000001"/>
    <n v="0"/>
    <s v="-"/>
    <n v="0"/>
    <n v="0"/>
    <s v="-"/>
    <n v="0"/>
    <n v="0"/>
    <s v="-"/>
    <n v="0"/>
    <n v="0"/>
    <s v="-"/>
    <n v="0"/>
  </r>
  <r>
    <s v="882"/>
    <x v="29"/>
    <x v="1"/>
    <s v="007"/>
    <s v="Z1B8050013"/>
    <s v="1978"/>
    <s v="FC"/>
    <s v="00184583"/>
    <s v=""/>
    <s v=""/>
    <s v=""/>
    <s v=""/>
    <n v="0"/>
    <s v=""/>
    <s v="VALET PARKING 50 KPH"/>
    <s v="J-317560256"/>
    <n v="141565355.25"/>
    <n v="0"/>
    <n v="101944239.375"/>
    <n v="34156134.375"/>
    <s v="16"/>
    <n v="5464981.5"/>
    <n v="0"/>
    <s v="-"/>
    <n v="0"/>
    <n v="0"/>
    <s v="-"/>
    <n v="0"/>
    <n v="0"/>
    <s v="-"/>
    <n v="0"/>
  </r>
  <r>
    <s v="883"/>
    <x v="29"/>
    <x v="1"/>
    <s v="007"/>
    <s v="Z1B8050013"/>
    <s v="1978"/>
    <s v="FC"/>
    <s v="00184502-00184506"/>
    <s v=""/>
    <s v=""/>
    <s v=""/>
    <s v=""/>
    <n v="0"/>
    <s v=""/>
    <s v="VENTAS NO CONTRIBUYENTES"/>
    <s v=""/>
    <n v="109257392.5"/>
    <n v="0"/>
    <n v="97592432.5"/>
    <n v="0"/>
    <s v="-"/>
    <n v="0"/>
    <n v="10056000"/>
    <s v="-"/>
    <n v="1608960"/>
    <n v="0"/>
    <s v="-"/>
    <n v="0"/>
    <n v="0"/>
    <s v="-"/>
    <n v="0"/>
  </r>
  <r>
    <s v="884"/>
    <x v="29"/>
    <x v="1"/>
    <s v="007"/>
    <s v="Z1B8050013"/>
    <s v="1978"/>
    <s v="FC"/>
    <s v="00184508-00184514"/>
    <s v=""/>
    <s v=""/>
    <s v=""/>
    <s v=""/>
    <n v="0"/>
    <s v=""/>
    <s v="VENTAS NO CONTRIBUYENTES"/>
    <s v=""/>
    <n v="461134685.55000001"/>
    <n v="0"/>
    <n v="305411143.125"/>
    <n v="0"/>
    <s v="-"/>
    <n v="0"/>
    <n v="134244433.125"/>
    <s v="-"/>
    <n v="21479109.300000001"/>
    <n v="0"/>
    <s v="-"/>
    <n v="0"/>
    <n v="0"/>
    <s v="-"/>
    <n v="0"/>
  </r>
  <r>
    <s v="885"/>
    <x v="29"/>
    <x v="1"/>
    <s v="007"/>
    <s v="Z1B8050013"/>
    <s v="1978"/>
    <s v="FC"/>
    <s v="00184516-00184582"/>
    <s v=""/>
    <s v=""/>
    <s v=""/>
    <s v=""/>
    <n v="0"/>
    <s v=""/>
    <s v="VENTAS NO CONTRIBUYENTES"/>
    <s v=""/>
    <n v="3600284269.9249997"/>
    <n v="0"/>
    <n v="2732001256.25"/>
    <n v="0"/>
    <s v="-"/>
    <n v="0"/>
    <n v="748519839.375"/>
    <s v="16"/>
    <n v="119763174.3"/>
    <n v="0"/>
    <s v="-"/>
    <n v="0"/>
    <n v="0"/>
    <s v="-"/>
    <n v="0"/>
  </r>
  <r>
    <s v="886"/>
    <x v="29"/>
    <x v="1"/>
    <s v="007"/>
    <s v="Z1B8050013"/>
    <s v="1978"/>
    <s v="FC"/>
    <s v="00184584-00184604"/>
    <s v=""/>
    <s v=""/>
    <s v=""/>
    <s v=""/>
    <n v="0"/>
    <s v=""/>
    <s v="VENTAS NO CONTRIBUYENTES"/>
    <s v=""/>
    <n v="1497333595.4299998"/>
    <n v="0"/>
    <n v="1072964649.605"/>
    <n v="0"/>
    <s v="-"/>
    <n v="0"/>
    <n v="365835298.125"/>
    <s v="16"/>
    <n v="58533647.700000003"/>
    <n v="0"/>
    <s v="-"/>
    <n v="0"/>
    <n v="0"/>
    <s v="-"/>
    <n v="0"/>
  </r>
  <r>
    <s v="887"/>
    <x v="29"/>
    <x v="0"/>
    <s v="008"/>
    <s v="Z1F0017970"/>
    <s v="0149-0149"/>
    <s v="FC"/>
    <s v="00002206-00002220"/>
    <s v=""/>
    <s v=""/>
    <s v=""/>
    <s v=""/>
    <n v="0"/>
    <s v=""/>
    <s v="VENTAS NO CONTRIBUYENTES"/>
    <s v=""/>
    <n v="154040370"/>
    <n v="0"/>
    <n v="1485000"/>
    <n v="0"/>
    <s v="-"/>
    <n v="0"/>
    <n v="131513250"/>
    <s v="16"/>
    <n v="21042120"/>
    <n v="0"/>
    <s v="-"/>
    <n v="0"/>
    <n v="0"/>
    <s v="-"/>
    <n v="0"/>
  </r>
  <r>
    <s v="888"/>
    <x v="29"/>
    <x v="1"/>
    <s v="008"/>
    <s v="Z1B8050003"/>
    <s v="1894"/>
    <s v="FC"/>
    <s v="00184504-00184612"/>
    <s v=""/>
    <s v=""/>
    <s v=""/>
    <s v=""/>
    <n v="0"/>
    <s v=""/>
    <s v="VENTAS NO CONTRIBUYENTES"/>
    <s v=""/>
    <n v="4957932987.1230001"/>
    <n v="0"/>
    <n v="3542045024.5599999"/>
    <n v="0"/>
    <s v="-"/>
    <n v="0"/>
    <n v="1220593071.175"/>
    <s v="16"/>
    <n v="195294891.38800004"/>
    <n v="0"/>
    <s v="-"/>
    <n v="0"/>
    <n v="0"/>
    <s v="-"/>
    <n v="0"/>
  </r>
  <r>
    <s v="889"/>
    <x v="29"/>
    <x v="1"/>
    <s v="009"/>
    <s v="Z1B8014458"/>
    <s v="1945"/>
    <s v="NC"/>
    <s v=""/>
    <s v="00000169"/>
    <s v=""/>
    <s v="00175596"/>
    <s v="26/7/2021"/>
    <n v="36506640.200000003"/>
    <s v="VEN"/>
    <s v="JOHANA ACEVEDO"/>
    <s v="V14059500"/>
    <n v="-4986333"/>
    <n v="0"/>
    <n v="-4986333"/>
    <n v="0"/>
    <s v="-"/>
    <n v="0"/>
    <n v="0"/>
    <s v="-"/>
    <n v="0"/>
    <n v="0"/>
    <s v="-"/>
    <n v="0"/>
    <n v="0"/>
    <s v="-"/>
    <n v="0"/>
  </r>
  <r>
    <s v="890"/>
    <x v="29"/>
    <x v="1"/>
    <s v="009"/>
    <s v="Z1B8014458"/>
    <s v="1945"/>
    <s v="FC"/>
    <s v="00185315-00185356"/>
    <s v=""/>
    <s v=""/>
    <s v=""/>
    <s v=""/>
    <n v="0"/>
    <s v=""/>
    <s v="VENTAS NO CONTRIBUYENTES"/>
    <s v=""/>
    <n v="2302468756.3249998"/>
    <n v="0"/>
    <n v="1765603623.125"/>
    <n v="0"/>
    <s v="-"/>
    <n v="0"/>
    <n v="462814770"/>
    <s v="-"/>
    <n v="74050363.200000003"/>
    <n v="0"/>
    <s v="-"/>
    <n v="0"/>
    <n v="0"/>
    <s v="-"/>
    <n v="0"/>
  </r>
  <r>
    <s v="891"/>
    <x v="29"/>
    <x v="1"/>
    <s v="010"/>
    <s v="Z1F0000341"/>
    <s v="1418"/>
    <s v="FC"/>
    <s v="00082208-00082238"/>
    <s v=""/>
    <s v=""/>
    <s v=""/>
    <s v=""/>
    <n v="0"/>
    <s v=""/>
    <s v="VENTAS NO CONTRIBUYENTES"/>
    <s v=""/>
    <n v="1231074537.03"/>
    <n v="0"/>
    <n v="1017878622.78"/>
    <n v="0"/>
    <s v="-"/>
    <n v="0"/>
    <n v="183789581.25"/>
    <s v="-"/>
    <n v="29406333"/>
    <n v="0"/>
    <s v="-"/>
    <n v="0"/>
    <n v="0"/>
    <s v="-"/>
    <n v="0"/>
  </r>
  <r>
    <s v="892"/>
    <x v="29"/>
    <x v="1"/>
    <s v="011"/>
    <s v="Z1F0004616"/>
    <s v="0851-0851"/>
    <s v="FC"/>
    <s v="00114657-00114787"/>
    <s v=""/>
    <s v=""/>
    <s v=""/>
    <s v=""/>
    <n v="0"/>
    <s v=""/>
    <s v="VENTAS NO CONTRIBUYENTES"/>
    <s v=""/>
    <n v="1818780731.8"/>
    <n v="0"/>
    <n v="1639777918.5999999"/>
    <n v="0"/>
    <s v="-"/>
    <n v="0"/>
    <n v="154312770"/>
    <s v="16"/>
    <n v="24690043.199999999"/>
    <n v="0"/>
    <s v="-"/>
    <n v="0"/>
    <n v="0"/>
    <s v="-"/>
    <n v="0"/>
  </r>
  <r>
    <s v="893"/>
    <x v="29"/>
    <x v="1"/>
    <s v="012"/>
    <s v="Z1B8038506"/>
    <s v="1799"/>
    <s v="FC"/>
    <s v="00076240-00076243"/>
    <s v=""/>
    <s v=""/>
    <s v=""/>
    <s v=""/>
    <n v="0"/>
    <s v=""/>
    <s v="VENTAS NO CONTRIBUYENTES"/>
    <s v=""/>
    <n v="42348776.25"/>
    <n v="0"/>
    <n v="12758336.25"/>
    <n v="0"/>
    <s v="-"/>
    <n v="0"/>
    <n v="25509000"/>
    <s v="-"/>
    <n v="4081440"/>
    <n v="0"/>
    <s v="-"/>
    <n v="0"/>
    <n v="0"/>
    <s v="-"/>
    <n v="0"/>
  </r>
  <r>
    <s v="894"/>
    <x v="29"/>
    <x v="1"/>
    <s v="013"/>
    <s v="Z1B8050578"/>
    <s v="1758"/>
    <s v="FC"/>
    <s v="00157506"/>
    <s v=""/>
    <s v=""/>
    <s v=""/>
    <s v=""/>
    <n v="0"/>
    <s v=""/>
    <s v="UEP COLEGIO MARIA AUXILIADORA"/>
    <s v="J-31108632-3 "/>
    <n v="176343750"/>
    <n v="0"/>
    <n v="176343750"/>
    <n v="0"/>
    <s v="-"/>
    <n v="0"/>
    <n v="0"/>
    <s v="-"/>
    <n v="0"/>
    <n v="0"/>
    <s v="-"/>
    <n v="0"/>
    <n v="0"/>
    <s v="-"/>
    <n v="0"/>
  </r>
  <r>
    <s v="895"/>
    <x v="29"/>
    <x v="1"/>
    <s v="013"/>
    <s v="Z1B8050578"/>
    <s v="1758-1758"/>
    <s v="FC"/>
    <s v="00157485-00157505"/>
    <s v=""/>
    <s v=""/>
    <s v=""/>
    <s v=""/>
    <n v="0"/>
    <s v=""/>
    <s v="VENTAS NO CONTRIBUYENTES"/>
    <s v=""/>
    <n v="232221599.21000001"/>
    <n v="0"/>
    <n v="188180459.21000001"/>
    <n v="0"/>
    <s v="-"/>
    <n v="0"/>
    <n v="37966500"/>
    <s v="16"/>
    <n v="6074640"/>
    <n v="0"/>
    <s v="-"/>
    <n v="0"/>
    <n v="0"/>
    <s v="-"/>
    <n v="0"/>
  </r>
  <r>
    <s v="896"/>
    <x v="29"/>
    <x v="1"/>
    <s v="013"/>
    <s v="Z1B8050578"/>
    <s v="1758-1758"/>
    <s v="FC"/>
    <s v="00157507-00157519"/>
    <s v=""/>
    <s v=""/>
    <s v=""/>
    <s v=""/>
    <n v="0"/>
    <s v=""/>
    <s v="VENTAS NO CONTRIBUYENTES"/>
    <s v=""/>
    <n v="208726861.875"/>
    <n v="0"/>
    <n v="190854886.875"/>
    <n v="0"/>
    <s v="-"/>
    <n v="0"/>
    <n v="15406875"/>
    <s v="-"/>
    <n v="2465100"/>
    <n v="0"/>
    <s v="-"/>
    <n v="0"/>
    <n v="0"/>
    <s v="-"/>
    <n v="0"/>
  </r>
  <r>
    <s v="897"/>
    <x v="29"/>
    <x v="1"/>
    <s v="013"/>
    <s v="Z1B8050578"/>
    <s v="1758-1758"/>
    <s v="FC"/>
    <s v="00157521-00157544"/>
    <s v=""/>
    <s v=""/>
    <s v=""/>
    <s v=""/>
    <n v="0"/>
    <s v=""/>
    <s v="VENTAS NO CONTRIBUYENTES"/>
    <s v=""/>
    <n v="295353626.25"/>
    <n v="0"/>
    <n v="255920441.25"/>
    <n v="0"/>
    <s v="-"/>
    <n v="0"/>
    <n v="33994125"/>
    <s v="16"/>
    <n v="5439060"/>
    <n v="0"/>
    <s v="-"/>
    <n v="0"/>
    <n v="0"/>
    <s v="-"/>
    <n v="0"/>
  </r>
  <r>
    <s v="898"/>
    <x v="29"/>
    <x v="1"/>
    <s v="014"/>
    <s v="Z1F0000338"/>
    <s v="1640"/>
    <s v="FC"/>
    <s v="00068447-00068518"/>
    <s v=""/>
    <s v=""/>
    <s v=""/>
    <s v=""/>
    <n v="0"/>
    <s v=""/>
    <s v="VENTAS NO CONTRIBUYENTES"/>
    <s v=""/>
    <n v="531195390"/>
    <n v="0"/>
    <n v="354131250"/>
    <n v="0"/>
    <s v="-"/>
    <n v="0"/>
    <n v="152641500"/>
    <s v="16"/>
    <n v="24422640"/>
    <n v="0"/>
    <s v="-"/>
    <n v="0"/>
    <n v="0"/>
    <s v="-"/>
    <n v="0"/>
  </r>
  <r>
    <s v="899"/>
    <x v="29"/>
    <x v="1"/>
    <s v="016"/>
    <s v="Z1F0000490"/>
    <s v="0318"/>
    <s v="FC"/>
    <s v="00007005-00007090"/>
    <s v=""/>
    <s v=""/>
    <s v=""/>
    <s v=""/>
    <n v="0"/>
    <s v=""/>
    <s v="VENTAS NO CONTRIBUYENTES"/>
    <s v=""/>
    <n v="807507071.35000002"/>
    <n v="0"/>
    <n v="638690432.75"/>
    <n v="0"/>
    <s v="-"/>
    <n v="0"/>
    <n v="145531585"/>
    <s v="16"/>
    <n v="23285053.600000001"/>
    <n v="0"/>
    <s v="-"/>
    <n v="0"/>
    <n v="0"/>
    <s v="-"/>
    <n v="0"/>
  </r>
  <r>
    <s v="900"/>
    <x v="29"/>
    <x v="1"/>
    <s v="017"/>
    <s v="Z7C0004030"/>
    <s v="023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01"/>
    <x v="30"/>
    <x v="0"/>
    <s v="001"/>
    <s v="Z1F0017854"/>
    <s v="0526"/>
    <s v="FC"/>
    <s v="00031972"/>
    <s v=""/>
    <s v=""/>
    <s v=""/>
    <s v=""/>
    <n v="0"/>
    <s v=""/>
    <s v="CORPORACION LENOTRE"/>
    <s v="J317391004"/>
    <n v="14602984"/>
    <n v="0"/>
    <n v="14602984"/>
    <n v="0"/>
    <s v="-"/>
    <n v="0"/>
    <n v="0"/>
    <s v="-"/>
    <n v="0"/>
    <n v="0"/>
    <s v="-"/>
    <n v="0"/>
    <n v="0"/>
    <s v="-"/>
    <n v="0"/>
  </r>
  <r>
    <s v="902"/>
    <x v="30"/>
    <x v="0"/>
    <s v="001"/>
    <s v="Z1F0017854"/>
    <s v="0526"/>
    <s v="FC"/>
    <s v="00031941"/>
    <s v=""/>
    <s v=""/>
    <s v=""/>
    <s v=""/>
    <n v="0"/>
    <s v=""/>
    <s v="TONO WELLS"/>
    <s v="J411397326"/>
    <n v="18781125"/>
    <n v="0"/>
    <n v="0"/>
    <n v="16190625"/>
    <s v="16"/>
    <n v="2590500"/>
    <n v="0"/>
    <s v="-"/>
    <n v="0"/>
    <n v="0"/>
    <s v="-"/>
    <n v="0"/>
    <n v="0"/>
    <s v="-"/>
    <n v="0"/>
  </r>
  <r>
    <s v="903"/>
    <x v="30"/>
    <x v="0"/>
    <s v="001"/>
    <s v="Z1F0017854"/>
    <s v="0526-0526"/>
    <s v="FC"/>
    <s v="00031933-00031940"/>
    <s v=""/>
    <s v=""/>
    <s v=""/>
    <s v=""/>
    <n v="0"/>
    <s v=""/>
    <s v="VENTAS NO CONTRIBUYENTES"/>
    <s v=""/>
    <n v="54049058.210000001"/>
    <n v="0"/>
    <n v="42900008.210000001"/>
    <n v="0"/>
    <s v="-"/>
    <n v="0"/>
    <n v="9611250"/>
    <s v="16"/>
    <n v="1537800"/>
    <n v="0"/>
    <s v="-"/>
    <n v="0"/>
    <n v="0"/>
    <s v="-"/>
    <n v="0"/>
  </r>
  <r>
    <s v="904"/>
    <x v="30"/>
    <x v="0"/>
    <s v="001"/>
    <s v="Z1F0017854"/>
    <s v="0526-0526"/>
    <s v="FC"/>
    <s v="00031942-00031971"/>
    <s v=""/>
    <s v=""/>
    <s v=""/>
    <s v=""/>
    <n v="0"/>
    <s v=""/>
    <s v="VENTAS NO CONTRIBUYENTES"/>
    <s v=""/>
    <n v="598140954.08499992"/>
    <n v="0"/>
    <n v="431825136.28499997"/>
    <n v="0"/>
    <s v="-"/>
    <n v="0"/>
    <n v="143375705"/>
    <s v="-"/>
    <n v="22940112.800000001"/>
    <n v="0"/>
    <s v="-"/>
    <n v="0"/>
    <n v="0"/>
    <s v="-"/>
    <n v="0"/>
  </r>
  <r>
    <s v="905"/>
    <x v="30"/>
    <x v="0"/>
    <s v="001"/>
    <s v="Z1F0017854"/>
    <s v="0526-0526"/>
    <s v="FC"/>
    <s v="00031973-00032055"/>
    <s v=""/>
    <s v=""/>
    <s v=""/>
    <s v=""/>
    <n v="0"/>
    <s v=""/>
    <s v="VENTAS NO CONTRIBUYENTES"/>
    <s v=""/>
    <n v="2271311400.0299997"/>
    <n v="0"/>
    <n v="1623179936.8299999"/>
    <n v="0"/>
    <s v="-"/>
    <n v="0"/>
    <n v="558734020"/>
    <s v="16"/>
    <n v="89397443.199999988"/>
    <n v="0"/>
    <s v="-"/>
    <n v="0"/>
    <n v="0"/>
    <s v="-"/>
    <n v="0"/>
  </r>
  <r>
    <s v="906"/>
    <x v="30"/>
    <x v="1"/>
    <s v="001"/>
    <s v="Z1F0000700"/>
    <s v="1616"/>
    <s v="FC"/>
    <s v="30353000"/>
    <s v=""/>
    <s v=""/>
    <s v=""/>
    <s v=""/>
    <n v="0"/>
    <s v=""/>
    <s v="CONSTRUCCIONES URQUIDI C.A"/>
    <s v="J402878176"/>
    <n v="203130497.03999999"/>
    <n v="0"/>
    <n v="156971331.59999999"/>
    <n v="39792384"/>
    <s v="16"/>
    <n v="6366781.4400000004"/>
    <n v="0"/>
    <s v="-"/>
    <n v="0"/>
    <n v="0"/>
    <s v="-"/>
    <n v="0"/>
    <n v="0"/>
    <s v="-"/>
    <n v="0"/>
  </r>
  <r>
    <s v="907"/>
    <x v="30"/>
    <x v="1"/>
    <s v="001"/>
    <s v="Z1F0000700"/>
    <s v="1616"/>
    <s v="FC"/>
    <s v="30318000-30352000"/>
    <s v=""/>
    <s v=""/>
    <s v=""/>
    <s v=""/>
    <n v="0"/>
    <s v=""/>
    <s v="VENTAS NO CONTRIBUYENTES"/>
    <s v=""/>
    <n v="1965171853.3559999"/>
    <n v="0"/>
    <n v="1677810990.7000003"/>
    <n v="0"/>
    <s v="-"/>
    <n v="0"/>
    <n v="247724881.59999999"/>
    <s v="-"/>
    <n v="39635981.055999994"/>
    <n v="0"/>
    <s v="-"/>
    <n v="0"/>
    <n v="0"/>
    <s v="-"/>
    <n v="0"/>
  </r>
  <r>
    <s v="908"/>
    <x v="30"/>
    <x v="1"/>
    <s v="001"/>
    <s v="Z1F0000700"/>
    <s v="1616"/>
    <s v="FC"/>
    <s v="30354000-30406000"/>
    <s v=""/>
    <s v=""/>
    <s v=""/>
    <s v=""/>
    <n v="0"/>
    <s v=""/>
    <s v="VENTAS NO CONTRIBUYENTES"/>
    <s v=""/>
    <n v="1791112213.3040001"/>
    <n v="0"/>
    <n v="1442317590.8000002"/>
    <n v="0"/>
    <s v="-"/>
    <n v="0"/>
    <n v="300685019.39999998"/>
    <s v="16"/>
    <n v="48109603.104000002"/>
    <n v="0"/>
    <s v="-"/>
    <n v="0"/>
    <n v="0"/>
    <s v="-"/>
    <n v="0"/>
  </r>
  <r>
    <s v="909"/>
    <x v="30"/>
    <x v="0"/>
    <s v="002"/>
    <s v="Z1F0017966"/>
    <s v="0524"/>
    <s v="FC"/>
    <s v="00017229"/>
    <s v=""/>
    <s v=""/>
    <s v=""/>
    <s v=""/>
    <n v="0"/>
    <s v=""/>
    <s v="FUNDAVIGEA"/>
    <s v="J298180811"/>
    <n v="8036772"/>
    <n v="0"/>
    <n v="8036772"/>
    <n v="0"/>
    <s v="-"/>
    <n v="0"/>
    <n v="0"/>
    <s v="-"/>
    <n v="0"/>
    <n v="0"/>
    <s v="-"/>
    <n v="0"/>
    <n v="0"/>
    <s v="-"/>
    <n v="0"/>
  </r>
  <r>
    <s v="910"/>
    <x v="30"/>
    <x v="0"/>
    <s v="002"/>
    <s v="Z1F0017966"/>
    <s v="0524-0524"/>
    <s v="FC"/>
    <s v="00017177-00017228"/>
    <s v=""/>
    <s v=""/>
    <s v=""/>
    <s v=""/>
    <n v="0"/>
    <s v=""/>
    <s v="VENTAS NO CONTRIBUYENTES"/>
    <s v=""/>
    <n v="1403275720.8759999"/>
    <n v="0"/>
    <n v="876947772.64999974"/>
    <n v="0"/>
    <s v="-"/>
    <n v="0"/>
    <n v="453730989.85000002"/>
    <s v="-"/>
    <n v="72596958.376000002"/>
    <n v="0"/>
    <s v="-"/>
    <n v="0"/>
    <n v="0"/>
    <s v="-"/>
    <n v="0"/>
  </r>
  <r>
    <s v="911"/>
    <x v="30"/>
    <x v="0"/>
    <s v="002"/>
    <s v="Z1F0017966"/>
    <s v="0524-0524"/>
    <s v="FC"/>
    <s v="00017230-00017274"/>
    <s v=""/>
    <s v=""/>
    <s v=""/>
    <s v=""/>
    <n v="0"/>
    <s v=""/>
    <s v="VENTAS NO CONTRIBUYENTES"/>
    <s v=""/>
    <n v="2021163024.2720001"/>
    <n v="0"/>
    <n v="1453506515.5999999"/>
    <n v="0"/>
    <s v="-"/>
    <n v="0"/>
    <n v="489359059.19999999"/>
    <s v="-"/>
    <n v="78297449.472000003"/>
    <n v="0"/>
    <s v="-"/>
    <n v="0"/>
    <n v="0"/>
    <s v="-"/>
    <n v="0"/>
  </r>
  <r>
    <s v="912"/>
    <x v="30"/>
    <x v="2"/>
    <s v="002"/>
    <s v="Z1F0008858"/>
    <s v="0977"/>
    <s v="FC"/>
    <s v="00129498"/>
    <s v=""/>
    <s v=""/>
    <s v=""/>
    <s v=""/>
    <n v="0"/>
    <s v=""/>
    <s v="JUAN PABLO PARRA"/>
    <s v="V211119217 "/>
    <n v="6754880"/>
    <n v="0"/>
    <n v="6754880"/>
    <n v="0"/>
    <s v="-"/>
    <n v="0"/>
    <n v="0"/>
    <s v="-"/>
    <n v="0"/>
    <n v="0"/>
    <s v="-"/>
    <n v="0"/>
    <n v="0"/>
    <s v="-"/>
    <n v="0"/>
  </r>
  <r>
    <s v="913"/>
    <x v="30"/>
    <x v="2"/>
    <s v="002"/>
    <s v="Z1F0008858"/>
    <s v="0977-0977"/>
    <s v="FC"/>
    <s v="00129343-00129497"/>
    <s v=""/>
    <s v=""/>
    <s v=""/>
    <s v=""/>
    <n v="0"/>
    <s v=""/>
    <s v="VENTAS NO CONTRIBUYENTES"/>
    <s v=""/>
    <n v="1830288020.5320001"/>
    <n v="0"/>
    <n v="1733091101.7800004"/>
    <n v="0"/>
    <s v="-"/>
    <n v="0"/>
    <n v="83790447.200000003"/>
    <s v="16"/>
    <n v="13406471.552000001"/>
    <n v="0"/>
    <s v="-"/>
    <n v="0"/>
    <n v="0"/>
    <s v="-"/>
    <n v="0"/>
  </r>
  <r>
    <s v="914"/>
    <x v="30"/>
    <x v="2"/>
    <s v="002"/>
    <s v="Z1F0008858"/>
    <s v="0977-0977"/>
    <s v="FC"/>
    <s v="00129499-00129513"/>
    <s v=""/>
    <s v=""/>
    <s v=""/>
    <s v=""/>
    <n v="0"/>
    <s v=""/>
    <s v="VENTAS NO CONTRIBUYENTES"/>
    <s v=""/>
    <n v="290190546.39999998"/>
    <n v="0"/>
    <n v="244545010.39999998"/>
    <n v="0"/>
    <s v="-"/>
    <n v="0"/>
    <n v="39349600"/>
    <s v="16"/>
    <n v="6295936"/>
    <n v="0"/>
    <s v="-"/>
    <n v="0"/>
    <n v="0"/>
    <s v="-"/>
    <n v="0"/>
  </r>
  <r>
    <s v="915"/>
    <x v="30"/>
    <x v="1"/>
    <s v="002"/>
    <s v="Z1B8050002"/>
    <s v="1953"/>
    <s v="FC"/>
    <s v="00175749-00175844"/>
    <s v=""/>
    <s v=""/>
    <s v=""/>
    <s v=""/>
    <n v="0"/>
    <s v=""/>
    <s v="VENTAS NO CONTRIBUYENTES"/>
    <s v=""/>
    <n v="3403323199.598001"/>
    <n v="0"/>
    <n v="2591588699.5500011"/>
    <n v="0"/>
    <s v="-"/>
    <n v="0"/>
    <n v="691213982.79999995"/>
    <s v="-"/>
    <n v="110594237.248"/>
    <n v="0"/>
    <s v="-"/>
    <n v="0"/>
    <n v="9191000"/>
    <s v="-"/>
    <n v="735280"/>
  </r>
  <r>
    <s v="916"/>
    <x v="30"/>
    <x v="0"/>
    <s v="003"/>
    <s v="Z1F0017848"/>
    <s v="0516"/>
    <s v="FC"/>
    <s v="00025988"/>
    <s v=""/>
    <s v=""/>
    <s v=""/>
    <s v=""/>
    <n v="0"/>
    <s v=""/>
    <s v="DKORAZON S.A"/>
    <s v="J404085823"/>
    <n v="45426026.25"/>
    <n v="0"/>
    <n v="22663781.25"/>
    <n v="19622625"/>
    <s v="16"/>
    <n v="3139620"/>
    <n v="0"/>
    <s v="-"/>
    <n v="0"/>
    <n v="0"/>
    <s v="-"/>
    <n v="0"/>
    <n v="0"/>
    <s v="-"/>
    <n v="0"/>
  </r>
  <r>
    <s v="917"/>
    <x v="30"/>
    <x v="0"/>
    <s v="003"/>
    <s v="Z1F0017848"/>
    <s v="0516-0516"/>
    <s v="FC"/>
    <s v="00025977-00025987"/>
    <s v=""/>
    <s v=""/>
    <s v=""/>
    <s v=""/>
    <n v="0"/>
    <s v=""/>
    <s v="VENTAS NO CONTRIBUYENTES"/>
    <s v=""/>
    <n v="323947503.125"/>
    <n v="0"/>
    <n v="288677268.125"/>
    <n v="0"/>
    <s v="-"/>
    <n v="0"/>
    <n v="30405375"/>
    <s v="-"/>
    <n v="4864860"/>
    <n v="0"/>
    <s v="-"/>
    <n v="0"/>
    <n v="0"/>
    <s v="-"/>
    <n v="0"/>
  </r>
  <r>
    <s v="918"/>
    <x v="30"/>
    <x v="0"/>
    <s v="003"/>
    <s v="Z1F0017848"/>
    <s v="0516-0516"/>
    <s v="FC"/>
    <s v="00025989-00026076"/>
    <s v=""/>
    <s v=""/>
    <s v=""/>
    <s v=""/>
    <n v="0"/>
    <s v=""/>
    <s v="VENTAS NO CONTRIBUYENTES"/>
    <s v=""/>
    <n v="2849794838.9079995"/>
    <n v="0"/>
    <n v="1927689626.2199993"/>
    <n v="0"/>
    <s v="-"/>
    <n v="0"/>
    <n v="794918286.80000007"/>
    <s v="16"/>
    <n v="127186925.88800003"/>
    <n v="0"/>
    <s v="-"/>
    <n v="0"/>
    <n v="0"/>
    <s v="-"/>
    <n v="0"/>
  </r>
  <r>
    <s v="919"/>
    <x v="30"/>
    <x v="2"/>
    <s v="003"/>
    <s v="Z1F0008965"/>
    <s v="0965"/>
    <s v="FC"/>
    <s v="00124820"/>
    <s v=""/>
    <s v=""/>
    <s v=""/>
    <s v=""/>
    <n v="0"/>
    <s v=""/>
    <s v="DANIEL MORALES"/>
    <s v="V165839341"/>
    <n v="6900000"/>
    <n v="0"/>
    <n v="6900000"/>
    <n v="0"/>
    <s v="-"/>
    <n v="0"/>
    <n v="0"/>
    <s v="-"/>
    <n v="0"/>
    <n v="0"/>
    <s v="-"/>
    <n v="0"/>
    <n v="0"/>
    <s v="-"/>
    <n v="0"/>
  </r>
  <r>
    <s v="920"/>
    <x v="30"/>
    <x v="2"/>
    <s v="003"/>
    <s v="Z1F0008965"/>
    <s v="0965-0965"/>
    <s v="FC"/>
    <s v="00124700-00124819"/>
    <s v=""/>
    <s v=""/>
    <s v=""/>
    <s v=""/>
    <n v="0"/>
    <s v=""/>
    <s v="VENTAS NO CONTRIBUYENTES"/>
    <s v=""/>
    <n v="1407651589.2749999"/>
    <n v="0"/>
    <n v="1321564903.675"/>
    <n v="0"/>
    <s v="-"/>
    <n v="0"/>
    <n v="74212660"/>
    <s v="-"/>
    <n v="11874025.6"/>
    <n v="0"/>
    <s v="-"/>
    <n v="0"/>
    <n v="0"/>
    <s v="-"/>
    <n v="0"/>
  </r>
  <r>
    <s v="921"/>
    <x v="30"/>
    <x v="2"/>
    <s v="003"/>
    <s v="Z1F0008965"/>
    <s v="0965-0965"/>
    <s v="FC"/>
    <s v="00124821-00124847"/>
    <s v=""/>
    <s v=""/>
    <s v=""/>
    <s v=""/>
    <n v="0"/>
    <s v=""/>
    <s v="VENTAS NO CONTRIBUYENTES"/>
    <s v=""/>
    <n v="328688410.96000004"/>
    <n v="0"/>
    <n v="304790582.80000001"/>
    <n v="0"/>
    <s v="-"/>
    <n v="0"/>
    <n v="20601576"/>
    <s v="-"/>
    <n v="3296252.16"/>
    <n v="0"/>
    <s v="-"/>
    <n v="0"/>
    <n v="0"/>
    <s v="-"/>
    <n v="0"/>
  </r>
  <r>
    <s v="922"/>
    <x v="30"/>
    <x v="1"/>
    <s v="003"/>
    <s v="Z1B8051199"/>
    <s v="0035"/>
    <s v="FC"/>
    <s v="00002684-00002794"/>
    <s v=""/>
    <s v=""/>
    <s v=""/>
    <s v=""/>
    <n v="0"/>
    <s v=""/>
    <s v="VENTAS NO CONTRIBUYENTES"/>
    <s v=""/>
    <n v="5309445512.3440008"/>
    <n v="0"/>
    <n v="4303443940.1499996"/>
    <n v="0"/>
    <s v="-"/>
    <n v="0"/>
    <n v="867242734.6500001"/>
    <s v="16"/>
    <n v="138758837.54399997"/>
    <n v="0"/>
    <s v="-"/>
    <n v="0"/>
    <n v="0"/>
    <s v="-"/>
    <n v="0"/>
  </r>
  <r>
    <s v="923"/>
    <x v="30"/>
    <x v="0"/>
    <s v="004"/>
    <s v="Z1F0017963"/>
    <s v="0524-0524"/>
    <s v="FC"/>
    <s v="00017382-00017439"/>
    <s v=""/>
    <s v=""/>
    <s v=""/>
    <s v=""/>
    <n v="0"/>
    <s v=""/>
    <s v="VENTAS NO CONTRIBUYENTES"/>
    <s v=""/>
    <n v="2416502458.7440004"/>
    <n v="0"/>
    <n v="1878401762.6799998"/>
    <n v="0"/>
    <s v="-"/>
    <n v="0"/>
    <n v="463879910.39999998"/>
    <s v="16"/>
    <n v="74220785.664000005"/>
    <n v="0"/>
    <s v="-"/>
    <n v="0"/>
    <n v="0"/>
    <s v="-"/>
    <n v="0"/>
  </r>
  <r>
    <s v="924"/>
    <x v="30"/>
    <x v="1"/>
    <s v="004"/>
    <s v="Z1B8050937"/>
    <s v="1880"/>
    <s v="NC"/>
    <s v=""/>
    <s v="00000205"/>
    <s v=""/>
    <s v="00173709"/>
    <s v="30/7/2021"/>
    <n v="109821259.2"/>
    <s v="VEN"/>
    <s v="JOSE QUIJADA"/>
    <s v="V25236565 "/>
    <n v="-8655780.8000000007"/>
    <n v="0"/>
    <n v="0"/>
    <n v="0"/>
    <s v="-"/>
    <n v="0"/>
    <n v="-7461880"/>
    <s v="16"/>
    <n v="-1193900.8"/>
    <n v="0"/>
    <s v="-"/>
    <n v="0"/>
    <n v="0"/>
    <s v="-"/>
    <n v="0"/>
  </r>
  <r>
    <s v="925"/>
    <x v="30"/>
    <x v="1"/>
    <s v="004"/>
    <s v="Z1B8050937"/>
    <s v="1880"/>
    <s v="FC"/>
    <s v="00173634-00173740"/>
    <s v=""/>
    <s v=""/>
    <s v=""/>
    <s v=""/>
    <n v="0"/>
    <s v=""/>
    <s v="VENTAS NO CONTRIBUYENTES"/>
    <s v=""/>
    <n v="4179481158.2519994"/>
    <n v="0"/>
    <n v="3284788769.3000002"/>
    <n v="0"/>
    <s v="-"/>
    <n v="0"/>
    <n v="771286542.20000005"/>
    <s v="16"/>
    <n v="123405846.752"/>
    <n v="0"/>
    <s v="-"/>
    <n v="0"/>
    <n v="0"/>
    <s v="-"/>
    <n v="0"/>
  </r>
  <r>
    <s v="926"/>
    <x v="30"/>
    <x v="0"/>
    <s v="005"/>
    <s v="Z1F0017998"/>
    <s v="0514-0514"/>
    <s v="FC"/>
    <s v="00021524-00021591"/>
    <s v=""/>
    <s v=""/>
    <s v=""/>
    <s v=""/>
    <n v="0"/>
    <s v=""/>
    <s v="VENTAS NO CONTRIBUYENTES"/>
    <s v=""/>
    <n v="2950761261.52"/>
    <n v="0"/>
    <n v="2006887262.4000001"/>
    <n v="0"/>
    <s v="-"/>
    <n v="0"/>
    <n v="813684482"/>
    <s v="16"/>
    <n v="130189517.11999999"/>
    <n v="0"/>
    <s v="-"/>
    <n v="0"/>
    <n v="0"/>
    <s v="-"/>
    <n v="0"/>
  </r>
  <r>
    <s v="927"/>
    <x v="30"/>
    <x v="1"/>
    <s v="005"/>
    <s v="Z1B8050363"/>
    <s v="0036"/>
    <s v="FC"/>
    <s v="00003700-00003820"/>
    <s v=""/>
    <s v=""/>
    <s v=""/>
    <s v=""/>
    <n v="0"/>
    <s v=""/>
    <s v="VENTAS NO CONTRIBUYENTES"/>
    <s v=""/>
    <n v="5572894693.2679987"/>
    <n v="0"/>
    <n v="4280316348.1799998"/>
    <n v="0"/>
    <s v="-"/>
    <n v="0"/>
    <n v="1114291676.7999997"/>
    <s v="-"/>
    <n v="178286668.28800002"/>
    <n v="0"/>
    <s v="-"/>
    <n v="0"/>
    <n v="0"/>
    <s v="-"/>
    <n v="0"/>
  </r>
  <r>
    <s v="928"/>
    <x v="30"/>
    <x v="2"/>
    <s v="005"/>
    <s v="Z1F0002472"/>
    <s v="0238"/>
    <s v="FC"/>
    <s v="00034456-00034463"/>
    <s v=""/>
    <s v=""/>
    <s v=""/>
    <s v=""/>
    <n v="0"/>
    <s v=""/>
    <s v="VENTAS NO CONTRIBUYENTES"/>
    <s v=""/>
    <n v="43770808.479999997"/>
    <n v="0"/>
    <n v="42409896.479999997"/>
    <n v="0"/>
    <s v="-"/>
    <n v="0"/>
    <n v="1173200"/>
    <s v="16"/>
    <n v="187712"/>
    <n v="0"/>
    <s v="-"/>
    <n v="0"/>
    <n v="0"/>
    <s v="-"/>
    <n v="0"/>
  </r>
  <r>
    <s v="929"/>
    <x v="30"/>
    <x v="2"/>
    <s v="005"/>
    <s v="Z1F0002472"/>
    <s v="0239"/>
    <s v="FC"/>
    <s v="00034464-00034524"/>
    <s v=""/>
    <s v=""/>
    <s v=""/>
    <s v=""/>
    <n v="0"/>
    <s v=""/>
    <s v="VENTAS NO CONTRIBUYENTES"/>
    <s v=""/>
    <n v="438959792"/>
    <n v="0"/>
    <n v="437647600"/>
    <n v="0"/>
    <s v="-"/>
    <n v="0"/>
    <n v="1131200"/>
    <s v="16"/>
    <n v="180992"/>
    <n v="0"/>
    <s v="-"/>
    <n v="0"/>
    <n v="0"/>
    <s v="-"/>
    <n v="0"/>
  </r>
  <r>
    <s v="930"/>
    <x v="30"/>
    <x v="0"/>
    <s v="006"/>
    <s v="Z1F0017787"/>
    <s v="0486-0486"/>
    <s v="FC"/>
    <s v="00009923-00009980"/>
    <s v=""/>
    <s v=""/>
    <s v=""/>
    <s v=""/>
    <n v="0"/>
    <s v=""/>
    <s v="VENTAS NO CONTRIBUYENTES"/>
    <s v=""/>
    <n v="2465521635.224"/>
    <n v="0"/>
    <n v="1794656807.0799999"/>
    <n v="0"/>
    <s v="-"/>
    <n v="0"/>
    <n v="578331748.39999998"/>
    <s v="-"/>
    <n v="92533079.744000003"/>
    <n v="0"/>
    <s v="-"/>
    <n v="0"/>
    <n v="0"/>
    <s v="-"/>
    <n v="0"/>
  </r>
  <r>
    <s v="931"/>
    <x v="30"/>
    <x v="1"/>
    <s v="006"/>
    <s v="Z1B8044815"/>
    <s v="1944"/>
    <s v="FC"/>
    <s v="00168234-00168324"/>
    <s v=""/>
    <s v=""/>
    <s v=""/>
    <s v=""/>
    <n v="0"/>
    <s v=""/>
    <s v="VENTAS NO CONTRIBUYENTES"/>
    <s v=""/>
    <n v="3493949548.0060005"/>
    <n v="0"/>
    <n v="2674120017.4000006"/>
    <n v="0"/>
    <s v="-"/>
    <n v="0"/>
    <n v="706749595.35000002"/>
    <s v="-"/>
    <n v="113079935.25600001"/>
    <n v="0"/>
    <s v="-"/>
    <n v="0"/>
    <n v="0"/>
    <s v="-"/>
    <n v="0"/>
  </r>
  <r>
    <s v="932"/>
    <x v="30"/>
    <x v="1"/>
    <s v="007"/>
    <s v="Z1B8050013"/>
    <s v="1979"/>
    <s v="FC"/>
    <s v="00184642"/>
    <s v=""/>
    <s v=""/>
    <s v=""/>
    <s v=""/>
    <n v="0"/>
    <s v=""/>
    <s v="COMPUJJBG F.P"/>
    <s v="V159133776"/>
    <n v="59022903.583999999"/>
    <n v="0"/>
    <n v="28638348"/>
    <n v="26193582.399999999"/>
    <s v="16"/>
    <n v="4190973.1839999999"/>
    <n v="0"/>
    <s v="-"/>
    <n v="0"/>
    <n v="0"/>
    <s v="-"/>
    <n v="0"/>
    <n v="0"/>
    <s v="-"/>
    <n v="0"/>
  </r>
  <r>
    <s v="933"/>
    <x v="30"/>
    <x v="1"/>
    <s v="007"/>
    <s v="Z1B8050013"/>
    <s v="1979"/>
    <s v="FC"/>
    <s v="00184697"/>
    <s v=""/>
    <s v=""/>
    <s v=""/>
    <s v=""/>
    <n v="0"/>
    <s v=""/>
    <s v="JULIO CESAR RODRIGUEZ"/>
    <s v="V148503601"/>
    <n v="47940700.400000013"/>
    <n v="0"/>
    <n v="17722793.200000003"/>
    <n v="26049920"/>
    <s v="16"/>
    <n v="4167987.2000000002"/>
    <n v="0"/>
    <s v="-"/>
    <n v="0"/>
    <n v="0"/>
    <s v="-"/>
    <n v="0"/>
    <n v="0"/>
    <s v="-"/>
    <n v="0"/>
  </r>
  <r>
    <s v="934"/>
    <x v="30"/>
    <x v="1"/>
    <s v="007"/>
    <s v="Z1B8050013"/>
    <s v="1979"/>
    <s v="FC"/>
    <s v="00184605"/>
    <s v=""/>
    <s v=""/>
    <s v=""/>
    <s v=""/>
    <n v="0"/>
    <s v=""/>
    <s v="UE INSTITUTO VICTEGUI CA"/>
    <s v="J308775185"/>
    <n v="32609465.625"/>
    <n v="0"/>
    <n v="26058800.625"/>
    <n v="5647125"/>
    <s v="16"/>
    <n v="903540"/>
    <n v="0"/>
    <s v="-"/>
    <n v="0"/>
    <n v="0"/>
    <s v="-"/>
    <n v="0"/>
    <n v="0"/>
    <s v="-"/>
    <n v="0"/>
  </r>
  <r>
    <s v="935"/>
    <x v="30"/>
    <x v="1"/>
    <s v="007"/>
    <s v="Z1B8050013"/>
    <s v="1979"/>
    <s v="FC"/>
    <s v="00184606-00184641"/>
    <s v=""/>
    <s v=""/>
    <s v=""/>
    <s v=""/>
    <n v="0"/>
    <s v=""/>
    <s v="VENTAS NO CONTRIBUYENTES"/>
    <s v=""/>
    <n v="1602737797.6720002"/>
    <n v="0"/>
    <n v="1217477022.4499998"/>
    <n v="0"/>
    <s v="-"/>
    <n v="0"/>
    <n v="332121357.94999999"/>
    <s v="-"/>
    <n v="53139417.272000007"/>
    <n v="0"/>
    <s v="-"/>
    <n v="0"/>
    <n v="0"/>
    <s v="-"/>
    <n v="0"/>
  </r>
  <r>
    <s v="936"/>
    <x v="30"/>
    <x v="1"/>
    <s v="007"/>
    <s v="Z1B8050013"/>
    <s v="1979"/>
    <s v="FC"/>
    <s v="00184643-00184696"/>
    <s v=""/>
    <s v=""/>
    <s v=""/>
    <s v=""/>
    <n v="0"/>
    <s v=""/>
    <s v="VENTAS NO CONTRIBUYENTES"/>
    <s v=""/>
    <n v="3236804424.3580003"/>
    <n v="0"/>
    <n v="2331636428.8000002"/>
    <n v="0"/>
    <s v="-"/>
    <n v="0"/>
    <n v="780317237.54999995"/>
    <s v="16"/>
    <n v="124850758.00799999"/>
    <n v="0"/>
    <s v="-"/>
    <n v="0"/>
    <n v="0"/>
    <s v="-"/>
    <n v="0"/>
  </r>
  <r>
    <s v="937"/>
    <x v="30"/>
    <x v="1"/>
    <s v="007"/>
    <s v="Z1B8050013"/>
    <s v="1979"/>
    <s v="FC"/>
    <s v="00184698-00184705"/>
    <s v=""/>
    <s v=""/>
    <s v=""/>
    <s v=""/>
    <n v="0"/>
    <s v=""/>
    <s v="VENTAS NO CONTRIBUYENTES"/>
    <s v=""/>
    <n v="483237056.04400003"/>
    <n v="0"/>
    <n v="395639054.70000005"/>
    <n v="0"/>
    <s v="-"/>
    <n v="0"/>
    <n v="75515518.400000006"/>
    <s v="16"/>
    <n v="12082482.944"/>
    <n v="0"/>
    <s v="-"/>
    <n v="0"/>
    <n v="0"/>
    <s v="-"/>
    <n v="0"/>
  </r>
  <r>
    <s v="938"/>
    <x v="30"/>
    <x v="0"/>
    <s v="008"/>
    <s v="Z1F0017970"/>
    <s v="0150-0150"/>
    <s v="FC"/>
    <s v="00002221-00002247"/>
    <s v=""/>
    <s v=""/>
    <s v=""/>
    <s v=""/>
    <n v="0"/>
    <s v=""/>
    <s v="VENTAS NO CONTRIBUYENTES"/>
    <s v=""/>
    <n v="151421947.20000002"/>
    <n v="0"/>
    <n v="2989600"/>
    <n v="0"/>
    <s v="-"/>
    <n v="0"/>
    <n v="127958920"/>
    <s v="16"/>
    <n v="20473427.200000003"/>
    <n v="0"/>
    <s v="-"/>
    <n v="0"/>
    <n v="0"/>
    <s v="-"/>
    <n v="0"/>
  </r>
  <r>
    <s v="939"/>
    <x v="30"/>
    <x v="1"/>
    <s v="008"/>
    <s v="Z1B8050003"/>
    <s v="1895"/>
    <s v="FC"/>
    <s v="00184690"/>
    <s v=""/>
    <s v=""/>
    <s v=""/>
    <s v=""/>
    <n v="0"/>
    <s v=""/>
    <s v="DAFERLYN ROSALES"/>
    <s v="V19930381"/>
    <n v="6853860"/>
    <n v="0"/>
    <n v="6853860"/>
    <n v="0"/>
    <s v="-"/>
    <n v="0"/>
    <n v="0"/>
    <s v="-"/>
    <n v="0"/>
    <n v="0"/>
    <s v="-"/>
    <n v="0"/>
    <n v="0"/>
    <s v="-"/>
    <n v="0"/>
  </r>
  <r>
    <s v="940"/>
    <x v="30"/>
    <x v="1"/>
    <s v="008"/>
    <s v="Z1B8050003"/>
    <s v="1895"/>
    <s v="FC"/>
    <s v="00184689"/>
    <s v=""/>
    <s v=""/>
    <s v=""/>
    <s v=""/>
    <n v="0"/>
    <s v=""/>
    <s v="FESTEJO DON LUIS XV CA"/>
    <s v="J401405916"/>
    <n v="133581197.31200001"/>
    <n v="0"/>
    <n v="52533049.200000003"/>
    <n v="69869093.200000003"/>
    <s v="16"/>
    <n v="11179054.912"/>
    <n v="0"/>
    <s v="-"/>
    <n v="0"/>
    <n v="0"/>
    <s v="-"/>
    <n v="0"/>
    <n v="0"/>
    <s v="-"/>
    <n v="0"/>
  </r>
  <r>
    <s v="941"/>
    <x v="30"/>
    <x v="1"/>
    <s v="008"/>
    <s v="Z1B8050003"/>
    <s v="1895"/>
    <s v="FC"/>
    <s v="00184691"/>
    <s v=""/>
    <s v=""/>
    <s v=""/>
    <s v=""/>
    <n v="0"/>
    <s v=""/>
    <s v="FESTEJO DON LUIS XV CA"/>
    <s v="J401405916"/>
    <n v="121200"/>
    <n v="0"/>
    <n v="121200"/>
    <n v="0"/>
    <s v="-"/>
    <n v="0"/>
    <n v="0"/>
    <s v="-"/>
    <n v="0"/>
    <n v="0"/>
    <s v="-"/>
    <n v="0"/>
    <n v="0"/>
    <s v="-"/>
    <n v="0"/>
  </r>
  <r>
    <s v="942"/>
    <x v="30"/>
    <x v="1"/>
    <s v="008"/>
    <s v="Z1B8050003"/>
    <s v="1895"/>
    <s v="FC"/>
    <s v="00184649"/>
    <s v=""/>
    <s v=""/>
    <s v=""/>
    <s v=""/>
    <n v="0"/>
    <s v=""/>
    <s v="FUNDACION METANOIA"/>
    <s v="J-315792265"/>
    <n v="129821541.8"/>
    <n v="0"/>
    <n v="56254434.599999994"/>
    <n v="63419920"/>
    <s v="16"/>
    <n v="10147187.199999999"/>
    <n v="0"/>
    <s v="-"/>
    <n v="0"/>
    <n v="0"/>
    <s v="-"/>
    <n v="0"/>
    <n v="0"/>
    <s v="-"/>
    <n v="0"/>
  </r>
  <r>
    <s v="943"/>
    <x v="30"/>
    <x v="1"/>
    <s v="008"/>
    <s v="Z1B8050003"/>
    <s v="1895"/>
    <s v="FC"/>
    <s v="00184615"/>
    <s v=""/>
    <s v=""/>
    <s v=""/>
    <s v=""/>
    <n v="0"/>
    <s v=""/>
    <s v="FUNERARIA LA QUINTA"/>
    <s v="J-294133070 "/>
    <n v="34489455"/>
    <n v="0"/>
    <n v="20431125"/>
    <n v="12119250"/>
    <s v="16"/>
    <n v="1939080"/>
    <n v="0"/>
    <s v="-"/>
    <n v="0"/>
    <n v="0"/>
    <s v="-"/>
    <n v="0"/>
    <n v="0"/>
    <s v="-"/>
    <n v="0"/>
  </r>
  <r>
    <s v="944"/>
    <x v="30"/>
    <x v="1"/>
    <s v="008"/>
    <s v="Z1B8050003"/>
    <s v="1895"/>
    <s v="NC"/>
    <s v=""/>
    <s v="00000187"/>
    <s v=""/>
    <s v="00168146"/>
    <s v="29/7/2021"/>
    <n v="8291250"/>
    <s v="VEN"/>
    <s v="JUAN PERONE"/>
    <s v="V5534000"/>
    <n v="-8291250"/>
    <n v="0"/>
    <n v="-8291250"/>
    <n v="0"/>
    <s v="-"/>
    <n v="0"/>
    <n v="0"/>
    <s v="-"/>
    <n v="0"/>
    <n v="0"/>
    <s v="-"/>
    <n v="0"/>
    <n v="0"/>
    <s v="-"/>
    <n v="0"/>
  </r>
  <r>
    <s v="945"/>
    <x v="30"/>
    <x v="1"/>
    <s v="008"/>
    <s v="Z1B8050003"/>
    <s v="1895"/>
    <s v="FC"/>
    <s v="00184613-00184614"/>
    <s v=""/>
    <s v=""/>
    <s v=""/>
    <s v=""/>
    <n v="0"/>
    <s v=""/>
    <s v="VENTAS NO CONTRIBUYENTES"/>
    <s v=""/>
    <n v="175804096.875"/>
    <n v="0"/>
    <n v="90899056.875"/>
    <n v="0"/>
    <s v="-"/>
    <n v="0"/>
    <n v="73194000"/>
    <s v="16"/>
    <n v="11711040"/>
    <n v="0"/>
    <s v="-"/>
    <n v="0"/>
    <n v="0"/>
    <s v="-"/>
    <n v="0"/>
  </r>
  <r>
    <s v="946"/>
    <x v="30"/>
    <x v="1"/>
    <s v="008"/>
    <s v="Z1B8050003"/>
    <s v="1895"/>
    <s v="FC"/>
    <s v="00184616-00184648"/>
    <s v=""/>
    <s v=""/>
    <s v=""/>
    <s v=""/>
    <n v="0"/>
    <s v=""/>
    <s v="VENTAS NO CONTRIBUYENTES"/>
    <s v=""/>
    <n v="828010816.67400002"/>
    <n v="0"/>
    <n v="604768561.29999995"/>
    <n v="0"/>
    <s v="-"/>
    <n v="0"/>
    <n v="192450220.15000001"/>
    <s v="16"/>
    <n v="30792035.223999999"/>
    <n v="0"/>
    <s v="-"/>
    <n v="0"/>
    <n v="0"/>
    <s v="-"/>
    <n v="0"/>
  </r>
  <r>
    <s v="947"/>
    <x v="30"/>
    <x v="1"/>
    <s v="008"/>
    <s v="Z1B8050003"/>
    <s v="1895"/>
    <s v="FC"/>
    <s v="00184650-00184688"/>
    <s v=""/>
    <s v=""/>
    <s v=""/>
    <s v=""/>
    <n v="0"/>
    <s v=""/>
    <s v="VENTAS NO CONTRIBUYENTES"/>
    <s v=""/>
    <n v="1011553665.7839999"/>
    <n v="0"/>
    <n v="771321491"/>
    <n v="0"/>
    <s v="-"/>
    <n v="0"/>
    <n v="207096702.40000001"/>
    <s v="-"/>
    <n v="33135472.384"/>
    <n v="0"/>
    <s v="-"/>
    <n v="0"/>
    <n v="0"/>
    <s v="-"/>
    <n v="0"/>
  </r>
  <r>
    <s v="948"/>
    <x v="30"/>
    <x v="1"/>
    <s v="008"/>
    <s v="Z1B8050003"/>
    <s v="1895"/>
    <s v="FC"/>
    <s v="00184692-00184726"/>
    <s v=""/>
    <s v=""/>
    <s v=""/>
    <s v=""/>
    <n v="0"/>
    <s v=""/>
    <s v="VENTAS NO CONTRIBUYENTES"/>
    <s v=""/>
    <n v="1506298861.0240002"/>
    <n v="0"/>
    <n v="990306725.60000002"/>
    <n v="0"/>
    <s v="-"/>
    <n v="0"/>
    <n v="444820806.39999998"/>
    <s v="-"/>
    <n v="71171329.024000004"/>
    <n v="0"/>
    <s v="-"/>
    <n v="0"/>
    <n v="0"/>
    <s v="-"/>
    <n v="0"/>
  </r>
  <r>
    <s v="949"/>
    <x v="30"/>
    <x v="1"/>
    <s v="009"/>
    <s v="Z1B8014458"/>
    <s v="1946"/>
    <s v="FC"/>
    <s v="00185357-00185458"/>
    <s v=""/>
    <s v=""/>
    <s v=""/>
    <s v=""/>
    <n v="0"/>
    <s v=""/>
    <s v="VENTAS NO CONTRIBUYENTES"/>
    <s v=""/>
    <n v="4208417789.6800003"/>
    <n v="0"/>
    <n v="3297834687.3999991"/>
    <n v="0"/>
    <s v="-"/>
    <n v="0"/>
    <n v="784985433"/>
    <s v="16"/>
    <n v="125597669.27999996"/>
    <n v="0"/>
    <s v="-"/>
    <n v="0"/>
    <n v="0"/>
    <s v="-"/>
    <n v="0"/>
  </r>
  <r>
    <s v="950"/>
    <x v="30"/>
    <x v="1"/>
    <s v="010"/>
    <s v="Z1F0000341"/>
    <s v="1419"/>
    <s v="FC"/>
    <s v="00082239-00082338"/>
    <s v=""/>
    <s v=""/>
    <s v=""/>
    <s v=""/>
    <n v="0"/>
    <s v=""/>
    <s v="VENTAS NO CONTRIBUYENTES"/>
    <s v=""/>
    <n v="4446429200.5450001"/>
    <n v="0"/>
    <n v="3470506212.4750004"/>
    <n v="0"/>
    <s v="-"/>
    <n v="0"/>
    <n v="841312920.75"/>
    <s v="16"/>
    <n v="134610067.31999999"/>
    <n v="0"/>
    <s v="-"/>
    <n v="0"/>
    <n v="0"/>
    <s v="-"/>
    <n v="0"/>
  </r>
  <r>
    <s v="951"/>
    <x v="30"/>
    <x v="1"/>
    <s v="011"/>
    <s v="Z1F0004616"/>
    <s v="0852"/>
    <s v="NC"/>
    <s v=""/>
    <s v="00000134"/>
    <s v=""/>
    <s v="00114834"/>
    <s v="30/7/2021"/>
    <n v="5887290"/>
    <s v="VEN"/>
    <s v="DANIELA"/>
    <s v="V20746859"/>
    <n v="-5887290"/>
    <n v="0"/>
    <n v="-5887290"/>
    <n v="0"/>
    <s v="-"/>
    <n v="0"/>
    <n v="0"/>
    <s v="-"/>
    <n v="0"/>
    <n v="0"/>
    <s v="-"/>
    <n v="0"/>
    <n v="0"/>
    <s v="-"/>
    <n v="0"/>
  </r>
  <r>
    <s v="952"/>
    <x v="30"/>
    <x v="1"/>
    <s v="011"/>
    <s v="Z1F0004616"/>
    <s v="0852"/>
    <s v="FC"/>
    <s v="00114796"/>
    <s v=""/>
    <s v=""/>
    <s v=""/>
    <s v=""/>
    <n v="0"/>
    <s v=""/>
    <s v="NAIROVI"/>
    <s v="V182341633"/>
    <n v="4073437.5"/>
    <n v="0"/>
    <n v="4073437.5"/>
    <n v="0"/>
    <s v="-"/>
    <n v="0"/>
    <n v="0"/>
    <s v="-"/>
    <n v="0"/>
    <n v="0"/>
    <s v="-"/>
    <n v="0"/>
    <n v="0"/>
    <s v="-"/>
    <n v="0"/>
  </r>
  <r>
    <s v="953"/>
    <x v="30"/>
    <x v="1"/>
    <s v="011"/>
    <s v="Z1F0004616"/>
    <s v="0852-0852"/>
    <s v="FC"/>
    <s v="00114788-00114795"/>
    <s v=""/>
    <s v=""/>
    <s v=""/>
    <s v=""/>
    <n v="0"/>
    <s v=""/>
    <s v="VENTAS NO CONTRIBUYENTES"/>
    <s v=""/>
    <n v="43195750"/>
    <n v="0"/>
    <n v="43195750"/>
    <n v="0"/>
    <s v="-"/>
    <n v="0"/>
    <n v="0"/>
    <s v="-"/>
    <n v="0"/>
    <n v="0"/>
    <s v="-"/>
    <n v="0"/>
    <n v="0"/>
    <s v="-"/>
    <n v="0"/>
  </r>
  <r>
    <s v="954"/>
    <x v="30"/>
    <x v="1"/>
    <s v="011"/>
    <s v="Z1F0004616"/>
    <s v="0852-0852"/>
    <s v="FC"/>
    <s v="00114797-00114938"/>
    <s v=""/>
    <s v=""/>
    <s v=""/>
    <s v=""/>
    <n v="0"/>
    <s v=""/>
    <s v="VENTAS NO CONTRIBUYENTES"/>
    <s v=""/>
    <n v="1399051379.5"/>
    <n v="0"/>
    <n v="1302502166.7000003"/>
    <n v="0"/>
    <s v="-"/>
    <n v="0"/>
    <n v="83232080"/>
    <s v="-"/>
    <n v="13317132.799999999"/>
    <n v="0"/>
    <s v="-"/>
    <n v="0"/>
    <n v="0"/>
    <s v="-"/>
    <n v="0"/>
  </r>
  <r>
    <s v="955"/>
    <x v="30"/>
    <x v="1"/>
    <s v="012"/>
    <s v="Z1B8038506"/>
    <s v="1800"/>
    <s v="FC"/>
    <s v="00076244-00076276"/>
    <s v=""/>
    <s v=""/>
    <s v=""/>
    <s v=""/>
    <n v="0"/>
    <s v=""/>
    <s v="VENTAS NO CONTRIBUYENTES"/>
    <s v=""/>
    <n v="606262565.25"/>
    <n v="0"/>
    <n v="321611344.10000002"/>
    <n v="0"/>
    <s v="-"/>
    <n v="0"/>
    <n v="245388983.75"/>
    <s v="16"/>
    <n v="39262237.399999999"/>
    <n v="0"/>
    <s v="-"/>
    <n v="0"/>
    <n v="0"/>
    <s v="-"/>
    <n v="0"/>
  </r>
  <r>
    <s v="956"/>
    <x v="30"/>
    <x v="1"/>
    <s v="013"/>
    <s v="Z1B8050578"/>
    <s v="1759-1759"/>
    <s v="FC"/>
    <s v="00157546-00157626"/>
    <s v=""/>
    <s v=""/>
    <s v=""/>
    <s v=""/>
    <n v="0"/>
    <s v=""/>
    <s v="VENTAS NO CONTRIBUYENTES"/>
    <s v=""/>
    <n v="742633240.81999993"/>
    <n v="0"/>
    <n v="693447591.29999995"/>
    <n v="0"/>
    <s v="-"/>
    <n v="0"/>
    <n v="42401422"/>
    <s v="-"/>
    <n v="6784227.5200000005"/>
    <n v="0"/>
    <s v="-"/>
    <n v="0"/>
    <n v="0"/>
    <s v="-"/>
    <n v="0"/>
  </r>
  <r>
    <s v="957"/>
    <x v="30"/>
    <x v="1"/>
    <s v="014"/>
    <s v="Z1F0000338"/>
    <s v="1641"/>
    <s v="FC"/>
    <s v="00068519-00068641"/>
    <s v=""/>
    <s v=""/>
    <s v=""/>
    <s v=""/>
    <n v="0"/>
    <s v=""/>
    <s v="VENTAS NO CONTRIBUYENTES"/>
    <s v=""/>
    <n v="931507163.19999981"/>
    <n v="0"/>
    <n v="718918000"/>
    <n v="0"/>
    <s v="-"/>
    <n v="0"/>
    <n v="183266520"/>
    <s v="16"/>
    <n v="29322643.200000007"/>
    <n v="0"/>
    <s v="-"/>
    <n v="0"/>
    <n v="0"/>
    <s v="-"/>
    <n v="0"/>
  </r>
  <r>
    <s v="958"/>
    <x v="30"/>
    <x v="1"/>
    <s v="015"/>
    <s v="Z1B8050356"/>
    <s v="1777"/>
    <s v="FC"/>
    <s v="0009205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59"/>
    <x v="30"/>
    <x v="1"/>
    <s v="015"/>
    <s v="Z1B8050356"/>
    <s v="1778"/>
    <s v="FC"/>
    <s v="0009205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60"/>
    <x v="30"/>
    <x v="1"/>
    <s v="016"/>
    <s v="Z1F0000490"/>
    <s v="0319"/>
    <s v="FC"/>
    <s v="00007091-00007210"/>
    <s v=""/>
    <s v=""/>
    <s v=""/>
    <s v=""/>
    <n v="0"/>
    <s v=""/>
    <s v="VENTAS NO CONTRIBUYENTES"/>
    <s v=""/>
    <n v="908075879.56999981"/>
    <n v="0"/>
    <n v="636721763.6500001"/>
    <n v="0"/>
    <s v="-"/>
    <n v="0"/>
    <n v="233925962"/>
    <s v="-"/>
    <n v="37428153.919999994"/>
    <n v="0"/>
    <s v="-"/>
    <n v="0"/>
    <n v="0"/>
    <s v="-"/>
    <n v="0"/>
  </r>
  <r>
    <s v="961"/>
    <x v="30"/>
    <x v="1"/>
    <s v="017"/>
    <s v="Z7C0004030"/>
    <s v="023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62"/>
    <x v="31"/>
    <x v="0"/>
    <s v="001"/>
    <s v="Z1F0017854"/>
    <s v="0527"/>
    <s v="FC"/>
    <s v="00032099"/>
    <s v=""/>
    <s v=""/>
    <s v=""/>
    <s v=""/>
    <n v="0"/>
    <s v=""/>
    <s v="CORPORACION ZAM ZAM"/>
    <s v="J315012413"/>
    <n v="42113180"/>
    <n v="0"/>
    <n v="20759900"/>
    <n v="18408000"/>
    <s v="16"/>
    <n v="2945280"/>
    <n v="0"/>
    <s v="-"/>
    <n v="0"/>
    <n v="0"/>
    <s v="-"/>
    <n v="0"/>
    <n v="0"/>
    <s v="-"/>
    <n v="0"/>
  </r>
  <r>
    <s v="963"/>
    <x v="31"/>
    <x v="0"/>
    <s v="001"/>
    <s v="Z1F0017854"/>
    <s v="0527"/>
    <s v="NC"/>
    <s v=""/>
    <s v="00000123"/>
    <s v=""/>
    <s v="00026027"/>
    <s v="30-07-2021"/>
    <n v="16065039.800000001"/>
    <s v="VEN"/>
    <s v="ILIANI VOLCAN"/>
    <s v="V25510107"/>
    <n v="-10224331"/>
    <n v="0"/>
    <n v="-10224331"/>
    <n v="0"/>
    <s v="-"/>
    <n v="0"/>
    <n v="0"/>
    <s v="-"/>
    <n v="0"/>
    <n v="0"/>
    <s v="-"/>
    <n v="0"/>
    <n v="0"/>
    <s v="-"/>
    <n v="0"/>
  </r>
  <r>
    <s v="964"/>
    <x v="31"/>
    <x v="0"/>
    <s v="001"/>
    <s v="Z1F0017854"/>
    <s v="0527"/>
    <s v="NC"/>
    <s v=""/>
    <s v="00000122"/>
    <s v=""/>
    <s v="00032038"/>
    <s v="30-07-2021"/>
    <n v="33854286.960000001"/>
    <s v="VEN"/>
    <s v="INLIANI BASTO"/>
    <s v="V9143398"/>
    <n v="-7864870"/>
    <n v="0"/>
    <n v="-7864870"/>
    <n v="0"/>
    <s v="-"/>
    <n v="0"/>
    <n v="0"/>
    <s v="-"/>
    <n v="0"/>
    <n v="0"/>
    <s v="-"/>
    <n v="0"/>
    <n v="0"/>
    <s v="-"/>
    <n v="0"/>
  </r>
  <r>
    <s v="965"/>
    <x v="31"/>
    <x v="0"/>
    <s v="001"/>
    <s v="Z1F0017854"/>
    <s v="0527"/>
    <s v="FC"/>
    <s v="00032132"/>
    <s v=""/>
    <s v=""/>
    <s v=""/>
    <s v=""/>
    <n v="0"/>
    <s v=""/>
    <s v="INVERSIONES AIR SUPLY 757"/>
    <s v="J408632535"/>
    <n v="17760000"/>
    <n v="0"/>
    <n v="17760000"/>
    <n v="0"/>
    <s v="-"/>
    <n v="0"/>
    <n v="0"/>
    <s v="-"/>
    <n v="0"/>
    <n v="0"/>
    <s v="-"/>
    <n v="0"/>
    <n v="0"/>
    <s v="-"/>
    <n v="0"/>
  </r>
  <r>
    <s v="966"/>
    <x v="31"/>
    <x v="0"/>
    <s v="001"/>
    <s v="Z1F0017854"/>
    <s v="0527"/>
    <s v="NC"/>
    <s v=""/>
    <s v="00000124"/>
    <s v=""/>
    <s v="00032128"/>
    <s v="31-07-2021"/>
    <n v="25612000"/>
    <s v="VEN"/>
    <s v="MARIELA AROCHA"/>
    <s v="V12118628"/>
    <n v="-25612000"/>
    <n v="0"/>
    <n v="-25612000"/>
    <n v="0"/>
    <s v="-"/>
    <n v="0"/>
    <n v="0"/>
    <s v="-"/>
    <n v="0"/>
    <n v="0"/>
    <s v="-"/>
    <n v="0"/>
    <n v="0"/>
    <s v="-"/>
    <n v="0"/>
  </r>
  <r>
    <s v="967"/>
    <x v="31"/>
    <x v="0"/>
    <s v="001"/>
    <s v="Z1F0017854"/>
    <s v="0527-0527"/>
    <s v="FC"/>
    <s v="00032056-00032098"/>
    <s v=""/>
    <s v=""/>
    <s v=""/>
    <s v=""/>
    <n v="0"/>
    <s v=""/>
    <s v="VENTAS NO CONTRIBUYENTES"/>
    <s v=""/>
    <n v="1211361080.5799999"/>
    <n v="0"/>
    <n v="893023670.55000019"/>
    <n v="0"/>
    <s v="-"/>
    <n v="0"/>
    <n v="274428801.75"/>
    <s v="-"/>
    <n v="43908608.280000001"/>
    <n v="0"/>
    <s v="-"/>
    <n v="0"/>
    <n v="0"/>
    <s v="-"/>
    <n v="0"/>
  </r>
  <r>
    <s v="968"/>
    <x v="31"/>
    <x v="0"/>
    <s v="001"/>
    <s v="Z1F0017854"/>
    <s v="0527-0527"/>
    <s v="FC"/>
    <s v="00032100-00032131"/>
    <s v=""/>
    <s v=""/>
    <s v=""/>
    <s v=""/>
    <n v="0"/>
    <s v=""/>
    <s v="VENTAS NO CONTRIBUYENTES"/>
    <s v=""/>
    <n v="769398379.60000014"/>
    <n v="0"/>
    <n v="577969890"/>
    <n v="0"/>
    <s v="-"/>
    <n v="0"/>
    <n v="165024560"/>
    <s v="16"/>
    <n v="26403929.599999998"/>
    <n v="0"/>
    <s v="-"/>
    <n v="0"/>
    <n v="0"/>
    <s v="-"/>
    <n v="0"/>
  </r>
  <r>
    <s v="969"/>
    <x v="31"/>
    <x v="0"/>
    <s v="001"/>
    <s v="Z1F0017854"/>
    <s v="0527-0527"/>
    <s v="FC"/>
    <s v="00032133-00032169"/>
    <s v=""/>
    <s v=""/>
    <s v=""/>
    <s v=""/>
    <n v="0"/>
    <s v=""/>
    <s v="VENTAS NO CONTRIBUYENTES"/>
    <s v=""/>
    <n v="1569245551.6499999"/>
    <n v="0"/>
    <n v="1032880145"/>
    <n v="0"/>
    <s v="-"/>
    <n v="0"/>
    <n v="462383971.25"/>
    <s v="16"/>
    <n v="73981435.399999991"/>
    <n v="0"/>
    <s v="-"/>
    <n v="0"/>
    <n v="0"/>
    <s v="-"/>
    <n v="0"/>
  </r>
  <r>
    <s v="970"/>
    <x v="31"/>
    <x v="1"/>
    <s v="001"/>
    <s v="Z1F0000700"/>
    <s v="1617"/>
    <s v="FC"/>
    <s v="30440000"/>
    <s v=""/>
    <s v=""/>
    <s v=""/>
    <s v=""/>
    <n v="0"/>
    <s v=""/>
    <s v="AEROMOLINOS CARMEN C.A"/>
    <s v="J-405556218"/>
    <n v="327468080.60000002"/>
    <n v="0"/>
    <n v="206094195"/>
    <n v="104632660"/>
    <s v="16"/>
    <n v="16741225.6"/>
    <n v="0"/>
    <s v="-"/>
    <n v="0"/>
    <n v="0"/>
    <s v="-"/>
    <n v="0"/>
    <n v="0"/>
    <s v="-"/>
    <n v="0"/>
  </r>
  <r>
    <s v="971"/>
    <x v="31"/>
    <x v="1"/>
    <s v="001"/>
    <s v="Z1F0000700"/>
    <s v="1617"/>
    <s v="FC"/>
    <s v="30486000"/>
    <s v=""/>
    <s v=""/>
    <s v=""/>
    <s v=""/>
    <n v="0"/>
    <s v=""/>
    <s v="DONUNTS PRINCE. C.A"/>
    <s v="J-40011408-0"/>
    <n v="1870000000"/>
    <n v="0"/>
    <n v="1870000000"/>
    <n v="0"/>
    <s v="-"/>
    <n v="0"/>
    <n v="0"/>
    <s v="-"/>
    <n v="0"/>
    <n v="0"/>
    <s v="-"/>
    <n v="0"/>
    <n v="0"/>
    <s v="-"/>
    <n v="0"/>
  </r>
  <r>
    <s v="972"/>
    <x v="31"/>
    <x v="1"/>
    <s v="001"/>
    <s v="Z1F0000700"/>
    <s v="1617"/>
    <s v="FC"/>
    <s v="30497000"/>
    <s v=""/>
    <s v=""/>
    <s v=""/>
    <s v=""/>
    <n v="0"/>
    <s v=""/>
    <s v="VALET PARKING 50 KPH"/>
    <s v="J-317560256"/>
    <n v="21945720"/>
    <n v="0"/>
    <n v="14544920"/>
    <n v="6380000"/>
    <s v="16"/>
    <n v="1020800"/>
    <n v="0"/>
    <s v="-"/>
    <n v="0"/>
    <n v="0"/>
    <s v="-"/>
    <n v="0"/>
    <n v="0"/>
    <s v="-"/>
    <n v="0"/>
  </r>
  <r>
    <s v="973"/>
    <x v="31"/>
    <x v="1"/>
    <s v="001"/>
    <s v="Z1F0000700"/>
    <s v="1617"/>
    <s v="FC"/>
    <s v="30407000-30439000"/>
    <s v=""/>
    <s v=""/>
    <s v=""/>
    <s v=""/>
    <n v="0"/>
    <s v=""/>
    <s v="VENTAS NO CONTRIBUYENTES"/>
    <s v=""/>
    <n v="2497204408"/>
    <n v="0"/>
    <n v="1794951080"/>
    <n v="0"/>
    <s v="-"/>
    <n v="0"/>
    <n v="605390800"/>
    <s v="-"/>
    <n v="96862528"/>
    <n v="0"/>
    <s v="-"/>
    <n v="0"/>
    <n v="0"/>
    <s v="-"/>
    <n v="0"/>
  </r>
  <r>
    <s v="974"/>
    <x v="31"/>
    <x v="1"/>
    <s v="001"/>
    <s v="Z1F0000700"/>
    <s v="1617"/>
    <s v="FC"/>
    <s v="30441000-30485000"/>
    <s v=""/>
    <s v=""/>
    <s v=""/>
    <s v=""/>
    <n v="0"/>
    <s v=""/>
    <s v="VENTAS NO CONTRIBUYENTES"/>
    <s v=""/>
    <n v="1871332852"/>
    <n v="0"/>
    <n v="1571390840"/>
    <n v="0"/>
    <s v="-"/>
    <n v="0"/>
    <n v="258570700"/>
    <s v="16"/>
    <n v="41371312"/>
    <n v="0"/>
    <s v="-"/>
    <n v="0"/>
    <n v="0"/>
    <s v="-"/>
    <n v="0"/>
  </r>
  <r>
    <s v="975"/>
    <x v="31"/>
    <x v="1"/>
    <s v="001"/>
    <s v="Z1F0000700"/>
    <s v="1617"/>
    <s v="FC"/>
    <s v="30487000-30496000"/>
    <s v=""/>
    <s v=""/>
    <s v=""/>
    <s v=""/>
    <n v="0"/>
    <s v=""/>
    <s v="VENTAS NO CONTRIBUYENTES"/>
    <s v=""/>
    <n v="624553240"/>
    <n v="0"/>
    <n v="383282520"/>
    <n v="0"/>
    <s v="-"/>
    <n v="0"/>
    <n v="207992000"/>
    <s v="-"/>
    <n v="33278720"/>
    <n v="0"/>
    <s v="-"/>
    <n v="0"/>
    <n v="0"/>
    <s v="-"/>
    <n v="0"/>
  </r>
  <r>
    <s v="976"/>
    <x v="31"/>
    <x v="1"/>
    <s v="001"/>
    <s v="Z1F0000700"/>
    <s v="1617"/>
    <s v="FC"/>
    <s v="30498000-30505000"/>
    <s v=""/>
    <s v=""/>
    <s v=""/>
    <s v=""/>
    <n v="0"/>
    <s v=""/>
    <s v="VENTAS NO CONTRIBUYENTES"/>
    <s v=""/>
    <n v="269677130.39999998"/>
    <n v="0"/>
    <n v="186937300"/>
    <n v="0"/>
    <s v="-"/>
    <n v="0"/>
    <n v="71327440"/>
    <s v="-"/>
    <n v="11412390.4"/>
    <n v="0"/>
    <s v="-"/>
    <n v="0"/>
    <n v="0"/>
    <s v="-"/>
    <n v="0"/>
  </r>
  <r>
    <s v="977"/>
    <x v="31"/>
    <x v="0"/>
    <s v="002"/>
    <s v="Z1F0017966"/>
    <s v="0525"/>
    <s v="FC"/>
    <s v="00017330"/>
    <s v=""/>
    <s v=""/>
    <s v=""/>
    <s v=""/>
    <n v="0"/>
    <s v=""/>
    <s v="BODEGON BIELE VITE C.A."/>
    <s v="J410610832"/>
    <n v="83667040"/>
    <n v="0"/>
    <n v="62480800"/>
    <n v="18264000"/>
    <s v="16"/>
    <n v="2922240"/>
    <n v="0"/>
    <s v="-"/>
    <n v="0"/>
    <n v="0"/>
    <s v="-"/>
    <n v="0"/>
    <n v="0"/>
    <s v="-"/>
    <n v="0"/>
  </r>
  <r>
    <s v="978"/>
    <x v="31"/>
    <x v="0"/>
    <s v="002"/>
    <s v="Z1F0017966"/>
    <s v="0525"/>
    <s v="NC"/>
    <s v=""/>
    <s v="00000094"/>
    <s v=""/>
    <s v="00032123"/>
    <s v="31-07-2021"/>
    <n v="61918000"/>
    <s v="VEN"/>
    <s v="SAMUEL BUSTAMANTE"/>
    <s v="V4084808"/>
    <n v="-4640000"/>
    <n v="0"/>
    <n v="0"/>
    <n v="0"/>
    <s v="-"/>
    <n v="0"/>
    <n v="-4000000"/>
    <s v="16"/>
    <n v="-640000"/>
    <n v="0"/>
    <s v="-"/>
    <n v="0"/>
    <n v="0"/>
    <s v="-"/>
    <n v="0"/>
  </r>
  <r>
    <s v="979"/>
    <x v="31"/>
    <x v="0"/>
    <s v="002"/>
    <s v="Z1F0017966"/>
    <s v="0525-0525"/>
    <s v="FC"/>
    <s v="00017275-00017329"/>
    <s v=""/>
    <s v=""/>
    <s v=""/>
    <s v=""/>
    <n v="0"/>
    <s v=""/>
    <s v="VENTAS NO CONTRIBUYENTES"/>
    <s v=""/>
    <n v="2752111657.9499998"/>
    <n v="0"/>
    <n v="1916707980.8000002"/>
    <n v="0"/>
    <s v="-"/>
    <n v="0"/>
    <n v="720175583.75"/>
    <s v="-"/>
    <n v="115228093.40000001"/>
    <n v="0"/>
    <s v="-"/>
    <n v="0"/>
    <n v="0"/>
    <s v="-"/>
    <n v="0"/>
  </r>
  <r>
    <s v="980"/>
    <x v="31"/>
    <x v="0"/>
    <s v="002"/>
    <s v="Z1F0017966"/>
    <s v="0525-0525"/>
    <s v="FC"/>
    <s v="00017331-00017339"/>
    <s v=""/>
    <s v=""/>
    <s v=""/>
    <s v=""/>
    <n v="0"/>
    <s v=""/>
    <s v="VENTAS NO CONTRIBUYENTES"/>
    <s v=""/>
    <n v="126065920"/>
    <n v="0"/>
    <n v="85479840"/>
    <n v="0"/>
    <s v="-"/>
    <n v="0"/>
    <n v="34988000"/>
    <s v="-"/>
    <n v="5598080"/>
    <n v="0"/>
    <s v="-"/>
    <n v="0"/>
    <n v="0"/>
    <s v="-"/>
    <n v="0"/>
  </r>
  <r>
    <s v="981"/>
    <x v="31"/>
    <x v="2"/>
    <s v="002"/>
    <s v="Z1F0008858"/>
    <s v="0978"/>
    <s v="FC"/>
    <s v="00129634"/>
    <s v=""/>
    <s v=""/>
    <s v=""/>
    <s v=""/>
    <n v="0"/>
    <s v=""/>
    <s v="ABDUL SHAHOUT"/>
    <s v="V245246079 "/>
    <n v="13511680"/>
    <n v="0"/>
    <n v="0"/>
    <n v="11648000"/>
    <s v="16"/>
    <n v="1863680"/>
    <n v="0"/>
    <s v="-"/>
    <n v="0"/>
    <n v="0"/>
    <s v="-"/>
    <n v="0"/>
    <n v="0"/>
    <s v="-"/>
    <n v="0"/>
  </r>
  <r>
    <s v="982"/>
    <x v="31"/>
    <x v="2"/>
    <s v="002"/>
    <s v="Z1F0008858"/>
    <s v="0978"/>
    <s v="FC"/>
    <s v="00129602"/>
    <s v=""/>
    <s v=""/>
    <s v=""/>
    <s v=""/>
    <n v="0"/>
    <s v=""/>
    <s v="AIMARA CANCINES"/>
    <s v="V140583369 "/>
    <n v="13586800"/>
    <n v="0"/>
    <n v="13586800"/>
    <n v="0"/>
    <s v="-"/>
    <n v="0"/>
    <n v="0"/>
    <s v="-"/>
    <n v="0"/>
    <n v="0"/>
    <s v="-"/>
    <n v="0"/>
    <n v="0"/>
    <s v="-"/>
    <n v="0"/>
  </r>
  <r>
    <s v="983"/>
    <x v="31"/>
    <x v="2"/>
    <s v="002"/>
    <s v="Z1F0008858"/>
    <s v="0978-0978"/>
    <s v="FC"/>
    <s v="00129514-00129601"/>
    <s v=""/>
    <s v=""/>
    <s v=""/>
    <s v=""/>
    <n v="0"/>
    <s v=""/>
    <s v="VENTAS NO CONTRIBUYENTES"/>
    <s v=""/>
    <n v="1420015572.2"/>
    <n v="0"/>
    <n v="1359788557.8000002"/>
    <n v="0"/>
    <s v="-"/>
    <n v="0"/>
    <n v="51919840"/>
    <s v="-"/>
    <n v="8307174.4000000004"/>
    <n v="0"/>
    <s v="-"/>
    <n v="0"/>
    <n v="0"/>
    <s v="-"/>
    <n v="0"/>
  </r>
  <r>
    <s v="984"/>
    <x v="31"/>
    <x v="2"/>
    <s v="002"/>
    <s v="Z1F0008858"/>
    <s v="0978-0978"/>
    <s v="FC"/>
    <s v="00129603-00129633"/>
    <s v=""/>
    <s v=""/>
    <s v=""/>
    <s v=""/>
    <n v="0"/>
    <s v=""/>
    <s v="VENTAS NO CONTRIBUYENTES"/>
    <s v=""/>
    <n v="509461580"/>
    <n v="0"/>
    <n v="494873420"/>
    <n v="0"/>
    <s v="-"/>
    <n v="0"/>
    <n v="12576000"/>
    <s v="-"/>
    <n v="2012160"/>
    <n v="0"/>
    <s v="-"/>
    <n v="0"/>
    <n v="0"/>
    <s v="-"/>
    <n v="0"/>
  </r>
  <r>
    <s v="985"/>
    <x v="31"/>
    <x v="2"/>
    <s v="002"/>
    <s v="Z1F0008858"/>
    <s v="0978-0978"/>
    <s v="FC"/>
    <s v="00129635-00129677"/>
    <s v=""/>
    <s v=""/>
    <s v=""/>
    <s v=""/>
    <n v="0"/>
    <s v=""/>
    <s v="VENTAS NO CONTRIBUYENTES"/>
    <s v=""/>
    <n v="387493855.19999999"/>
    <n v="0"/>
    <n v="333641180"/>
    <n v="0"/>
    <s v="-"/>
    <n v="0"/>
    <n v="46424720"/>
    <s v="16"/>
    <n v="7427955.2000000002"/>
    <n v="0"/>
    <s v="-"/>
    <n v="0"/>
    <n v="0"/>
    <s v="-"/>
    <n v="0"/>
  </r>
  <r>
    <s v="986"/>
    <x v="31"/>
    <x v="1"/>
    <s v="002"/>
    <s v="Z1B8050365"/>
    <s v="1354"/>
    <s v="FC "/>
    <s v="00088807"/>
    <m/>
    <m/>
    <m/>
    <m/>
    <n v="0"/>
    <m/>
    <s v="VENTAS NO CONTRIBUYENTES"/>
    <m/>
    <n v="1716317050"/>
    <n v="0"/>
    <n v="1716317050"/>
    <n v="0"/>
    <s v="-"/>
    <n v="0"/>
    <n v="0"/>
    <s v="-"/>
    <n v="0"/>
    <n v="0"/>
    <s v="-"/>
    <n v="0"/>
    <n v="0"/>
    <s v="-"/>
    <n v="0"/>
  </r>
  <r>
    <s v="987"/>
    <x v="31"/>
    <x v="1"/>
    <s v="002"/>
    <s v="Z1B8050365"/>
    <s v="1354"/>
    <s v="NC"/>
    <m/>
    <s v="00001415"/>
    <m/>
    <m/>
    <m/>
    <n v="0"/>
    <m/>
    <s v="NOTA DE CREDITO"/>
    <m/>
    <n v="-10436250"/>
    <n v="0"/>
    <n v="-10436250"/>
    <n v="0"/>
    <s v="-"/>
    <n v="0"/>
    <n v="0"/>
    <s v="-"/>
    <n v="0"/>
    <n v="0"/>
    <s v="-"/>
    <n v="0"/>
    <n v="0"/>
    <s v="-"/>
    <n v="0"/>
  </r>
  <r>
    <s v="988"/>
    <x v="31"/>
    <x v="1"/>
    <s v="002"/>
    <s v="Z1B8050365"/>
    <s v="1355"/>
    <s v="FC "/>
    <s v="00088807"/>
    <m/>
    <m/>
    <m/>
    <m/>
    <n v="0"/>
    <m/>
    <s v="VENTAS NO CONTRIBUYENTES"/>
    <m/>
    <n v="1253945456"/>
    <n v="0"/>
    <n v="1253945456"/>
    <n v="0"/>
    <s v="-"/>
    <n v="0"/>
    <n v="0"/>
    <s v="-"/>
    <n v="0"/>
    <n v="0"/>
    <s v="-"/>
    <n v="0"/>
    <n v="0"/>
    <s v="-"/>
    <n v="0"/>
  </r>
  <r>
    <s v="989"/>
    <x v="31"/>
    <x v="1"/>
    <s v="002"/>
    <s v="Z1B8050002"/>
    <s v="1954"/>
    <s v="FC"/>
    <s v="00175845-00175984"/>
    <s v=""/>
    <s v=""/>
    <s v=""/>
    <s v=""/>
    <n v="0"/>
    <s v=""/>
    <s v="VENTAS NO CONTRIBUYENTES"/>
    <s v=""/>
    <n v="7884787578.3999996"/>
    <n v="0"/>
    <n v="5924427343.1999998"/>
    <n v="0"/>
    <s v="-"/>
    <n v="0"/>
    <n v="1689965720"/>
    <s v="-"/>
    <n v="270394515.19999999"/>
    <n v="0"/>
    <s v="-"/>
    <n v="0"/>
    <n v="0"/>
    <s v="-"/>
    <n v="0"/>
  </r>
  <r>
    <s v="990"/>
    <x v="31"/>
    <x v="1"/>
    <s v="002"/>
    <s v="Z1B8050149"/>
    <s v="1876"/>
    <s v="FC"/>
    <s v="00215308-00215444"/>
    <m/>
    <m/>
    <m/>
    <m/>
    <n v="0"/>
    <m/>
    <s v="VENTAS NO CONTRIBUYENTES"/>
    <m/>
    <n v="2089830600.9995999"/>
    <n v="0"/>
    <n v="2029230601"/>
    <n v="0"/>
    <s v="-"/>
    <n v="0"/>
    <n v="52241379.310000002"/>
    <s v="-"/>
    <n v="8358620.6896000002"/>
    <n v="0"/>
    <s v="-"/>
    <n v="0"/>
    <n v="0"/>
    <s v="-"/>
    <n v="0"/>
  </r>
  <r>
    <s v="991"/>
    <x v="31"/>
    <x v="0"/>
    <s v="003"/>
    <s v="Z1F0017848"/>
    <s v="0517-0517"/>
    <s v="FC"/>
    <s v="00026077-00026105"/>
    <s v=""/>
    <s v=""/>
    <s v=""/>
    <s v=""/>
    <n v="0"/>
    <s v=""/>
    <s v="VENTAS NO CONTRIBUYENTES"/>
    <s v=""/>
    <n v="1022564409.55"/>
    <n v="0"/>
    <n v="657234960.75"/>
    <n v="0"/>
    <s v="-"/>
    <n v="0"/>
    <n v="314939180"/>
    <s v="16"/>
    <n v="50390268.799999997"/>
    <n v="0"/>
    <s v="-"/>
    <n v="0"/>
    <n v="0"/>
    <s v="-"/>
    <n v="0"/>
  </r>
  <r>
    <s v="992"/>
    <x v="31"/>
    <x v="2"/>
    <s v="003"/>
    <s v="Z1F0008965"/>
    <s v="0966"/>
    <s v="NC"/>
    <s v=""/>
    <s v="00000125"/>
    <s v=""/>
    <s v="00125017"/>
    <s v="31/7/2021"/>
    <n v="6854800"/>
    <s v="VEN"/>
    <s v="NADIA MORALES"/>
    <s v="V5416584 "/>
    <n v="-1142800"/>
    <n v="0"/>
    <n v="-1142800"/>
    <n v="0"/>
    <s v="-"/>
    <n v="0"/>
    <n v="0"/>
    <s v="-"/>
    <n v="0"/>
    <n v="0"/>
    <s v="-"/>
    <n v="0"/>
    <n v="0"/>
    <s v="-"/>
    <n v="0"/>
  </r>
  <r>
    <s v="993"/>
    <x v="31"/>
    <x v="2"/>
    <s v="003"/>
    <s v="Z1F0008965"/>
    <s v="0966-0966"/>
    <s v="FC"/>
    <s v="00124848-00125038"/>
    <s v=""/>
    <s v=""/>
    <s v=""/>
    <s v=""/>
    <n v="0"/>
    <s v=""/>
    <s v="VENTAS NO CONTRIBUYENTES"/>
    <s v=""/>
    <n v="2750566405.48"/>
    <n v="0"/>
    <n v="2578843708.1999998"/>
    <n v="0"/>
    <s v="-"/>
    <n v="0"/>
    <n v="148036808"/>
    <s v="-"/>
    <n v="23685889.280000001"/>
    <n v="0"/>
    <s v="-"/>
    <n v="0"/>
    <n v="0"/>
    <s v="-"/>
    <n v="0"/>
  </r>
  <r>
    <s v="994"/>
    <x v="31"/>
    <x v="1"/>
    <s v="003"/>
    <s v="Z1B8051199"/>
    <s v="0036"/>
    <s v="FC"/>
    <s v="00002795-00002911"/>
    <s v=""/>
    <s v=""/>
    <s v=""/>
    <s v=""/>
    <n v="0"/>
    <s v=""/>
    <s v="VENTAS NO CONTRIBUYENTES"/>
    <s v=""/>
    <n v="6270106722.75"/>
    <n v="0"/>
    <n v="4681286286.3500004"/>
    <n v="0"/>
    <s v="-"/>
    <n v="0"/>
    <n v="1369672790"/>
    <s v="-"/>
    <n v="219147646.40000001"/>
    <n v="0"/>
    <s v="-"/>
    <n v="0"/>
    <n v="0"/>
    <s v="-"/>
    <n v="0"/>
  </r>
  <r>
    <s v="995"/>
    <x v="31"/>
    <x v="0"/>
    <s v="004"/>
    <s v="Z1F0017963"/>
    <s v="0525-0525"/>
    <s v="FC"/>
    <s v="00017440-00017521"/>
    <s v=""/>
    <s v=""/>
    <s v=""/>
    <s v=""/>
    <n v="0"/>
    <s v=""/>
    <s v="VENTAS NO CONTRIBUYENTES"/>
    <s v=""/>
    <n v="3263409183.5008001"/>
    <n v="0"/>
    <n v="2475624583.5499997"/>
    <n v="0"/>
    <s v="-"/>
    <n v="0"/>
    <n v="679124655.13000011"/>
    <s v="16"/>
    <n v="108659944.82080001"/>
    <n v="0"/>
    <s v="-"/>
    <n v="0"/>
    <n v="0"/>
    <s v="-"/>
    <n v="0"/>
  </r>
  <r>
    <s v="996"/>
    <x v="31"/>
    <x v="1"/>
    <s v="004"/>
    <s v="Z1B8050937"/>
    <s v="1881"/>
    <s v="FC"/>
    <s v="00173741-00173792"/>
    <s v=""/>
    <s v=""/>
    <s v=""/>
    <s v=""/>
    <n v="0"/>
    <s v=""/>
    <s v="VENTAS NO CONTRIBUYENTES"/>
    <s v=""/>
    <n v="2407232880.4499998"/>
    <n v="0"/>
    <n v="1786472081.25"/>
    <n v="0"/>
    <s v="-"/>
    <n v="0"/>
    <n v="535138620"/>
    <s v="16"/>
    <n v="85622179.200000003"/>
    <n v="0"/>
    <s v="-"/>
    <n v="0"/>
    <n v="0"/>
    <s v="-"/>
    <n v="0"/>
  </r>
  <r>
    <s v="997"/>
    <x v="31"/>
    <x v="1"/>
    <s v="004"/>
    <s v="Z1B8050937"/>
    <s v="1881"/>
    <s v="FC"/>
    <s v="00173794-00173834"/>
    <s v=""/>
    <s v=""/>
    <s v=""/>
    <s v=""/>
    <n v="0"/>
    <s v=""/>
    <s v="VENTAS NO CONTRIBUYENTES"/>
    <s v=""/>
    <n v="1535893876"/>
    <n v="0"/>
    <n v="1233423860"/>
    <n v="0"/>
    <s v="-"/>
    <n v="0"/>
    <n v="252277600"/>
    <s v="-"/>
    <n v="40364416"/>
    <n v="0"/>
    <s v="-"/>
    <n v="0"/>
    <n v="9100000"/>
    <s v="8"/>
    <n v="728000"/>
  </r>
  <r>
    <s v="998"/>
    <x v="31"/>
    <x v="1"/>
    <s v="004"/>
    <s v="Z1B8050937"/>
    <s v="1881"/>
    <s v="FC"/>
    <s v="00173793"/>
    <s v=""/>
    <s v=""/>
    <s v=""/>
    <s v=""/>
    <n v="0"/>
    <s v=""/>
    <s v="VOV-3 CONTAC CENTER"/>
    <s v="J-29809525-3"/>
    <n v="49542180"/>
    <n v="0"/>
    <n v="42647140"/>
    <n v="5944000"/>
    <s v="16"/>
    <n v="951040"/>
    <n v="0"/>
    <s v="-"/>
    <n v="0"/>
    <n v="0"/>
    <s v="-"/>
    <n v="0"/>
    <n v="0"/>
    <s v="-"/>
    <n v="0"/>
  </r>
  <r>
    <s v="999"/>
    <x v="31"/>
    <x v="0"/>
    <s v="005"/>
    <s v="Z1F0017998"/>
    <s v="0515-0515"/>
    <s v="FC"/>
    <s v="00021592-00021693"/>
    <s v=""/>
    <s v=""/>
    <s v=""/>
    <s v=""/>
    <n v="0"/>
    <s v=""/>
    <s v="VENTAS NO CONTRIBUYENTES"/>
    <s v=""/>
    <n v="4126718443.5839996"/>
    <n v="0"/>
    <n v="2877172931"/>
    <n v="0"/>
    <s v="-"/>
    <n v="0"/>
    <n v="1077194407.4000001"/>
    <s v="16"/>
    <n v="172351105.18400002"/>
    <n v="0"/>
    <s v="-"/>
    <n v="0"/>
    <n v="0"/>
    <s v="-"/>
    <n v="0"/>
  </r>
  <r>
    <s v="1000"/>
    <x v="31"/>
    <x v="1"/>
    <s v="005"/>
    <s v="Z1B8050363"/>
    <s v="0037"/>
    <s v="FC"/>
    <s v="00003857"/>
    <s v=""/>
    <s v=""/>
    <s v=""/>
    <s v=""/>
    <n v="0"/>
    <s v=""/>
    <s v="CORPORACION JR2628 C.A"/>
    <s v="J-41147527-0"/>
    <n v="26543900"/>
    <n v="0"/>
    <n v="23407260"/>
    <n v="2704000"/>
    <s v="16"/>
    <n v="432640"/>
    <n v="0"/>
    <s v="-"/>
    <n v="0"/>
    <n v="0"/>
    <s v="-"/>
    <n v="0"/>
    <n v="0"/>
    <s v="-"/>
    <n v="0"/>
  </r>
  <r>
    <s v="1001"/>
    <x v="31"/>
    <x v="1"/>
    <s v="005"/>
    <s v="Z1B8050363"/>
    <s v="0037"/>
    <s v="FC"/>
    <s v="00003893"/>
    <s v=""/>
    <s v=""/>
    <s v=""/>
    <s v=""/>
    <n v="0"/>
    <s v=""/>
    <s v="FUENTE DE SODA CLIN SANTA SOFIA"/>
    <s v="J00148536-8"/>
    <n v="68328544"/>
    <n v="0"/>
    <n v="31282320"/>
    <n v="31936400"/>
    <s v="16"/>
    <n v="5109824"/>
    <n v="0"/>
    <s v="-"/>
    <n v="0"/>
    <n v="0"/>
    <s v="-"/>
    <n v="0"/>
    <n v="0"/>
    <s v="-"/>
    <n v="0"/>
  </r>
  <r>
    <s v="1002"/>
    <x v="31"/>
    <x v="1"/>
    <s v="005"/>
    <s v="Z1B8050363"/>
    <s v="0037"/>
    <s v="FC"/>
    <s v="00003821-00003856"/>
    <s v=""/>
    <s v=""/>
    <s v=""/>
    <s v=""/>
    <n v="0"/>
    <s v=""/>
    <s v="VENTAS NO CONTRIBUYENTES"/>
    <s v=""/>
    <n v="2464006417.8919997"/>
    <n v="0"/>
    <n v="1964056682.4999998"/>
    <n v="0"/>
    <s v="-"/>
    <n v="0"/>
    <n v="430991151.19999999"/>
    <s v="16"/>
    <n v="68958584.192000002"/>
    <n v="0"/>
    <s v="-"/>
    <n v="0"/>
    <n v="0"/>
    <s v="-"/>
    <n v="0"/>
  </r>
  <r>
    <s v="1003"/>
    <x v="31"/>
    <x v="1"/>
    <s v="005"/>
    <s v="Z1B8050363"/>
    <s v="0037"/>
    <s v="FC"/>
    <s v="00003858-00003892"/>
    <s v=""/>
    <s v=""/>
    <s v=""/>
    <s v=""/>
    <n v="0"/>
    <s v=""/>
    <s v="VENTAS NO CONTRIBUYENTES"/>
    <s v=""/>
    <n v="2075582013.6000001"/>
    <n v="0"/>
    <n v="1709899600"/>
    <n v="0"/>
    <s v="-"/>
    <n v="0"/>
    <n v="315243460"/>
    <s v="16"/>
    <n v="50438953.600000001"/>
    <n v="0"/>
    <s v="-"/>
    <n v="0"/>
    <n v="0"/>
    <s v="-"/>
    <n v="0"/>
  </r>
  <r>
    <s v="1004"/>
    <x v="31"/>
    <x v="1"/>
    <s v="005"/>
    <s v="Z1B8050363"/>
    <s v="0037"/>
    <s v="FC"/>
    <s v="00003894-00003915"/>
    <s v=""/>
    <s v=""/>
    <s v=""/>
    <s v=""/>
    <n v="0"/>
    <s v=""/>
    <s v="VENTAS NO CONTRIBUYENTES"/>
    <s v=""/>
    <n v="1059779996"/>
    <n v="0"/>
    <n v="798794380"/>
    <n v="0"/>
    <s v="-"/>
    <n v="0"/>
    <n v="224987600"/>
    <s v="16"/>
    <n v="35998016"/>
    <n v="0"/>
    <s v="-"/>
    <n v="0"/>
    <n v="0"/>
    <s v="-"/>
    <n v="0"/>
  </r>
  <r>
    <s v="1005"/>
    <x v="31"/>
    <x v="2"/>
    <s v="005"/>
    <s v="Z1F0002472"/>
    <s v="0240"/>
    <s v="FC"/>
    <s v="00034525-00034627"/>
    <s v=""/>
    <s v=""/>
    <s v=""/>
    <s v=""/>
    <n v="0"/>
    <s v=""/>
    <s v="VENTAS NO CONTRIBUYENTES"/>
    <s v=""/>
    <n v="877641832"/>
    <n v="0"/>
    <n v="850248200"/>
    <n v="0"/>
    <s v="-"/>
    <n v="0"/>
    <n v="23615200"/>
    <s v="16"/>
    <n v="3778432"/>
    <n v="0"/>
    <s v="-"/>
    <n v="0"/>
    <n v="0"/>
    <s v="-"/>
    <n v="0"/>
  </r>
  <r>
    <s v="1006"/>
    <x v="31"/>
    <x v="1"/>
    <s v="006"/>
    <s v="Z1B8044815"/>
    <s v="1945"/>
    <s v="FC"/>
    <s v="00168325-00168458"/>
    <s v=""/>
    <s v=""/>
    <s v=""/>
    <s v=""/>
    <n v="0"/>
    <s v=""/>
    <s v="VENTAS NO CONTRIBUYENTES"/>
    <s v=""/>
    <n v="7630123995.4960003"/>
    <n v="0"/>
    <n v="5700402978.7999992"/>
    <n v="0"/>
    <s v="-"/>
    <n v="0"/>
    <n v="1663552600.5999999"/>
    <s v="-"/>
    <n v="266168416.09599999"/>
    <n v="0"/>
    <s v="-"/>
    <n v="0"/>
    <n v="0"/>
    <s v="-"/>
    <n v="0"/>
  </r>
  <r>
    <s v="1007"/>
    <x v="31"/>
    <x v="0"/>
    <s v="006"/>
    <s v="Z1F0017787"/>
    <s v="0487-0487"/>
    <s v="FC"/>
    <s v="00009981-00010029"/>
    <s v=""/>
    <s v=""/>
    <s v=""/>
    <s v=""/>
    <n v="0"/>
    <s v=""/>
    <s v="VENTAS NO CONTRIBUYENTES"/>
    <s v=""/>
    <n v="1812565906.8"/>
    <n v="0"/>
    <n v="1317372370"/>
    <n v="0"/>
    <s v="-"/>
    <n v="0"/>
    <n v="426890980"/>
    <s v="16"/>
    <n v="68302556.800000012"/>
    <n v="0"/>
    <s v="-"/>
    <n v="0"/>
    <n v="0"/>
    <s v="-"/>
    <n v="0"/>
  </r>
  <r>
    <s v="1008"/>
    <x v="31"/>
    <x v="1"/>
    <s v="007"/>
    <s v="Z1B8050013"/>
    <s v="1980"/>
    <s v="FC"/>
    <s v="00184706-00184807"/>
    <s v=""/>
    <s v=""/>
    <s v=""/>
    <s v=""/>
    <n v="0"/>
    <s v=""/>
    <s v="VENTAS NO CONTRIBUYENTES"/>
    <s v=""/>
    <n v="6826590386.487999"/>
    <n v="0"/>
    <n v="5066153811.8000002"/>
    <n v="0"/>
    <s v="-"/>
    <n v="0"/>
    <n v="1517617736.8"/>
    <s v="16"/>
    <n v="242818837.88799998"/>
    <n v="0"/>
    <s v="-"/>
    <n v="0"/>
    <n v="0"/>
    <s v="-"/>
    <n v="0"/>
  </r>
  <r>
    <s v="1009"/>
    <x v="31"/>
    <x v="1"/>
    <s v="008"/>
    <s v="Z1B8050003"/>
    <s v="1896"/>
    <s v="NC"/>
    <s v=""/>
    <s v="00000188"/>
    <s v=""/>
    <s v="00184829"/>
    <s v="31/7/2021"/>
    <n v="71699632"/>
    <s v="VEN"/>
    <s v="JOSE CORREA"/>
    <s v="V5887935"/>
    <n v="-71699632"/>
    <n v="0"/>
    <n v="-53487980"/>
    <n v="0"/>
    <s v="-"/>
    <n v="0"/>
    <n v="-15699700"/>
    <s v="16"/>
    <n v="-2511952"/>
    <n v="0"/>
    <s v="-"/>
    <n v="0"/>
    <n v="0"/>
    <s v="-"/>
    <n v="0"/>
  </r>
  <r>
    <s v="1010"/>
    <x v="31"/>
    <x v="1"/>
    <s v="008"/>
    <s v="Z1B8050003"/>
    <s v="1896"/>
    <s v="FC"/>
    <s v="00184750"/>
    <s v=""/>
    <s v=""/>
    <s v=""/>
    <s v=""/>
    <n v="0"/>
    <s v=""/>
    <s v="MULTISERVICIOS LA Y.K.K CA"/>
    <s v="J298578670"/>
    <n v="69851740"/>
    <n v="0"/>
    <n v="51365980"/>
    <n v="15936000"/>
    <s v="16"/>
    <n v="2549760"/>
    <n v="0"/>
    <s v="-"/>
    <n v="0"/>
    <n v="0"/>
    <s v="-"/>
    <n v="0"/>
    <n v="0"/>
    <s v="-"/>
    <n v="0"/>
  </r>
  <r>
    <s v="1011"/>
    <x v="31"/>
    <x v="1"/>
    <s v="008"/>
    <s v="Z1B8050003"/>
    <s v="1896"/>
    <s v="FC"/>
    <s v="00184727"/>
    <s v=""/>
    <s v=""/>
    <s v=""/>
    <s v=""/>
    <n v="0"/>
    <s v=""/>
    <s v="U.E.P.COLEGIO LOS HIPOCAMPITOS"/>
    <s v="J30954179-0"/>
    <n v="54802761.600000001"/>
    <n v="0"/>
    <n v="0"/>
    <n v="47243760"/>
    <s v="16"/>
    <n v="7559001.5999999996"/>
    <n v="0"/>
    <s v="-"/>
    <n v="0"/>
    <n v="0"/>
    <s v="-"/>
    <n v="0"/>
    <n v="0"/>
    <s v="-"/>
    <n v="0"/>
  </r>
  <r>
    <s v="1012"/>
    <x v="31"/>
    <x v="1"/>
    <s v="008"/>
    <s v="Z1B8050003"/>
    <s v="1896"/>
    <s v="FC"/>
    <s v="00184728-00184749"/>
    <s v=""/>
    <s v=""/>
    <s v=""/>
    <s v=""/>
    <n v="0"/>
    <s v=""/>
    <s v="VENTAS NO CONTRIBUYENTES"/>
    <s v=""/>
    <n v="1334592112"/>
    <n v="0"/>
    <n v="950686748"/>
    <n v="0"/>
    <s v="-"/>
    <n v="0"/>
    <n v="330952900"/>
    <s v="16"/>
    <n v="52952464"/>
    <n v="0"/>
    <s v="-"/>
    <n v="0"/>
    <n v="0"/>
    <s v="-"/>
    <n v="0"/>
  </r>
  <r>
    <s v="1013"/>
    <x v="31"/>
    <x v="1"/>
    <s v="008"/>
    <s v="Z1B8050003"/>
    <s v="1896"/>
    <s v="FC"/>
    <s v="00184751-00184837"/>
    <s v=""/>
    <s v=""/>
    <s v=""/>
    <s v=""/>
    <n v="0"/>
    <s v=""/>
    <s v="VENTAS NO CONTRIBUYENTES"/>
    <s v=""/>
    <n v="3827506780"/>
    <n v="0"/>
    <n v="3014139240"/>
    <n v="0"/>
    <s v="-"/>
    <n v="0"/>
    <n v="692706500"/>
    <s v="-"/>
    <n v="110833040"/>
    <n v="0"/>
    <s v="-"/>
    <n v="0"/>
    <n v="9100000"/>
    <s v="-"/>
    <n v="728000"/>
  </r>
  <r>
    <s v="1014"/>
    <x v="31"/>
    <x v="0"/>
    <s v="008"/>
    <s v="Z1F0017970"/>
    <s v="0151-0151"/>
    <s v="FC"/>
    <s v="00002248-00002266"/>
    <s v=""/>
    <s v=""/>
    <s v=""/>
    <s v=""/>
    <n v="0"/>
    <s v=""/>
    <s v="VENTAS NO CONTRIBUYENTES"/>
    <s v=""/>
    <n v="138097992"/>
    <n v="0"/>
    <n v="5733640"/>
    <n v="0"/>
    <s v="-"/>
    <n v="0"/>
    <n v="114107200"/>
    <s v="16"/>
    <n v="18257152"/>
    <n v="0"/>
    <s v="-"/>
    <n v="0"/>
    <n v="0"/>
    <s v="-"/>
    <n v="0"/>
  </r>
  <r>
    <s v="1015"/>
    <x v="31"/>
    <x v="1"/>
    <s v="009"/>
    <s v="Z1B8014458"/>
    <s v="1947"/>
    <s v="FC"/>
    <s v="00185462"/>
    <s v=""/>
    <s v=""/>
    <s v=""/>
    <s v=""/>
    <n v="0"/>
    <s v=""/>
    <s v="MULTISERVICIOS LA Y.K.K CA"/>
    <s v="J298578670"/>
    <n v="21197880"/>
    <n v="0"/>
    <n v="12762360"/>
    <n v="7272000"/>
    <s v="16"/>
    <n v="1163520"/>
    <n v="0"/>
    <s v="-"/>
    <n v="0"/>
    <n v="0"/>
    <s v="-"/>
    <n v="0"/>
    <n v="0"/>
    <s v="-"/>
    <n v="0"/>
  </r>
  <r>
    <s v="1016"/>
    <x v="31"/>
    <x v="1"/>
    <s v="009"/>
    <s v="Z1B8014458"/>
    <s v="1947"/>
    <s v="FC"/>
    <s v="00185459-00185461"/>
    <s v=""/>
    <s v=""/>
    <s v=""/>
    <s v=""/>
    <n v="0"/>
    <s v=""/>
    <s v="VENTAS NO CONTRIBUYENTES"/>
    <s v=""/>
    <n v="41947804.799999997"/>
    <n v="0"/>
    <n v="27270000"/>
    <n v="0"/>
    <s v="-"/>
    <n v="0"/>
    <n v="12653280"/>
    <s v="16"/>
    <n v="2024524.7999999998"/>
    <n v="0"/>
    <s v="-"/>
    <n v="0"/>
    <n v="0"/>
    <s v="-"/>
    <n v="0"/>
  </r>
  <r>
    <s v="1017"/>
    <x v="31"/>
    <x v="1"/>
    <s v="009"/>
    <s v="Z1B8014458"/>
    <s v="1947"/>
    <s v="FC"/>
    <s v="00185463-00185542"/>
    <s v=""/>
    <s v=""/>
    <s v=""/>
    <s v=""/>
    <n v="0"/>
    <s v=""/>
    <s v="VENTAS NO CONTRIBUYENTES"/>
    <s v=""/>
    <n v="4613119425.1480007"/>
    <n v="0"/>
    <n v="3604745221.5"/>
    <n v="0"/>
    <s v="-"/>
    <n v="0"/>
    <n v="860815692.79999995"/>
    <s v="16"/>
    <n v="137730510.84799999"/>
    <n v="0"/>
    <s v="-"/>
    <n v="0"/>
    <n v="9100000"/>
    <s v="8"/>
    <n v="728000"/>
  </r>
  <r>
    <s v="1018"/>
    <x v="31"/>
    <x v="1"/>
    <s v="010"/>
    <s v="Z1F0000341"/>
    <s v="1420"/>
    <s v="FC"/>
    <s v="00082361"/>
    <s v=""/>
    <s v=""/>
    <s v=""/>
    <s v=""/>
    <n v="0"/>
    <s v=""/>
    <s v="INVERSIONES JRC-JEL 2015 C.A."/>
    <s v="J-40672312-6"/>
    <n v="206886124.80000001"/>
    <n v="0"/>
    <n v="85635640"/>
    <n v="104526280"/>
    <s v="16"/>
    <n v="16724204.800000001"/>
    <n v="0"/>
    <s v="-"/>
    <n v="0"/>
    <n v="0"/>
    <s v="-"/>
    <n v="0"/>
    <n v="0"/>
    <s v="-"/>
    <n v="0"/>
  </r>
  <r>
    <s v="1019"/>
    <x v="31"/>
    <x v="1"/>
    <s v="010"/>
    <s v="Z1F0000341"/>
    <s v="1420"/>
    <s v="NC"/>
    <s v=""/>
    <s v="00000177"/>
    <s v=""/>
    <s v="00185339"/>
    <s v="29/7/2021"/>
    <n v="16500000"/>
    <s v="VEN"/>
    <s v="JUAN CARTAYA"/>
    <s v="V14675835 "/>
    <n v="-16500000"/>
    <n v="0"/>
    <n v="-16500000"/>
    <n v="0"/>
    <s v="-"/>
    <n v="0"/>
    <n v="0"/>
    <s v="-"/>
    <n v="0"/>
    <n v="0"/>
    <s v="-"/>
    <n v="0"/>
    <n v="0"/>
    <s v="-"/>
    <n v="0"/>
  </r>
  <r>
    <s v="1020"/>
    <x v="31"/>
    <x v="1"/>
    <s v="010"/>
    <s v="Z1F0000341"/>
    <s v="1420"/>
    <s v="FC"/>
    <s v="00082339-00082360"/>
    <s v=""/>
    <s v=""/>
    <s v=""/>
    <s v=""/>
    <n v="0"/>
    <s v=""/>
    <s v="VENTAS NO CONTRIBUYENTES"/>
    <s v=""/>
    <n v="2567150011.8000002"/>
    <n v="0"/>
    <n v="1851477850.1999998"/>
    <n v="0"/>
    <s v="-"/>
    <n v="0"/>
    <n v="616958760"/>
    <s v="16"/>
    <n v="98713401.599999994"/>
    <n v="0"/>
    <s v="-"/>
    <n v="0"/>
    <n v="0"/>
    <s v="-"/>
    <n v="0"/>
  </r>
  <r>
    <s v="1021"/>
    <x v="31"/>
    <x v="1"/>
    <s v="010"/>
    <s v="Z1F0000341"/>
    <s v="1420"/>
    <s v="FC"/>
    <s v="00082362-00082404"/>
    <s v=""/>
    <s v=""/>
    <s v=""/>
    <s v=""/>
    <n v="0"/>
    <s v=""/>
    <s v="VENTAS NO CONTRIBUYENTES"/>
    <s v=""/>
    <n v="1706245340.8000002"/>
    <n v="0"/>
    <n v="1324746420"/>
    <n v="0"/>
    <s v="-"/>
    <n v="0"/>
    <n v="328878380"/>
    <s v="-"/>
    <n v="52620540.799999997"/>
    <n v="0"/>
    <s v="-"/>
    <n v="0"/>
    <n v="0"/>
    <s v="-"/>
    <n v="0"/>
  </r>
  <r>
    <s v="1022"/>
    <x v="31"/>
    <x v="1"/>
    <s v="011"/>
    <s v="Z1F0004616"/>
    <s v="0853"/>
    <s v="FC"/>
    <s v="00114995"/>
    <s v=""/>
    <s v=""/>
    <s v=""/>
    <s v=""/>
    <n v="0"/>
    <s v=""/>
    <s v="GVF"/>
    <s v="V268259853 "/>
    <n v="60000"/>
    <n v="0"/>
    <n v="60000"/>
    <n v="0"/>
    <s v="-"/>
    <n v="0"/>
    <n v="0"/>
    <s v="-"/>
    <n v="0"/>
    <n v="0"/>
    <s v="-"/>
    <n v="0"/>
    <n v="0"/>
    <s v="-"/>
    <n v="0"/>
  </r>
  <r>
    <s v="1023"/>
    <x v="31"/>
    <x v="1"/>
    <s v="011"/>
    <s v="Z1F0004616"/>
    <s v="0853-0853"/>
    <s v="FC"/>
    <s v="00114939-00114994"/>
    <s v=""/>
    <s v=""/>
    <s v=""/>
    <s v=""/>
    <n v="0"/>
    <s v=""/>
    <s v="VENTAS NO CONTRIBUYENTES"/>
    <s v=""/>
    <n v="908183560.31999993"/>
    <n v="0"/>
    <n v="840194206.39999998"/>
    <n v="0"/>
    <s v="-"/>
    <n v="0"/>
    <n v="58611512"/>
    <s v="-"/>
    <n v="9377841.9199999999"/>
    <n v="0"/>
    <s v="-"/>
    <n v="0"/>
    <n v="0"/>
    <s v="-"/>
    <n v="0"/>
  </r>
  <r>
    <s v="1024"/>
    <x v="31"/>
    <x v="1"/>
    <s v="011"/>
    <s v="Z1F0004616"/>
    <s v="0853-0853"/>
    <s v="FC"/>
    <s v="00114996-00115086"/>
    <s v=""/>
    <s v=""/>
    <s v=""/>
    <s v=""/>
    <n v="0"/>
    <s v=""/>
    <s v="VENTAS NO CONTRIBUYENTES"/>
    <s v=""/>
    <n v="1392371136"/>
    <n v="0"/>
    <n v="1290150080"/>
    <n v="0"/>
    <s v="-"/>
    <n v="0"/>
    <n v="88121600"/>
    <s v="16"/>
    <n v="14099456"/>
    <n v="0"/>
    <s v="-"/>
    <n v="0"/>
    <n v="0"/>
    <s v="-"/>
    <n v="0"/>
  </r>
  <r>
    <s v="1025"/>
    <x v="31"/>
    <x v="1"/>
    <s v="012"/>
    <s v="Z1B8038506"/>
    <s v="1801"/>
    <s v="FC"/>
    <s v="00076280"/>
    <s v=""/>
    <s v=""/>
    <s v=""/>
    <s v=""/>
    <n v="0"/>
    <s v=""/>
    <s v="CEIP MARIA DE LAS A.C"/>
    <s v="J314101382 "/>
    <n v="97318560"/>
    <n v="0"/>
    <n v="88252000"/>
    <n v="7816000"/>
    <s v="16"/>
    <n v="1250560"/>
    <n v="0"/>
    <s v="-"/>
    <n v="0"/>
    <n v="0"/>
    <s v="-"/>
    <n v="0"/>
    <n v="0"/>
    <s v="-"/>
    <n v="0"/>
  </r>
  <r>
    <s v="1026"/>
    <x v="31"/>
    <x v="1"/>
    <s v="012"/>
    <s v="Z1B8038506"/>
    <s v="1801"/>
    <s v="FC"/>
    <s v="00076277-00076279"/>
    <s v=""/>
    <s v=""/>
    <s v=""/>
    <s v=""/>
    <n v="0"/>
    <s v=""/>
    <s v="VENTAS NO CONTRIBUYENTES"/>
    <s v=""/>
    <n v="189412317.59999999"/>
    <n v="0"/>
    <n v="163484740"/>
    <n v="0"/>
    <s v="-"/>
    <n v="0"/>
    <n v="22351360"/>
    <s v="-"/>
    <n v="3576217.6000000001"/>
    <n v="0"/>
    <s v="-"/>
    <n v="0"/>
    <n v="0"/>
    <s v="-"/>
    <n v="0"/>
  </r>
  <r>
    <s v="1027"/>
    <x v="31"/>
    <x v="1"/>
    <s v="012"/>
    <s v="Z1B8038506"/>
    <s v="1801"/>
    <s v="FC"/>
    <s v="00076281-00076296"/>
    <s v=""/>
    <s v=""/>
    <s v=""/>
    <s v=""/>
    <n v="0"/>
    <s v=""/>
    <s v="VENTAS NO CONTRIBUYENTES"/>
    <s v=""/>
    <n v="407532169.55000001"/>
    <n v="0"/>
    <n v="317471068.75"/>
    <n v="0"/>
    <s v="-"/>
    <n v="0"/>
    <n v="77638880"/>
    <s v="16"/>
    <n v="12422220.800000001"/>
    <n v="0"/>
    <s v="-"/>
    <n v="0"/>
    <n v="0"/>
    <s v="-"/>
    <n v="0"/>
  </r>
  <r>
    <s v="1028"/>
    <x v="31"/>
    <x v="1"/>
    <s v="013"/>
    <s v="Z1B8050578"/>
    <s v="1760"/>
    <s v="FC"/>
    <s v="00157718"/>
    <s v=""/>
    <s v=""/>
    <s v=""/>
    <s v=""/>
    <n v="0"/>
    <s v=""/>
    <s v="IRANAXY MORENO"/>
    <s v="V242862854 "/>
    <n v="4307000"/>
    <n v="0"/>
    <n v="4307000"/>
    <n v="0"/>
    <s v="-"/>
    <n v="0"/>
    <n v="0"/>
    <s v="-"/>
    <n v="0"/>
    <n v="0"/>
    <s v="-"/>
    <n v="0"/>
    <n v="0"/>
    <s v="-"/>
    <n v="0"/>
  </r>
  <r>
    <s v="1029"/>
    <x v="31"/>
    <x v="1"/>
    <s v="013"/>
    <s v="Z1B8050578"/>
    <s v="1760-1760"/>
    <s v="FC"/>
    <s v="00157627-00157717"/>
    <s v=""/>
    <s v=""/>
    <s v=""/>
    <s v=""/>
    <n v="0"/>
    <s v=""/>
    <s v="VENTAS NO CONTRIBUYENTES"/>
    <s v=""/>
    <n v="1786104906.112"/>
    <n v="0"/>
    <n v="1678387975.2"/>
    <n v="0"/>
    <s v="-"/>
    <n v="0"/>
    <n v="92859423.200000003"/>
    <s v="-"/>
    <n v="14857507.712000001"/>
    <n v="0"/>
    <s v="-"/>
    <n v="0"/>
    <n v="0"/>
    <s v="-"/>
    <n v="0"/>
  </r>
  <r>
    <s v="1030"/>
    <x v="31"/>
    <x v="1"/>
    <s v="013"/>
    <s v="Z1B8050578"/>
    <s v="1760-1760"/>
    <s v="FC"/>
    <s v="00157719-00157738"/>
    <s v=""/>
    <s v=""/>
    <s v=""/>
    <s v=""/>
    <n v="0"/>
    <s v=""/>
    <s v="VENTAS NO CONTRIBUYENTES"/>
    <s v=""/>
    <n v="274433472"/>
    <n v="0"/>
    <n v="225419760"/>
    <n v="0"/>
    <s v="-"/>
    <n v="0"/>
    <n v="42253200"/>
    <s v="16"/>
    <n v="6760512"/>
    <n v="0"/>
    <s v="-"/>
    <n v="0"/>
    <n v="0"/>
    <s v="-"/>
    <n v="0"/>
  </r>
  <r>
    <s v="1031"/>
    <x v="31"/>
    <x v="1"/>
    <s v="014"/>
    <s v="Z1F0000338"/>
    <s v="1642"/>
    <s v="FC"/>
    <s v="00068642-00068763"/>
    <s v=""/>
    <s v=""/>
    <s v=""/>
    <s v=""/>
    <n v="0"/>
    <s v=""/>
    <s v="VENTAS NO CONTRIBUYENTES"/>
    <s v=""/>
    <n v="928684960"/>
    <n v="0"/>
    <n v="740468000"/>
    <n v="0"/>
    <s v="-"/>
    <n v="0"/>
    <n v="162256000"/>
    <s v="-"/>
    <n v="25960960"/>
    <n v="0"/>
    <s v="-"/>
    <n v="0"/>
    <n v="0"/>
    <s v="-"/>
    <n v="0"/>
  </r>
  <r>
    <s v="1032"/>
    <x v="31"/>
    <x v="1"/>
    <s v="015"/>
    <s v="Z1B8050356"/>
    <s v="1779"/>
    <s v="FC"/>
    <s v="00092078"/>
    <s v=""/>
    <s v=""/>
    <s v=""/>
    <s v=""/>
    <n v="0"/>
    <s v=""/>
    <s v="INVERSIONES CRYSRTALLINE WATER"/>
    <s v="J50042722-0"/>
    <n v="13208000"/>
    <n v="0"/>
    <n v="13208000"/>
    <n v="0"/>
    <s v="-"/>
    <n v="0"/>
    <n v="0"/>
    <s v="-"/>
    <n v="0"/>
    <n v="0"/>
    <s v="-"/>
    <n v="0"/>
    <n v="0"/>
    <s v="-"/>
    <n v="0"/>
  </r>
  <r>
    <s v="1033"/>
    <x v="31"/>
    <x v="1"/>
    <s v="015"/>
    <s v="Z1B8050356"/>
    <s v="1779"/>
    <s v="FC"/>
    <s v="00092053-00092077"/>
    <s v=""/>
    <s v=""/>
    <s v=""/>
    <s v=""/>
    <n v="0"/>
    <s v=""/>
    <s v="VENTAS NO CONTRIBUYENTES"/>
    <s v=""/>
    <n v="1262015704"/>
    <n v="0"/>
    <n v="1046333540"/>
    <n v="0"/>
    <s v="-"/>
    <n v="0"/>
    <n v="185932900"/>
    <s v="-"/>
    <n v="29749264"/>
    <n v="0"/>
    <s v="-"/>
    <n v="0"/>
    <n v="0"/>
    <s v="-"/>
    <n v="0"/>
  </r>
  <r>
    <s v="1034"/>
    <x v="31"/>
    <x v="1"/>
    <s v="015"/>
    <s v="Z1B8050356"/>
    <s v="1779"/>
    <s v="FC"/>
    <s v="00092079-00092129"/>
    <s v=""/>
    <s v=""/>
    <s v=""/>
    <s v=""/>
    <n v="0"/>
    <s v=""/>
    <s v="VENTAS NO CONTRIBUYENTES"/>
    <s v=""/>
    <n v="2361407112"/>
    <n v="0"/>
    <n v="1815634420"/>
    <n v="0"/>
    <s v="-"/>
    <n v="0"/>
    <n v="470493700"/>
    <s v="-"/>
    <n v="75278992"/>
    <n v="0"/>
    <s v="-"/>
    <n v="0"/>
    <n v="0"/>
    <s v="-"/>
    <n v="0"/>
  </r>
  <r>
    <s v="1035"/>
    <x v="31"/>
    <x v="1"/>
    <s v="016"/>
    <s v="Z1F0000490"/>
    <s v="0320"/>
    <s v="FC"/>
    <s v="00007305"/>
    <s v=""/>
    <s v=""/>
    <s v=""/>
    <s v=""/>
    <n v="0"/>
    <s v=""/>
    <s v="FUENTE DE SODA CLINICA SANTA SOFIA C.A"/>
    <s v="J001485368"/>
    <n v="46126400"/>
    <n v="0"/>
    <n v="46126400"/>
    <n v="0"/>
    <s v="-"/>
    <n v="0"/>
    <n v="0"/>
    <s v="-"/>
    <n v="0"/>
    <n v="0"/>
    <s v="-"/>
    <n v="0"/>
    <n v="0"/>
    <s v="-"/>
    <n v="0"/>
  </r>
  <r>
    <s v="1036"/>
    <x v="31"/>
    <x v="1"/>
    <s v="016"/>
    <s v="Z1F0000490"/>
    <s v="0320"/>
    <s v="FC"/>
    <s v="00007211-00007304"/>
    <s v=""/>
    <s v=""/>
    <s v=""/>
    <s v=""/>
    <n v="0"/>
    <s v=""/>
    <s v="VENTAS NO CONTRIBUYENTES"/>
    <s v=""/>
    <n v="964821080.39999998"/>
    <n v="0"/>
    <n v="781644506"/>
    <n v="0"/>
    <s v="-"/>
    <n v="0"/>
    <n v="157910840"/>
    <s v="-"/>
    <n v="25265734.399999999"/>
    <n v="0"/>
    <s v="-"/>
    <n v="0"/>
    <n v="0"/>
    <s v="-"/>
    <n v="0"/>
  </r>
  <r>
    <s v="1037"/>
    <x v="31"/>
    <x v="1"/>
    <s v="016"/>
    <s v="Z1F0000490"/>
    <s v="0320"/>
    <s v="FC"/>
    <s v="00007306-00007320"/>
    <s v=""/>
    <s v=""/>
    <s v=""/>
    <s v=""/>
    <n v="0"/>
    <s v=""/>
    <s v="VENTAS NO CONTRIBUYENTES"/>
    <s v=""/>
    <n v="217141516"/>
    <n v="0"/>
    <n v="132909740"/>
    <n v="0"/>
    <s v="-"/>
    <n v="0"/>
    <n v="72613600"/>
    <s v="-"/>
    <n v="11618176"/>
    <n v="0"/>
    <s v="-"/>
    <n v="0"/>
    <n v="0"/>
    <s v="-"/>
    <n v="0"/>
  </r>
  <r>
    <s v="1038"/>
    <x v="31"/>
    <x v="1"/>
    <s v="017"/>
    <s v="Z7C0004030"/>
    <s v="023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m/>
    <x v="32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2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2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2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2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456">
        <item h="1" m="1" x="68"/>
        <item h="1" m="1" x="283"/>
        <item h="1" m="1" x="75"/>
        <item h="1" m="1" x="290"/>
        <item h="1" m="1" x="82"/>
        <item h="1" m="1" x="299"/>
        <item h="1" m="1" x="92"/>
        <item h="1" m="1" x="308"/>
        <item h="1" m="1" x="101"/>
        <item h="1" m="1" x="318"/>
        <item h="1" m="1" x="112"/>
        <item h="1" m="1" x="328"/>
        <item h="1" m="1" x="122"/>
        <item h="1" m="1" x="339"/>
        <item h="1" m="1" x="132"/>
        <item h="1" m="1" x="141"/>
        <item h="1" m="1" x="358"/>
        <item h="1" m="1" x="151"/>
        <item h="1" m="1" x="368"/>
        <item h="1" m="1" x="161"/>
        <item h="1" m="1" x="379"/>
        <item h="1" m="1" x="171"/>
        <item h="1" m="1" x="389"/>
        <item h="1" m="1" x="181"/>
        <item h="1" m="1" x="278"/>
        <item h="1" m="1" x="70"/>
        <item h="1" m="1" x="285"/>
        <item h="1" m="1" x="77"/>
        <item h="1" m="1" x="292"/>
        <item h="1" m="1" x="84"/>
        <item h="1" m="1" x="301"/>
        <item h="1" m="1" x="94"/>
        <item h="1" m="1" x="310"/>
        <item h="1" m="1" x="103"/>
        <item h="1" m="1" x="320"/>
        <item h="1" m="1" x="114"/>
        <item h="1" m="1" x="330"/>
        <item h="1" m="1" x="124"/>
        <item h="1" m="1" x="341"/>
        <item h="1" m="1" x="134"/>
        <item h="1" m="1" x="350"/>
        <item h="1" m="1" x="143"/>
        <item h="1" m="1" x="360"/>
        <item h="1" m="1" x="153"/>
        <item h="1" m="1" x="370"/>
        <item h="1" m="1" x="163"/>
        <item h="1" m="1" x="381"/>
        <item h="1" m="1" x="173"/>
        <item h="1" m="1" x="348"/>
        <item h="1" m="1" x="391"/>
        <item h="1" m="1" x="183"/>
        <item h="1" m="1" x="399"/>
        <item h="1" m="1" x="191"/>
        <item h="1" m="1" x="407"/>
        <item h="1" m="1" x="199"/>
        <item h="1" m="1" x="416"/>
        <item h="1" m="1" x="294"/>
        <item h="1" m="1" x="86"/>
        <item h="1" m="1" x="303"/>
        <item h="1" m="1" x="96"/>
        <item h="1" m="1" x="312"/>
        <item h="1" m="1" x="105"/>
        <item h="1" m="1" x="322"/>
        <item h="1" m="1" x="116"/>
        <item h="1" m="1" x="332"/>
        <item h="1" m="1" x="126"/>
        <item h="1" m="1" x="343"/>
        <item h="1" m="1" x="136"/>
        <item h="1" m="1" x="352"/>
        <item h="1" m="1" x="145"/>
        <item h="1" m="1" x="362"/>
        <item h="1" m="1" x="155"/>
        <item h="1" m="1" x="372"/>
        <item h="1" m="1" x="165"/>
        <item h="1" m="1" x="383"/>
        <item h="1" m="1" x="175"/>
        <item h="1" m="1" x="393"/>
        <item h="1" m="1" x="208"/>
        <item h="1" m="1" x="418"/>
        <item h="1" m="1" x="201"/>
        <item h="1" m="1" x="409"/>
        <item h="1" m="1" x="193"/>
        <item h="1" m="1" x="401"/>
        <item h="1" m="1" x="185"/>
        <item h="1" m="1" x="425"/>
        <item h="1" m="1" x="215"/>
        <item h="1" m="1" x="314"/>
        <item h="1" m="1" x="107"/>
        <item h="1" m="1" x="324"/>
        <item h="1" m="1" x="118"/>
        <item h="1" m="1" x="334"/>
        <item h="1" m="1" x="128"/>
        <item h="1" m="1" x="345"/>
        <item h="1" m="1" x="138"/>
        <item h="1" m="1" x="354"/>
        <item h="1" m="1" x="147"/>
        <item h="1" m="1" x="364"/>
        <item h="1" m="1" x="157"/>
        <item h="1" m="1" x="374"/>
        <item h="1" m="1" x="167"/>
        <item h="1" m="1" x="385"/>
        <item h="1" m="1" x="177"/>
        <item h="1" m="1" x="395"/>
        <item h="1" m="1" x="187"/>
        <item h="1" m="1" x="403"/>
        <item h="1" m="1" x="195"/>
        <item h="1" m="1" x="411"/>
        <item h="1" m="1" x="203"/>
        <item h="1" m="1" x="420"/>
        <item h="1" m="1" x="210"/>
        <item h="1" m="1" x="427"/>
        <item h="1" m="1" x="217"/>
        <item h="1" m="1" x="432"/>
        <item h="1" m="1" x="222"/>
        <item h="1" m="1" x="437"/>
        <item h="1" m="1" x="227"/>
        <item h="1" m="1" x="442"/>
        <item h="1" m="1" x="335"/>
        <item h="1" m="1" x="129"/>
        <item h="1" m="1" x="346"/>
        <item h="1" m="1" x="139"/>
        <item h="1" m="1" x="355"/>
        <item h="1" m="1" x="148"/>
        <item h="1" m="1" x="365"/>
        <item h="1" m="1" x="158"/>
        <item h="1" m="1" x="375"/>
        <item h="1" m="1" x="168"/>
        <item h="1" m="1" x="386"/>
        <item h="1" m="1" x="178"/>
        <item h="1" m="1" x="396"/>
        <item h="1" m="1" x="188"/>
        <item h="1" m="1" x="404"/>
        <item h="1" m="1" x="196"/>
        <item h="1" m="1" x="412"/>
        <item h="1" m="1" x="204"/>
        <item h="1" m="1" x="421"/>
        <item h="1" m="1" x="211"/>
        <item h="1" m="1" x="428"/>
        <item h="1" m="1" x="218"/>
        <item h="1" m="1" x="433"/>
        <item h="1" m="1" x="223"/>
        <item h="1" m="1" x="438"/>
        <item h="1" m="1" x="228"/>
        <item h="1" m="1" x="443"/>
        <item h="1" m="1" x="232"/>
        <item h="1" m="1" x="447"/>
        <item h="1" m="1" x="236"/>
        <item h="1" m="1" x="451"/>
        <item h="1" m="1" x="356"/>
        <item h="1" m="1" x="149"/>
        <item h="1" m="1" x="366"/>
        <item h="1" m="1" x="159"/>
        <item h="1" m="1" x="376"/>
        <item h="1" m="1" x="169"/>
        <item h="1" m="1" x="387"/>
        <item h="1" m="1" x="179"/>
        <item h="1" m="1" x="397"/>
        <item h="1" m="1" x="189"/>
        <item h="1" m="1" x="405"/>
        <item h="1" m="1" x="197"/>
        <item h="1" m="1" x="413"/>
        <item h="1" m="1" x="205"/>
        <item h="1" m="1" x="422"/>
        <item h="1" m="1" x="212"/>
        <item h="1" m="1" x="429"/>
        <item h="1" m="1" x="219"/>
        <item h="1" m="1" x="434"/>
        <item h="1" m="1" x="224"/>
        <item h="1" m="1" x="439"/>
        <item h="1" m="1" x="229"/>
        <item h="1" m="1" x="444"/>
        <item h="1" m="1" x="233"/>
        <item h="1" m="1" x="448"/>
        <item h="1" m="1" x="237"/>
        <item h="1" m="1" x="452"/>
        <item h="1" m="1" x="240"/>
        <item h="1" m="1" x="33"/>
        <item h="1" m="1" x="243"/>
        <item h="1" m="1" x="377"/>
        <item h="1" m="1" x="170"/>
        <item h="1" m="1" x="388"/>
        <item h="1" m="1" x="180"/>
        <item h="1" m="1" x="398"/>
        <item h="1" m="1" x="190"/>
        <item h="1" m="1" x="406"/>
        <item h="1" m="1" x="198"/>
        <item h="1" m="1" x="414"/>
        <item h="1" m="1" x="206"/>
        <item h="1" m="1" x="423"/>
        <item h="1" m="1" x="213"/>
        <item h="1" m="1" x="430"/>
        <item h="1" m="1" x="220"/>
        <item h="1" m="1" x="435"/>
        <item h="1" m="1" x="225"/>
        <item h="1" m="1" x="440"/>
        <item h="1" m="1" x="230"/>
        <item h="1" m="1" x="445"/>
        <item h="1" m="1" x="234"/>
        <item h="1" m="1" x="449"/>
        <item h="1" m="1" x="238"/>
        <item h="1" m="1" x="453"/>
        <item h="1" m="1" x="241"/>
        <item h="1" m="1" x="34"/>
        <item h="1" m="1" x="244"/>
        <item h="1" m="1" x="36"/>
        <item h="1" m="1" x="246"/>
        <item h="1" m="1" x="38"/>
        <item h="1" m="1" x="248"/>
        <item h="1" m="1" x="41"/>
        <item h="1" m="1" x="415"/>
        <item h="1" m="1" x="207"/>
        <item h="1" m="1" x="424"/>
        <item h="1" m="1" x="214"/>
        <item h="1" m="1" x="431"/>
        <item h="1" m="1" x="221"/>
        <item h="1" m="1" x="436"/>
        <item h="1" m="1" x="226"/>
        <item h="1" m="1" x="441"/>
        <item h="1" m="1" x="231"/>
        <item h="1" m="1" x="446"/>
        <item h="1" m="1" x="235"/>
        <item h="1" m="1" x="450"/>
        <item h="1" m="1" x="239"/>
        <item h="1" m="1" x="454"/>
        <item h="1" m="1" x="242"/>
        <item h="1" m="1" x="35"/>
        <item h="1" m="1" x="245"/>
        <item h="1" m="1" x="37"/>
        <item h="1" m="1" x="247"/>
        <item h="1" m="1" x="39"/>
        <item h="1" m="1" x="249"/>
        <item h="1" m="1" x="42"/>
        <item h="1" m="1" x="251"/>
        <item h="1" m="1" x="255"/>
        <item h="1" m="1" x="46"/>
        <item h="1" m="1" x="258"/>
        <item h="1" m="1" x="49"/>
        <item h="1" m="1" x="262"/>
        <item h="1" m="1" x="53"/>
        <item h="1" m="1" x="40"/>
        <item h="1" m="1" x="250"/>
        <item h="1" m="1" x="43"/>
        <item h="1" m="1" x="252"/>
        <item h="1" m="1" x="44"/>
        <item h="1" m="1" x="256"/>
        <item h="1" m="1" x="47"/>
        <item h="1" m="1" x="259"/>
        <item h="1" m="1" x="50"/>
        <item h="1" m="1" x="263"/>
        <item h="1" m="1" x="54"/>
        <item h="1" m="1" x="266"/>
        <item h="1" m="1" x="57"/>
        <item h="1" m="1" x="270"/>
        <item h="1" m="1" x="61"/>
        <item h="1" m="1" x="274"/>
        <item h="1" m="1" x="65"/>
        <item h="1" m="1" x="280"/>
        <item h="1" m="1" x="72"/>
        <item h="1" m="1" x="287"/>
        <item h="1" m="1" x="79"/>
        <item h="1" m="1" x="296"/>
        <item h="1" m="1" x="88"/>
        <item h="1" m="1" x="305"/>
        <item h="1" m="1" x="98"/>
        <item h="1" m="1" x="315"/>
        <item h="1" m="1" x="108"/>
        <item h="1" m="1" x="325"/>
        <item h="1" m="1" x="119"/>
        <item h="1" m="1" x="336"/>
        <item h="1" m="1" x="89"/>
        <item h="1" m="1" x="110"/>
        <item h="1" m="1" x="254"/>
        <item h="1" m="1" x="45"/>
        <item h="1" m="1" x="257"/>
        <item h="1" m="1" x="48"/>
        <item h="1" m="1" x="260"/>
        <item h="1" m="1" x="51"/>
        <item h="1" m="1" x="264"/>
        <item h="1" m="1" x="55"/>
        <item h="1" m="1" x="267"/>
        <item h="1" m="1" x="58"/>
        <item h="1" m="1" x="271"/>
        <item h="1" m="1" x="62"/>
        <item h="1" m="1" x="275"/>
        <item h="1" m="1" x="66"/>
        <item h="1" m="1" x="281"/>
        <item h="1" m="1" x="73"/>
        <item h="1" m="1" x="288"/>
        <item h="1" m="1" x="80"/>
        <item h="1" m="1" x="297"/>
        <item h="1" m="1" x="90"/>
        <item h="1" m="1" x="306"/>
        <item h="1" m="1" x="99"/>
        <item h="1" m="1" x="316"/>
        <item h="1" m="1" x="109"/>
        <item h="1" m="1" x="326"/>
        <item h="1" m="1" x="120"/>
        <item h="1" m="1" x="337"/>
        <item h="1" m="1" x="130"/>
        <item h="1" m="1" x="253"/>
        <item h="1" m="1" x="261"/>
        <item h="1" m="1" x="52"/>
        <item h="1" m="1" x="265"/>
        <item h="1" m="1" x="56"/>
        <item h="1" m="1" x="268"/>
        <item h="1" m="1" x="59"/>
        <item h="1" m="1" x="272"/>
        <item h="1" m="1" x="63"/>
        <item h="1" m="1" x="276"/>
        <item h="1" m="1" x="67"/>
        <item h="1" m="1" x="282"/>
        <item h="1" m="1" x="74"/>
        <item h="1" m="1" x="289"/>
        <item h="1" m="1" x="81"/>
        <item h="1" m="1" x="298"/>
        <item h="1" m="1" x="91"/>
        <item h="1" m="1" x="307"/>
        <item h="1" m="1" x="100"/>
        <item h="1" m="1" x="317"/>
        <item h="1" m="1" x="111"/>
        <item h="1" m="1" x="327"/>
        <item h="1" m="1" x="121"/>
        <item h="1" m="1" x="338"/>
        <item h="1" m="1" x="131"/>
        <item h="1" m="1" x="347"/>
        <item h="1" m="1" x="140"/>
        <item h="1" m="1" x="357"/>
        <item h="1" m="1" x="150"/>
        <item h="1" m="1" x="367"/>
        <item h="1" m="1" x="160"/>
        <item h="1" m="1" x="378"/>
        <item h="1" m="1" x="269"/>
        <item h="1" m="1" x="60"/>
        <item h="1" m="1" x="273"/>
        <item h="1" m="1" x="64"/>
        <item h="1" m="1" x="277"/>
        <item h="1" m="1" x="69"/>
        <item h="1" m="1" x="284"/>
        <item h="1" m="1" x="76"/>
        <item h="1" m="1" x="291"/>
        <item h="1" m="1" x="83"/>
        <item h="1" m="1" x="300"/>
        <item h="1" m="1" x="93"/>
        <item h="1" m="1" x="309"/>
        <item h="1" m="1" x="102"/>
        <item h="1" m="1" x="319"/>
        <item h="1" m="1" x="113"/>
        <item h="1" m="1" x="329"/>
        <item h="1" m="1" x="123"/>
        <item h="1" m="1" x="340"/>
        <item h="1" m="1" x="133"/>
        <item h="1" m="1" x="349"/>
        <item h="1" m="1" x="142"/>
        <item h="1" m="1" x="359"/>
        <item h="1" m="1" x="152"/>
        <item h="1" m="1" x="369"/>
        <item h="1" m="1" x="162"/>
        <item h="1" m="1" x="380"/>
        <item h="1" m="1" x="172"/>
        <item h="1" m="1" x="390"/>
        <item h="1" m="1" x="182"/>
        <item h="1" x="32"/>
        <item h="1" m="1" x="279"/>
        <item h="1" m="1" x="286"/>
        <item h="1" m="1" x="78"/>
        <item h="1" m="1" x="85"/>
        <item h="1" m="1" x="302"/>
        <item h="1" m="1" x="95"/>
        <item h="1" m="1" x="311"/>
        <item h="1" m="1" x="104"/>
        <item h="1" m="1" x="321"/>
        <item h="1" m="1" x="115"/>
        <item h="1" m="1" x="125"/>
        <item h="1" m="1" x="342"/>
        <item h="1" m="1" x="71"/>
        <item h="1" m="1" x="293"/>
        <item h="1" m="1" x="331"/>
        <item h="1" m="1" x="135"/>
        <item h="1" m="1" x="351"/>
        <item h="1" m="1" x="144"/>
        <item h="1" m="1" x="361"/>
        <item h="1" m="1" x="154"/>
        <item h="1" m="1" x="371"/>
        <item h="1" m="1" x="164"/>
        <item h="1" m="1" x="382"/>
        <item h="1" m="1" x="174"/>
        <item h="1" m="1" x="392"/>
        <item h="1" m="1" x="184"/>
        <item h="1" m="1" x="400"/>
        <item h="1" m="1" x="192"/>
        <item h="1" m="1" x="408"/>
        <item h="1" m="1" x="200"/>
        <item h="1" m="1" x="417"/>
        <item h="1" m="1" x="295"/>
        <item h="1" m="1" x="87"/>
        <item h="1" m="1" x="304"/>
        <item h="1" m="1" x="97"/>
        <item h="1" m="1" x="313"/>
        <item h="1" m="1" x="106"/>
        <item h="1" m="1" x="323"/>
        <item h="1" m="1" x="117"/>
        <item h="1" m="1" x="333"/>
        <item h="1" m="1" x="127"/>
        <item h="1" m="1" x="344"/>
        <item h="1" m="1" x="137"/>
        <item h="1" m="1" x="353"/>
        <item h="1" m="1" x="146"/>
        <item h="1" m="1" x="363"/>
        <item h="1" m="1" x="156"/>
        <item h="1" m="1" x="373"/>
        <item h="1" m="1" x="166"/>
        <item h="1" m="1" x="384"/>
        <item h="1" m="1" x="176"/>
        <item h="1" m="1" x="394"/>
        <item h="1" m="1" x="186"/>
        <item h="1" m="1" x="402"/>
        <item h="1" m="1" x="194"/>
        <item h="1" m="1" x="410"/>
        <item h="1" m="1" x="202"/>
        <item h="1" m="1" x="419"/>
        <item h="1" m="1" x="209"/>
        <item h="1" m="1" x="426"/>
        <item h="1" m="1" x="2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axis="axisRow" showAll="0">
      <items count="7">
        <item x="1"/>
        <item x="2"/>
        <item x="0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455">
        <i x="15"/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31" s="1"/>
        <i x="253" nd="1"/>
        <i x="89" nd="1"/>
        <i x="110" nd="1"/>
        <i x="68" nd="1"/>
        <i x="283" nd="1"/>
        <i x="75" nd="1"/>
        <i x="290" nd="1"/>
        <i x="82" nd="1"/>
        <i x="299" nd="1"/>
        <i x="92" nd="1"/>
        <i x="308" nd="1"/>
        <i x="101" nd="1"/>
        <i x="318" nd="1"/>
        <i x="112" nd="1"/>
        <i x="328" nd="1"/>
        <i x="122" nd="1"/>
        <i x="339" nd="1"/>
        <i x="132" nd="1"/>
        <i x="348" nd="1"/>
        <i x="141" nd="1"/>
        <i x="358" nd="1"/>
        <i x="151" nd="1"/>
        <i x="368" nd="1"/>
        <i x="161" nd="1"/>
        <i x="379" nd="1"/>
        <i x="171" nd="1"/>
        <i x="389" nd="1"/>
        <i x="181" nd="1"/>
        <i x="278" nd="1"/>
        <i x="70" nd="1"/>
        <i x="285" nd="1"/>
        <i x="77" nd="1"/>
        <i x="292" nd="1"/>
        <i x="84" nd="1"/>
        <i x="301" nd="1"/>
        <i x="94" nd="1"/>
        <i x="310" nd="1"/>
        <i x="103" nd="1"/>
        <i x="320" nd="1"/>
        <i x="114" nd="1"/>
        <i x="330" nd="1"/>
        <i x="124" nd="1"/>
        <i x="341" nd="1"/>
        <i x="134" nd="1"/>
        <i x="350" nd="1"/>
        <i x="143" nd="1"/>
        <i x="360" nd="1"/>
        <i x="153" nd="1"/>
        <i x="370" nd="1"/>
        <i x="163" nd="1"/>
        <i x="381" nd="1"/>
        <i x="173" nd="1"/>
        <i x="391" nd="1"/>
        <i x="183" nd="1"/>
        <i x="399" nd="1"/>
        <i x="191" nd="1"/>
        <i x="407" nd="1"/>
        <i x="199" nd="1"/>
        <i x="416" nd="1"/>
        <i x="294" nd="1"/>
        <i x="86" nd="1"/>
        <i x="303" nd="1"/>
        <i x="96" nd="1"/>
        <i x="312" nd="1"/>
        <i x="105" nd="1"/>
        <i x="322" nd="1"/>
        <i x="116" nd="1"/>
        <i x="332" nd="1"/>
        <i x="126" nd="1"/>
        <i x="343" nd="1"/>
        <i x="136" nd="1"/>
        <i x="352" nd="1"/>
        <i x="145" nd="1"/>
        <i x="362" nd="1"/>
        <i x="155" nd="1"/>
        <i x="372" nd="1"/>
        <i x="165" nd="1"/>
        <i x="383" nd="1"/>
        <i x="175" nd="1"/>
        <i x="393" nd="1"/>
        <i x="185" nd="1"/>
        <i x="401" nd="1"/>
        <i x="193" nd="1"/>
        <i x="409" nd="1"/>
        <i x="201" nd="1"/>
        <i x="418" nd="1"/>
        <i x="208" nd="1"/>
        <i x="425" nd="1"/>
        <i x="215" nd="1"/>
        <i x="314" nd="1"/>
        <i x="107" nd="1"/>
        <i x="324" nd="1"/>
        <i x="118" nd="1"/>
        <i x="334" nd="1"/>
        <i x="128" nd="1"/>
        <i x="345" nd="1"/>
        <i x="138" nd="1"/>
        <i x="354" nd="1"/>
        <i x="147" nd="1"/>
        <i x="364" nd="1"/>
        <i x="157" nd="1"/>
        <i x="374" nd="1"/>
        <i x="167" nd="1"/>
        <i x="385" nd="1"/>
        <i x="177" nd="1"/>
        <i x="395" nd="1"/>
        <i x="187" nd="1"/>
        <i x="403" nd="1"/>
        <i x="195" nd="1"/>
        <i x="411" nd="1"/>
        <i x="203" nd="1"/>
        <i x="420" nd="1"/>
        <i x="210" nd="1"/>
        <i x="427" nd="1"/>
        <i x="217" nd="1"/>
        <i x="432" nd="1"/>
        <i x="222" nd="1"/>
        <i x="437" nd="1"/>
        <i x="227" nd="1"/>
        <i x="442" nd="1"/>
        <i x="335" nd="1"/>
        <i x="129" nd="1"/>
        <i x="346" nd="1"/>
        <i x="139" nd="1"/>
        <i x="355" nd="1"/>
        <i x="148" nd="1"/>
        <i x="365" nd="1"/>
        <i x="158" nd="1"/>
        <i x="375" nd="1"/>
        <i x="168" nd="1"/>
        <i x="386" nd="1"/>
        <i x="178" nd="1"/>
        <i x="396" nd="1"/>
        <i x="188" nd="1"/>
        <i x="404" nd="1"/>
        <i x="196" nd="1"/>
        <i x="412" nd="1"/>
        <i x="204" nd="1"/>
        <i x="421" nd="1"/>
        <i x="211" nd="1"/>
        <i x="428" nd="1"/>
        <i x="218" nd="1"/>
        <i x="433" nd="1"/>
        <i x="223" nd="1"/>
        <i x="438" nd="1"/>
        <i x="228" nd="1"/>
        <i x="443" nd="1"/>
        <i x="232" nd="1"/>
        <i x="447" nd="1"/>
        <i x="236" nd="1"/>
        <i x="451" nd="1"/>
        <i x="356" nd="1"/>
        <i x="149" nd="1"/>
        <i x="366" nd="1"/>
        <i x="159" nd="1"/>
        <i x="376" nd="1"/>
        <i x="169" nd="1"/>
        <i x="387" nd="1"/>
        <i x="179" nd="1"/>
        <i x="397" nd="1"/>
        <i x="189" nd="1"/>
        <i x="405" nd="1"/>
        <i x="197" nd="1"/>
        <i x="413" nd="1"/>
        <i x="205" nd="1"/>
        <i x="422" nd="1"/>
        <i x="212" nd="1"/>
        <i x="429" nd="1"/>
        <i x="219" nd="1"/>
        <i x="434" nd="1"/>
        <i x="224" nd="1"/>
        <i x="439" nd="1"/>
        <i x="229" nd="1"/>
        <i x="444" nd="1"/>
        <i x="233" nd="1"/>
        <i x="448" nd="1"/>
        <i x="237" nd="1"/>
        <i x="452" nd="1"/>
        <i x="240" nd="1"/>
        <i x="33" nd="1"/>
        <i x="243" nd="1"/>
        <i x="377" nd="1"/>
        <i x="170" nd="1"/>
        <i x="388" nd="1"/>
        <i x="180" nd="1"/>
        <i x="398" nd="1"/>
        <i x="190" nd="1"/>
        <i x="406" nd="1"/>
        <i x="198" nd="1"/>
        <i x="414" nd="1"/>
        <i x="206" nd="1"/>
        <i x="423" nd="1"/>
        <i x="213" nd="1"/>
        <i x="430" nd="1"/>
        <i x="220" nd="1"/>
        <i x="435" nd="1"/>
        <i x="225" nd="1"/>
        <i x="440" nd="1"/>
        <i x="230" nd="1"/>
        <i x="445" nd="1"/>
        <i x="234" nd="1"/>
        <i x="449" nd="1"/>
        <i x="238" nd="1"/>
        <i x="453" nd="1"/>
        <i x="241" nd="1"/>
        <i x="34" nd="1"/>
        <i x="244" nd="1"/>
        <i x="36" nd="1"/>
        <i x="246" nd="1"/>
        <i x="38" nd="1"/>
        <i x="248" nd="1"/>
        <i x="41" nd="1"/>
        <i x="415" nd="1"/>
        <i x="207" nd="1"/>
        <i x="424" nd="1"/>
        <i x="214" nd="1"/>
        <i x="431" nd="1"/>
        <i x="221" nd="1"/>
        <i x="436" nd="1"/>
        <i x="226" nd="1"/>
        <i x="441" nd="1"/>
        <i x="231" nd="1"/>
        <i x="446" nd="1"/>
        <i x="235" nd="1"/>
        <i x="450" nd="1"/>
        <i x="239" nd="1"/>
        <i x="454" nd="1"/>
        <i x="242" nd="1"/>
        <i x="35" nd="1"/>
        <i x="245" nd="1"/>
        <i x="37" nd="1"/>
        <i x="247" nd="1"/>
        <i x="39" nd="1"/>
        <i x="249" nd="1"/>
        <i x="42" nd="1"/>
        <i x="251" nd="1"/>
        <i x="255" nd="1"/>
        <i x="46" nd="1"/>
        <i x="258" nd="1"/>
        <i x="49" nd="1"/>
        <i x="262" nd="1"/>
        <i x="53" nd="1"/>
        <i x="40" nd="1"/>
        <i x="250" nd="1"/>
        <i x="43" nd="1"/>
        <i x="252" nd="1"/>
        <i x="44" nd="1"/>
        <i x="256" nd="1"/>
        <i x="47" nd="1"/>
        <i x="259" nd="1"/>
        <i x="50" nd="1"/>
        <i x="263" nd="1"/>
        <i x="54" nd="1"/>
        <i x="266" nd="1"/>
        <i x="57" nd="1"/>
        <i x="270" nd="1"/>
        <i x="61" nd="1"/>
        <i x="274" nd="1"/>
        <i x="65" nd="1"/>
        <i x="280" nd="1"/>
        <i x="72" nd="1"/>
        <i x="287" nd="1"/>
        <i x="79" nd="1"/>
        <i x="296" nd="1"/>
        <i x="88" nd="1"/>
        <i x="305" nd="1"/>
        <i x="98" nd="1"/>
        <i x="315" nd="1"/>
        <i x="108" nd="1"/>
        <i x="325" nd="1"/>
        <i x="119" nd="1"/>
        <i x="336" nd="1"/>
        <i x="254" nd="1"/>
        <i x="45" nd="1"/>
        <i x="257" nd="1"/>
        <i x="48" nd="1"/>
        <i x="260" nd="1"/>
        <i x="51" nd="1"/>
        <i x="264" nd="1"/>
        <i x="55" nd="1"/>
        <i x="267" nd="1"/>
        <i x="58" nd="1"/>
        <i x="271" nd="1"/>
        <i x="62" nd="1"/>
        <i x="275" nd="1"/>
        <i x="66" nd="1"/>
        <i x="281" nd="1"/>
        <i x="73" nd="1"/>
        <i x="288" nd="1"/>
        <i x="80" nd="1"/>
        <i x="297" nd="1"/>
        <i x="90" nd="1"/>
        <i x="306" nd="1"/>
        <i x="99" nd="1"/>
        <i x="316" nd="1"/>
        <i x="109" nd="1"/>
        <i x="326" nd="1"/>
        <i x="120" nd="1"/>
        <i x="337" nd="1"/>
        <i x="130" nd="1"/>
        <i x="261" nd="1"/>
        <i x="52" nd="1"/>
        <i x="265" nd="1"/>
        <i x="56" nd="1"/>
        <i x="268" nd="1"/>
        <i x="59" nd="1"/>
        <i x="272" nd="1"/>
        <i x="63" nd="1"/>
        <i x="276" nd="1"/>
        <i x="67" nd="1"/>
        <i x="282" nd="1"/>
        <i x="74" nd="1"/>
        <i x="289" nd="1"/>
        <i x="81" nd="1"/>
        <i x="298" nd="1"/>
        <i x="91" nd="1"/>
        <i x="307" nd="1"/>
        <i x="100" nd="1"/>
        <i x="317" nd="1"/>
        <i x="111" nd="1"/>
        <i x="327" nd="1"/>
        <i x="121" nd="1"/>
        <i x="338" nd="1"/>
        <i x="131" nd="1"/>
        <i x="347" nd="1"/>
        <i x="140" nd="1"/>
        <i x="357" nd="1"/>
        <i x="150" nd="1"/>
        <i x="367" nd="1"/>
        <i x="160" nd="1"/>
        <i x="378" nd="1"/>
        <i x="269" nd="1"/>
        <i x="60" nd="1"/>
        <i x="273" nd="1"/>
        <i x="64" nd="1"/>
        <i x="277" nd="1"/>
        <i x="69" nd="1"/>
        <i x="284" nd="1"/>
        <i x="76" nd="1"/>
        <i x="291" nd="1"/>
        <i x="83" nd="1"/>
        <i x="300" nd="1"/>
        <i x="93" nd="1"/>
        <i x="309" nd="1"/>
        <i x="102" nd="1"/>
        <i x="319" nd="1"/>
        <i x="113" nd="1"/>
        <i x="329" nd="1"/>
        <i x="123" nd="1"/>
        <i x="340" nd="1"/>
        <i x="133" nd="1"/>
        <i x="349" nd="1"/>
        <i x="142" nd="1"/>
        <i x="359" nd="1"/>
        <i x="152" nd="1"/>
        <i x="369" nd="1"/>
        <i x="162" nd="1"/>
        <i x="380" nd="1"/>
        <i x="172" nd="1"/>
        <i x="390" nd="1"/>
        <i x="182" nd="1"/>
        <i x="279" nd="1"/>
        <i x="71" nd="1"/>
        <i x="286" nd="1"/>
        <i x="78" nd="1"/>
        <i x="293" nd="1"/>
        <i x="85" nd="1"/>
        <i x="302" nd="1"/>
        <i x="95" nd="1"/>
        <i x="311" nd="1"/>
        <i x="104" nd="1"/>
        <i x="321" nd="1"/>
        <i x="115" nd="1"/>
        <i x="331" nd="1"/>
        <i x="125" nd="1"/>
        <i x="342" nd="1"/>
        <i x="135" nd="1"/>
        <i x="351" nd="1"/>
        <i x="144" nd="1"/>
        <i x="361" nd="1"/>
        <i x="154" nd="1"/>
        <i x="371" nd="1"/>
        <i x="164" nd="1"/>
        <i x="382" nd="1"/>
        <i x="174" nd="1"/>
        <i x="392" nd="1"/>
        <i x="184" nd="1"/>
        <i x="400" nd="1"/>
        <i x="192" nd="1"/>
        <i x="408" nd="1"/>
        <i x="200" nd="1"/>
        <i x="417" nd="1"/>
        <i x="295" nd="1"/>
        <i x="87" nd="1"/>
        <i x="304" nd="1"/>
        <i x="97" nd="1"/>
        <i x="313" nd="1"/>
        <i x="106" nd="1"/>
        <i x="323" nd="1"/>
        <i x="117" nd="1"/>
        <i x="333" nd="1"/>
        <i x="127" nd="1"/>
        <i x="344" nd="1"/>
        <i x="137" nd="1"/>
        <i x="353" nd="1"/>
        <i x="146" nd="1"/>
        <i x="363" nd="1"/>
        <i x="156" nd="1"/>
        <i x="373" nd="1"/>
        <i x="166" nd="1"/>
        <i x="384" nd="1"/>
        <i x="176" nd="1"/>
        <i x="394" nd="1"/>
        <i x="186" nd="1"/>
        <i x="402" nd="1"/>
        <i x="194" nd="1"/>
        <i x="410" nd="1"/>
        <i x="202" nd="1"/>
        <i x="419" nd="1"/>
        <i x="209" nd="1"/>
        <i x="426" nd="1"/>
        <i x="216" nd="1"/>
        <i x="32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1" s="1"/>
        <i x="2" s="1"/>
        <i x="0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6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45"/>
  <sheetViews>
    <sheetView topLeftCell="A13" zoomScaleNormal="100" workbookViewId="0">
      <selection activeCell="I37" sqref="I37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23.28515625" style="4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21" ht="21" x14ac:dyDescent="0.35">
      <c r="A3" s="112" t="s">
        <v>921</v>
      </c>
    </row>
    <row r="4" spans="1:21" x14ac:dyDescent="0.25">
      <c r="B4" s="100"/>
      <c r="C4" s="100"/>
      <c r="D4" s="100"/>
      <c r="E4" s="100"/>
      <c r="F4" s="100"/>
      <c r="G4" s="100"/>
      <c r="H4" s="100"/>
      <c r="I4" s="100"/>
    </row>
    <row r="5" spans="1:21" x14ac:dyDescent="0.25">
      <c r="A5" s="102"/>
      <c r="B5" s="145"/>
      <c r="C5" s="145"/>
      <c r="D5" s="145"/>
      <c r="E5" s="145"/>
      <c r="F5" s="145"/>
      <c r="G5" s="102"/>
      <c r="H5" s="102"/>
      <c r="I5" s="100"/>
      <c r="J5" s="57"/>
      <c r="K5" s="58"/>
      <c r="L5" s="57"/>
      <c r="M5" s="58"/>
      <c r="N5" s="5"/>
      <c r="O5" s="5"/>
      <c r="P5" s="5"/>
      <c r="Q5" s="5"/>
    </row>
    <row r="6" spans="1:21" x14ac:dyDescent="0.25">
      <c r="A6" s="5"/>
      <c r="B6" s="100"/>
      <c r="C6" s="100"/>
      <c r="D6" s="100"/>
      <c r="E6" s="100"/>
      <c r="F6" s="100"/>
      <c r="G6" s="5"/>
      <c r="H6" s="5"/>
    </row>
    <row r="7" spans="1:21" x14ac:dyDescent="0.25">
      <c r="G7" s="5"/>
      <c r="H7" s="5"/>
    </row>
    <row r="9" spans="1:21" s="12" customFormat="1" ht="30" x14ac:dyDescent="0.25">
      <c r="A9" s="111" t="s">
        <v>320</v>
      </c>
      <c r="B9" s="147" t="s">
        <v>308</v>
      </c>
      <c r="C9" s="148"/>
      <c r="D9" s="111" t="s">
        <v>731</v>
      </c>
      <c r="E9" s="111" t="s">
        <v>732</v>
      </c>
      <c r="F9" s="111" t="s">
        <v>293</v>
      </c>
      <c r="G9" s="111" t="s">
        <v>291</v>
      </c>
      <c r="H9" s="111" t="s">
        <v>290</v>
      </c>
      <c r="I9" s="116" t="s">
        <v>288</v>
      </c>
      <c r="J9" s="111" t="s">
        <v>287</v>
      </c>
      <c r="K9" s="116" t="s">
        <v>285</v>
      </c>
      <c r="L9" s="111" t="s">
        <v>284</v>
      </c>
      <c r="M9" s="116" t="s">
        <v>282</v>
      </c>
    </row>
    <row r="10" spans="1:21" x14ac:dyDescent="0.25">
      <c r="A10" s="110" t="s">
        <v>1468</v>
      </c>
      <c r="B10" s="108">
        <v>44378</v>
      </c>
      <c r="C10" s="146">
        <v>44392</v>
      </c>
      <c r="D10" s="107">
        <v>0.3</v>
      </c>
      <c r="E10" s="96">
        <v>0</v>
      </c>
      <c r="F10" s="115">
        <f>SUM(G10:M10)</f>
        <v>556611295627.57983</v>
      </c>
      <c r="G10" s="105">
        <v>426178013442.06189</v>
      </c>
      <c r="H10" s="105">
        <v>2368037275.1700001</v>
      </c>
      <c r="I10" s="105">
        <v>378885964.02719998</v>
      </c>
      <c r="J10" s="105">
        <v>110009288757.24197</v>
      </c>
      <c r="K10" s="105">
        <v>17601486201.158726</v>
      </c>
      <c r="L10" s="105">
        <v>69985174</v>
      </c>
      <c r="M10" s="105">
        <v>5598813.9199999999</v>
      </c>
      <c r="N10" s="5"/>
      <c r="O10" s="5"/>
      <c r="P10" s="5"/>
    </row>
    <row r="11" spans="1:21" x14ac:dyDescent="0.25">
      <c r="A11" s="110" t="s">
        <v>1469</v>
      </c>
      <c r="B11" s="108">
        <v>44393</v>
      </c>
      <c r="C11" s="146">
        <v>44408</v>
      </c>
      <c r="D11" s="107">
        <v>0.3</v>
      </c>
      <c r="E11" s="96">
        <v>0</v>
      </c>
      <c r="F11" s="115">
        <f>SUM(G11:M11)</f>
        <v>736017262328.49573</v>
      </c>
      <c r="G11" s="105">
        <v>563209996004.65088</v>
      </c>
      <c r="H11" s="105">
        <v>2469151740.1075001</v>
      </c>
      <c r="I11" s="105">
        <v>395064278.41720009</v>
      </c>
      <c r="J11" s="105">
        <v>146450610826.569</v>
      </c>
      <c r="K11" s="105">
        <v>23432097732.251053</v>
      </c>
      <c r="L11" s="105">
        <v>55871987.5</v>
      </c>
      <c r="M11" s="105">
        <v>4469759</v>
      </c>
    </row>
    <row r="12" spans="1:21" s="52" customFormat="1" x14ac:dyDescent="0.25">
      <c r="D12" s="114"/>
      <c r="F12" s="113">
        <f>SUM(F10:F11)</f>
        <v>1292628557956.0757</v>
      </c>
      <c r="G12" s="113">
        <f t="shared" ref="G12:M12" si="0">SUM(G10:G11)</f>
        <v>989388009446.71277</v>
      </c>
      <c r="H12" s="113">
        <f t="shared" si="0"/>
        <v>4837189015.2775002</v>
      </c>
      <c r="I12" s="113">
        <f t="shared" si="0"/>
        <v>773950242.44440007</v>
      </c>
      <c r="J12" s="113">
        <f t="shared" si="0"/>
        <v>256459899583.81097</v>
      </c>
      <c r="K12" s="113">
        <f t="shared" si="0"/>
        <v>41033583933.409775</v>
      </c>
      <c r="L12" s="113">
        <f t="shared" si="0"/>
        <v>125857161.5</v>
      </c>
      <c r="M12" s="113">
        <f t="shared" si="0"/>
        <v>10068572.92</v>
      </c>
    </row>
    <row r="13" spans="1:21" x14ac:dyDescent="0.25">
      <c r="D13" s="104"/>
      <c r="I13" s="5"/>
    </row>
    <row r="14" spans="1:2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21" s="5" customFormat="1" x14ac:dyDescent="0.25">
      <c r="E16" s="49" t="s">
        <v>332</v>
      </c>
      <c r="F16" s="40">
        <f>+F12</f>
        <v>1292628557956.0757</v>
      </c>
      <c r="H16" s="40">
        <f>+I12+K12+M12</f>
        <v>41817602748.77417</v>
      </c>
      <c r="I16" s="100" t="s">
        <v>889</v>
      </c>
    </row>
    <row r="17" spans="1:27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733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320</v>
      </c>
      <c r="B26" s="147" t="s">
        <v>308</v>
      </c>
      <c r="C26" s="148"/>
      <c r="D26" s="111" t="s">
        <v>731</v>
      </c>
      <c r="E26" s="111" t="s">
        <v>730</v>
      </c>
      <c r="F26" s="111" t="s">
        <v>729</v>
      </c>
      <c r="G26" s="111" t="s">
        <v>293</v>
      </c>
      <c r="H26" s="111" t="s">
        <v>291</v>
      </c>
      <c r="I26" s="111" t="s">
        <v>290</v>
      </c>
      <c r="J26" s="111" t="s">
        <v>284</v>
      </c>
    </row>
    <row r="27" spans="1:27" x14ac:dyDescent="0.25">
      <c r="A27" s="110" t="str">
        <f t="shared" ref="A27:C28" si="1">+A10</f>
        <v>7.1</v>
      </c>
      <c r="B27" s="108">
        <f t="shared" si="1"/>
        <v>44378</v>
      </c>
      <c r="C27" s="108">
        <f t="shared" si="1"/>
        <v>44392</v>
      </c>
      <c r="D27" s="107">
        <v>0</v>
      </c>
      <c r="E27" s="96">
        <f>+'[1]6.1'!$J$758</f>
        <v>421146133017.6239</v>
      </c>
      <c r="F27" s="96">
        <f>+E27-G27</f>
        <v>-117479191630.84998</v>
      </c>
      <c r="G27" s="106">
        <f>SUM(H27:J27)</f>
        <v>538625324648.47388</v>
      </c>
      <c r="H27" s="105">
        <f>+G10</f>
        <v>426178013442.06189</v>
      </c>
      <c r="I27" s="105">
        <f>+H10+J10</f>
        <v>112377326032.41197</v>
      </c>
      <c r="J27" s="105">
        <f>+L10</f>
        <v>69985174</v>
      </c>
      <c r="K27" s="5"/>
      <c r="L27" s="5"/>
    </row>
    <row r="28" spans="1:27" x14ac:dyDescent="0.25">
      <c r="A28" s="109" t="str">
        <f t="shared" si="1"/>
        <v>7.2</v>
      </c>
      <c r="B28" s="108">
        <f t="shared" si="1"/>
        <v>44393</v>
      </c>
      <c r="C28" s="108">
        <f t="shared" si="1"/>
        <v>44408</v>
      </c>
      <c r="D28" s="107">
        <v>0</v>
      </c>
      <c r="E28" s="96">
        <f>+'[2]6.2'!$J$925</f>
        <v>479488391360.53784</v>
      </c>
      <c r="F28" s="96">
        <f>+E28-G28</f>
        <v>-232697239198.28955</v>
      </c>
      <c r="G28" s="106">
        <f>SUM(H28:J28)</f>
        <v>712185630558.82739</v>
      </c>
      <c r="H28" s="105">
        <f>+G11</f>
        <v>563209996004.65088</v>
      </c>
      <c r="I28" s="105">
        <f>+H11+J11</f>
        <v>148919762566.67651</v>
      </c>
      <c r="J28" s="105">
        <f>+L11</f>
        <v>55871987.5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1250810955207.3013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728</v>
      </c>
      <c r="G32" s="40">
        <f>+G30</f>
        <v>1250810955207.3013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6" spans="1:11" x14ac:dyDescent="0.25">
      <c r="G36" s="7">
        <f>+G32-'EXPRESS 2707 VENTAS '!G17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2175"/>
  <sheetViews>
    <sheetView topLeftCell="M1" zoomScale="85" zoomScaleNormal="85" workbookViewId="0">
      <pane ySplit="1" topLeftCell="A2147" activePane="bottomLeft" state="frozen"/>
      <selection activeCell="P1" sqref="P1"/>
      <selection pane="bottomLeft" activeCell="P2179" sqref="P2179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42" s="14" customFormat="1" ht="60" x14ac:dyDescent="0.25">
      <c r="A1" s="131" t="s">
        <v>309</v>
      </c>
      <c r="B1" s="132" t="s">
        <v>308</v>
      </c>
      <c r="C1" s="131" t="s">
        <v>307</v>
      </c>
      <c r="D1" s="131" t="s">
        <v>306</v>
      </c>
      <c r="E1" s="131" t="s">
        <v>305</v>
      </c>
      <c r="F1" s="131" t="s">
        <v>304</v>
      </c>
      <c r="G1" s="131" t="s">
        <v>303</v>
      </c>
      <c r="H1" s="131" t="s">
        <v>302</v>
      </c>
      <c r="I1" s="133" t="s">
        <v>301</v>
      </c>
      <c r="J1" s="133" t="s">
        <v>300</v>
      </c>
      <c r="K1" s="133" t="s">
        <v>299</v>
      </c>
      <c r="L1" s="133" t="s">
        <v>298</v>
      </c>
      <c r="M1" s="133" t="s">
        <v>297</v>
      </c>
      <c r="N1" s="131" t="s">
        <v>296</v>
      </c>
      <c r="O1" s="131" t="s">
        <v>295</v>
      </c>
      <c r="P1" s="131" t="s">
        <v>294</v>
      </c>
      <c r="Q1" s="133" t="s">
        <v>293</v>
      </c>
      <c r="R1" s="133" t="s">
        <v>292</v>
      </c>
      <c r="S1" s="133" t="s">
        <v>291</v>
      </c>
      <c r="T1" s="133" t="s">
        <v>290</v>
      </c>
      <c r="U1" s="131" t="s">
        <v>289</v>
      </c>
      <c r="V1" s="133" t="s">
        <v>288</v>
      </c>
      <c r="W1" s="133" t="s">
        <v>287</v>
      </c>
      <c r="X1" s="131" t="s">
        <v>286</v>
      </c>
      <c r="Y1" s="133" t="s">
        <v>285</v>
      </c>
      <c r="Z1" s="134" t="s">
        <v>284</v>
      </c>
      <c r="AA1" s="134" t="s">
        <v>283</v>
      </c>
      <c r="AB1" s="134" t="s">
        <v>282</v>
      </c>
      <c r="AC1" s="134" t="s">
        <v>281</v>
      </c>
      <c r="AD1" s="134" t="s">
        <v>280</v>
      </c>
      <c r="AE1" s="134" t="s">
        <v>279</v>
      </c>
    </row>
    <row r="2" spans="1:42" x14ac:dyDescent="0.25">
      <c r="A2" s="2" t="s">
        <v>277</v>
      </c>
      <c r="B2" s="47">
        <v>44378</v>
      </c>
      <c r="C2" s="2" t="s">
        <v>27</v>
      </c>
      <c r="D2" s="2" t="s">
        <v>49</v>
      </c>
      <c r="E2" s="2" t="s">
        <v>221</v>
      </c>
      <c r="F2" s="2" t="s">
        <v>1470</v>
      </c>
      <c r="G2" s="2" t="s">
        <v>3</v>
      </c>
      <c r="H2" s="2" t="s">
        <v>1471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1069519126.636</v>
      </c>
      <c r="R2" s="1">
        <v>0</v>
      </c>
      <c r="S2" s="1">
        <v>724326367.70000005</v>
      </c>
      <c r="T2" s="1">
        <v>0</v>
      </c>
      <c r="U2" s="2" t="s">
        <v>0</v>
      </c>
      <c r="V2" s="1">
        <v>0</v>
      </c>
      <c r="W2" s="1">
        <v>297579964.59999996</v>
      </c>
      <c r="X2" s="2" t="s">
        <v>9</v>
      </c>
      <c r="Y2" s="1">
        <v>47612794.335999995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141" t="s">
        <v>1</v>
      </c>
      <c r="AN2" s="2" t="s">
        <v>1</v>
      </c>
      <c r="AO2" s="141" t="s">
        <v>1</v>
      </c>
      <c r="AP2" s="2">
        <v>0</v>
      </c>
    </row>
    <row r="3" spans="1:42" x14ac:dyDescent="0.25">
      <c r="A3" s="2" t="s">
        <v>276</v>
      </c>
      <c r="B3" s="47">
        <v>44378</v>
      </c>
      <c r="C3" s="2" t="s">
        <v>27</v>
      </c>
      <c r="D3" s="2" t="s">
        <v>49</v>
      </c>
      <c r="E3" s="2" t="s">
        <v>221</v>
      </c>
      <c r="F3" s="2" t="s">
        <v>1472</v>
      </c>
      <c r="G3" s="2" t="s">
        <v>3</v>
      </c>
      <c r="H3" s="2" t="s">
        <v>1473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893</v>
      </c>
      <c r="P3" s="2" t="s">
        <v>894</v>
      </c>
      <c r="Q3" s="1">
        <v>71148502</v>
      </c>
      <c r="R3" s="1">
        <v>0</v>
      </c>
      <c r="S3" s="1">
        <v>55636750</v>
      </c>
      <c r="T3" s="1">
        <v>13372200</v>
      </c>
      <c r="U3" s="2" t="s">
        <v>9</v>
      </c>
      <c r="V3" s="1">
        <v>2139552</v>
      </c>
      <c r="W3" s="1">
        <v>0</v>
      </c>
      <c r="X3" s="2" t="s">
        <v>0</v>
      </c>
      <c r="Y3" s="1">
        <v>0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141" t="s">
        <v>1</v>
      </c>
      <c r="AN3" s="2" t="s">
        <v>1</v>
      </c>
      <c r="AO3" s="141" t="s">
        <v>1</v>
      </c>
      <c r="AP3" s="2">
        <v>0</v>
      </c>
    </row>
    <row r="4" spans="1:42" x14ac:dyDescent="0.25">
      <c r="A4" s="2" t="s">
        <v>275</v>
      </c>
      <c r="B4" s="47">
        <v>44378</v>
      </c>
      <c r="C4" s="2" t="s">
        <v>27</v>
      </c>
      <c r="D4" s="2" t="s">
        <v>49</v>
      </c>
      <c r="E4" s="2" t="s">
        <v>221</v>
      </c>
      <c r="F4" s="2" t="s">
        <v>1470</v>
      </c>
      <c r="G4" s="2" t="s">
        <v>3</v>
      </c>
      <c r="H4" s="2" t="s">
        <v>1474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939645788.01999998</v>
      </c>
      <c r="R4" s="1">
        <v>0</v>
      </c>
      <c r="S4" s="1">
        <v>722100866.1500001</v>
      </c>
      <c r="T4" s="1">
        <v>0</v>
      </c>
      <c r="U4" s="2" t="s">
        <v>0</v>
      </c>
      <c r="V4" s="1">
        <v>0</v>
      </c>
      <c r="W4" s="1">
        <v>187538725.75</v>
      </c>
      <c r="X4" s="2" t="s">
        <v>0</v>
      </c>
      <c r="Y4" s="1">
        <v>30006196.120000001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0</v>
      </c>
      <c r="AM4" s="141" t="s">
        <v>1</v>
      </c>
      <c r="AN4" s="2" t="s">
        <v>1</v>
      </c>
      <c r="AO4" s="141" t="s">
        <v>1</v>
      </c>
      <c r="AP4" s="2">
        <v>0</v>
      </c>
    </row>
    <row r="5" spans="1:42" x14ac:dyDescent="0.25">
      <c r="A5" s="2" t="s">
        <v>274</v>
      </c>
      <c r="B5" s="47">
        <v>44378</v>
      </c>
      <c r="C5" s="2" t="s">
        <v>6</v>
      </c>
      <c r="D5" s="2" t="s">
        <v>14</v>
      </c>
      <c r="E5" s="2" t="s">
        <v>181</v>
      </c>
      <c r="F5" s="2" t="s">
        <v>1475</v>
      </c>
      <c r="G5" s="2" t="s">
        <v>13</v>
      </c>
      <c r="H5" s="2" t="s">
        <v>1</v>
      </c>
      <c r="I5" s="1" t="s">
        <v>1476</v>
      </c>
      <c r="J5" s="1" t="s">
        <v>1</v>
      </c>
      <c r="K5" s="1" t="s">
        <v>1477</v>
      </c>
      <c r="L5" s="1" t="s">
        <v>1478</v>
      </c>
      <c r="M5" s="1">
        <v>2713200</v>
      </c>
      <c r="N5" s="2" t="s">
        <v>12</v>
      </c>
      <c r="O5" s="2" t="s">
        <v>1479</v>
      </c>
      <c r="P5" s="2" t="s">
        <v>1480</v>
      </c>
      <c r="Q5" s="1">
        <v>-2713200</v>
      </c>
      <c r="R5" s="1">
        <v>0</v>
      </c>
      <c r="S5" s="1">
        <v>-2713200</v>
      </c>
      <c r="T5" s="1">
        <v>0</v>
      </c>
      <c r="U5" s="2" t="s">
        <v>0</v>
      </c>
      <c r="V5" s="1">
        <v>0</v>
      </c>
      <c r="W5" s="1">
        <v>0</v>
      </c>
      <c r="X5" s="2" t="s">
        <v>0</v>
      </c>
      <c r="Y5" s="1">
        <v>0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141" t="s">
        <v>1</v>
      </c>
      <c r="AN5" s="2" t="s">
        <v>1</v>
      </c>
      <c r="AO5" s="141" t="s">
        <v>1</v>
      </c>
      <c r="AP5" s="2">
        <v>0</v>
      </c>
    </row>
    <row r="6" spans="1:42" x14ac:dyDescent="0.25">
      <c r="A6" s="2" t="s">
        <v>273</v>
      </c>
      <c r="B6" s="47">
        <v>44378</v>
      </c>
      <c r="C6" s="2" t="s">
        <v>6</v>
      </c>
      <c r="D6" s="2" t="s">
        <v>14</v>
      </c>
      <c r="E6" s="2" t="s">
        <v>181</v>
      </c>
      <c r="F6" s="2" t="s">
        <v>1481</v>
      </c>
      <c r="G6" s="2" t="s">
        <v>3</v>
      </c>
      <c r="H6" s="2" t="s">
        <v>1482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v>1457878687.9399998</v>
      </c>
      <c r="R6" s="1">
        <v>0</v>
      </c>
      <c r="S6" s="1">
        <v>1311611858.8999999</v>
      </c>
      <c r="T6" s="1">
        <v>0</v>
      </c>
      <c r="U6" s="2" t="s">
        <v>0</v>
      </c>
      <c r="V6" s="1">
        <v>0</v>
      </c>
      <c r="W6" s="1">
        <v>126092094</v>
      </c>
      <c r="X6" s="2" t="s">
        <v>0</v>
      </c>
      <c r="Y6" s="1">
        <v>20174735.040000003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141" t="s">
        <v>1</v>
      </c>
      <c r="AN6" s="2" t="s">
        <v>1</v>
      </c>
      <c r="AO6" s="141" t="s">
        <v>1</v>
      </c>
      <c r="AP6" s="2">
        <v>0</v>
      </c>
    </row>
    <row r="7" spans="1:42" x14ac:dyDescent="0.25">
      <c r="A7" s="2" t="s">
        <v>272</v>
      </c>
      <c r="B7" s="47">
        <v>44378</v>
      </c>
      <c r="C7" s="2" t="s">
        <v>6</v>
      </c>
      <c r="D7" s="2" t="s">
        <v>49</v>
      </c>
      <c r="E7" s="2" t="s">
        <v>230</v>
      </c>
      <c r="F7" s="2" t="s">
        <v>1027</v>
      </c>
      <c r="G7" s="2" t="s">
        <v>3</v>
      </c>
      <c r="H7" s="2" t="s">
        <v>1483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4282316086.3699989</v>
      </c>
      <c r="R7" s="1">
        <v>0</v>
      </c>
      <c r="S7" s="1">
        <v>3212722616.9000001</v>
      </c>
      <c r="T7" s="1">
        <v>0</v>
      </c>
      <c r="U7" s="2" t="s">
        <v>0</v>
      </c>
      <c r="V7" s="1">
        <v>0</v>
      </c>
      <c r="W7" s="1">
        <v>922063335.75000012</v>
      </c>
      <c r="X7" s="2" t="s">
        <v>9</v>
      </c>
      <c r="Y7" s="1">
        <v>147530133.72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141" t="s">
        <v>1</v>
      </c>
      <c r="AN7" s="2" t="s">
        <v>1</v>
      </c>
      <c r="AO7" s="141" t="s">
        <v>1</v>
      </c>
      <c r="AP7" s="2">
        <v>0</v>
      </c>
    </row>
    <row r="8" spans="1:42" x14ac:dyDescent="0.25">
      <c r="A8" s="2" t="s">
        <v>271</v>
      </c>
      <c r="B8" s="47">
        <v>44378</v>
      </c>
      <c r="C8" s="2" t="s">
        <v>27</v>
      </c>
      <c r="D8" s="2" t="s">
        <v>42</v>
      </c>
      <c r="E8" s="2" t="s">
        <v>212</v>
      </c>
      <c r="F8" s="2" t="s">
        <v>1256</v>
      </c>
      <c r="G8" s="2" t="s">
        <v>3</v>
      </c>
      <c r="H8" s="2" t="s">
        <v>1484</v>
      </c>
      <c r="I8" s="1" t="s">
        <v>1</v>
      </c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1">
        <v>2230446597.1988001</v>
      </c>
      <c r="R8" s="1">
        <v>0</v>
      </c>
      <c r="S8" s="1">
        <v>1437589189.3000002</v>
      </c>
      <c r="T8" s="1">
        <v>0</v>
      </c>
      <c r="U8" s="2" t="s">
        <v>0</v>
      </c>
      <c r="V8" s="1">
        <v>0</v>
      </c>
      <c r="W8" s="1">
        <v>683497765.42999995</v>
      </c>
      <c r="X8" s="2" t="s">
        <v>0</v>
      </c>
      <c r="Y8" s="1">
        <v>109359642.46879998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41" t="s">
        <v>1</v>
      </c>
      <c r="AN8" s="2" t="s">
        <v>1</v>
      </c>
      <c r="AO8" s="141" t="s">
        <v>1</v>
      </c>
      <c r="AP8" s="2">
        <v>0</v>
      </c>
    </row>
    <row r="9" spans="1:42" x14ac:dyDescent="0.25">
      <c r="A9" s="2" t="s">
        <v>270</v>
      </c>
      <c r="B9" s="47">
        <v>44378</v>
      </c>
      <c r="C9" s="2" t="s">
        <v>27</v>
      </c>
      <c r="D9" s="2" t="s">
        <v>42</v>
      </c>
      <c r="E9" s="2" t="s">
        <v>212</v>
      </c>
      <c r="F9" s="2" t="s">
        <v>1485</v>
      </c>
      <c r="G9" s="2" t="s">
        <v>3</v>
      </c>
      <c r="H9" s="2" t="s">
        <v>1486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1487</v>
      </c>
      <c r="P9" s="2" t="s">
        <v>1488</v>
      </c>
      <c r="Q9" s="1">
        <v>2248080</v>
      </c>
      <c r="R9" s="1">
        <v>0</v>
      </c>
      <c r="S9" s="1">
        <v>0</v>
      </c>
      <c r="T9" s="1">
        <v>1938000</v>
      </c>
      <c r="U9" s="2" t="s">
        <v>9</v>
      </c>
      <c r="V9" s="1">
        <v>310080</v>
      </c>
      <c r="W9" s="1">
        <v>0</v>
      </c>
      <c r="X9" s="2" t="s">
        <v>0</v>
      </c>
      <c r="Y9" s="1">
        <v>0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41" t="s">
        <v>1</v>
      </c>
      <c r="AN9" s="2" t="s">
        <v>1</v>
      </c>
      <c r="AO9" s="141" t="s">
        <v>1</v>
      </c>
      <c r="AP9" s="2">
        <v>0</v>
      </c>
    </row>
    <row r="10" spans="1:42" x14ac:dyDescent="0.25">
      <c r="A10" s="2" t="s">
        <v>269</v>
      </c>
      <c r="B10" s="47">
        <v>44378</v>
      </c>
      <c r="C10" s="2" t="s">
        <v>27</v>
      </c>
      <c r="D10" s="2" t="s">
        <v>42</v>
      </c>
      <c r="E10" s="2" t="s">
        <v>212</v>
      </c>
      <c r="F10" s="2" t="s">
        <v>1256</v>
      </c>
      <c r="G10" s="2" t="s">
        <v>3</v>
      </c>
      <c r="H10" s="2" t="s">
        <v>1489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v>13354112</v>
      </c>
      <c r="R10" s="1">
        <v>0</v>
      </c>
      <c r="S10" s="1">
        <v>8614410</v>
      </c>
      <c r="T10" s="1">
        <v>0</v>
      </c>
      <c r="U10" s="2" t="s">
        <v>0</v>
      </c>
      <c r="V10" s="1">
        <v>0</v>
      </c>
      <c r="W10" s="1">
        <v>4085950</v>
      </c>
      <c r="X10" s="2" t="s">
        <v>9</v>
      </c>
      <c r="Y10" s="1">
        <v>653752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41" t="s">
        <v>1</v>
      </c>
      <c r="AN10" s="2" t="s">
        <v>1</v>
      </c>
      <c r="AO10" s="141" t="s">
        <v>1</v>
      </c>
      <c r="AP10" s="2">
        <v>0</v>
      </c>
    </row>
    <row r="11" spans="1:42" x14ac:dyDescent="0.25">
      <c r="A11" s="2" t="s">
        <v>170</v>
      </c>
      <c r="B11" s="47">
        <v>44379</v>
      </c>
      <c r="C11" s="2" t="s">
        <v>6</v>
      </c>
      <c r="D11" s="2" t="s">
        <v>14</v>
      </c>
      <c r="E11" s="2" t="s">
        <v>181</v>
      </c>
      <c r="F11" s="2" t="s">
        <v>1490</v>
      </c>
      <c r="G11" s="2" t="s">
        <v>3</v>
      </c>
      <c r="H11" s="2" t="s">
        <v>1491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1805382685.75</v>
      </c>
      <c r="R11" s="1">
        <v>0</v>
      </c>
      <c r="S11" s="1">
        <v>1678069785.75</v>
      </c>
      <c r="T11" s="1">
        <v>0</v>
      </c>
      <c r="U11" s="2" t="s">
        <v>0</v>
      </c>
      <c r="V11" s="1">
        <v>0</v>
      </c>
      <c r="W11" s="1">
        <v>109752500</v>
      </c>
      <c r="X11" s="2" t="s">
        <v>0</v>
      </c>
      <c r="Y11" s="1">
        <v>17560400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41" t="s">
        <v>1</v>
      </c>
      <c r="AN11" s="2" t="s">
        <v>1</v>
      </c>
      <c r="AO11" s="141" t="s">
        <v>1</v>
      </c>
      <c r="AP11" s="2">
        <v>0</v>
      </c>
    </row>
    <row r="12" spans="1:42" x14ac:dyDescent="0.25">
      <c r="A12" s="2" t="s">
        <v>267</v>
      </c>
      <c r="B12" s="47">
        <v>44378</v>
      </c>
      <c r="C12" s="2" t="s">
        <v>6</v>
      </c>
      <c r="D12" s="2" t="s">
        <v>42</v>
      </c>
      <c r="E12" s="2" t="s">
        <v>219</v>
      </c>
      <c r="F12" s="2" t="s">
        <v>1011</v>
      </c>
      <c r="G12" s="2" t="s">
        <v>3</v>
      </c>
      <c r="H12" s="2" t="s">
        <v>1492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1">
        <v>714968862.972</v>
      </c>
      <c r="R12" s="1">
        <v>0</v>
      </c>
      <c r="S12" s="1">
        <v>570927209.49999988</v>
      </c>
      <c r="T12" s="1">
        <v>0</v>
      </c>
      <c r="U12" s="2" t="s">
        <v>0</v>
      </c>
      <c r="V12" s="1">
        <v>0</v>
      </c>
      <c r="W12" s="1">
        <v>124173839.2</v>
      </c>
      <c r="X12" s="2" t="s">
        <v>0</v>
      </c>
      <c r="Y12" s="1">
        <v>19867814.272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41" t="s">
        <v>1</v>
      </c>
      <c r="AN12" s="2" t="s">
        <v>1</v>
      </c>
      <c r="AO12" s="141" t="s">
        <v>1</v>
      </c>
      <c r="AP12" s="2">
        <v>0</v>
      </c>
    </row>
    <row r="13" spans="1:42" x14ac:dyDescent="0.25">
      <c r="A13" s="2" t="s">
        <v>266</v>
      </c>
      <c r="B13" s="47">
        <v>44378</v>
      </c>
      <c r="C13" s="2" t="s">
        <v>6</v>
      </c>
      <c r="D13" s="2" t="s">
        <v>42</v>
      </c>
      <c r="E13" s="2" t="s">
        <v>215</v>
      </c>
      <c r="F13" s="2" t="s">
        <v>1057</v>
      </c>
      <c r="G13" s="2" t="s">
        <v>906</v>
      </c>
      <c r="H13" s="2" t="s">
        <v>1493</v>
      </c>
      <c r="I13" s="1"/>
      <c r="J13" s="1"/>
      <c r="K13" s="1"/>
      <c r="L13" s="1"/>
      <c r="M13" s="1">
        <v>0</v>
      </c>
      <c r="N13" s="2"/>
      <c r="O13" s="2" t="s">
        <v>2</v>
      </c>
      <c r="P13" s="2"/>
      <c r="Q13" s="1">
        <v>744257447.20000005</v>
      </c>
      <c r="R13" s="1">
        <v>0</v>
      </c>
      <c r="S13" s="1">
        <v>744257447.20000005</v>
      </c>
      <c r="T13" s="1">
        <v>0</v>
      </c>
      <c r="U13" s="2" t="s">
        <v>0</v>
      </c>
      <c r="V13" s="1">
        <v>0</v>
      </c>
      <c r="W13" s="1">
        <v>0</v>
      </c>
      <c r="X13" s="2" t="s">
        <v>0</v>
      </c>
      <c r="Y13" s="1">
        <v>0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141"/>
      <c r="AN13" s="2"/>
      <c r="AO13" s="141"/>
      <c r="AP13" s="2">
        <v>0</v>
      </c>
    </row>
    <row r="14" spans="1:42" x14ac:dyDescent="0.25">
      <c r="A14" s="2" t="s">
        <v>265</v>
      </c>
      <c r="B14" s="47">
        <v>44378</v>
      </c>
      <c r="C14" s="2" t="s">
        <v>6</v>
      </c>
      <c r="D14" s="2" t="s">
        <v>42</v>
      </c>
      <c r="E14" s="2" t="s">
        <v>215</v>
      </c>
      <c r="F14" s="2" t="s">
        <v>1057</v>
      </c>
      <c r="G14" s="2" t="s">
        <v>13</v>
      </c>
      <c r="H14" s="2"/>
      <c r="I14" s="1" t="s">
        <v>1494</v>
      </c>
      <c r="J14" s="1"/>
      <c r="K14" s="1"/>
      <c r="L14" s="1"/>
      <c r="M14" s="1">
        <v>0</v>
      </c>
      <c r="N14" s="2"/>
      <c r="O14" s="2" t="s">
        <v>1133</v>
      </c>
      <c r="P14" s="2"/>
      <c r="Q14" s="1">
        <v>-43928000</v>
      </c>
      <c r="R14" s="1">
        <v>0</v>
      </c>
      <c r="S14" s="1">
        <v>-43928000</v>
      </c>
      <c r="T14" s="1">
        <v>0</v>
      </c>
      <c r="U14" s="2" t="s">
        <v>0</v>
      </c>
      <c r="V14" s="1">
        <v>0</v>
      </c>
      <c r="W14" s="1">
        <v>0</v>
      </c>
      <c r="X14" s="2" t="s">
        <v>0</v>
      </c>
      <c r="Y14" s="1">
        <v>0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41"/>
      <c r="AN14" s="2"/>
      <c r="AO14" s="141"/>
      <c r="AP14" s="2">
        <v>0</v>
      </c>
    </row>
    <row r="15" spans="1:42" x14ac:dyDescent="0.25">
      <c r="A15" s="2" t="s">
        <v>264</v>
      </c>
      <c r="B15" s="47">
        <v>44378</v>
      </c>
      <c r="C15" s="2" t="s">
        <v>6</v>
      </c>
      <c r="D15" s="2" t="s">
        <v>42</v>
      </c>
      <c r="E15" s="2" t="s">
        <v>1495</v>
      </c>
      <c r="F15" s="2" t="s">
        <v>1496</v>
      </c>
      <c r="G15" s="2" t="s">
        <v>906</v>
      </c>
      <c r="H15" s="2" t="s">
        <v>1497</v>
      </c>
      <c r="I15" s="1"/>
      <c r="J15" s="1"/>
      <c r="K15" s="1"/>
      <c r="L15" s="1"/>
      <c r="M15" s="1">
        <v>0</v>
      </c>
      <c r="N15" s="2"/>
      <c r="O15" s="2" t="s">
        <v>98</v>
      </c>
      <c r="P15" s="2"/>
      <c r="Q15" s="1">
        <v>0</v>
      </c>
      <c r="R15" s="1">
        <v>0</v>
      </c>
      <c r="S15" s="1">
        <v>0</v>
      </c>
      <c r="T15" s="1">
        <v>0</v>
      </c>
      <c r="U15" s="2" t="s">
        <v>0</v>
      </c>
      <c r="V15" s="1">
        <v>0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41"/>
      <c r="AN15" s="2"/>
      <c r="AO15" s="141"/>
      <c r="AP15" s="2">
        <v>0</v>
      </c>
    </row>
    <row r="16" spans="1:42" x14ac:dyDescent="0.25">
      <c r="A16" s="2" t="s">
        <v>263</v>
      </c>
      <c r="B16" s="47">
        <v>44378</v>
      </c>
      <c r="C16" s="2" t="s">
        <v>6</v>
      </c>
      <c r="D16" s="2" t="s">
        <v>42</v>
      </c>
      <c r="E16" s="2" t="s">
        <v>1495</v>
      </c>
      <c r="F16" s="2" t="s">
        <v>1498</v>
      </c>
      <c r="G16" s="2" t="s">
        <v>906</v>
      </c>
      <c r="H16" s="2" t="s">
        <v>1497</v>
      </c>
      <c r="I16" s="1"/>
      <c r="J16" s="1"/>
      <c r="K16" s="1"/>
      <c r="L16" s="1"/>
      <c r="M16" s="1">
        <v>0</v>
      </c>
      <c r="N16" s="2"/>
      <c r="O16" s="2" t="s">
        <v>98</v>
      </c>
      <c r="P16" s="2"/>
      <c r="Q16" s="1">
        <v>0</v>
      </c>
      <c r="R16" s="1">
        <v>0</v>
      </c>
      <c r="S16" s="1">
        <v>0</v>
      </c>
      <c r="T16" s="1">
        <v>0</v>
      </c>
      <c r="U16" s="2" t="s">
        <v>0</v>
      </c>
      <c r="V16" s="1">
        <v>0</v>
      </c>
      <c r="W16" s="1">
        <v>0</v>
      </c>
      <c r="X16" s="2" t="s">
        <v>0</v>
      </c>
      <c r="Y16" s="1">
        <v>0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41"/>
      <c r="AN16" s="2"/>
      <c r="AO16" s="141"/>
      <c r="AP16" s="2">
        <v>0</v>
      </c>
    </row>
    <row r="17" spans="1:42" x14ac:dyDescent="0.25">
      <c r="A17" s="2" t="s">
        <v>9</v>
      </c>
      <c r="B17" s="47">
        <v>44378</v>
      </c>
      <c r="C17" s="2" t="s">
        <v>6</v>
      </c>
      <c r="D17" s="2" t="s">
        <v>42</v>
      </c>
      <c r="E17" s="2" t="s">
        <v>1495</v>
      </c>
      <c r="F17" s="2" t="s">
        <v>1499</v>
      </c>
      <c r="G17" s="2" t="s">
        <v>906</v>
      </c>
      <c r="H17" s="2" t="s">
        <v>1497</v>
      </c>
      <c r="I17" s="1"/>
      <c r="J17" s="1"/>
      <c r="K17" s="1"/>
      <c r="L17" s="1"/>
      <c r="M17" s="1">
        <v>0</v>
      </c>
      <c r="N17" s="2"/>
      <c r="O17" s="2" t="s">
        <v>98</v>
      </c>
      <c r="P17" s="2"/>
      <c r="Q17" s="1">
        <v>0</v>
      </c>
      <c r="R17" s="1">
        <v>0</v>
      </c>
      <c r="S17" s="1">
        <v>0</v>
      </c>
      <c r="T17" s="1">
        <v>0</v>
      </c>
      <c r="U17" s="2" t="s">
        <v>0</v>
      </c>
      <c r="V17" s="1">
        <v>0</v>
      </c>
      <c r="W17" s="1">
        <v>0</v>
      </c>
      <c r="X17" s="2" t="s">
        <v>0</v>
      </c>
      <c r="Y17" s="1">
        <v>0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41"/>
      <c r="AN17" s="2"/>
      <c r="AO17" s="141"/>
      <c r="AP17" s="2">
        <v>0</v>
      </c>
    </row>
    <row r="18" spans="1:42" x14ac:dyDescent="0.25">
      <c r="A18" s="2" t="s">
        <v>262</v>
      </c>
      <c r="B18" s="47">
        <v>44378</v>
      </c>
      <c r="C18" s="2" t="s">
        <v>6</v>
      </c>
      <c r="D18" s="2" t="s">
        <v>42</v>
      </c>
      <c r="E18" s="2" t="s">
        <v>1495</v>
      </c>
      <c r="F18" s="2" t="s">
        <v>1500</v>
      </c>
      <c r="G18" s="2" t="s">
        <v>906</v>
      </c>
      <c r="H18" s="2" t="s">
        <v>1497</v>
      </c>
      <c r="I18" s="1"/>
      <c r="J18" s="1"/>
      <c r="K18" s="1"/>
      <c r="L18" s="1"/>
      <c r="M18" s="1">
        <v>0</v>
      </c>
      <c r="N18" s="2"/>
      <c r="O18" s="2" t="s">
        <v>98</v>
      </c>
      <c r="P18" s="2"/>
      <c r="Q18" s="1">
        <v>0</v>
      </c>
      <c r="R18" s="1">
        <v>0</v>
      </c>
      <c r="S18" s="1">
        <v>0</v>
      </c>
      <c r="T18" s="1">
        <v>0</v>
      </c>
      <c r="U18" s="2" t="s">
        <v>0</v>
      </c>
      <c r="V18" s="1">
        <v>0</v>
      </c>
      <c r="W18" s="1">
        <v>0</v>
      </c>
      <c r="X18" s="2" t="s">
        <v>0</v>
      </c>
      <c r="Y18" s="1">
        <v>0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41"/>
      <c r="AN18" s="2"/>
      <c r="AO18" s="141"/>
      <c r="AP18" s="2">
        <v>0</v>
      </c>
    </row>
    <row r="19" spans="1:42" x14ac:dyDescent="0.25">
      <c r="A19" s="2" t="s">
        <v>261</v>
      </c>
      <c r="B19" s="47">
        <v>44378</v>
      </c>
      <c r="C19" s="2" t="s">
        <v>6</v>
      </c>
      <c r="D19" s="2" t="s">
        <v>42</v>
      </c>
      <c r="E19" s="2" t="s">
        <v>1495</v>
      </c>
      <c r="F19" s="2" t="s">
        <v>1501</v>
      </c>
      <c r="G19" s="2" t="s">
        <v>906</v>
      </c>
      <c r="H19" s="2" t="s">
        <v>1497</v>
      </c>
      <c r="I19" s="1"/>
      <c r="J19" s="1"/>
      <c r="K19" s="1"/>
      <c r="L19" s="1"/>
      <c r="M19" s="1">
        <v>0</v>
      </c>
      <c r="N19" s="2"/>
      <c r="O19" s="2" t="s">
        <v>98</v>
      </c>
      <c r="P19" s="2"/>
      <c r="Q19" s="1">
        <v>0</v>
      </c>
      <c r="R19" s="1">
        <v>0</v>
      </c>
      <c r="S19" s="1">
        <v>0</v>
      </c>
      <c r="T19" s="1">
        <v>0</v>
      </c>
      <c r="U19" s="2" t="s">
        <v>0</v>
      </c>
      <c r="V19" s="1">
        <v>0</v>
      </c>
      <c r="W19" s="1">
        <v>0</v>
      </c>
      <c r="X19" s="2" t="s">
        <v>0</v>
      </c>
      <c r="Y19" s="1">
        <v>0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41"/>
      <c r="AN19" s="2"/>
      <c r="AO19" s="141"/>
      <c r="AP19" s="2">
        <v>0</v>
      </c>
    </row>
    <row r="20" spans="1:42" x14ac:dyDescent="0.25">
      <c r="A20" s="2" t="s">
        <v>260</v>
      </c>
      <c r="B20" s="47">
        <v>44378</v>
      </c>
      <c r="C20" s="2" t="s">
        <v>6</v>
      </c>
      <c r="D20" s="2" t="s">
        <v>42</v>
      </c>
      <c r="E20" s="2" t="s">
        <v>1495</v>
      </c>
      <c r="F20" s="2" t="s">
        <v>1502</v>
      </c>
      <c r="G20" s="2" t="s">
        <v>906</v>
      </c>
      <c r="H20" s="2" t="s">
        <v>1497</v>
      </c>
      <c r="I20" s="1"/>
      <c r="J20" s="1"/>
      <c r="K20" s="1"/>
      <c r="L20" s="1"/>
      <c r="M20" s="1">
        <v>0</v>
      </c>
      <c r="N20" s="2"/>
      <c r="O20" s="2" t="s">
        <v>98</v>
      </c>
      <c r="P20" s="2"/>
      <c r="Q20" s="1">
        <v>0</v>
      </c>
      <c r="R20" s="1">
        <v>0</v>
      </c>
      <c r="S20" s="1">
        <v>0</v>
      </c>
      <c r="T20" s="1">
        <v>0</v>
      </c>
      <c r="U20" s="2" t="s">
        <v>0</v>
      </c>
      <c r="V20" s="1">
        <v>0</v>
      </c>
      <c r="W20" s="1">
        <v>0</v>
      </c>
      <c r="X20" s="2" t="s">
        <v>0</v>
      </c>
      <c r="Y20" s="1">
        <v>0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41"/>
      <c r="AN20" s="2"/>
      <c r="AO20" s="141"/>
      <c r="AP20" s="2">
        <v>0</v>
      </c>
    </row>
    <row r="21" spans="1:42" x14ac:dyDescent="0.25">
      <c r="A21" s="2" t="s">
        <v>259</v>
      </c>
      <c r="B21" s="47">
        <v>44378</v>
      </c>
      <c r="C21" s="2" t="s">
        <v>6</v>
      </c>
      <c r="D21" s="2" t="s">
        <v>42</v>
      </c>
      <c r="E21" s="2" t="s">
        <v>1495</v>
      </c>
      <c r="F21" s="2" t="s">
        <v>1503</v>
      </c>
      <c r="G21" s="2" t="s">
        <v>906</v>
      </c>
      <c r="H21" s="2" t="s">
        <v>1497</v>
      </c>
      <c r="I21" s="1"/>
      <c r="J21" s="1"/>
      <c r="K21" s="1"/>
      <c r="L21" s="1"/>
      <c r="M21" s="1">
        <v>0</v>
      </c>
      <c r="N21" s="2"/>
      <c r="O21" s="2" t="s">
        <v>98</v>
      </c>
      <c r="P21" s="2"/>
      <c r="Q21" s="1">
        <v>0</v>
      </c>
      <c r="R21" s="1">
        <v>0</v>
      </c>
      <c r="S21" s="1">
        <v>0</v>
      </c>
      <c r="T21" s="1">
        <v>0</v>
      </c>
      <c r="U21" s="2" t="s">
        <v>0</v>
      </c>
      <c r="V21" s="1">
        <v>0</v>
      </c>
      <c r="W21" s="1">
        <v>0</v>
      </c>
      <c r="X21" s="2" t="s">
        <v>0</v>
      </c>
      <c r="Y21" s="1">
        <v>0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41"/>
      <c r="AN21" s="2"/>
      <c r="AO21" s="141"/>
      <c r="AP21" s="2">
        <v>0</v>
      </c>
    </row>
    <row r="22" spans="1:42" x14ac:dyDescent="0.25">
      <c r="A22" s="2" t="s">
        <v>258</v>
      </c>
      <c r="B22" s="47">
        <v>44378</v>
      </c>
      <c r="C22" s="2" t="s">
        <v>6</v>
      </c>
      <c r="D22" s="2" t="s">
        <v>42</v>
      </c>
      <c r="E22" s="2" t="s">
        <v>1495</v>
      </c>
      <c r="F22" s="2" t="s">
        <v>1504</v>
      </c>
      <c r="G22" s="2" t="s">
        <v>906</v>
      </c>
      <c r="H22" s="2" t="s">
        <v>1497</v>
      </c>
      <c r="I22" s="1"/>
      <c r="J22" s="1"/>
      <c r="K22" s="1"/>
      <c r="L22" s="1"/>
      <c r="M22" s="1">
        <v>0</v>
      </c>
      <c r="N22" s="2"/>
      <c r="O22" s="2" t="s">
        <v>98</v>
      </c>
      <c r="P22" s="2"/>
      <c r="Q22" s="1">
        <v>0</v>
      </c>
      <c r="R22" s="1">
        <v>0</v>
      </c>
      <c r="S22" s="1">
        <v>0</v>
      </c>
      <c r="T22" s="1">
        <v>0</v>
      </c>
      <c r="U22" s="2" t="s">
        <v>0</v>
      </c>
      <c r="V22" s="1">
        <v>0</v>
      </c>
      <c r="W22" s="1">
        <v>0</v>
      </c>
      <c r="X22" s="2" t="s">
        <v>0</v>
      </c>
      <c r="Y22" s="1">
        <v>0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41"/>
      <c r="AN22" s="2"/>
      <c r="AO22" s="141"/>
      <c r="AP22" s="2">
        <v>0</v>
      </c>
    </row>
    <row r="23" spans="1:42" x14ac:dyDescent="0.25">
      <c r="A23" s="2" t="s">
        <v>257</v>
      </c>
      <c r="B23" s="47">
        <v>44378</v>
      </c>
      <c r="C23" s="2" t="s">
        <v>6</v>
      </c>
      <c r="D23" s="2" t="s">
        <v>42</v>
      </c>
      <c r="E23" s="2" t="s">
        <v>1495</v>
      </c>
      <c r="F23" s="2" t="s">
        <v>1505</v>
      </c>
      <c r="G23" s="2" t="s">
        <v>906</v>
      </c>
      <c r="H23" s="2" t="s">
        <v>1497</v>
      </c>
      <c r="I23" s="1"/>
      <c r="J23" s="1"/>
      <c r="K23" s="1"/>
      <c r="L23" s="1"/>
      <c r="M23" s="1">
        <v>0</v>
      </c>
      <c r="N23" s="2"/>
      <c r="O23" s="2" t="s">
        <v>98</v>
      </c>
      <c r="P23" s="2"/>
      <c r="Q23" s="1">
        <v>0</v>
      </c>
      <c r="R23" s="1">
        <v>0</v>
      </c>
      <c r="S23" s="1">
        <v>0</v>
      </c>
      <c r="T23" s="1">
        <v>0</v>
      </c>
      <c r="U23" s="2" t="s">
        <v>0</v>
      </c>
      <c r="V23" s="1">
        <v>0</v>
      </c>
      <c r="W23" s="1">
        <v>0</v>
      </c>
      <c r="X23" s="2" t="s">
        <v>0</v>
      </c>
      <c r="Y23" s="1">
        <v>0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41"/>
      <c r="AN23" s="2"/>
      <c r="AO23" s="141"/>
      <c r="AP23" s="2">
        <v>0</v>
      </c>
    </row>
    <row r="24" spans="1:42" x14ac:dyDescent="0.25">
      <c r="A24" s="2" t="s">
        <v>256</v>
      </c>
      <c r="B24" s="47">
        <v>44378</v>
      </c>
      <c r="C24" s="2" t="s">
        <v>6</v>
      </c>
      <c r="D24" s="2" t="s">
        <v>42</v>
      </c>
      <c r="E24" s="2" t="s">
        <v>1495</v>
      </c>
      <c r="F24" s="2" t="s">
        <v>1506</v>
      </c>
      <c r="G24" s="2" t="s">
        <v>906</v>
      </c>
      <c r="H24" s="2" t="s">
        <v>1497</v>
      </c>
      <c r="I24" s="1"/>
      <c r="J24" s="1"/>
      <c r="K24" s="1"/>
      <c r="L24" s="1"/>
      <c r="M24" s="1">
        <v>0</v>
      </c>
      <c r="N24" s="2"/>
      <c r="O24" s="2" t="s">
        <v>98</v>
      </c>
      <c r="P24" s="2"/>
      <c r="Q24" s="1">
        <v>0</v>
      </c>
      <c r="R24" s="1">
        <v>0</v>
      </c>
      <c r="S24" s="1">
        <v>0</v>
      </c>
      <c r="T24" s="1">
        <v>0</v>
      </c>
      <c r="U24" s="2" t="s">
        <v>0</v>
      </c>
      <c r="V24" s="1">
        <v>0</v>
      </c>
      <c r="W24" s="1">
        <v>0</v>
      </c>
      <c r="X24" s="2" t="s">
        <v>0</v>
      </c>
      <c r="Y24" s="1">
        <v>0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41"/>
      <c r="AN24" s="2"/>
      <c r="AO24" s="141"/>
      <c r="AP24" s="2">
        <v>0</v>
      </c>
    </row>
    <row r="25" spans="1:42" x14ac:dyDescent="0.25">
      <c r="A25" s="2" t="s">
        <v>255</v>
      </c>
      <c r="B25" s="47">
        <v>44378</v>
      </c>
      <c r="C25" s="2" t="s">
        <v>6</v>
      </c>
      <c r="D25" s="2" t="s">
        <v>42</v>
      </c>
      <c r="E25" s="2" t="s">
        <v>1495</v>
      </c>
      <c r="F25" s="2" t="s">
        <v>1507</v>
      </c>
      <c r="G25" s="2" t="s">
        <v>906</v>
      </c>
      <c r="H25" s="2" t="s">
        <v>1497</v>
      </c>
      <c r="I25" s="1"/>
      <c r="J25" s="1"/>
      <c r="K25" s="1"/>
      <c r="L25" s="1"/>
      <c r="M25" s="1">
        <v>0</v>
      </c>
      <c r="N25" s="2"/>
      <c r="O25" s="2" t="s">
        <v>98</v>
      </c>
      <c r="P25" s="2"/>
      <c r="Q25" s="1">
        <v>0</v>
      </c>
      <c r="R25" s="1">
        <v>0</v>
      </c>
      <c r="S25" s="1">
        <v>0</v>
      </c>
      <c r="T25" s="1">
        <v>0</v>
      </c>
      <c r="U25" s="2" t="s">
        <v>0</v>
      </c>
      <c r="V25" s="1">
        <v>0</v>
      </c>
      <c r="W25" s="1">
        <v>0</v>
      </c>
      <c r="X25" s="2" t="s">
        <v>0</v>
      </c>
      <c r="Y25" s="1">
        <v>0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41"/>
      <c r="AN25" s="2"/>
      <c r="AO25" s="141"/>
      <c r="AP25" s="2">
        <v>0</v>
      </c>
    </row>
    <row r="26" spans="1:42" x14ac:dyDescent="0.25">
      <c r="A26" s="2" t="s">
        <v>254</v>
      </c>
      <c r="B26" s="47">
        <v>44378</v>
      </c>
      <c r="C26" s="2" t="s">
        <v>6</v>
      </c>
      <c r="D26" s="2" t="s">
        <v>42</v>
      </c>
      <c r="E26" s="2" t="s">
        <v>1495</v>
      </c>
      <c r="F26" s="2" t="s">
        <v>1508</v>
      </c>
      <c r="G26" s="2" t="s">
        <v>906</v>
      </c>
      <c r="H26" s="2" t="s">
        <v>1497</v>
      </c>
      <c r="I26" s="1"/>
      <c r="J26" s="1"/>
      <c r="K26" s="1"/>
      <c r="L26" s="1"/>
      <c r="M26" s="1">
        <v>0</v>
      </c>
      <c r="N26" s="2"/>
      <c r="O26" s="2" t="s">
        <v>98</v>
      </c>
      <c r="P26" s="2"/>
      <c r="Q26" s="1">
        <v>0</v>
      </c>
      <c r="R26" s="1">
        <v>0</v>
      </c>
      <c r="S26" s="1">
        <v>0</v>
      </c>
      <c r="T26" s="1">
        <v>0</v>
      </c>
      <c r="U26" s="2" t="s">
        <v>0</v>
      </c>
      <c r="V26" s="1">
        <v>0</v>
      </c>
      <c r="W26" s="1">
        <v>0</v>
      </c>
      <c r="X26" s="2" t="s">
        <v>0</v>
      </c>
      <c r="Y26" s="1">
        <v>0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41"/>
      <c r="AN26" s="2"/>
      <c r="AO26" s="141"/>
      <c r="AP26" s="2">
        <v>0</v>
      </c>
    </row>
    <row r="27" spans="1:42" x14ac:dyDescent="0.25">
      <c r="A27" s="2" t="s">
        <v>253</v>
      </c>
      <c r="B27" s="47">
        <v>44378</v>
      </c>
      <c r="C27" s="2" t="s">
        <v>6</v>
      </c>
      <c r="D27" s="2" t="s">
        <v>42</v>
      </c>
      <c r="E27" s="2" t="s">
        <v>1495</v>
      </c>
      <c r="F27" s="2" t="s">
        <v>1509</v>
      </c>
      <c r="G27" s="2" t="s">
        <v>906</v>
      </c>
      <c r="H27" s="2" t="s">
        <v>1497</v>
      </c>
      <c r="I27" s="1"/>
      <c r="J27" s="1"/>
      <c r="K27" s="1"/>
      <c r="L27" s="1"/>
      <c r="M27" s="1">
        <v>0</v>
      </c>
      <c r="N27" s="2"/>
      <c r="O27" s="2" t="s">
        <v>98</v>
      </c>
      <c r="P27" s="2"/>
      <c r="Q27" s="1">
        <v>0</v>
      </c>
      <c r="R27" s="1">
        <v>0</v>
      </c>
      <c r="S27" s="1">
        <v>0</v>
      </c>
      <c r="T27" s="1">
        <v>0</v>
      </c>
      <c r="U27" s="2" t="s">
        <v>0</v>
      </c>
      <c r="V27" s="1">
        <v>0</v>
      </c>
      <c r="W27" s="1">
        <v>0</v>
      </c>
      <c r="X27" s="2" t="s">
        <v>0</v>
      </c>
      <c r="Y27" s="1">
        <v>0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41"/>
      <c r="AN27" s="2"/>
      <c r="AO27" s="141"/>
      <c r="AP27" s="2">
        <v>0</v>
      </c>
    </row>
    <row r="28" spans="1:42" x14ac:dyDescent="0.25">
      <c r="A28" s="2" t="s">
        <v>252</v>
      </c>
      <c r="B28" s="47">
        <v>44378</v>
      </c>
      <c r="C28" s="2" t="s">
        <v>6</v>
      </c>
      <c r="D28" s="2" t="s">
        <v>42</v>
      </c>
      <c r="E28" s="2" t="s">
        <v>1495</v>
      </c>
      <c r="F28" s="2" t="s">
        <v>1510</v>
      </c>
      <c r="G28" s="2" t="s">
        <v>906</v>
      </c>
      <c r="H28" s="2" t="s">
        <v>1497</v>
      </c>
      <c r="I28" s="1"/>
      <c r="J28" s="1"/>
      <c r="K28" s="1"/>
      <c r="L28" s="1"/>
      <c r="M28" s="1">
        <v>0</v>
      </c>
      <c r="N28" s="2"/>
      <c r="O28" s="2" t="s">
        <v>98</v>
      </c>
      <c r="P28" s="2"/>
      <c r="Q28" s="1">
        <v>0</v>
      </c>
      <c r="R28" s="1">
        <v>0</v>
      </c>
      <c r="S28" s="1">
        <v>0</v>
      </c>
      <c r="T28" s="1">
        <v>0</v>
      </c>
      <c r="U28" s="2" t="s">
        <v>0</v>
      </c>
      <c r="V28" s="1">
        <v>0</v>
      </c>
      <c r="W28" s="1">
        <v>0</v>
      </c>
      <c r="X28" s="2" t="s">
        <v>0</v>
      </c>
      <c r="Y28" s="1">
        <v>0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41"/>
      <c r="AN28" s="2"/>
      <c r="AO28" s="141"/>
      <c r="AP28" s="2">
        <v>0</v>
      </c>
    </row>
    <row r="29" spans="1:42" s="52" customFormat="1" x14ac:dyDescent="0.25">
      <c r="A29" s="59" t="s">
        <v>250</v>
      </c>
      <c r="B29" s="125">
        <v>44378</v>
      </c>
      <c r="C29" s="59" t="s">
        <v>6</v>
      </c>
      <c r="D29" s="59" t="s">
        <v>42</v>
      </c>
      <c r="E29" s="59" t="s">
        <v>1495</v>
      </c>
      <c r="F29" s="59" t="s">
        <v>1511</v>
      </c>
      <c r="G29" s="59" t="s">
        <v>906</v>
      </c>
      <c r="H29" s="59" t="s">
        <v>1497</v>
      </c>
      <c r="I29" s="126"/>
      <c r="J29" s="126"/>
      <c r="K29" s="126"/>
      <c r="L29" s="126"/>
      <c r="M29" s="126">
        <v>0</v>
      </c>
      <c r="N29" s="59"/>
      <c r="O29" s="59" t="s">
        <v>98</v>
      </c>
      <c r="P29" s="59"/>
      <c r="Q29" s="126">
        <v>0</v>
      </c>
      <c r="R29" s="126">
        <v>0</v>
      </c>
      <c r="S29" s="126">
        <v>0</v>
      </c>
      <c r="T29" s="126">
        <v>0</v>
      </c>
      <c r="U29" s="59" t="s">
        <v>0</v>
      </c>
      <c r="V29" s="126">
        <v>0</v>
      </c>
      <c r="W29" s="126">
        <v>0</v>
      </c>
      <c r="X29" s="59" t="s">
        <v>0</v>
      </c>
      <c r="Y29" s="126">
        <v>0</v>
      </c>
      <c r="Z29" s="126">
        <v>0</v>
      </c>
      <c r="AA29" s="59" t="s">
        <v>0</v>
      </c>
      <c r="AB29" s="126">
        <v>0</v>
      </c>
      <c r="AC29" s="126">
        <v>0</v>
      </c>
      <c r="AD29" s="59" t="s">
        <v>0</v>
      </c>
      <c r="AE29" s="126">
        <v>0</v>
      </c>
      <c r="AF29" s="59">
        <v>0</v>
      </c>
      <c r="AG29" s="59" t="s">
        <v>0</v>
      </c>
      <c r="AH29" s="126">
        <v>0</v>
      </c>
      <c r="AI29" s="126">
        <v>0</v>
      </c>
      <c r="AJ29" s="59" t="s">
        <v>0</v>
      </c>
      <c r="AK29" s="126">
        <v>0</v>
      </c>
      <c r="AL29" s="126">
        <v>0</v>
      </c>
      <c r="AM29" s="142"/>
      <c r="AN29" s="59"/>
      <c r="AO29" s="142"/>
      <c r="AP29" s="59">
        <v>0</v>
      </c>
    </row>
    <row r="30" spans="1:42" s="52" customFormat="1" x14ac:dyDescent="0.25">
      <c r="A30" s="59" t="s">
        <v>249</v>
      </c>
      <c r="B30" s="125">
        <v>44378</v>
      </c>
      <c r="C30" s="59" t="s">
        <v>6</v>
      </c>
      <c r="D30" s="59" t="s">
        <v>42</v>
      </c>
      <c r="E30" s="59" t="s">
        <v>1495</v>
      </c>
      <c r="F30" s="59" t="s">
        <v>1512</v>
      </c>
      <c r="G30" s="59" t="s">
        <v>906</v>
      </c>
      <c r="H30" s="59" t="s">
        <v>1497</v>
      </c>
      <c r="I30" s="126"/>
      <c r="J30" s="126"/>
      <c r="K30" s="126"/>
      <c r="L30" s="126"/>
      <c r="M30" s="126">
        <v>0</v>
      </c>
      <c r="N30" s="59"/>
      <c r="O30" s="59" t="s">
        <v>98</v>
      </c>
      <c r="P30" s="59"/>
      <c r="Q30" s="126">
        <v>0</v>
      </c>
      <c r="R30" s="126">
        <v>0</v>
      </c>
      <c r="S30" s="126">
        <v>0</v>
      </c>
      <c r="T30" s="126">
        <v>0</v>
      </c>
      <c r="U30" s="59" t="s">
        <v>0</v>
      </c>
      <c r="V30" s="126">
        <v>0</v>
      </c>
      <c r="W30" s="126">
        <v>0</v>
      </c>
      <c r="X30" s="59" t="s">
        <v>0</v>
      </c>
      <c r="Y30" s="126">
        <v>0</v>
      </c>
      <c r="Z30" s="126">
        <v>0</v>
      </c>
      <c r="AA30" s="59" t="s">
        <v>0</v>
      </c>
      <c r="AB30" s="126">
        <v>0</v>
      </c>
      <c r="AC30" s="126">
        <v>0</v>
      </c>
      <c r="AD30" s="59" t="s">
        <v>0</v>
      </c>
      <c r="AE30" s="126">
        <v>0</v>
      </c>
      <c r="AF30" s="59">
        <v>0</v>
      </c>
      <c r="AG30" s="59" t="s">
        <v>0</v>
      </c>
      <c r="AH30" s="126">
        <v>0</v>
      </c>
      <c r="AI30" s="126">
        <v>0</v>
      </c>
      <c r="AJ30" s="59" t="s">
        <v>0</v>
      </c>
      <c r="AK30" s="126">
        <v>0</v>
      </c>
      <c r="AL30" s="126">
        <v>0</v>
      </c>
      <c r="AM30" s="142"/>
      <c r="AN30" s="59"/>
      <c r="AO30" s="142"/>
      <c r="AP30" s="59">
        <v>0</v>
      </c>
    </row>
    <row r="31" spans="1:42" x14ac:dyDescent="0.25">
      <c r="A31" s="2" t="s">
        <v>248</v>
      </c>
      <c r="B31" s="47">
        <v>44378</v>
      </c>
      <c r="C31" s="2" t="s">
        <v>6</v>
      </c>
      <c r="D31" s="2" t="s">
        <v>42</v>
      </c>
      <c r="E31" s="2" t="s">
        <v>1495</v>
      </c>
      <c r="F31" s="2" t="s">
        <v>1513</v>
      </c>
      <c r="G31" s="2" t="s">
        <v>906</v>
      </c>
      <c r="H31" s="2" t="s">
        <v>1497</v>
      </c>
      <c r="I31" s="1"/>
      <c r="J31" s="1"/>
      <c r="K31" s="1"/>
      <c r="L31" s="1"/>
      <c r="M31" s="1">
        <v>0</v>
      </c>
      <c r="N31" s="2"/>
      <c r="O31" s="2" t="s">
        <v>98</v>
      </c>
      <c r="P31" s="2"/>
      <c r="Q31" s="1">
        <v>0</v>
      </c>
      <c r="R31" s="1">
        <v>0</v>
      </c>
      <c r="S31" s="1">
        <v>0</v>
      </c>
      <c r="T31" s="1">
        <v>0</v>
      </c>
      <c r="U31" s="2" t="s">
        <v>0</v>
      </c>
      <c r="V31" s="1">
        <v>0</v>
      </c>
      <c r="W31" s="1">
        <v>0</v>
      </c>
      <c r="X31" s="2" t="s">
        <v>0</v>
      </c>
      <c r="Y31" s="1">
        <v>0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41"/>
      <c r="AN31" s="2"/>
      <c r="AO31" s="141"/>
      <c r="AP31" s="2">
        <v>0</v>
      </c>
    </row>
    <row r="32" spans="1:42" x14ac:dyDescent="0.25">
      <c r="A32" s="2" t="s">
        <v>247</v>
      </c>
      <c r="B32" s="47">
        <v>44378</v>
      </c>
      <c r="C32" s="2" t="s">
        <v>6</v>
      </c>
      <c r="D32" s="2" t="s">
        <v>42</v>
      </c>
      <c r="E32" s="2" t="s">
        <v>1495</v>
      </c>
      <c r="F32" s="2" t="s">
        <v>1514</v>
      </c>
      <c r="G32" s="2" t="s">
        <v>906</v>
      </c>
      <c r="H32" s="2" t="s">
        <v>1497</v>
      </c>
      <c r="I32" s="1"/>
      <c r="J32" s="1"/>
      <c r="K32" s="1"/>
      <c r="L32" s="1"/>
      <c r="M32" s="1">
        <v>0</v>
      </c>
      <c r="N32" s="2"/>
      <c r="O32" s="2" t="s">
        <v>98</v>
      </c>
      <c r="P32" s="2"/>
      <c r="Q32" s="1">
        <v>0</v>
      </c>
      <c r="R32" s="1">
        <v>0</v>
      </c>
      <c r="S32" s="1">
        <v>0</v>
      </c>
      <c r="T32" s="1">
        <v>0</v>
      </c>
      <c r="U32" s="2" t="s">
        <v>0</v>
      </c>
      <c r="V32" s="1">
        <v>0</v>
      </c>
      <c r="W32" s="1">
        <v>0</v>
      </c>
      <c r="X32" s="2" t="s">
        <v>0</v>
      </c>
      <c r="Y32" s="1">
        <v>0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41"/>
      <c r="AN32" s="2"/>
      <c r="AO32" s="141"/>
      <c r="AP32" s="2">
        <v>0</v>
      </c>
    </row>
    <row r="33" spans="1:42" x14ac:dyDescent="0.25">
      <c r="A33" s="2" t="s">
        <v>246</v>
      </c>
      <c r="B33" s="47">
        <v>44378</v>
      </c>
      <c r="C33" s="2" t="s">
        <v>6</v>
      </c>
      <c r="D33" s="2" t="s">
        <v>42</v>
      </c>
      <c r="E33" s="2" t="s">
        <v>1495</v>
      </c>
      <c r="F33" s="2" t="s">
        <v>1515</v>
      </c>
      <c r="G33" s="2" t="s">
        <v>906</v>
      </c>
      <c r="H33" s="2" t="s">
        <v>1497</v>
      </c>
      <c r="I33" s="1"/>
      <c r="J33" s="1"/>
      <c r="K33" s="1"/>
      <c r="L33" s="1"/>
      <c r="M33" s="1">
        <v>0</v>
      </c>
      <c r="N33" s="2"/>
      <c r="O33" s="2" t="s">
        <v>98</v>
      </c>
      <c r="P33" s="2"/>
      <c r="Q33" s="1">
        <v>0</v>
      </c>
      <c r="R33" s="1">
        <v>0</v>
      </c>
      <c r="S33" s="1">
        <v>0</v>
      </c>
      <c r="T33" s="1">
        <v>0</v>
      </c>
      <c r="U33" s="2" t="s">
        <v>0</v>
      </c>
      <c r="V33" s="1">
        <v>0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41"/>
      <c r="AN33" s="2"/>
      <c r="AO33" s="141"/>
      <c r="AP33" s="2">
        <v>0</v>
      </c>
    </row>
    <row r="34" spans="1:42" x14ac:dyDescent="0.25">
      <c r="A34" s="2" t="s">
        <v>245</v>
      </c>
      <c r="B34" s="47">
        <v>44378</v>
      </c>
      <c r="C34" s="2" t="s">
        <v>27</v>
      </c>
      <c r="D34" s="2" t="s">
        <v>38</v>
      </c>
      <c r="E34" s="2" t="s">
        <v>4</v>
      </c>
      <c r="F34" s="2" t="s">
        <v>1202</v>
      </c>
      <c r="G34" s="2" t="s">
        <v>3</v>
      </c>
      <c r="H34" s="2" t="s">
        <v>1516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1050760258.9580001</v>
      </c>
      <c r="R34" s="1">
        <v>0</v>
      </c>
      <c r="S34" s="1">
        <v>824486098.6500001</v>
      </c>
      <c r="T34" s="1">
        <v>0</v>
      </c>
      <c r="U34" s="2" t="s">
        <v>0</v>
      </c>
      <c r="V34" s="1">
        <v>0</v>
      </c>
      <c r="W34" s="1">
        <v>195063931.30000001</v>
      </c>
      <c r="X34" s="2" t="s">
        <v>0</v>
      </c>
      <c r="Y34" s="1">
        <v>31210229.008000001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41" t="s">
        <v>1</v>
      </c>
      <c r="AN34" s="2" t="s">
        <v>1</v>
      </c>
      <c r="AO34" s="141" t="s">
        <v>1</v>
      </c>
      <c r="AP34" s="2">
        <v>0</v>
      </c>
    </row>
    <row r="35" spans="1:42" x14ac:dyDescent="0.25">
      <c r="A35" s="2" t="s">
        <v>244</v>
      </c>
      <c r="B35" s="47">
        <v>44378</v>
      </c>
      <c r="C35" s="2" t="s">
        <v>6</v>
      </c>
      <c r="D35" s="2" t="s">
        <v>38</v>
      </c>
      <c r="E35" s="2" t="s">
        <v>210</v>
      </c>
      <c r="F35" s="2" t="s">
        <v>1424</v>
      </c>
      <c r="G35" s="2" t="s">
        <v>3</v>
      </c>
      <c r="H35" s="2" t="s">
        <v>1517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2</v>
      </c>
      <c r="P35" s="2" t="s">
        <v>1</v>
      </c>
      <c r="Q35" s="1">
        <v>1840081004.3859997</v>
      </c>
      <c r="R35" s="1">
        <v>0</v>
      </c>
      <c r="S35" s="1">
        <v>1461373664.6499999</v>
      </c>
      <c r="T35" s="1">
        <v>0</v>
      </c>
      <c r="U35" s="2" t="s">
        <v>0</v>
      </c>
      <c r="V35" s="1">
        <v>0</v>
      </c>
      <c r="W35" s="1">
        <v>326471844.59999996</v>
      </c>
      <c r="X35" s="2" t="s">
        <v>9</v>
      </c>
      <c r="Y35" s="1">
        <v>52235495.136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41" t="s">
        <v>1</v>
      </c>
      <c r="AN35" s="2" t="s">
        <v>1</v>
      </c>
      <c r="AO35" s="141" t="s">
        <v>1</v>
      </c>
      <c r="AP35" s="2">
        <v>0</v>
      </c>
    </row>
    <row r="36" spans="1:42" x14ac:dyDescent="0.25">
      <c r="A36" s="2" t="s">
        <v>105</v>
      </c>
      <c r="B36" s="47">
        <v>44380</v>
      </c>
      <c r="C36" s="2" t="s">
        <v>6</v>
      </c>
      <c r="D36" s="2" t="s">
        <v>14</v>
      </c>
      <c r="E36" s="2" t="s">
        <v>181</v>
      </c>
      <c r="F36" s="2" t="s">
        <v>1518</v>
      </c>
      <c r="G36" s="2" t="s">
        <v>3</v>
      </c>
      <c r="H36" s="2" t="s">
        <v>1519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79066987.900000006</v>
      </c>
      <c r="R36" s="1">
        <v>0</v>
      </c>
      <c r="S36" s="1">
        <v>58051047.5</v>
      </c>
      <c r="T36" s="1">
        <v>0</v>
      </c>
      <c r="U36" s="2" t="s">
        <v>0</v>
      </c>
      <c r="V36" s="1">
        <v>0</v>
      </c>
      <c r="W36" s="1">
        <v>18117190</v>
      </c>
      <c r="X36" s="2" t="s">
        <v>9</v>
      </c>
      <c r="Y36" s="1">
        <v>2898750.4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41" t="s">
        <v>1</v>
      </c>
      <c r="AN36" s="2" t="s">
        <v>1</v>
      </c>
      <c r="AO36" s="141" t="s">
        <v>1</v>
      </c>
      <c r="AP36" s="2">
        <v>0</v>
      </c>
    </row>
    <row r="37" spans="1:42" x14ac:dyDescent="0.25">
      <c r="A37" s="2" t="s">
        <v>242</v>
      </c>
      <c r="B37" s="47">
        <v>44378</v>
      </c>
      <c r="C37" s="2" t="s">
        <v>27</v>
      </c>
      <c r="D37" s="2" t="s">
        <v>33</v>
      </c>
      <c r="E37" s="2" t="s">
        <v>32</v>
      </c>
      <c r="F37" s="2" t="s">
        <v>1225</v>
      </c>
      <c r="G37" s="2" t="s">
        <v>3</v>
      </c>
      <c r="H37" s="2" t="s">
        <v>1520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895944664.82799995</v>
      </c>
      <c r="R37" s="1">
        <v>0</v>
      </c>
      <c r="S37" s="1">
        <v>649299527.5999999</v>
      </c>
      <c r="T37" s="1">
        <v>0</v>
      </c>
      <c r="U37" s="2" t="s">
        <v>0</v>
      </c>
      <c r="V37" s="1">
        <v>0</v>
      </c>
      <c r="W37" s="1">
        <v>212625118.30000001</v>
      </c>
      <c r="X37" s="2" t="s">
        <v>9</v>
      </c>
      <c r="Y37" s="1">
        <v>34020018.928000003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41" t="s">
        <v>1</v>
      </c>
      <c r="AN37" s="2" t="s">
        <v>1</v>
      </c>
      <c r="AO37" s="141" t="s">
        <v>1</v>
      </c>
      <c r="AP37" s="2">
        <v>0</v>
      </c>
    </row>
    <row r="38" spans="1:42" x14ac:dyDescent="0.25">
      <c r="A38" s="2" t="s">
        <v>241</v>
      </c>
      <c r="B38" s="47">
        <v>44378</v>
      </c>
      <c r="C38" s="2" t="s">
        <v>27</v>
      </c>
      <c r="D38" s="2" t="s">
        <v>33</v>
      </c>
      <c r="E38" s="2" t="s">
        <v>32</v>
      </c>
      <c r="F38" s="2" t="s">
        <v>1521</v>
      </c>
      <c r="G38" s="2" t="s">
        <v>3</v>
      </c>
      <c r="H38" s="2" t="s">
        <v>1522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734</v>
      </c>
      <c r="P38" s="2" t="s">
        <v>735</v>
      </c>
      <c r="Q38" s="1">
        <v>16921970</v>
      </c>
      <c r="R38" s="1">
        <v>0</v>
      </c>
      <c r="S38" s="1">
        <v>16921970</v>
      </c>
      <c r="T38" s="1">
        <v>0</v>
      </c>
      <c r="U38" s="2" t="s">
        <v>0</v>
      </c>
      <c r="V38" s="1">
        <v>0</v>
      </c>
      <c r="W38" s="1">
        <v>0</v>
      </c>
      <c r="X38" s="2" t="s">
        <v>0</v>
      </c>
      <c r="Y38" s="1">
        <v>0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41" t="s">
        <v>1</v>
      </c>
      <c r="AN38" s="2" t="s">
        <v>1</v>
      </c>
      <c r="AO38" s="141" t="s">
        <v>1</v>
      </c>
      <c r="AP38" s="2">
        <v>0</v>
      </c>
    </row>
    <row r="39" spans="1:42" x14ac:dyDescent="0.25">
      <c r="A39" s="2" t="s">
        <v>240</v>
      </c>
      <c r="B39" s="47">
        <v>44378</v>
      </c>
      <c r="C39" s="2" t="s">
        <v>27</v>
      </c>
      <c r="D39" s="2" t="s">
        <v>33</v>
      </c>
      <c r="E39" s="2" t="s">
        <v>32</v>
      </c>
      <c r="F39" s="2" t="s">
        <v>1225</v>
      </c>
      <c r="G39" s="2" t="s">
        <v>3</v>
      </c>
      <c r="H39" s="2" t="s">
        <v>1523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740060594.648</v>
      </c>
      <c r="R39" s="1">
        <v>0</v>
      </c>
      <c r="S39" s="1">
        <v>585222267.45000005</v>
      </c>
      <c r="T39" s="1">
        <v>0</v>
      </c>
      <c r="U39" s="2" t="s">
        <v>0</v>
      </c>
      <c r="V39" s="1">
        <v>0</v>
      </c>
      <c r="W39" s="1">
        <v>133481316.55</v>
      </c>
      <c r="X39" s="2" t="s">
        <v>9</v>
      </c>
      <c r="Y39" s="1">
        <v>21357010.647999998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41" t="s">
        <v>1</v>
      </c>
      <c r="AN39" s="2" t="s">
        <v>1</v>
      </c>
      <c r="AO39" s="141" t="s">
        <v>1</v>
      </c>
      <c r="AP39" s="2">
        <v>0</v>
      </c>
    </row>
    <row r="40" spans="1:42" x14ac:dyDescent="0.25">
      <c r="A40" s="2" t="s">
        <v>239</v>
      </c>
      <c r="B40" s="47">
        <v>44378</v>
      </c>
      <c r="C40" s="2" t="s">
        <v>27</v>
      </c>
      <c r="D40" s="2" t="s">
        <v>33</v>
      </c>
      <c r="E40" s="2" t="s">
        <v>32</v>
      </c>
      <c r="F40" s="2" t="s">
        <v>1521</v>
      </c>
      <c r="G40" s="2" t="s">
        <v>3</v>
      </c>
      <c r="H40" s="2" t="s">
        <v>1524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1195</v>
      </c>
      <c r="P40" s="2" t="s">
        <v>1196</v>
      </c>
      <c r="Q40" s="1">
        <v>17044710</v>
      </c>
      <c r="R40" s="1">
        <v>0</v>
      </c>
      <c r="S40" s="1">
        <v>15827000</v>
      </c>
      <c r="T40" s="1">
        <v>1049750</v>
      </c>
      <c r="U40" s="2" t="s">
        <v>9</v>
      </c>
      <c r="V40" s="1">
        <v>167960</v>
      </c>
      <c r="W40" s="1">
        <v>0</v>
      </c>
      <c r="X40" s="2" t="s">
        <v>0</v>
      </c>
      <c r="Y40" s="1">
        <v>0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41" t="s">
        <v>1</v>
      </c>
      <c r="AN40" s="2" t="s">
        <v>1</v>
      </c>
      <c r="AO40" s="141" t="s">
        <v>1</v>
      </c>
      <c r="AP40" s="2">
        <v>0</v>
      </c>
    </row>
    <row r="41" spans="1:42" x14ac:dyDescent="0.25">
      <c r="A41" s="2" t="s">
        <v>238</v>
      </c>
      <c r="B41" s="47">
        <v>44378</v>
      </c>
      <c r="C41" s="2" t="s">
        <v>27</v>
      </c>
      <c r="D41" s="2" t="s">
        <v>33</v>
      </c>
      <c r="E41" s="2" t="s">
        <v>32</v>
      </c>
      <c r="F41" s="2" t="s">
        <v>1225</v>
      </c>
      <c r="G41" s="2" t="s">
        <v>3</v>
      </c>
      <c r="H41" s="2" t="s">
        <v>1525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461459621.06400001</v>
      </c>
      <c r="R41" s="1">
        <v>0</v>
      </c>
      <c r="S41" s="1">
        <v>279291216.70000005</v>
      </c>
      <c r="T41" s="1">
        <v>0</v>
      </c>
      <c r="U41" s="2" t="s">
        <v>0</v>
      </c>
      <c r="V41" s="1">
        <v>0</v>
      </c>
      <c r="W41" s="1">
        <v>157041727.90000001</v>
      </c>
      <c r="X41" s="2" t="s">
        <v>0</v>
      </c>
      <c r="Y41" s="1">
        <v>25126676.463999998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41" t="s">
        <v>1</v>
      </c>
      <c r="AN41" s="2" t="s">
        <v>1</v>
      </c>
      <c r="AO41" s="141" t="s">
        <v>1</v>
      </c>
      <c r="AP41" s="2">
        <v>0</v>
      </c>
    </row>
    <row r="42" spans="1:42" x14ac:dyDescent="0.25">
      <c r="A42" s="2" t="s">
        <v>237</v>
      </c>
      <c r="B42" s="47">
        <v>44378</v>
      </c>
      <c r="C42" s="2" t="s">
        <v>6</v>
      </c>
      <c r="D42" s="2" t="s">
        <v>33</v>
      </c>
      <c r="E42" s="2" t="s">
        <v>204</v>
      </c>
      <c r="F42" s="2" t="s">
        <v>1111</v>
      </c>
      <c r="G42" s="2" t="s">
        <v>3</v>
      </c>
      <c r="H42" s="2" t="s">
        <v>1526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3090629397.934001</v>
      </c>
      <c r="R42" s="1">
        <v>0</v>
      </c>
      <c r="S42" s="1">
        <v>2349542781.9499998</v>
      </c>
      <c r="T42" s="1">
        <v>0</v>
      </c>
      <c r="U42" s="2" t="s">
        <v>0</v>
      </c>
      <c r="V42" s="1">
        <v>0</v>
      </c>
      <c r="W42" s="1">
        <v>638867772.39999998</v>
      </c>
      <c r="X42" s="2" t="s">
        <v>9</v>
      </c>
      <c r="Y42" s="1">
        <v>102218843.58399999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41" t="s">
        <v>1</v>
      </c>
      <c r="AN42" s="2" t="s">
        <v>1</v>
      </c>
      <c r="AO42" s="141" t="s">
        <v>1</v>
      </c>
      <c r="AP42" s="2">
        <v>0</v>
      </c>
    </row>
    <row r="43" spans="1:42" x14ac:dyDescent="0.25">
      <c r="A43" s="2" t="s">
        <v>236</v>
      </c>
      <c r="B43" s="47">
        <v>44378</v>
      </c>
      <c r="C43" s="2" t="s">
        <v>6</v>
      </c>
      <c r="D43" s="2" t="s">
        <v>33</v>
      </c>
      <c r="E43" s="2" t="s">
        <v>204</v>
      </c>
      <c r="F43" s="2" t="s">
        <v>1111</v>
      </c>
      <c r="G43" s="2" t="s">
        <v>3</v>
      </c>
      <c r="H43" s="2" t="s">
        <v>1527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1081</v>
      </c>
      <c r="P43" s="2" t="s">
        <v>1082</v>
      </c>
      <c r="Q43" s="1">
        <v>18362550</v>
      </c>
      <c r="R43" s="1">
        <v>0</v>
      </c>
      <c r="S43" s="1">
        <v>18362550</v>
      </c>
      <c r="T43" s="1">
        <v>0</v>
      </c>
      <c r="U43" s="2" t="s">
        <v>0</v>
      </c>
      <c r="V43" s="1">
        <v>0</v>
      </c>
      <c r="W43" s="1">
        <v>0</v>
      </c>
      <c r="X43" s="2" t="s">
        <v>0</v>
      </c>
      <c r="Y43" s="1">
        <v>0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41" t="s">
        <v>1</v>
      </c>
      <c r="AN43" s="2" t="s">
        <v>1</v>
      </c>
      <c r="AO43" s="141" t="s">
        <v>1</v>
      </c>
      <c r="AP43" s="2">
        <v>0</v>
      </c>
    </row>
    <row r="44" spans="1:42" x14ac:dyDescent="0.25">
      <c r="A44" s="2" t="s">
        <v>235</v>
      </c>
      <c r="B44" s="47">
        <v>44378</v>
      </c>
      <c r="C44" s="2" t="s">
        <v>6</v>
      </c>
      <c r="D44" s="2" t="s">
        <v>33</v>
      </c>
      <c r="E44" s="2" t="s">
        <v>204</v>
      </c>
      <c r="F44" s="2" t="s">
        <v>1111</v>
      </c>
      <c r="G44" s="2" t="s">
        <v>3</v>
      </c>
      <c r="H44" s="2" t="s">
        <v>1528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255097551.09999999</v>
      </c>
      <c r="R44" s="1">
        <v>0</v>
      </c>
      <c r="S44" s="1">
        <v>218727363.5</v>
      </c>
      <c r="T44" s="1">
        <v>0</v>
      </c>
      <c r="U44" s="2" t="s">
        <v>0</v>
      </c>
      <c r="V44" s="1">
        <v>0</v>
      </c>
      <c r="W44" s="1">
        <v>31353610</v>
      </c>
      <c r="X44" s="2" t="s">
        <v>0</v>
      </c>
      <c r="Y44" s="1">
        <v>5016577.5999999996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41" t="s">
        <v>1</v>
      </c>
      <c r="AN44" s="2" t="s">
        <v>1</v>
      </c>
      <c r="AO44" s="141" t="s">
        <v>1</v>
      </c>
      <c r="AP44" s="2">
        <v>0</v>
      </c>
    </row>
    <row r="45" spans="1:42" x14ac:dyDescent="0.25">
      <c r="A45" s="2" t="s">
        <v>104</v>
      </c>
      <c r="B45" s="47">
        <v>44380</v>
      </c>
      <c r="C45" s="2" t="s">
        <v>6</v>
      </c>
      <c r="D45" s="2" t="s">
        <v>14</v>
      </c>
      <c r="E45" s="2" t="s">
        <v>181</v>
      </c>
      <c r="F45" s="2" t="s">
        <v>1529</v>
      </c>
      <c r="G45" s="2" t="s">
        <v>3</v>
      </c>
      <c r="H45" s="2" t="s">
        <v>1530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1531</v>
      </c>
      <c r="P45" s="2" t="s">
        <v>1532</v>
      </c>
      <c r="Q45" s="1">
        <v>6273280</v>
      </c>
      <c r="R45" s="1">
        <v>0</v>
      </c>
      <c r="S45" s="1">
        <v>0</v>
      </c>
      <c r="T45" s="1">
        <v>5408000</v>
      </c>
      <c r="U45" s="2" t="s">
        <v>9</v>
      </c>
      <c r="V45" s="1">
        <v>865280</v>
      </c>
      <c r="W45" s="1">
        <v>0</v>
      </c>
      <c r="X45" s="2" t="s">
        <v>0</v>
      </c>
      <c r="Y45" s="1">
        <v>0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41" t="s">
        <v>1</v>
      </c>
      <c r="AN45" s="2" t="s">
        <v>1</v>
      </c>
      <c r="AO45" s="141" t="s">
        <v>1</v>
      </c>
      <c r="AP45" s="2">
        <v>0</v>
      </c>
    </row>
    <row r="46" spans="1:42" x14ac:dyDescent="0.25">
      <c r="A46" s="2" t="s">
        <v>233</v>
      </c>
      <c r="B46" s="47">
        <v>44378</v>
      </c>
      <c r="C46" s="2" t="s">
        <v>27</v>
      </c>
      <c r="D46" s="2" t="s">
        <v>26</v>
      </c>
      <c r="E46" s="2" t="s">
        <v>251</v>
      </c>
      <c r="F46" s="2" t="s">
        <v>1167</v>
      </c>
      <c r="G46" s="2" t="s">
        <v>3</v>
      </c>
      <c r="H46" s="2" t="s">
        <v>1533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</v>
      </c>
      <c r="P46" s="2" t="s">
        <v>1</v>
      </c>
      <c r="Q46" s="1">
        <v>116727032</v>
      </c>
      <c r="R46" s="1">
        <v>0</v>
      </c>
      <c r="S46" s="1">
        <v>28808370</v>
      </c>
      <c r="T46" s="1">
        <v>0</v>
      </c>
      <c r="U46" s="2" t="s">
        <v>0</v>
      </c>
      <c r="V46" s="1">
        <v>0</v>
      </c>
      <c r="W46" s="1">
        <v>75791950</v>
      </c>
      <c r="X46" s="2" t="s">
        <v>0</v>
      </c>
      <c r="Y46" s="1">
        <v>12126712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41" t="s">
        <v>1</v>
      </c>
      <c r="AN46" s="2" t="s">
        <v>1</v>
      </c>
      <c r="AO46" s="141" t="s">
        <v>1</v>
      </c>
      <c r="AP46" s="2">
        <v>0</v>
      </c>
    </row>
    <row r="47" spans="1:42" x14ac:dyDescent="0.25">
      <c r="A47" s="2" t="s">
        <v>232</v>
      </c>
      <c r="B47" s="47">
        <v>44378</v>
      </c>
      <c r="C47" s="2" t="s">
        <v>27</v>
      </c>
      <c r="D47" s="2" t="s">
        <v>26</v>
      </c>
      <c r="E47" s="2" t="s">
        <v>251</v>
      </c>
      <c r="F47" s="2" t="s">
        <v>1118</v>
      </c>
      <c r="G47" s="2" t="s">
        <v>3</v>
      </c>
      <c r="H47" s="2" t="s">
        <v>1534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1535</v>
      </c>
      <c r="P47" s="2" t="s">
        <v>1536</v>
      </c>
      <c r="Q47" s="1">
        <v>23999158.399999999</v>
      </c>
      <c r="R47" s="1">
        <v>0</v>
      </c>
      <c r="S47" s="1">
        <v>17861900</v>
      </c>
      <c r="T47" s="1">
        <v>5290740</v>
      </c>
      <c r="U47" s="2" t="s">
        <v>9</v>
      </c>
      <c r="V47" s="1">
        <v>846518.4</v>
      </c>
      <c r="W47" s="1">
        <v>0</v>
      </c>
      <c r="X47" s="2" t="s">
        <v>0</v>
      </c>
      <c r="Y47" s="1">
        <v>0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41" t="s">
        <v>1</v>
      </c>
      <c r="AN47" s="2" t="s">
        <v>1</v>
      </c>
      <c r="AO47" s="141" t="s">
        <v>1</v>
      </c>
      <c r="AP47" s="2">
        <v>0</v>
      </c>
    </row>
    <row r="48" spans="1:42" x14ac:dyDescent="0.25">
      <c r="A48" s="2" t="s">
        <v>231</v>
      </c>
      <c r="B48" s="47">
        <v>44378</v>
      </c>
      <c r="C48" s="2" t="s">
        <v>27</v>
      </c>
      <c r="D48" s="2" t="s">
        <v>26</v>
      </c>
      <c r="E48" s="2" t="s">
        <v>251</v>
      </c>
      <c r="F48" s="2" t="s">
        <v>1167</v>
      </c>
      <c r="G48" s="2" t="s">
        <v>3</v>
      </c>
      <c r="H48" s="2" t="s">
        <v>1537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1430889318.2360003</v>
      </c>
      <c r="R48" s="1">
        <v>0</v>
      </c>
      <c r="S48" s="1">
        <v>873188237.79999983</v>
      </c>
      <c r="T48" s="1">
        <v>0</v>
      </c>
      <c r="U48" s="2" t="s">
        <v>0</v>
      </c>
      <c r="V48" s="1">
        <v>0</v>
      </c>
      <c r="W48" s="1">
        <v>474281152.10000002</v>
      </c>
      <c r="X48" s="2" t="s">
        <v>9</v>
      </c>
      <c r="Y48" s="1">
        <v>75884984.335999995</v>
      </c>
      <c r="Z48" s="1">
        <v>0</v>
      </c>
      <c r="AA48" s="2" t="s">
        <v>0</v>
      </c>
      <c r="AB48" s="1">
        <v>0</v>
      </c>
      <c r="AC48" s="1">
        <v>6976800</v>
      </c>
      <c r="AD48" s="2" t="s">
        <v>270</v>
      </c>
      <c r="AE48" s="1">
        <v>558144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41" t="s">
        <v>1</v>
      </c>
      <c r="AN48" s="2" t="s">
        <v>1</v>
      </c>
      <c r="AO48" s="141" t="s">
        <v>1</v>
      </c>
      <c r="AP48" s="2">
        <v>0</v>
      </c>
    </row>
    <row r="49" spans="1:42" x14ac:dyDescent="0.25">
      <c r="A49" s="2" t="s">
        <v>229</v>
      </c>
      <c r="B49" s="47">
        <v>44378</v>
      </c>
      <c r="C49" s="2" t="s">
        <v>6</v>
      </c>
      <c r="D49" s="2" t="s">
        <v>26</v>
      </c>
      <c r="E49" s="2" t="s">
        <v>198</v>
      </c>
      <c r="F49" s="2" t="s">
        <v>1538</v>
      </c>
      <c r="G49" s="2" t="s">
        <v>3</v>
      </c>
      <c r="H49" s="2" t="s">
        <v>1539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3018373692.6619987</v>
      </c>
      <c r="R49" s="1">
        <v>0</v>
      </c>
      <c r="S49" s="1">
        <v>2237571146.5500002</v>
      </c>
      <c r="T49" s="1">
        <v>0</v>
      </c>
      <c r="U49" s="2" t="s">
        <v>0</v>
      </c>
      <c r="V49" s="1">
        <v>0</v>
      </c>
      <c r="W49" s="1">
        <v>673105643.19999993</v>
      </c>
      <c r="X49" s="2" t="s">
        <v>9</v>
      </c>
      <c r="Y49" s="1">
        <v>107696902.91200002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41" t="s">
        <v>1</v>
      </c>
      <c r="AN49" s="2" t="s">
        <v>1</v>
      </c>
      <c r="AO49" s="141" t="s">
        <v>1</v>
      </c>
      <c r="AP49" s="2">
        <v>0</v>
      </c>
    </row>
    <row r="50" spans="1:42" x14ac:dyDescent="0.25">
      <c r="A50" s="2" t="s">
        <v>228</v>
      </c>
      <c r="B50" s="47">
        <v>44378</v>
      </c>
      <c r="C50" s="2" t="s">
        <v>6</v>
      </c>
      <c r="D50" s="2" t="s">
        <v>26</v>
      </c>
      <c r="E50" s="2" t="s">
        <v>198</v>
      </c>
      <c r="F50" s="2" t="s">
        <v>1538</v>
      </c>
      <c r="G50" s="2" t="s">
        <v>3</v>
      </c>
      <c r="H50" s="2" t="s">
        <v>1540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1541</v>
      </c>
      <c r="P50" s="2" t="s">
        <v>1542</v>
      </c>
      <c r="Q50" s="1">
        <v>6298500</v>
      </c>
      <c r="R50" s="1">
        <v>0</v>
      </c>
      <c r="S50" s="1">
        <v>6298500</v>
      </c>
      <c r="T50" s="1">
        <v>0</v>
      </c>
      <c r="U50" s="2" t="s">
        <v>0</v>
      </c>
      <c r="V50" s="1">
        <v>0</v>
      </c>
      <c r="W50" s="1">
        <v>0</v>
      </c>
      <c r="X50" s="2" t="s">
        <v>0</v>
      </c>
      <c r="Y50" s="1">
        <v>0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41" t="s">
        <v>1</v>
      </c>
      <c r="AN50" s="2" t="s">
        <v>1</v>
      </c>
      <c r="AO50" s="141" t="s">
        <v>1</v>
      </c>
      <c r="AP50" s="2">
        <v>0</v>
      </c>
    </row>
    <row r="51" spans="1:42" x14ac:dyDescent="0.25">
      <c r="A51" s="2" t="s">
        <v>227</v>
      </c>
      <c r="B51" s="47">
        <v>44378</v>
      </c>
      <c r="C51" s="2" t="s">
        <v>6</v>
      </c>
      <c r="D51" s="2" t="s">
        <v>26</v>
      </c>
      <c r="E51" s="2" t="s">
        <v>198</v>
      </c>
      <c r="F51" s="2" t="s">
        <v>1538</v>
      </c>
      <c r="G51" s="2" t="s">
        <v>3</v>
      </c>
      <c r="H51" s="2" t="s">
        <v>1543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492028733.97200006</v>
      </c>
      <c r="R51" s="1">
        <v>0</v>
      </c>
      <c r="S51" s="1">
        <v>378998400.14999998</v>
      </c>
      <c r="T51" s="1">
        <v>0</v>
      </c>
      <c r="U51" s="2" t="s">
        <v>0</v>
      </c>
      <c r="V51" s="1">
        <v>0</v>
      </c>
      <c r="W51" s="1">
        <v>97439942.950000003</v>
      </c>
      <c r="X51" s="2" t="s">
        <v>0</v>
      </c>
      <c r="Y51" s="1">
        <v>15590390.871999998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41" t="s">
        <v>1</v>
      </c>
      <c r="AN51" s="2" t="s">
        <v>1</v>
      </c>
      <c r="AO51" s="141" t="s">
        <v>1</v>
      </c>
      <c r="AP51" s="2">
        <v>0</v>
      </c>
    </row>
    <row r="52" spans="1:42" x14ac:dyDescent="0.25">
      <c r="A52" s="2" t="s">
        <v>226</v>
      </c>
      <c r="B52" s="47">
        <v>44378</v>
      </c>
      <c r="C52" s="2" t="s">
        <v>27</v>
      </c>
      <c r="D52" s="2" t="s">
        <v>24</v>
      </c>
      <c r="E52" s="2" t="s">
        <v>356</v>
      </c>
      <c r="F52" s="2" t="s">
        <v>962</v>
      </c>
      <c r="G52" s="2" t="s">
        <v>3</v>
      </c>
      <c r="H52" s="2" t="s">
        <v>1544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2</v>
      </c>
      <c r="P52" s="2" t="s">
        <v>1</v>
      </c>
      <c r="Q52" s="1">
        <v>53018033.700000003</v>
      </c>
      <c r="R52" s="1">
        <v>0</v>
      </c>
      <c r="S52" s="1">
        <v>34044238.5</v>
      </c>
      <c r="T52" s="1">
        <v>0</v>
      </c>
      <c r="U52" s="2" t="s">
        <v>0</v>
      </c>
      <c r="V52" s="1">
        <v>0</v>
      </c>
      <c r="W52" s="1">
        <v>16356720</v>
      </c>
      <c r="X52" s="2" t="s">
        <v>9</v>
      </c>
      <c r="Y52" s="1">
        <v>2617075.2000000002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41" t="s">
        <v>1</v>
      </c>
      <c r="AN52" s="2" t="s">
        <v>1</v>
      </c>
      <c r="AO52" s="141" t="s">
        <v>1</v>
      </c>
      <c r="AP52" s="2">
        <v>0</v>
      </c>
    </row>
    <row r="53" spans="1:42" x14ac:dyDescent="0.25">
      <c r="A53" s="2" t="s">
        <v>225</v>
      </c>
      <c r="B53" s="47">
        <v>44378</v>
      </c>
      <c r="C53" s="2" t="s">
        <v>6</v>
      </c>
      <c r="D53" s="2" t="s">
        <v>24</v>
      </c>
      <c r="E53" s="2" t="s">
        <v>194</v>
      </c>
      <c r="F53" s="2" t="s">
        <v>1192</v>
      </c>
      <c r="G53" s="2" t="s">
        <v>13</v>
      </c>
      <c r="H53" s="2" t="s">
        <v>1</v>
      </c>
      <c r="I53" s="1" t="s">
        <v>1545</v>
      </c>
      <c r="J53" s="1" t="s">
        <v>1</v>
      </c>
      <c r="K53" s="1" t="s">
        <v>1546</v>
      </c>
      <c r="L53" s="1" t="s">
        <v>1478</v>
      </c>
      <c r="M53" s="1">
        <v>57698650.859999999</v>
      </c>
      <c r="N53" s="2" t="s">
        <v>12</v>
      </c>
      <c r="O53" s="2" t="s">
        <v>1547</v>
      </c>
      <c r="P53" s="2" t="s">
        <v>1548</v>
      </c>
      <c r="Q53" s="1">
        <v>-57698650.862000003</v>
      </c>
      <c r="R53" s="1">
        <v>0</v>
      </c>
      <c r="S53" s="1">
        <v>-29790273.849999998</v>
      </c>
      <c r="T53" s="1">
        <v>0</v>
      </c>
      <c r="U53" s="2" t="s">
        <v>0</v>
      </c>
      <c r="V53" s="1">
        <v>0</v>
      </c>
      <c r="W53" s="1">
        <v>-24058945.699999999</v>
      </c>
      <c r="X53" s="2" t="s">
        <v>9</v>
      </c>
      <c r="Y53" s="1">
        <v>-3849431.3119999999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41" t="s">
        <v>1</v>
      </c>
      <c r="AN53" s="2" t="s">
        <v>1</v>
      </c>
      <c r="AO53" s="141" t="s">
        <v>1</v>
      </c>
      <c r="AP53" s="2">
        <v>0</v>
      </c>
    </row>
    <row r="54" spans="1:42" x14ac:dyDescent="0.25">
      <c r="A54" s="2" t="s">
        <v>224</v>
      </c>
      <c r="B54" s="47">
        <v>44378</v>
      </c>
      <c r="C54" s="2" t="s">
        <v>6</v>
      </c>
      <c r="D54" s="2" t="s">
        <v>24</v>
      </c>
      <c r="E54" s="2" t="s">
        <v>194</v>
      </c>
      <c r="F54" s="2" t="s">
        <v>1192</v>
      </c>
      <c r="G54" s="2" t="s">
        <v>3</v>
      </c>
      <c r="H54" s="2" t="s">
        <v>1549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1959399998.4820001</v>
      </c>
      <c r="R54" s="1">
        <v>0</v>
      </c>
      <c r="S54" s="1">
        <v>1368354076.6000001</v>
      </c>
      <c r="T54" s="1">
        <v>0</v>
      </c>
      <c r="U54" s="2" t="s">
        <v>0</v>
      </c>
      <c r="V54" s="1">
        <v>0</v>
      </c>
      <c r="W54" s="1">
        <v>509522346.45000005</v>
      </c>
      <c r="X54" s="2" t="s">
        <v>9</v>
      </c>
      <c r="Y54" s="1">
        <v>81523575.431999996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41" t="s">
        <v>1</v>
      </c>
      <c r="AN54" s="2" t="s">
        <v>1</v>
      </c>
      <c r="AO54" s="141" t="s">
        <v>1</v>
      </c>
      <c r="AP54" s="2">
        <v>0</v>
      </c>
    </row>
    <row r="55" spans="1:42" x14ac:dyDescent="0.25">
      <c r="A55" s="2" t="s">
        <v>223</v>
      </c>
      <c r="B55" s="47">
        <v>44378</v>
      </c>
      <c r="C55" s="2" t="s">
        <v>6</v>
      </c>
      <c r="D55" s="2" t="s">
        <v>24</v>
      </c>
      <c r="E55" s="2" t="s">
        <v>194</v>
      </c>
      <c r="F55" s="2" t="s">
        <v>1192</v>
      </c>
      <c r="G55" s="2" t="s">
        <v>3</v>
      </c>
      <c r="H55" s="2" t="s">
        <v>1550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1551</v>
      </c>
      <c r="P55" s="2" t="s">
        <v>1552</v>
      </c>
      <c r="Q55" s="1">
        <v>14050500</v>
      </c>
      <c r="R55" s="1">
        <v>0</v>
      </c>
      <c r="S55" s="1">
        <v>14050500</v>
      </c>
      <c r="T55" s="1">
        <v>0</v>
      </c>
      <c r="U55" s="2" t="s">
        <v>0</v>
      </c>
      <c r="V55" s="1">
        <v>0</v>
      </c>
      <c r="W55" s="1">
        <v>0</v>
      </c>
      <c r="X55" s="2" t="s">
        <v>0</v>
      </c>
      <c r="Y55" s="1">
        <v>0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41" t="s">
        <v>1</v>
      </c>
      <c r="AN55" s="2" t="s">
        <v>1</v>
      </c>
      <c r="AO55" s="141" t="s">
        <v>1</v>
      </c>
      <c r="AP55" s="2">
        <v>0</v>
      </c>
    </row>
    <row r="56" spans="1:42" x14ac:dyDescent="0.25">
      <c r="A56" s="2" t="s">
        <v>222</v>
      </c>
      <c r="B56" s="47">
        <v>44378</v>
      </c>
      <c r="C56" s="2" t="s">
        <v>6</v>
      </c>
      <c r="D56" s="2" t="s">
        <v>24</v>
      </c>
      <c r="E56" s="2" t="s">
        <v>194</v>
      </c>
      <c r="F56" s="2" t="s">
        <v>1192</v>
      </c>
      <c r="G56" s="2" t="s">
        <v>3</v>
      </c>
      <c r="H56" s="2" t="s">
        <v>1553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2549832569.0399995</v>
      </c>
      <c r="R56" s="1">
        <v>0</v>
      </c>
      <c r="S56" s="1">
        <v>1978449128.5000005</v>
      </c>
      <c r="T56" s="1">
        <v>0</v>
      </c>
      <c r="U56" s="2" t="s">
        <v>0</v>
      </c>
      <c r="V56" s="1">
        <v>0</v>
      </c>
      <c r="W56" s="1">
        <v>492571931.5</v>
      </c>
      <c r="X56" s="2" t="s">
        <v>9</v>
      </c>
      <c r="Y56" s="1">
        <v>78811509.040000021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41" t="s">
        <v>1</v>
      </c>
      <c r="AN56" s="2" t="s">
        <v>1</v>
      </c>
      <c r="AO56" s="141" t="s">
        <v>1</v>
      </c>
      <c r="AP56" s="2">
        <v>0</v>
      </c>
    </row>
    <row r="57" spans="1:42" x14ac:dyDescent="0.25">
      <c r="A57" s="2" t="s">
        <v>220</v>
      </c>
      <c r="B57" s="47">
        <v>44378</v>
      </c>
      <c r="C57" s="2" t="s">
        <v>6</v>
      </c>
      <c r="D57" s="2" t="s">
        <v>22</v>
      </c>
      <c r="E57" s="2" t="s">
        <v>192</v>
      </c>
      <c r="F57" s="2" t="s">
        <v>1554</v>
      </c>
      <c r="G57" s="2" t="s">
        <v>3</v>
      </c>
      <c r="H57" s="2" t="s">
        <v>1555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3297989892.3539987</v>
      </c>
      <c r="R57" s="1">
        <v>0</v>
      </c>
      <c r="S57" s="1">
        <v>2557142041.1999998</v>
      </c>
      <c r="T57" s="1">
        <v>0</v>
      </c>
      <c r="U57" s="2" t="s">
        <v>0</v>
      </c>
      <c r="V57" s="1">
        <v>0</v>
      </c>
      <c r="W57" s="1">
        <v>638661940.6500001</v>
      </c>
      <c r="X57" s="2" t="s">
        <v>9</v>
      </c>
      <c r="Y57" s="1">
        <v>102185910.50399996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41" t="s">
        <v>1</v>
      </c>
      <c r="AN57" s="2" t="s">
        <v>1</v>
      </c>
      <c r="AO57" s="141" t="s">
        <v>1</v>
      </c>
      <c r="AP57" s="2">
        <v>0</v>
      </c>
    </row>
    <row r="58" spans="1:42" x14ac:dyDescent="0.25">
      <c r="A58" s="2" t="s">
        <v>218</v>
      </c>
      <c r="B58" s="47">
        <v>44378</v>
      </c>
      <c r="C58" s="2" t="s">
        <v>6</v>
      </c>
      <c r="D58" s="2" t="s">
        <v>901</v>
      </c>
      <c r="E58" s="2" t="s">
        <v>902</v>
      </c>
      <c r="F58" s="2" t="s">
        <v>1556</v>
      </c>
      <c r="G58" s="2" t="s">
        <v>3</v>
      </c>
      <c r="H58" s="2" t="s">
        <v>1557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1255638430.04</v>
      </c>
      <c r="R58" s="1">
        <v>0</v>
      </c>
      <c r="S58" s="1">
        <v>903337879.0999999</v>
      </c>
      <c r="T58" s="1">
        <v>0</v>
      </c>
      <c r="U58" s="2" t="s">
        <v>0</v>
      </c>
      <c r="V58" s="1">
        <v>0</v>
      </c>
      <c r="W58" s="1">
        <v>303707371.5</v>
      </c>
      <c r="X58" s="2" t="s">
        <v>9</v>
      </c>
      <c r="Y58" s="1">
        <v>48593179.439999998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41" t="s">
        <v>1</v>
      </c>
      <c r="AN58" s="2" t="s">
        <v>1</v>
      </c>
      <c r="AO58" s="141" t="s">
        <v>1</v>
      </c>
      <c r="AP58" s="2">
        <v>0</v>
      </c>
    </row>
    <row r="59" spans="1:42" x14ac:dyDescent="0.25">
      <c r="A59" s="2" t="s">
        <v>216</v>
      </c>
      <c r="B59" s="47">
        <v>44378</v>
      </c>
      <c r="C59" s="2" t="s">
        <v>6</v>
      </c>
      <c r="D59" s="2" t="s">
        <v>901</v>
      </c>
      <c r="E59" s="2" t="s">
        <v>902</v>
      </c>
      <c r="F59" s="2" t="s">
        <v>1556</v>
      </c>
      <c r="G59" s="2" t="s">
        <v>3</v>
      </c>
      <c r="H59" s="2" t="s">
        <v>1558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1559</v>
      </c>
      <c r="P59" s="2" t="s">
        <v>1560</v>
      </c>
      <c r="Q59" s="1">
        <v>6060000</v>
      </c>
      <c r="R59" s="1">
        <v>0</v>
      </c>
      <c r="S59" s="1">
        <v>6060000</v>
      </c>
      <c r="T59" s="1">
        <v>0</v>
      </c>
      <c r="U59" s="2" t="s">
        <v>0</v>
      </c>
      <c r="V59" s="1">
        <v>0</v>
      </c>
      <c r="W59" s="1">
        <v>0</v>
      </c>
      <c r="X59" s="2" t="s">
        <v>0</v>
      </c>
      <c r="Y59" s="1">
        <v>0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41" t="s">
        <v>1</v>
      </c>
      <c r="AN59" s="2" t="s">
        <v>1</v>
      </c>
      <c r="AO59" s="141" t="s">
        <v>1</v>
      </c>
      <c r="AP59" s="2">
        <v>0</v>
      </c>
    </row>
    <row r="60" spans="1:42" x14ac:dyDescent="0.25">
      <c r="A60" s="2" t="s">
        <v>214</v>
      </c>
      <c r="B60" s="47">
        <v>44378</v>
      </c>
      <c r="C60" s="2" t="s">
        <v>6</v>
      </c>
      <c r="D60" s="2" t="s">
        <v>901</v>
      </c>
      <c r="E60" s="2" t="s">
        <v>902</v>
      </c>
      <c r="F60" s="2" t="s">
        <v>1556</v>
      </c>
      <c r="G60" s="2" t="s">
        <v>3</v>
      </c>
      <c r="H60" s="2" t="s">
        <v>1561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1559</v>
      </c>
      <c r="P60" s="2" t="s">
        <v>1562</v>
      </c>
      <c r="Q60" s="1">
        <v>81621583.200000003</v>
      </c>
      <c r="R60" s="1">
        <v>0</v>
      </c>
      <c r="S60" s="1">
        <v>81396775.200000003</v>
      </c>
      <c r="T60" s="1">
        <v>193800</v>
      </c>
      <c r="U60" s="2" t="s">
        <v>9</v>
      </c>
      <c r="V60" s="1">
        <v>31008</v>
      </c>
      <c r="W60" s="1">
        <v>0</v>
      </c>
      <c r="X60" s="2" t="s">
        <v>0</v>
      </c>
      <c r="Y60" s="1">
        <v>0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41" t="s">
        <v>1</v>
      </c>
      <c r="AN60" s="2" t="s">
        <v>1</v>
      </c>
      <c r="AO60" s="141" t="s">
        <v>1</v>
      </c>
      <c r="AP60" s="2">
        <v>0</v>
      </c>
    </row>
    <row r="61" spans="1:42" x14ac:dyDescent="0.25">
      <c r="A61" s="2" t="s">
        <v>213</v>
      </c>
      <c r="B61" s="47">
        <v>44378</v>
      </c>
      <c r="C61" s="2" t="s">
        <v>6</v>
      </c>
      <c r="D61" s="2" t="s">
        <v>901</v>
      </c>
      <c r="E61" s="2" t="s">
        <v>902</v>
      </c>
      <c r="F61" s="2" t="s">
        <v>1556</v>
      </c>
      <c r="G61" s="2" t="s">
        <v>3</v>
      </c>
      <c r="H61" s="2" t="s">
        <v>1563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2758001490.2100005</v>
      </c>
      <c r="R61" s="1">
        <v>0</v>
      </c>
      <c r="S61" s="1">
        <v>1989651769.9499998</v>
      </c>
      <c r="T61" s="1">
        <v>0</v>
      </c>
      <c r="U61" s="2" t="s">
        <v>0</v>
      </c>
      <c r="V61" s="1">
        <v>0</v>
      </c>
      <c r="W61" s="1">
        <v>662370448.5</v>
      </c>
      <c r="X61" s="2" t="s">
        <v>9</v>
      </c>
      <c r="Y61" s="1">
        <v>105979271.76000001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41" t="s">
        <v>1</v>
      </c>
      <c r="AN61" s="2" t="s">
        <v>1</v>
      </c>
      <c r="AO61" s="141" t="s">
        <v>1</v>
      </c>
      <c r="AP61" s="2">
        <v>0</v>
      </c>
    </row>
    <row r="62" spans="1:42" x14ac:dyDescent="0.25">
      <c r="A62" s="2" t="s">
        <v>211</v>
      </c>
      <c r="B62" s="47">
        <v>44378</v>
      </c>
      <c r="C62" s="2" t="s">
        <v>27</v>
      </c>
      <c r="D62" s="2" t="s">
        <v>901</v>
      </c>
      <c r="E62" s="2" t="s">
        <v>905</v>
      </c>
      <c r="F62" s="2" t="s">
        <v>1564</v>
      </c>
      <c r="G62" s="2" t="s">
        <v>3</v>
      </c>
      <c r="H62" s="2" t="s">
        <v>1565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112952712.39999999</v>
      </c>
      <c r="R62" s="1">
        <v>0</v>
      </c>
      <c r="S62" s="1">
        <v>762280</v>
      </c>
      <c r="T62" s="1">
        <v>0</v>
      </c>
      <c r="U62" s="2" t="s">
        <v>0</v>
      </c>
      <c r="V62" s="1">
        <v>0</v>
      </c>
      <c r="W62" s="1">
        <v>96715890</v>
      </c>
      <c r="X62" s="2" t="s">
        <v>9</v>
      </c>
      <c r="Y62" s="1">
        <v>15474542.400000002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41" t="s">
        <v>1</v>
      </c>
      <c r="AN62" s="2" t="s">
        <v>1</v>
      </c>
      <c r="AO62" s="141" t="s">
        <v>1</v>
      </c>
      <c r="AP62" s="2">
        <v>0</v>
      </c>
    </row>
    <row r="63" spans="1:42" x14ac:dyDescent="0.25">
      <c r="A63" s="2" t="s">
        <v>209</v>
      </c>
      <c r="B63" s="47">
        <v>44378</v>
      </c>
      <c r="C63" s="2" t="s">
        <v>6</v>
      </c>
      <c r="D63" s="2" t="s">
        <v>19</v>
      </c>
      <c r="E63" s="2" t="s">
        <v>185</v>
      </c>
      <c r="F63" s="2" t="s">
        <v>1214</v>
      </c>
      <c r="G63" s="2" t="s">
        <v>3</v>
      </c>
      <c r="H63" s="2" t="s">
        <v>1566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723022587.30599999</v>
      </c>
      <c r="R63" s="1">
        <v>0</v>
      </c>
      <c r="S63" s="1">
        <v>483503076.85000002</v>
      </c>
      <c r="T63" s="1">
        <v>0</v>
      </c>
      <c r="U63" s="2" t="s">
        <v>0</v>
      </c>
      <c r="V63" s="1">
        <v>0</v>
      </c>
      <c r="W63" s="1">
        <v>206482336.59999999</v>
      </c>
      <c r="X63" s="2" t="s">
        <v>0</v>
      </c>
      <c r="Y63" s="1">
        <v>33037173.855999999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41" t="s">
        <v>1</v>
      </c>
      <c r="AN63" s="2" t="s">
        <v>1</v>
      </c>
      <c r="AO63" s="141" t="s">
        <v>1</v>
      </c>
      <c r="AP63" s="2">
        <v>0</v>
      </c>
    </row>
    <row r="64" spans="1:42" x14ac:dyDescent="0.25">
      <c r="A64" s="2" t="s">
        <v>207</v>
      </c>
      <c r="B64" s="47">
        <v>44378</v>
      </c>
      <c r="C64" s="2" t="s">
        <v>6</v>
      </c>
      <c r="D64" s="2" t="s">
        <v>17</v>
      </c>
      <c r="E64" s="2" t="s">
        <v>183</v>
      </c>
      <c r="F64" s="2" t="s">
        <v>1567</v>
      </c>
      <c r="G64" s="2" t="s">
        <v>3</v>
      </c>
      <c r="H64" s="2" t="s">
        <v>1568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172014619</v>
      </c>
      <c r="R64" s="1">
        <v>0</v>
      </c>
      <c r="S64" s="1">
        <v>132114945.80000001</v>
      </c>
      <c r="T64" s="1">
        <v>0</v>
      </c>
      <c r="U64" s="2" t="s">
        <v>0</v>
      </c>
      <c r="V64" s="1">
        <v>0</v>
      </c>
      <c r="W64" s="1">
        <v>34396270</v>
      </c>
      <c r="X64" s="2" t="s">
        <v>9</v>
      </c>
      <c r="Y64" s="1">
        <v>5503403.2000000002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41" t="s">
        <v>1</v>
      </c>
      <c r="AN64" s="2" t="s">
        <v>1</v>
      </c>
      <c r="AO64" s="141" t="s">
        <v>1</v>
      </c>
      <c r="AP64" s="2">
        <v>0</v>
      </c>
    </row>
    <row r="65" spans="1:42" x14ac:dyDescent="0.25">
      <c r="A65" s="2" t="s">
        <v>206</v>
      </c>
      <c r="B65" s="47">
        <v>44378</v>
      </c>
      <c r="C65" s="2" t="s">
        <v>6</v>
      </c>
      <c r="D65" s="2" t="s">
        <v>17</v>
      </c>
      <c r="E65" s="2" t="s">
        <v>183</v>
      </c>
      <c r="F65" s="2" t="s">
        <v>1567</v>
      </c>
      <c r="G65" s="2" t="s">
        <v>3</v>
      </c>
      <c r="H65" s="2" t="s">
        <v>1569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1446</v>
      </c>
      <c r="P65" s="2" t="s">
        <v>1447</v>
      </c>
      <c r="Q65" s="1">
        <v>7941148.7999999998</v>
      </c>
      <c r="R65" s="1">
        <v>0</v>
      </c>
      <c r="S65" s="1">
        <v>7941148.7999999998</v>
      </c>
      <c r="T65" s="1">
        <v>0</v>
      </c>
      <c r="U65" s="2" t="s">
        <v>0</v>
      </c>
      <c r="V65" s="1">
        <v>0</v>
      </c>
      <c r="W65" s="1">
        <v>0</v>
      </c>
      <c r="X65" s="2" t="s">
        <v>0</v>
      </c>
      <c r="Y65" s="1">
        <v>0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41" t="s">
        <v>1</v>
      </c>
      <c r="AN65" s="2" t="s">
        <v>1</v>
      </c>
      <c r="AO65" s="141" t="s">
        <v>1</v>
      </c>
      <c r="AP65" s="2">
        <v>0</v>
      </c>
    </row>
    <row r="66" spans="1:42" x14ac:dyDescent="0.25">
      <c r="A66" s="2" t="s">
        <v>205</v>
      </c>
      <c r="B66" s="47">
        <v>44378</v>
      </c>
      <c r="C66" s="2" t="s">
        <v>6</v>
      </c>
      <c r="D66" s="2" t="s">
        <v>17</v>
      </c>
      <c r="E66" s="2" t="s">
        <v>183</v>
      </c>
      <c r="F66" s="2" t="s">
        <v>1567</v>
      </c>
      <c r="G66" s="2" t="s">
        <v>3</v>
      </c>
      <c r="H66" s="2" t="s">
        <v>1570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2174333424.8899999</v>
      </c>
      <c r="R66" s="1">
        <v>0</v>
      </c>
      <c r="S66" s="1">
        <v>1587130526.4000001</v>
      </c>
      <c r="T66" s="1">
        <v>0</v>
      </c>
      <c r="U66" s="2" t="s">
        <v>0</v>
      </c>
      <c r="V66" s="1">
        <v>0</v>
      </c>
      <c r="W66" s="1">
        <v>506209395.25</v>
      </c>
      <c r="X66" s="2" t="s">
        <v>9</v>
      </c>
      <c r="Y66" s="1">
        <v>80993503.239999995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41" t="s">
        <v>1</v>
      </c>
      <c r="AN66" s="2" t="s">
        <v>1</v>
      </c>
      <c r="AO66" s="141" t="s">
        <v>1</v>
      </c>
      <c r="AP66" s="2">
        <v>0</v>
      </c>
    </row>
    <row r="67" spans="1:42" x14ac:dyDescent="0.25">
      <c r="A67" s="2" t="s">
        <v>203</v>
      </c>
      <c r="B67" s="47">
        <v>44378</v>
      </c>
      <c r="C67" s="2" t="s">
        <v>6</v>
      </c>
      <c r="D67" s="2" t="s">
        <v>10</v>
      </c>
      <c r="E67" s="2" t="s">
        <v>178</v>
      </c>
      <c r="F67" s="2" t="s">
        <v>1571</v>
      </c>
      <c r="G67" s="2" t="s">
        <v>3</v>
      </c>
      <c r="H67" s="2" t="s">
        <v>1572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115285427.3</v>
      </c>
      <c r="R67" s="1">
        <v>0</v>
      </c>
      <c r="S67" s="1">
        <v>35436911.400000006</v>
      </c>
      <c r="T67" s="1">
        <v>0</v>
      </c>
      <c r="U67" s="2" t="s">
        <v>0</v>
      </c>
      <c r="V67" s="1">
        <v>0</v>
      </c>
      <c r="W67" s="1">
        <v>68834927.5</v>
      </c>
      <c r="X67" s="2" t="s">
        <v>9</v>
      </c>
      <c r="Y67" s="1">
        <v>11013588.4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41" t="s">
        <v>1</v>
      </c>
      <c r="AN67" s="2" t="s">
        <v>1</v>
      </c>
      <c r="AO67" s="141" t="s">
        <v>1</v>
      </c>
      <c r="AP67" s="2">
        <v>0</v>
      </c>
    </row>
    <row r="68" spans="1:42" x14ac:dyDescent="0.25">
      <c r="A68" s="2" t="s">
        <v>201</v>
      </c>
      <c r="B68" s="47">
        <v>44378</v>
      </c>
      <c r="C68" s="2" t="s">
        <v>6</v>
      </c>
      <c r="D68" s="2" t="s">
        <v>7</v>
      </c>
      <c r="E68" s="2" t="s">
        <v>736</v>
      </c>
      <c r="F68" s="2" t="s">
        <v>1573</v>
      </c>
      <c r="G68" s="2" t="s">
        <v>3</v>
      </c>
      <c r="H68" s="2" t="s">
        <v>1574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471054156</v>
      </c>
      <c r="R68" s="1">
        <v>0</v>
      </c>
      <c r="S68" s="1">
        <v>326446410</v>
      </c>
      <c r="T68" s="1">
        <v>0</v>
      </c>
      <c r="U68" s="2" t="s">
        <v>0</v>
      </c>
      <c r="V68" s="1">
        <v>0</v>
      </c>
      <c r="W68" s="1">
        <v>124661850</v>
      </c>
      <c r="X68" s="2" t="s">
        <v>9</v>
      </c>
      <c r="Y68" s="1">
        <v>19945896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41" t="s">
        <v>1</v>
      </c>
      <c r="AN68" s="2" t="s">
        <v>1</v>
      </c>
      <c r="AO68" s="141" t="s">
        <v>1</v>
      </c>
      <c r="AP68" s="2">
        <v>0</v>
      </c>
    </row>
    <row r="69" spans="1:42" x14ac:dyDescent="0.25">
      <c r="A69" s="2" t="s">
        <v>200</v>
      </c>
      <c r="B69" s="47">
        <v>44378</v>
      </c>
      <c r="C69" s="2" t="s">
        <v>6</v>
      </c>
      <c r="D69" s="2" t="s">
        <v>5</v>
      </c>
      <c r="E69" s="2" t="s">
        <v>175</v>
      </c>
      <c r="F69" s="2" t="s">
        <v>1051</v>
      </c>
      <c r="G69" s="2" t="s">
        <v>3</v>
      </c>
      <c r="H69" s="2" t="s">
        <v>1575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98</v>
      </c>
      <c r="P69" s="2" t="s">
        <v>1</v>
      </c>
      <c r="Q69" s="1">
        <v>0</v>
      </c>
      <c r="R69" s="1">
        <v>0</v>
      </c>
      <c r="S69" s="1">
        <v>0</v>
      </c>
      <c r="T69" s="1">
        <v>0</v>
      </c>
      <c r="U69" s="2" t="s">
        <v>0</v>
      </c>
      <c r="V69" s="1">
        <v>0</v>
      </c>
      <c r="W69" s="1">
        <v>0</v>
      </c>
      <c r="X69" s="2" t="s">
        <v>0</v>
      </c>
      <c r="Y69" s="1">
        <v>0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141" t="s">
        <v>1</v>
      </c>
      <c r="AN69" s="2" t="s">
        <v>1</v>
      </c>
      <c r="AO69" s="141" t="s">
        <v>1</v>
      </c>
      <c r="AP69" s="2">
        <v>0</v>
      </c>
    </row>
    <row r="70" spans="1:42" x14ac:dyDescent="0.25">
      <c r="A70" s="2" t="s">
        <v>199</v>
      </c>
      <c r="B70" s="47">
        <v>44378</v>
      </c>
      <c r="C70" s="2" t="s">
        <v>6</v>
      </c>
      <c r="D70" s="2" t="s">
        <v>1245</v>
      </c>
      <c r="E70" s="2" t="s">
        <v>1246</v>
      </c>
      <c r="F70" s="2" t="s">
        <v>1576</v>
      </c>
      <c r="G70" s="2" t="s">
        <v>3</v>
      </c>
      <c r="H70" s="2" t="s">
        <v>1577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14476682.35</v>
      </c>
      <c r="R70" s="1">
        <v>0</v>
      </c>
      <c r="S70" s="1">
        <v>14476682.35</v>
      </c>
      <c r="T70" s="1">
        <v>0</v>
      </c>
      <c r="U70" s="2" t="s">
        <v>0</v>
      </c>
      <c r="V70" s="1">
        <v>0</v>
      </c>
      <c r="W70" s="1">
        <v>0</v>
      </c>
      <c r="X70" s="2" t="s">
        <v>0</v>
      </c>
      <c r="Y70" s="1">
        <v>0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41" t="s">
        <v>1</v>
      </c>
      <c r="AN70" s="2" t="s">
        <v>1</v>
      </c>
      <c r="AO70" s="141" t="s">
        <v>1</v>
      </c>
      <c r="AP70" s="2">
        <v>0</v>
      </c>
    </row>
    <row r="71" spans="1:42" x14ac:dyDescent="0.25">
      <c r="A71" s="2" t="s">
        <v>197</v>
      </c>
      <c r="B71" s="47">
        <v>44378</v>
      </c>
      <c r="C71" s="2" t="s">
        <v>6</v>
      </c>
      <c r="D71" s="2" t="s">
        <v>1245</v>
      </c>
      <c r="E71" s="2" t="s">
        <v>1246</v>
      </c>
      <c r="F71" s="2" t="s">
        <v>1576</v>
      </c>
      <c r="G71" s="2" t="s">
        <v>3</v>
      </c>
      <c r="H71" s="2" t="s">
        <v>1578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1579</v>
      </c>
      <c r="P71" s="2" t="s">
        <v>1580</v>
      </c>
      <c r="Q71" s="1">
        <v>15307616</v>
      </c>
      <c r="R71" s="1">
        <v>0</v>
      </c>
      <c r="S71" s="1">
        <v>10361840</v>
      </c>
      <c r="T71" s="1">
        <v>0</v>
      </c>
      <c r="U71" s="2" t="s">
        <v>0</v>
      </c>
      <c r="V71" s="1">
        <v>0</v>
      </c>
      <c r="W71" s="1">
        <v>4263600</v>
      </c>
      <c r="X71" s="2" t="s">
        <v>9</v>
      </c>
      <c r="Y71" s="1">
        <v>682176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41" t="s">
        <v>1</v>
      </c>
      <c r="AN71" s="2" t="s">
        <v>1</v>
      </c>
      <c r="AO71" s="141" t="s">
        <v>1</v>
      </c>
      <c r="AP71" s="2">
        <v>0</v>
      </c>
    </row>
    <row r="72" spans="1:42" x14ac:dyDescent="0.25">
      <c r="A72" s="2" t="s">
        <v>196</v>
      </c>
      <c r="B72" s="47">
        <v>44378</v>
      </c>
      <c r="C72" s="2" t="s">
        <v>6</v>
      </c>
      <c r="D72" s="2" t="s">
        <v>1245</v>
      </c>
      <c r="E72" s="2" t="s">
        <v>1246</v>
      </c>
      <c r="F72" s="2" t="s">
        <v>1576</v>
      </c>
      <c r="G72" s="2" t="s">
        <v>3</v>
      </c>
      <c r="H72" s="2" t="s">
        <v>1581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54764746.899999999</v>
      </c>
      <c r="R72" s="1">
        <v>0</v>
      </c>
      <c r="S72" s="1">
        <v>54764746.899999999</v>
      </c>
      <c r="T72" s="1">
        <v>0</v>
      </c>
      <c r="U72" s="2" t="s">
        <v>0</v>
      </c>
      <c r="V72" s="1">
        <v>0</v>
      </c>
      <c r="W72" s="1">
        <v>0</v>
      </c>
      <c r="X72" s="2" t="s">
        <v>0</v>
      </c>
      <c r="Y72" s="1">
        <v>0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41" t="s">
        <v>1</v>
      </c>
      <c r="AN72" s="2" t="s">
        <v>1</v>
      </c>
      <c r="AO72" s="141" t="s">
        <v>1</v>
      </c>
      <c r="AP72" s="2">
        <v>0</v>
      </c>
    </row>
    <row r="73" spans="1:42" x14ac:dyDescent="0.25">
      <c r="A73" s="2" t="s">
        <v>195</v>
      </c>
      <c r="B73" s="47">
        <v>44378</v>
      </c>
      <c r="C73" s="2" t="s">
        <v>6</v>
      </c>
      <c r="D73" s="2" t="s">
        <v>1245</v>
      </c>
      <c r="E73" s="2" t="s">
        <v>1246</v>
      </c>
      <c r="F73" s="2" t="s">
        <v>1576</v>
      </c>
      <c r="G73" s="2" t="s">
        <v>3</v>
      </c>
      <c r="H73" s="2" t="s">
        <v>1582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1583</v>
      </c>
      <c r="P73" s="2" t="s">
        <v>1584</v>
      </c>
      <c r="Q73" s="1">
        <v>10418365</v>
      </c>
      <c r="R73" s="1">
        <v>0</v>
      </c>
      <c r="S73" s="1">
        <v>10418365</v>
      </c>
      <c r="T73" s="1">
        <v>0</v>
      </c>
      <c r="U73" s="2" t="s">
        <v>0</v>
      </c>
      <c r="V73" s="1">
        <v>0</v>
      </c>
      <c r="W73" s="1">
        <v>0</v>
      </c>
      <c r="X73" s="2" t="s">
        <v>0</v>
      </c>
      <c r="Y73" s="1">
        <v>0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41" t="s">
        <v>1</v>
      </c>
      <c r="AN73" s="2" t="s">
        <v>1</v>
      </c>
      <c r="AO73" s="141" t="s">
        <v>1</v>
      </c>
      <c r="AP73" s="2">
        <v>0</v>
      </c>
    </row>
    <row r="74" spans="1:42" x14ac:dyDescent="0.25">
      <c r="A74" s="2" t="s">
        <v>193</v>
      </c>
      <c r="B74" s="47">
        <v>44378</v>
      </c>
      <c r="C74" s="2" t="s">
        <v>6</v>
      </c>
      <c r="D74" s="2" t="s">
        <v>1245</v>
      </c>
      <c r="E74" s="2" t="s">
        <v>1246</v>
      </c>
      <c r="F74" s="2" t="s">
        <v>1576</v>
      </c>
      <c r="G74" s="2" t="s">
        <v>3</v>
      </c>
      <c r="H74" s="2" t="s">
        <v>1585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1">
        <v>118196019.84999999</v>
      </c>
      <c r="R74" s="1">
        <v>0</v>
      </c>
      <c r="S74" s="1">
        <v>83639283.450000003</v>
      </c>
      <c r="T74" s="1">
        <v>0</v>
      </c>
      <c r="U74" s="2" t="s">
        <v>0</v>
      </c>
      <c r="V74" s="1">
        <v>0</v>
      </c>
      <c r="W74" s="1">
        <v>29790290</v>
      </c>
      <c r="X74" s="2" t="s">
        <v>0</v>
      </c>
      <c r="Y74" s="1">
        <v>4766446.3999999994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41" t="s">
        <v>1</v>
      </c>
      <c r="AN74" s="2" t="s">
        <v>1</v>
      </c>
      <c r="AO74" s="141" t="s">
        <v>1</v>
      </c>
      <c r="AP74" s="2">
        <v>0</v>
      </c>
    </row>
    <row r="75" spans="1:42" x14ac:dyDescent="0.25">
      <c r="A75" s="2" t="s">
        <v>191</v>
      </c>
      <c r="B75" s="47">
        <v>44378</v>
      </c>
      <c r="C75" s="2" t="s">
        <v>6</v>
      </c>
      <c r="D75" s="2" t="s">
        <v>1245</v>
      </c>
      <c r="E75" s="2" t="s">
        <v>1246</v>
      </c>
      <c r="F75" s="2" t="s">
        <v>1576</v>
      </c>
      <c r="G75" s="2" t="s">
        <v>3</v>
      </c>
      <c r="H75" s="2" t="s">
        <v>1586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v>194035806.15000001</v>
      </c>
      <c r="R75" s="1">
        <v>0</v>
      </c>
      <c r="S75" s="1">
        <v>150970086.94999999</v>
      </c>
      <c r="T75" s="1">
        <v>0</v>
      </c>
      <c r="U75" s="2" t="s">
        <v>0</v>
      </c>
      <c r="V75" s="1">
        <v>0</v>
      </c>
      <c r="W75" s="1">
        <v>37125620</v>
      </c>
      <c r="X75" s="2" t="s">
        <v>9</v>
      </c>
      <c r="Y75" s="1">
        <v>5940099.2000000002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41" t="s">
        <v>1</v>
      </c>
      <c r="AN75" s="2" t="s">
        <v>1</v>
      </c>
      <c r="AO75" s="141" t="s">
        <v>1</v>
      </c>
      <c r="AP75" s="2">
        <v>0</v>
      </c>
    </row>
    <row r="76" spans="1:42" x14ac:dyDescent="0.25">
      <c r="A76" s="2" t="s">
        <v>190</v>
      </c>
      <c r="B76" s="47">
        <v>44378</v>
      </c>
      <c r="C76" s="2" t="s">
        <v>6</v>
      </c>
      <c r="D76" s="2" t="s">
        <v>1245</v>
      </c>
      <c r="E76" s="2" t="s">
        <v>1246</v>
      </c>
      <c r="F76" s="2" t="s">
        <v>1576</v>
      </c>
      <c r="G76" s="2" t="s">
        <v>3</v>
      </c>
      <c r="H76" s="2" t="s">
        <v>1587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28586146</v>
      </c>
      <c r="R76" s="1">
        <v>0</v>
      </c>
      <c r="S76" s="1">
        <v>28586146</v>
      </c>
      <c r="T76" s="1">
        <v>0</v>
      </c>
      <c r="U76" s="2" t="s">
        <v>0</v>
      </c>
      <c r="V76" s="1">
        <v>0</v>
      </c>
      <c r="W76" s="1">
        <v>0</v>
      </c>
      <c r="X76" s="2" t="s">
        <v>0</v>
      </c>
      <c r="Y76" s="1">
        <v>0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41" t="s">
        <v>1</v>
      </c>
      <c r="AN76" s="2" t="s">
        <v>1</v>
      </c>
      <c r="AO76" s="141" t="s">
        <v>1</v>
      </c>
      <c r="AP76" s="2">
        <v>0</v>
      </c>
    </row>
    <row r="77" spans="1:42" x14ac:dyDescent="0.25">
      <c r="A77" s="2" t="s">
        <v>189</v>
      </c>
      <c r="B77" s="47">
        <v>44378</v>
      </c>
      <c r="C77" s="2" t="s">
        <v>6</v>
      </c>
      <c r="D77" s="2" t="s">
        <v>890</v>
      </c>
      <c r="E77" s="2" t="s">
        <v>856</v>
      </c>
      <c r="F77" s="2" t="s">
        <v>1588</v>
      </c>
      <c r="G77" s="2" t="s">
        <v>3</v>
      </c>
      <c r="H77" s="2" t="s">
        <v>1127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98</v>
      </c>
      <c r="P77" s="2" t="s">
        <v>1</v>
      </c>
      <c r="Q77" s="1"/>
      <c r="R77" s="1">
        <v>0</v>
      </c>
      <c r="S77" s="1"/>
      <c r="T77" s="1">
        <v>0</v>
      </c>
      <c r="U77" s="2" t="s">
        <v>0</v>
      </c>
      <c r="V77" s="1">
        <v>0</v>
      </c>
      <c r="W77" s="1">
        <v>0</v>
      </c>
      <c r="X77" s="2" t="s">
        <v>9</v>
      </c>
      <c r="Y77" s="1">
        <v>0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41"/>
      <c r="AN77" s="2"/>
      <c r="AO77" s="141"/>
      <c r="AP77" s="2">
        <v>0</v>
      </c>
    </row>
    <row r="78" spans="1:42" x14ac:dyDescent="0.25">
      <c r="A78" s="2" t="s">
        <v>188</v>
      </c>
      <c r="B78" s="47">
        <v>44379</v>
      </c>
      <c r="C78" s="2" t="s">
        <v>27</v>
      </c>
      <c r="D78" s="2" t="s">
        <v>49</v>
      </c>
      <c r="E78" s="2" t="s">
        <v>221</v>
      </c>
      <c r="F78" s="2" t="s">
        <v>1589</v>
      </c>
      <c r="G78" s="2" t="s">
        <v>3</v>
      </c>
      <c r="H78" s="2" t="s">
        <v>1590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2</v>
      </c>
      <c r="P78" s="2" t="s">
        <v>1</v>
      </c>
      <c r="Q78" s="1">
        <v>264109374.55000001</v>
      </c>
      <c r="R78" s="1">
        <v>0</v>
      </c>
      <c r="S78" s="1">
        <v>147157697.5</v>
      </c>
      <c r="T78" s="1">
        <v>0</v>
      </c>
      <c r="U78" s="2" t="s">
        <v>0</v>
      </c>
      <c r="V78" s="1">
        <v>0</v>
      </c>
      <c r="W78" s="1">
        <v>100820411.25</v>
      </c>
      <c r="X78" s="2" t="s">
        <v>0</v>
      </c>
      <c r="Y78" s="1">
        <v>16131265.800000001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41" t="s">
        <v>1</v>
      </c>
      <c r="AN78" s="2" t="s">
        <v>1</v>
      </c>
      <c r="AO78" s="141" t="s">
        <v>1</v>
      </c>
      <c r="AP78" s="2">
        <v>0</v>
      </c>
    </row>
    <row r="79" spans="1:42" x14ac:dyDescent="0.25">
      <c r="A79" s="2" t="s">
        <v>187</v>
      </c>
      <c r="B79" s="47">
        <v>44379</v>
      </c>
      <c r="C79" s="2" t="s">
        <v>27</v>
      </c>
      <c r="D79" s="2" t="s">
        <v>49</v>
      </c>
      <c r="E79" s="2" t="s">
        <v>221</v>
      </c>
      <c r="F79" s="2" t="s">
        <v>1591</v>
      </c>
      <c r="G79" s="2" t="s">
        <v>3</v>
      </c>
      <c r="H79" s="2" t="s">
        <v>1592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916</v>
      </c>
      <c r="P79" s="2" t="s">
        <v>917</v>
      </c>
      <c r="Q79" s="1">
        <v>389376000</v>
      </c>
      <c r="R79" s="1">
        <v>0</v>
      </c>
      <c r="S79" s="1">
        <v>389376000</v>
      </c>
      <c r="T79" s="1">
        <v>0</v>
      </c>
      <c r="U79" s="2" t="s">
        <v>0</v>
      </c>
      <c r="V79" s="1">
        <v>0</v>
      </c>
      <c r="W79" s="1">
        <v>0</v>
      </c>
      <c r="X79" s="2" t="s">
        <v>0</v>
      </c>
      <c r="Y79" s="1">
        <v>0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41" t="s">
        <v>1</v>
      </c>
      <c r="AN79" s="2" t="s">
        <v>1</v>
      </c>
      <c r="AO79" s="141" t="s">
        <v>1</v>
      </c>
      <c r="AP79" s="2">
        <v>0</v>
      </c>
    </row>
    <row r="80" spans="1:42" x14ac:dyDescent="0.25">
      <c r="A80" s="2" t="s">
        <v>186</v>
      </c>
      <c r="B80" s="47">
        <v>44379</v>
      </c>
      <c r="C80" s="2" t="s">
        <v>27</v>
      </c>
      <c r="D80" s="2" t="s">
        <v>49</v>
      </c>
      <c r="E80" s="2" t="s">
        <v>221</v>
      </c>
      <c r="F80" s="2" t="s">
        <v>1589</v>
      </c>
      <c r="G80" s="2" t="s">
        <v>3</v>
      </c>
      <c r="H80" s="2" t="s">
        <v>1593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94589625</v>
      </c>
      <c r="R80" s="1">
        <v>0</v>
      </c>
      <c r="S80" s="1">
        <v>52082875</v>
      </c>
      <c r="T80" s="1">
        <v>0</v>
      </c>
      <c r="U80" s="2" t="s">
        <v>0</v>
      </c>
      <c r="V80" s="1">
        <v>0</v>
      </c>
      <c r="W80" s="1">
        <v>36643750</v>
      </c>
      <c r="X80" s="2" t="s">
        <v>9</v>
      </c>
      <c r="Y80" s="1">
        <v>5863000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41" t="s">
        <v>1</v>
      </c>
      <c r="AN80" s="2" t="s">
        <v>1</v>
      </c>
      <c r="AO80" s="141" t="s">
        <v>1</v>
      </c>
      <c r="AP80" s="2">
        <v>0</v>
      </c>
    </row>
    <row r="81" spans="1:42" x14ac:dyDescent="0.25">
      <c r="A81" s="2" t="s">
        <v>184</v>
      </c>
      <c r="B81" s="47">
        <v>44379</v>
      </c>
      <c r="C81" s="2" t="s">
        <v>27</v>
      </c>
      <c r="D81" s="2" t="s">
        <v>49</v>
      </c>
      <c r="E81" s="2" t="s">
        <v>221</v>
      </c>
      <c r="F81" s="2" t="s">
        <v>1591</v>
      </c>
      <c r="G81" s="2" t="s">
        <v>3</v>
      </c>
      <c r="H81" s="2" t="s">
        <v>1594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926</v>
      </c>
      <c r="P81" s="2" t="s">
        <v>927</v>
      </c>
      <c r="Q81" s="1">
        <v>13347750</v>
      </c>
      <c r="R81" s="1">
        <v>0</v>
      </c>
      <c r="S81" s="1">
        <v>7692750</v>
      </c>
      <c r="T81" s="1">
        <v>4875000</v>
      </c>
      <c r="U81" s="2" t="s">
        <v>9</v>
      </c>
      <c r="V81" s="1">
        <v>780000</v>
      </c>
      <c r="W81" s="1">
        <v>0</v>
      </c>
      <c r="X81" s="2" t="s">
        <v>0</v>
      </c>
      <c r="Y81" s="1">
        <v>0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41" t="s">
        <v>1</v>
      </c>
      <c r="AN81" s="2" t="s">
        <v>1</v>
      </c>
      <c r="AO81" s="141" t="s">
        <v>1</v>
      </c>
      <c r="AP81" s="2">
        <v>0</v>
      </c>
    </row>
    <row r="82" spans="1:42" x14ac:dyDescent="0.25">
      <c r="A82" s="2" t="s">
        <v>182</v>
      </c>
      <c r="B82" s="47">
        <v>44379</v>
      </c>
      <c r="C82" s="2" t="s">
        <v>27</v>
      </c>
      <c r="D82" s="2" t="s">
        <v>49</v>
      </c>
      <c r="E82" s="2" t="s">
        <v>221</v>
      </c>
      <c r="F82" s="2" t="s">
        <v>1589</v>
      </c>
      <c r="G82" s="2" t="s">
        <v>3</v>
      </c>
      <c r="H82" s="2" t="s">
        <v>1595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390257422.15000004</v>
      </c>
      <c r="R82" s="1">
        <v>0</v>
      </c>
      <c r="S82" s="1">
        <v>268716222.5</v>
      </c>
      <c r="T82" s="1">
        <v>0</v>
      </c>
      <c r="U82" s="2" t="s">
        <v>0</v>
      </c>
      <c r="V82" s="1">
        <v>0</v>
      </c>
      <c r="W82" s="1">
        <v>104776896.25</v>
      </c>
      <c r="X82" s="2" t="s">
        <v>9</v>
      </c>
      <c r="Y82" s="1">
        <v>16764303.4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41" t="s">
        <v>1</v>
      </c>
      <c r="AN82" s="2" t="s">
        <v>1</v>
      </c>
      <c r="AO82" s="141" t="s">
        <v>1</v>
      </c>
      <c r="AP82" s="2">
        <v>0</v>
      </c>
    </row>
    <row r="83" spans="1:42" x14ac:dyDescent="0.25">
      <c r="A83" s="2" t="s">
        <v>180</v>
      </c>
      <c r="B83" s="47">
        <v>44379</v>
      </c>
      <c r="C83" s="2" t="s">
        <v>27</v>
      </c>
      <c r="D83" s="2" t="s">
        <v>49</v>
      </c>
      <c r="E83" s="2" t="s">
        <v>221</v>
      </c>
      <c r="F83" s="2" t="s">
        <v>1591</v>
      </c>
      <c r="G83" s="2" t="s">
        <v>3</v>
      </c>
      <c r="H83" s="2" t="s">
        <v>1596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933</v>
      </c>
      <c r="P83" s="2" t="s">
        <v>934</v>
      </c>
      <c r="Q83" s="1">
        <v>13347555</v>
      </c>
      <c r="R83" s="1">
        <v>0</v>
      </c>
      <c r="S83" s="1">
        <v>3700125</v>
      </c>
      <c r="T83" s="1">
        <v>8316750</v>
      </c>
      <c r="U83" s="2" t="s">
        <v>9</v>
      </c>
      <c r="V83" s="1">
        <v>1330680</v>
      </c>
      <c r="W83" s="1">
        <v>0</v>
      </c>
      <c r="X83" s="2" t="s">
        <v>0</v>
      </c>
      <c r="Y83" s="1">
        <v>0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41" t="s">
        <v>1</v>
      </c>
      <c r="AN83" s="2" t="s">
        <v>1</v>
      </c>
      <c r="AO83" s="141" t="s">
        <v>1</v>
      </c>
      <c r="AP83" s="2">
        <v>0</v>
      </c>
    </row>
    <row r="84" spans="1:42" x14ac:dyDescent="0.25">
      <c r="A84" s="2" t="s">
        <v>179</v>
      </c>
      <c r="B84" s="47">
        <v>44379</v>
      </c>
      <c r="C84" s="2" t="s">
        <v>27</v>
      </c>
      <c r="D84" s="2" t="s">
        <v>49</v>
      </c>
      <c r="E84" s="2" t="s">
        <v>221</v>
      </c>
      <c r="F84" s="2" t="s">
        <v>1589</v>
      </c>
      <c r="G84" s="2" t="s">
        <v>3</v>
      </c>
      <c r="H84" s="2" t="s">
        <v>1597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1759139197.7</v>
      </c>
      <c r="R84" s="1">
        <v>0</v>
      </c>
      <c r="S84" s="1">
        <v>1233737822.5</v>
      </c>
      <c r="T84" s="1">
        <v>0</v>
      </c>
      <c r="U84" s="2" t="s">
        <v>0</v>
      </c>
      <c r="V84" s="1">
        <v>0</v>
      </c>
      <c r="W84" s="1">
        <v>452932220</v>
      </c>
      <c r="X84" s="2" t="s">
        <v>9</v>
      </c>
      <c r="Y84" s="1">
        <v>72469155.200000018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41" t="s">
        <v>1</v>
      </c>
      <c r="AN84" s="2" t="s">
        <v>1</v>
      </c>
      <c r="AO84" s="141" t="s">
        <v>1</v>
      </c>
      <c r="AP84" s="2">
        <v>0</v>
      </c>
    </row>
    <row r="85" spans="1:42" x14ac:dyDescent="0.25">
      <c r="A85" s="2" t="s">
        <v>177</v>
      </c>
      <c r="B85" s="47">
        <v>44379</v>
      </c>
      <c r="C85" s="2" t="s">
        <v>27</v>
      </c>
      <c r="D85" s="2" t="s">
        <v>49</v>
      </c>
      <c r="E85" s="2" t="s">
        <v>221</v>
      </c>
      <c r="F85" s="2" t="s">
        <v>1591</v>
      </c>
      <c r="G85" s="2" t="s">
        <v>3</v>
      </c>
      <c r="H85" s="2" t="s">
        <v>1598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1599</v>
      </c>
      <c r="P85" s="2" t="s">
        <v>1600</v>
      </c>
      <c r="Q85" s="1">
        <v>1508000</v>
      </c>
      <c r="R85" s="1">
        <v>0</v>
      </c>
      <c r="S85" s="1">
        <v>0</v>
      </c>
      <c r="T85" s="1">
        <v>1300000</v>
      </c>
      <c r="U85" s="2" t="s">
        <v>9</v>
      </c>
      <c r="V85" s="1">
        <v>208000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41" t="s">
        <v>1</v>
      </c>
      <c r="AN85" s="2" t="s">
        <v>1</v>
      </c>
      <c r="AO85" s="141" t="s">
        <v>1</v>
      </c>
      <c r="AP85" s="2">
        <v>0</v>
      </c>
    </row>
    <row r="86" spans="1:42" x14ac:dyDescent="0.25">
      <c r="A86" s="2" t="s">
        <v>176</v>
      </c>
      <c r="B86" s="47">
        <v>44379</v>
      </c>
      <c r="C86" s="2" t="s">
        <v>27</v>
      </c>
      <c r="D86" s="2" t="s">
        <v>49</v>
      </c>
      <c r="E86" s="2" t="s">
        <v>221</v>
      </c>
      <c r="F86" s="2" t="s">
        <v>1589</v>
      </c>
      <c r="G86" s="2" t="s">
        <v>3</v>
      </c>
      <c r="H86" s="2" t="s">
        <v>1601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1">
        <v>455345944.55000001</v>
      </c>
      <c r="R86" s="1">
        <v>0</v>
      </c>
      <c r="S86" s="1">
        <v>322854798.75</v>
      </c>
      <c r="T86" s="1">
        <v>0</v>
      </c>
      <c r="U86" s="2" t="s">
        <v>0</v>
      </c>
      <c r="V86" s="1">
        <v>0</v>
      </c>
      <c r="W86" s="1">
        <v>114216505</v>
      </c>
      <c r="X86" s="2" t="s">
        <v>0</v>
      </c>
      <c r="Y86" s="1">
        <v>18274640.800000001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41" t="s">
        <v>1</v>
      </c>
      <c r="AN86" s="2" t="s">
        <v>1</v>
      </c>
      <c r="AO86" s="141" t="s">
        <v>1</v>
      </c>
      <c r="AP86" s="2">
        <v>0</v>
      </c>
    </row>
    <row r="87" spans="1:42" x14ac:dyDescent="0.25">
      <c r="A87" s="2" t="s">
        <v>174</v>
      </c>
      <c r="B87" s="47">
        <v>44379</v>
      </c>
      <c r="C87" s="2" t="s">
        <v>27</v>
      </c>
      <c r="D87" s="2" t="s">
        <v>49</v>
      </c>
      <c r="E87" s="2" t="s">
        <v>221</v>
      </c>
      <c r="F87" s="2" t="s">
        <v>1591</v>
      </c>
      <c r="G87" s="2" t="s">
        <v>3</v>
      </c>
      <c r="H87" s="2" t="s">
        <v>1602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903</v>
      </c>
      <c r="P87" s="2" t="s">
        <v>904</v>
      </c>
      <c r="Q87" s="1">
        <v>77682085</v>
      </c>
      <c r="R87" s="1">
        <v>0</v>
      </c>
      <c r="S87" s="1">
        <v>57324085</v>
      </c>
      <c r="T87" s="1">
        <v>17550000</v>
      </c>
      <c r="U87" s="2" t="s">
        <v>9</v>
      </c>
      <c r="V87" s="1">
        <v>2808000</v>
      </c>
      <c r="W87" s="1">
        <v>0</v>
      </c>
      <c r="X87" s="2" t="s">
        <v>0</v>
      </c>
      <c r="Y87" s="1">
        <v>0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41" t="s">
        <v>1</v>
      </c>
      <c r="AN87" s="2" t="s">
        <v>1</v>
      </c>
      <c r="AO87" s="141" t="s">
        <v>1</v>
      </c>
      <c r="AP87" s="2">
        <v>0</v>
      </c>
    </row>
    <row r="88" spans="1:42" x14ac:dyDescent="0.25">
      <c r="A88" s="2" t="s">
        <v>173</v>
      </c>
      <c r="B88" s="47">
        <v>44379</v>
      </c>
      <c r="C88" s="2" t="s">
        <v>27</v>
      </c>
      <c r="D88" s="2" t="s">
        <v>49</v>
      </c>
      <c r="E88" s="2" t="s">
        <v>221</v>
      </c>
      <c r="F88" s="2" t="s">
        <v>1589</v>
      </c>
      <c r="G88" s="2" t="s">
        <v>3</v>
      </c>
      <c r="H88" s="2" t="s">
        <v>1603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717136571.29999995</v>
      </c>
      <c r="R88" s="1">
        <v>0</v>
      </c>
      <c r="S88" s="1">
        <v>519672208.75</v>
      </c>
      <c r="T88" s="1">
        <v>0</v>
      </c>
      <c r="U88" s="2" t="s">
        <v>0</v>
      </c>
      <c r="V88" s="1">
        <v>0</v>
      </c>
      <c r="W88" s="1">
        <v>170227898.75</v>
      </c>
      <c r="X88" s="2" t="s">
        <v>9</v>
      </c>
      <c r="Y88" s="1">
        <v>27236463.800000001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41" t="s">
        <v>1</v>
      </c>
      <c r="AN88" s="2" t="s">
        <v>1</v>
      </c>
      <c r="AO88" s="141" t="s">
        <v>1</v>
      </c>
      <c r="AP88" s="2">
        <v>0</v>
      </c>
    </row>
    <row r="89" spans="1:42" x14ac:dyDescent="0.25">
      <c r="A89" s="2" t="s">
        <v>172</v>
      </c>
      <c r="B89" s="47">
        <v>44379</v>
      </c>
      <c r="C89" s="2" t="s">
        <v>27</v>
      </c>
      <c r="D89" s="2" t="s">
        <v>49</v>
      </c>
      <c r="E89" s="2" t="s">
        <v>221</v>
      </c>
      <c r="F89" s="2" t="s">
        <v>1591</v>
      </c>
      <c r="G89" s="2" t="s">
        <v>3</v>
      </c>
      <c r="H89" s="2" t="s">
        <v>1604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1605</v>
      </c>
      <c r="P89" s="2" t="s">
        <v>1606</v>
      </c>
      <c r="Q89" s="1">
        <v>60580000</v>
      </c>
      <c r="R89" s="1">
        <v>0</v>
      </c>
      <c r="S89" s="1">
        <v>60580000</v>
      </c>
      <c r="T89" s="1">
        <v>0</v>
      </c>
      <c r="U89" s="2" t="s">
        <v>0</v>
      </c>
      <c r="V89" s="1">
        <v>0</v>
      </c>
      <c r="W89" s="1">
        <v>0</v>
      </c>
      <c r="X89" s="2" t="s">
        <v>0</v>
      </c>
      <c r="Y89" s="1">
        <v>0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41" t="s">
        <v>1</v>
      </c>
      <c r="AN89" s="2" t="s">
        <v>1</v>
      </c>
      <c r="AO89" s="141" t="s">
        <v>1</v>
      </c>
      <c r="AP89" s="2">
        <v>0</v>
      </c>
    </row>
    <row r="90" spans="1:42" x14ac:dyDescent="0.25">
      <c r="A90" s="2" t="s">
        <v>171</v>
      </c>
      <c r="B90" s="47">
        <v>44379</v>
      </c>
      <c r="C90" s="2" t="s">
        <v>27</v>
      </c>
      <c r="D90" s="2" t="s">
        <v>49</v>
      </c>
      <c r="E90" s="2" t="s">
        <v>221</v>
      </c>
      <c r="F90" s="2" t="s">
        <v>1589</v>
      </c>
      <c r="G90" s="2" t="s">
        <v>3</v>
      </c>
      <c r="H90" s="2" t="s">
        <v>1607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61889572.338799998</v>
      </c>
      <c r="R90" s="1">
        <v>0</v>
      </c>
      <c r="S90" s="1">
        <v>32156250</v>
      </c>
      <c r="T90" s="1">
        <v>0</v>
      </c>
      <c r="U90" s="2" t="s">
        <v>0</v>
      </c>
      <c r="V90" s="1">
        <v>0</v>
      </c>
      <c r="W90" s="1">
        <v>25632174.43</v>
      </c>
      <c r="X90" s="2" t="s">
        <v>9</v>
      </c>
      <c r="Y90" s="1">
        <v>4101147.9087999999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41" t="s">
        <v>1</v>
      </c>
      <c r="AN90" s="2" t="s">
        <v>1</v>
      </c>
      <c r="AO90" s="141" t="s">
        <v>1</v>
      </c>
      <c r="AP90" s="2">
        <v>0</v>
      </c>
    </row>
    <row r="91" spans="1:42" x14ac:dyDescent="0.25">
      <c r="A91" s="2" t="s">
        <v>103</v>
      </c>
      <c r="B91" s="47">
        <v>44380</v>
      </c>
      <c r="C91" s="2" t="s">
        <v>6</v>
      </c>
      <c r="D91" s="2" t="s">
        <v>14</v>
      </c>
      <c r="E91" s="2" t="s">
        <v>181</v>
      </c>
      <c r="F91" s="2" t="s">
        <v>1518</v>
      </c>
      <c r="G91" s="2" t="s">
        <v>3</v>
      </c>
      <c r="H91" s="2" t="s">
        <v>1608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2209001675</v>
      </c>
      <c r="R91" s="1">
        <v>0</v>
      </c>
      <c r="S91" s="1">
        <v>2069911295</v>
      </c>
      <c r="T91" s="1">
        <v>0</v>
      </c>
      <c r="U91" s="2" t="s">
        <v>0</v>
      </c>
      <c r="V91" s="1">
        <v>0</v>
      </c>
      <c r="W91" s="1">
        <v>119905500</v>
      </c>
      <c r="X91" s="2" t="s">
        <v>0</v>
      </c>
      <c r="Y91" s="1">
        <v>19184880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41" t="s">
        <v>1</v>
      </c>
      <c r="AN91" s="2" t="s">
        <v>1</v>
      </c>
      <c r="AO91" s="141" t="s">
        <v>1</v>
      </c>
      <c r="AP91" s="2">
        <v>0</v>
      </c>
    </row>
    <row r="92" spans="1:42" x14ac:dyDescent="0.25">
      <c r="A92" s="2" t="s">
        <v>169</v>
      </c>
      <c r="B92" s="47">
        <v>44379</v>
      </c>
      <c r="C92" s="2" t="s">
        <v>6</v>
      </c>
      <c r="D92" s="2" t="s">
        <v>49</v>
      </c>
      <c r="E92" s="2" t="s">
        <v>230</v>
      </c>
      <c r="F92" s="2" t="s">
        <v>1034</v>
      </c>
      <c r="G92" s="2" t="s">
        <v>13</v>
      </c>
      <c r="H92" s="2" t="s">
        <v>1</v>
      </c>
      <c r="I92" s="1" t="s">
        <v>1609</v>
      </c>
      <c r="J92" s="1" t="s">
        <v>1</v>
      </c>
      <c r="K92" s="1" t="s">
        <v>1610</v>
      </c>
      <c r="L92" s="1" t="s">
        <v>1611</v>
      </c>
      <c r="M92" s="1">
        <v>23009415</v>
      </c>
      <c r="N92" s="2" t="s">
        <v>12</v>
      </c>
      <c r="O92" s="2" t="s">
        <v>1612</v>
      </c>
      <c r="P92" s="2" t="s">
        <v>1613</v>
      </c>
      <c r="Q92" s="1">
        <v>-10040940</v>
      </c>
      <c r="R92" s="1">
        <v>0</v>
      </c>
      <c r="S92" s="1">
        <v>-10040940</v>
      </c>
      <c r="T92" s="1">
        <v>0</v>
      </c>
      <c r="U92" s="2" t="s">
        <v>0</v>
      </c>
      <c r="V92" s="1">
        <v>0</v>
      </c>
      <c r="W92" s="1">
        <v>0</v>
      </c>
      <c r="X92" s="2" t="s">
        <v>0</v>
      </c>
      <c r="Y92" s="1">
        <v>0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41" t="s">
        <v>1</v>
      </c>
      <c r="AN92" s="2" t="s">
        <v>1</v>
      </c>
      <c r="AO92" s="141" t="s">
        <v>1</v>
      </c>
      <c r="AP92" s="2">
        <v>0</v>
      </c>
    </row>
    <row r="93" spans="1:42" x14ac:dyDescent="0.25">
      <c r="A93" s="2" t="s">
        <v>168</v>
      </c>
      <c r="B93" s="47">
        <v>44379</v>
      </c>
      <c r="C93" s="2" t="s">
        <v>6</v>
      </c>
      <c r="D93" s="2" t="s">
        <v>49</v>
      </c>
      <c r="E93" s="2" t="s">
        <v>230</v>
      </c>
      <c r="F93" s="2" t="s">
        <v>1034</v>
      </c>
      <c r="G93" s="2" t="s">
        <v>3</v>
      </c>
      <c r="H93" s="2" t="s">
        <v>1614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3765395103.8499994</v>
      </c>
      <c r="R93" s="1">
        <v>0</v>
      </c>
      <c r="S93" s="1">
        <v>2846816206.25</v>
      </c>
      <c r="T93" s="1">
        <v>0</v>
      </c>
      <c r="U93" s="2" t="s">
        <v>0</v>
      </c>
      <c r="V93" s="1">
        <v>0</v>
      </c>
      <c r="W93" s="1">
        <v>791878360</v>
      </c>
      <c r="X93" s="2" t="s">
        <v>0</v>
      </c>
      <c r="Y93" s="1">
        <v>126700537.60000001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41" t="s">
        <v>1</v>
      </c>
      <c r="AN93" s="2" t="s">
        <v>1</v>
      </c>
      <c r="AO93" s="141" t="s">
        <v>1</v>
      </c>
      <c r="AP93" s="2">
        <v>0</v>
      </c>
    </row>
    <row r="94" spans="1:42" x14ac:dyDescent="0.25">
      <c r="A94" s="2" t="s">
        <v>167</v>
      </c>
      <c r="B94" s="47">
        <v>44379</v>
      </c>
      <c r="C94" s="2" t="s">
        <v>27</v>
      </c>
      <c r="D94" s="2" t="s">
        <v>42</v>
      </c>
      <c r="E94" s="2" t="s">
        <v>212</v>
      </c>
      <c r="F94" s="2" t="s">
        <v>1319</v>
      </c>
      <c r="G94" s="2" t="s">
        <v>3</v>
      </c>
      <c r="H94" s="2" t="s">
        <v>1615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1030732363.45</v>
      </c>
      <c r="R94" s="1">
        <v>0</v>
      </c>
      <c r="S94" s="1">
        <v>789702653.75</v>
      </c>
      <c r="T94" s="1">
        <v>0</v>
      </c>
      <c r="U94" s="2" t="s">
        <v>0</v>
      </c>
      <c r="V94" s="1">
        <v>0</v>
      </c>
      <c r="W94" s="1">
        <v>207784232.5</v>
      </c>
      <c r="X94" s="2" t="s">
        <v>9</v>
      </c>
      <c r="Y94" s="1">
        <v>33245477.199999999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41" t="s">
        <v>1</v>
      </c>
      <c r="AN94" s="2" t="s">
        <v>1</v>
      </c>
      <c r="AO94" s="141" t="s">
        <v>1</v>
      </c>
      <c r="AP94" s="2">
        <v>0</v>
      </c>
    </row>
    <row r="95" spans="1:42" x14ac:dyDescent="0.25">
      <c r="A95" s="2" t="s">
        <v>20</v>
      </c>
      <c r="B95" s="47">
        <v>44381</v>
      </c>
      <c r="C95" s="2" t="s">
        <v>6</v>
      </c>
      <c r="D95" s="2" t="s">
        <v>14</v>
      </c>
      <c r="E95" s="2" t="s">
        <v>181</v>
      </c>
      <c r="F95" s="2" t="s">
        <v>1616</v>
      </c>
      <c r="G95" s="2" t="s">
        <v>3</v>
      </c>
      <c r="H95" s="2" t="s">
        <v>1617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42328195</v>
      </c>
      <c r="R95" s="1">
        <v>0</v>
      </c>
      <c r="S95" s="1">
        <v>30957875</v>
      </c>
      <c r="T95" s="1">
        <v>0</v>
      </c>
      <c r="U95" s="2" t="s">
        <v>0</v>
      </c>
      <c r="V95" s="1">
        <v>0</v>
      </c>
      <c r="W95" s="1">
        <v>9802000</v>
      </c>
      <c r="X95" s="2" t="s">
        <v>9</v>
      </c>
      <c r="Y95" s="1">
        <v>1568320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41" t="s">
        <v>1</v>
      </c>
      <c r="AN95" s="2" t="s">
        <v>1</v>
      </c>
      <c r="AO95" s="141" t="s">
        <v>1</v>
      </c>
      <c r="AP95" s="2">
        <v>0</v>
      </c>
    </row>
    <row r="96" spans="1:42" x14ac:dyDescent="0.25">
      <c r="A96" s="2" t="s">
        <v>18</v>
      </c>
      <c r="B96" s="47">
        <v>44381</v>
      </c>
      <c r="C96" s="2" t="s">
        <v>6</v>
      </c>
      <c r="D96" s="2" t="s">
        <v>14</v>
      </c>
      <c r="E96" s="2" t="s">
        <v>181</v>
      </c>
      <c r="F96" s="2" t="s">
        <v>1618</v>
      </c>
      <c r="G96" s="2" t="s">
        <v>3</v>
      </c>
      <c r="H96" s="2" t="s">
        <v>1619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1620</v>
      </c>
      <c r="P96" s="2" t="s">
        <v>1621</v>
      </c>
      <c r="Q96" s="1">
        <v>4252690</v>
      </c>
      <c r="R96" s="1">
        <v>0</v>
      </c>
      <c r="S96" s="1">
        <v>4252690</v>
      </c>
      <c r="T96" s="1">
        <v>0</v>
      </c>
      <c r="U96" s="2" t="s">
        <v>0</v>
      </c>
      <c r="V96" s="1">
        <v>0</v>
      </c>
      <c r="W96" s="1">
        <v>0</v>
      </c>
      <c r="X96" s="2" t="s">
        <v>0</v>
      </c>
      <c r="Y96" s="1">
        <v>0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41" t="s">
        <v>1</v>
      </c>
      <c r="AN96" s="2" t="s">
        <v>1</v>
      </c>
      <c r="AO96" s="141" t="s">
        <v>1</v>
      </c>
      <c r="AP96" s="2">
        <v>0</v>
      </c>
    </row>
    <row r="97" spans="1:42" x14ac:dyDescent="0.25">
      <c r="A97" s="2" t="s">
        <v>164</v>
      </c>
      <c r="B97" s="47">
        <v>44379</v>
      </c>
      <c r="C97" s="2" t="s">
        <v>6</v>
      </c>
      <c r="D97" s="2" t="s">
        <v>42</v>
      </c>
      <c r="E97" s="2" t="s">
        <v>219</v>
      </c>
      <c r="F97" s="2" t="s">
        <v>1021</v>
      </c>
      <c r="G97" s="2" t="s">
        <v>3</v>
      </c>
      <c r="H97" s="2" t="s">
        <v>1622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</v>
      </c>
      <c r="P97" s="2" t="s">
        <v>1</v>
      </c>
      <c r="Q97" s="1">
        <v>2570903017.3499999</v>
      </c>
      <c r="R97" s="1">
        <v>0</v>
      </c>
      <c r="S97" s="1">
        <v>1943511662.5</v>
      </c>
      <c r="T97" s="1">
        <v>0</v>
      </c>
      <c r="U97" s="2" t="s">
        <v>0</v>
      </c>
      <c r="V97" s="1">
        <v>0</v>
      </c>
      <c r="W97" s="1">
        <v>540854616.25</v>
      </c>
      <c r="X97" s="2" t="s">
        <v>9</v>
      </c>
      <c r="Y97" s="1">
        <v>86536738.599999994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41" t="s">
        <v>1</v>
      </c>
      <c r="AN97" s="2" t="s">
        <v>1</v>
      </c>
      <c r="AO97" s="141" t="s">
        <v>1</v>
      </c>
      <c r="AP97" s="2">
        <v>0</v>
      </c>
    </row>
    <row r="98" spans="1:42" x14ac:dyDescent="0.25">
      <c r="A98" s="2" t="s">
        <v>163</v>
      </c>
      <c r="B98" s="47">
        <v>44379</v>
      </c>
      <c r="C98" s="2" t="s">
        <v>6</v>
      </c>
      <c r="D98" s="2" t="s">
        <v>42</v>
      </c>
      <c r="E98" s="2" t="s">
        <v>219</v>
      </c>
      <c r="F98" s="2" t="s">
        <v>1021</v>
      </c>
      <c r="G98" s="2" t="s">
        <v>3</v>
      </c>
      <c r="H98" s="2" t="s">
        <v>1623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1624</v>
      </c>
      <c r="P98" s="2" t="s">
        <v>1625</v>
      </c>
      <c r="Q98" s="1">
        <v>127302500</v>
      </c>
      <c r="R98" s="1">
        <v>0</v>
      </c>
      <c r="S98" s="1">
        <v>127302500</v>
      </c>
      <c r="T98" s="1">
        <v>0</v>
      </c>
      <c r="U98" s="2" t="s">
        <v>0</v>
      </c>
      <c r="V98" s="1">
        <v>0</v>
      </c>
      <c r="W98" s="1">
        <v>0</v>
      </c>
      <c r="X98" s="2" t="s">
        <v>0</v>
      </c>
      <c r="Y98" s="1">
        <v>0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41" t="s">
        <v>1</v>
      </c>
      <c r="AN98" s="2" t="s">
        <v>1</v>
      </c>
      <c r="AO98" s="141" t="s">
        <v>1</v>
      </c>
      <c r="AP98" s="2">
        <v>0</v>
      </c>
    </row>
    <row r="99" spans="1:42" x14ac:dyDescent="0.25">
      <c r="A99" s="2" t="s">
        <v>162</v>
      </c>
      <c r="B99" s="47">
        <v>44379</v>
      </c>
      <c r="C99" s="2" t="s">
        <v>6</v>
      </c>
      <c r="D99" s="2" t="s">
        <v>42</v>
      </c>
      <c r="E99" s="2" t="s">
        <v>219</v>
      </c>
      <c r="F99" s="2" t="s">
        <v>1021</v>
      </c>
      <c r="G99" s="2" t="s">
        <v>3</v>
      </c>
      <c r="H99" s="2" t="s">
        <v>1626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2</v>
      </c>
      <c r="P99" s="2" t="s">
        <v>1</v>
      </c>
      <c r="Q99" s="1">
        <v>98636005</v>
      </c>
      <c r="R99" s="1">
        <v>0</v>
      </c>
      <c r="S99" s="1">
        <v>98522905</v>
      </c>
      <c r="T99" s="1">
        <v>0</v>
      </c>
      <c r="U99" s="2" t="s">
        <v>0</v>
      </c>
      <c r="V99" s="1">
        <v>0</v>
      </c>
      <c r="W99" s="1">
        <v>97500</v>
      </c>
      <c r="X99" s="2" t="s">
        <v>0</v>
      </c>
      <c r="Y99" s="1">
        <v>15600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41" t="s">
        <v>1</v>
      </c>
      <c r="AN99" s="2" t="s">
        <v>1</v>
      </c>
      <c r="AO99" s="141" t="s">
        <v>1</v>
      </c>
      <c r="AP99" s="2">
        <v>0</v>
      </c>
    </row>
    <row r="100" spans="1:42" x14ac:dyDescent="0.25">
      <c r="A100" s="2" t="s">
        <v>161</v>
      </c>
      <c r="B100" s="47">
        <v>44379</v>
      </c>
      <c r="C100" s="2" t="s">
        <v>6</v>
      </c>
      <c r="D100" s="2" t="s">
        <v>42</v>
      </c>
      <c r="E100" s="2" t="s">
        <v>215</v>
      </c>
      <c r="F100" s="2" t="s">
        <v>1066</v>
      </c>
      <c r="G100" s="2" t="s">
        <v>906</v>
      </c>
      <c r="H100" s="2" t="s">
        <v>1627</v>
      </c>
      <c r="I100" s="1"/>
      <c r="J100" s="1"/>
      <c r="K100" s="1"/>
      <c r="L100" s="1"/>
      <c r="M100" s="1">
        <v>0</v>
      </c>
      <c r="N100" s="2"/>
      <c r="O100" s="2" t="s">
        <v>2</v>
      </c>
      <c r="P100" s="2"/>
      <c r="Q100" s="1">
        <v>2070646885.4000001</v>
      </c>
      <c r="R100" s="1">
        <v>0</v>
      </c>
      <c r="S100" s="1">
        <v>2070646885.4000001</v>
      </c>
      <c r="T100" s="1">
        <v>0</v>
      </c>
      <c r="U100" s="2" t="s">
        <v>0</v>
      </c>
      <c r="V100" s="1">
        <v>0</v>
      </c>
      <c r="W100" s="1">
        <v>0</v>
      </c>
      <c r="X100" s="2" t="s">
        <v>0</v>
      </c>
      <c r="Y100" s="1">
        <v>0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41"/>
      <c r="AN100" s="2"/>
      <c r="AO100" s="141"/>
      <c r="AP100" s="2">
        <v>0</v>
      </c>
    </row>
    <row r="101" spans="1:42" ht="13.5" customHeight="1" x14ac:dyDescent="0.25">
      <c r="A101" s="2" t="s">
        <v>160</v>
      </c>
      <c r="B101" s="47">
        <v>44379</v>
      </c>
      <c r="C101" s="2" t="s">
        <v>6</v>
      </c>
      <c r="D101" s="2" t="s">
        <v>42</v>
      </c>
      <c r="E101" s="2" t="s">
        <v>215</v>
      </c>
      <c r="F101" s="2" t="s">
        <v>1066</v>
      </c>
      <c r="G101" s="2" t="s">
        <v>13</v>
      </c>
      <c r="H101" s="2"/>
      <c r="I101" s="1" t="s">
        <v>1628</v>
      </c>
      <c r="J101" s="1"/>
      <c r="K101" s="1"/>
      <c r="L101" s="1"/>
      <c r="M101" s="1">
        <v>0</v>
      </c>
      <c r="N101" s="2"/>
      <c r="O101" s="2" t="s">
        <v>1133</v>
      </c>
      <c r="P101" s="2"/>
      <c r="Q101" s="1">
        <v>-58037500</v>
      </c>
      <c r="R101" s="1">
        <v>0</v>
      </c>
      <c r="S101" s="1">
        <v>-58037500</v>
      </c>
      <c r="T101" s="1">
        <v>0</v>
      </c>
      <c r="U101" s="2" t="s">
        <v>0</v>
      </c>
      <c r="V101" s="1">
        <v>0</v>
      </c>
      <c r="W101" s="1">
        <v>0</v>
      </c>
      <c r="X101" s="2" t="s">
        <v>0</v>
      </c>
      <c r="Y101" s="1">
        <v>0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41"/>
      <c r="AN101" s="2"/>
      <c r="AO101" s="141"/>
      <c r="AP101" s="2">
        <v>0</v>
      </c>
    </row>
    <row r="102" spans="1:42" x14ac:dyDescent="0.25">
      <c r="A102" s="2" t="s">
        <v>159</v>
      </c>
      <c r="B102" s="47">
        <v>44379</v>
      </c>
      <c r="C102" s="2" t="s">
        <v>27</v>
      </c>
      <c r="D102" s="2" t="s">
        <v>38</v>
      </c>
      <c r="E102" s="2" t="s">
        <v>4</v>
      </c>
      <c r="F102" s="2" t="s">
        <v>1213</v>
      </c>
      <c r="G102" s="2" t="s">
        <v>3</v>
      </c>
      <c r="H102" s="2" t="s">
        <v>1629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1744283296.3000004</v>
      </c>
      <c r="R102" s="1">
        <v>0</v>
      </c>
      <c r="S102" s="1">
        <v>1021562741.25</v>
      </c>
      <c r="T102" s="1">
        <v>0</v>
      </c>
      <c r="U102" s="2" t="s">
        <v>0</v>
      </c>
      <c r="V102" s="1">
        <v>0</v>
      </c>
      <c r="W102" s="1">
        <v>623034961.25</v>
      </c>
      <c r="X102" s="2" t="s">
        <v>9</v>
      </c>
      <c r="Y102" s="1">
        <v>99685593.800000012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41" t="s">
        <v>1</v>
      </c>
      <c r="AN102" s="2" t="s">
        <v>1</v>
      </c>
      <c r="AO102" s="141" t="s">
        <v>1</v>
      </c>
      <c r="AP102" s="2">
        <v>0</v>
      </c>
    </row>
    <row r="103" spans="1:42" x14ac:dyDescent="0.25">
      <c r="A103" s="2" t="s">
        <v>158</v>
      </c>
      <c r="B103" s="47">
        <v>44379</v>
      </c>
      <c r="C103" s="2" t="s">
        <v>27</v>
      </c>
      <c r="D103" s="2" t="s">
        <v>38</v>
      </c>
      <c r="E103" s="2" t="s">
        <v>4</v>
      </c>
      <c r="F103" s="2" t="s">
        <v>1422</v>
      </c>
      <c r="G103" s="2" t="s">
        <v>3</v>
      </c>
      <c r="H103" s="2" t="s">
        <v>1630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1153</v>
      </c>
      <c r="P103" s="2" t="s">
        <v>1154</v>
      </c>
      <c r="Q103" s="1">
        <v>82023852.950000003</v>
      </c>
      <c r="R103" s="1">
        <v>0</v>
      </c>
      <c r="S103" s="1">
        <v>36247250</v>
      </c>
      <c r="T103" s="1">
        <v>39462588.75</v>
      </c>
      <c r="U103" s="2" t="s">
        <v>9</v>
      </c>
      <c r="V103" s="1">
        <v>6314014.2000000002</v>
      </c>
      <c r="W103" s="1">
        <v>0</v>
      </c>
      <c r="X103" s="2" t="s">
        <v>0</v>
      </c>
      <c r="Y103" s="1">
        <v>0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41" t="s">
        <v>1</v>
      </c>
      <c r="AN103" s="2" t="s">
        <v>1</v>
      </c>
      <c r="AO103" s="141" t="s">
        <v>1</v>
      </c>
      <c r="AP103" s="2">
        <v>0</v>
      </c>
    </row>
    <row r="104" spans="1:42" x14ac:dyDescent="0.25">
      <c r="A104" s="2" t="s">
        <v>157</v>
      </c>
      <c r="B104" s="47">
        <v>44379</v>
      </c>
      <c r="C104" s="2" t="s">
        <v>27</v>
      </c>
      <c r="D104" s="2" t="s">
        <v>38</v>
      </c>
      <c r="E104" s="2" t="s">
        <v>4</v>
      </c>
      <c r="F104" s="2" t="s">
        <v>1213</v>
      </c>
      <c r="G104" s="2" t="s">
        <v>3</v>
      </c>
      <c r="H104" s="2" t="s">
        <v>1631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713756356.05000007</v>
      </c>
      <c r="R104" s="1">
        <v>0</v>
      </c>
      <c r="S104" s="1">
        <v>459261130</v>
      </c>
      <c r="T104" s="1">
        <v>0</v>
      </c>
      <c r="U104" s="2" t="s">
        <v>0</v>
      </c>
      <c r="V104" s="1">
        <v>0</v>
      </c>
      <c r="W104" s="1">
        <v>219392436.25</v>
      </c>
      <c r="X104" s="2" t="s">
        <v>9</v>
      </c>
      <c r="Y104" s="1">
        <v>35102789.799999997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41" t="s">
        <v>1</v>
      </c>
      <c r="AN104" s="2" t="s">
        <v>1</v>
      </c>
      <c r="AO104" s="141" t="s">
        <v>1</v>
      </c>
      <c r="AP104" s="2">
        <v>0</v>
      </c>
    </row>
    <row r="105" spans="1:42" x14ac:dyDescent="0.25">
      <c r="A105" s="2" t="s">
        <v>156</v>
      </c>
      <c r="B105" s="47">
        <v>44379</v>
      </c>
      <c r="C105" s="2" t="s">
        <v>27</v>
      </c>
      <c r="D105" s="2" t="s">
        <v>38</v>
      </c>
      <c r="E105" s="2" t="s">
        <v>4</v>
      </c>
      <c r="F105" s="2" t="s">
        <v>1422</v>
      </c>
      <c r="G105" s="2" t="s">
        <v>3</v>
      </c>
      <c r="H105" s="2" t="s">
        <v>1632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1106</v>
      </c>
      <c r="P105" s="2" t="s">
        <v>1107</v>
      </c>
      <c r="Q105" s="1">
        <v>93817174.950000003</v>
      </c>
      <c r="R105" s="1">
        <v>0</v>
      </c>
      <c r="S105" s="1">
        <v>41444404.549999997</v>
      </c>
      <c r="T105" s="1">
        <v>45148940</v>
      </c>
      <c r="U105" s="2" t="s">
        <v>9</v>
      </c>
      <c r="V105" s="1">
        <v>7223830.4000000004</v>
      </c>
      <c r="W105" s="1">
        <v>0</v>
      </c>
      <c r="X105" s="2" t="s">
        <v>0</v>
      </c>
      <c r="Y105" s="1">
        <v>0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41" t="s">
        <v>1</v>
      </c>
      <c r="AN105" s="2" t="s">
        <v>1</v>
      </c>
      <c r="AO105" s="141" t="s">
        <v>1</v>
      </c>
      <c r="AP105" s="2">
        <v>0</v>
      </c>
    </row>
    <row r="106" spans="1:42" x14ac:dyDescent="0.25">
      <c r="A106" s="2" t="s">
        <v>155</v>
      </c>
      <c r="B106" s="47">
        <v>44379</v>
      </c>
      <c r="C106" s="2" t="s">
        <v>6</v>
      </c>
      <c r="D106" s="2" t="s">
        <v>38</v>
      </c>
      <c r="E106" s="2" t="s">
        <v>210</v>
      </c>
      <c r="F106" s="2" t="s">
        <v>1538</v>
      </c>
      <c r="G106" s="2" t="s">
        <v>13</v>
      </c>
      <c r="H106" s="2" t="s">
        <v>1</v>
      </c>
      <c r="I106" s="1" t="s">
        <v>1282</v>
      </c>
      <c r="J106" s="1" t="s">
        <v>1</v>
      </c>
      <c r="K106" s="1" t="s">
        <v>1633</v>
      </c>
      <c r="L106" s="1" t="s">
        <v>1611</v>
      </c>
      <c r="M106" s="1">
        <v>50837806.5</v>
      </c>
      <c r="N106" s="2" t="s">
        <v>12</v>
      </c>
      <c r="O106" s="2" t="s">
        <v>1634</v>
      </c>
      <c r="P106" s="2" t="s">
        <v>1635</v>
      </c>
      <c r="Q106" s="1">
        <v>-5408000</v>
      </c>
      <c r="R106" s="1">
        <v>0</v>
      </c>
      <c r="S106" s="1">
        <v>-5408000</v>
      </c>
      <c r="T106" s="1">
        <v>0</v>
      </c>
      <c r="U106" s="2" t="s">
        <v>0</v>
      </c>
      <c r="V106" s="1">
        <v>0</v>
      </c>
      <c r="W106" s="1">
        <v>0</v>
      </c>
      <c r="X106" s="2" t="s">
        <v>0</v>
      </c>
      <c r="Y106" s="1">
        <v>0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41" t="s">
        <v>1</v>
      </c>
      <c r="AN106" s="2" t="s">
        <v>1</v>
      </c>
      <c r="AO106" s="141" t="s">
        <v>1</v>
      </c>
      <c r="AP106" s="2">
        <v>0</v>
      </c>
    </row>
    <row r="107" spans="1:42" x14ac:dyDescent="0.25">
      <c r="A107" s="2" t="s">
        <v>154</v>
      </c>
      <c r="B107" s="47">
        <v>44379</v>
      </c>
      <c r="C107" s="2" t="s">
        <v>6</v>
      </c>
      <c r="D107" s="2" t="s">
        <v>38</v>
      </c>
      <c r="E107" s="2" t="s">
        <v>210</v>
      </c>
      <c r="F107" s="2" t="s">
        <v>1538</v>
      </c>
      <c r="G107" s="2" t="s">
        <v>3</v>
      </c>
      <c r="H107" s="2" t="s">
        <v>1636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3945084872.1499996</v>
      </c>
      <c r="R107" s="1">
        <v>0</v>
      </c>
      <c r="S107" s="1">
        <v>3050345934.9499998</v>
      </c>
      <c r="T107" s="1">
        <v>0</v>
      </c>
      <c r="U107" s="2" t="s">
        <v>0</v>
      </c>
      <c r="V107" s="1">
        <v>0</v>
      </c>
      <c r="W107" s="1">
        <v>771326670</v>
      </c>
      <c r="X107" s="2" t="s">
        <v>9</v>
      </c>
      <c r="Y107" s="1">
        <v>123412267.2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41" t="s">
        <v>1</v>
      </c>
      <c r="AN107" s="2" t="s">
        <v>1</v>
      </c>
      <c r="AO107" s="141" t="s">
        <v>1</v>
      </c>
      <c r="AP107" s="2">
        <v>0</v>
      </c>
    </row>
    <row r="108" spans="1:42" x14ac:dyDescent="0.25">
      <c r="A108" s="2" t="s">
        <v>16</v>
      </c>
      <c r="B108" s="47">
        <v>44381</v>
      </c>
      <c r="C108" s="2" t="s">
        <v>6</v>
      </c>
      <c r="D108" s="2" t="s">
        <v>14</v>
      </c>
      <c r="E108" s="2" t="s">
        <v>181</v>
      </c>
      <c r="F108" s="2" t="s">
        <v>1616</v>
      </c>
      <c r="G108" s="2" t="s">
        <v>3</v>
      </c>
      <c r="H108" s="2" t="s">
        <v>1637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57135650</v>
      </c>
      <c r="R108" s="1">
        <v>0</v>
      </c>
      <c r="S108" s="1">
        <v>56909450</v>
      </c>
      <c r="T108" s="1">
        <v>0</v>
      </c>
      <c r="U108" s="2" t="s">
        <v>0</v>
      </c>
      <c r="V108" s="1">
        <v>0</v>
      </c>
      <c r="W108" s="1">
        <v>195000</v>
      </c>
      <c r="X108" s="2" t="s">
        <v>0</v>
      </c>
      <c r="Y108" s="1">
        <v>31200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41" t="s">
        <v>1</v>
      </c>
      <c r="AN108" s="2" t="s">
        <v>1</v>
      </c>
      <c r="AO108" s="141" t="s">
        <v>1</v>
      </c>
      <c r="AP108" s="2">
        <v>0</v>
      </c>
    </row>
    <row r="109" spans="1:42" x14ac:dyDescent="0.25">
      <c r="A109" s="2" t="s">
        <v>15</v>
      </c>
      <c r="B109" s="47">
        <v>44381</v>
      </c>
      <c r="C109" s="2" t="s">
        <v>6</v>
      </c>
      <c r="D109" s="2" t="s">
        <v>14</v>
      </c>
      <c r="E109" s="2" t="s">
        <v>181</v>
      </c>
      <c r="F109" s="2" t="s">
        <v>1618</v>
      </c>
      <c r="G109" s="2" t="s">
        <v>3</v>
      </c>
      <c r="H109" s="2" t="s">
        <v>1638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1639</v>
      </c>
      <c r="P109" s="2" t="s">
        <v>1640</v>
      </c>
      <c r="Q109" s="1">
        <v>11208210</v>
      </c>
      <c r="R109" s="1">
        <v>0</v>
      </c>
      <c r="S109" s="1">
        <v>0</v>
      </c>
      <c r="T109" s="1">
        <v>9662250</v>
      </c>
      <c r="U109" s="2" t="s">
        <v>9</v>
      </c>
      <c r="V109" s="1">
        <v>1545960</v>
      </c>
      <c r="W109" s="1">
        <v>0</v>
      </c>
      <c r="X109" s="2" t="s">
        <v>0</v>
      </c>
      <c r="Y109" s="1">
        <v>0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41" t="s">
        <v>1</v>
      </c>
      <c r="AN109" s="2" t="s">
        <v>1</v>
      </c>
      <c r="AO109" s="141" t="s">
        <v>1</v>
      </c>
      <c r="AP109" s="2">
        <v>0</v>
      </c>
    </row>
    <row r="110" spans="1:42" x14ac:dyDescent="0.25">
      <c r="A110" s="2" t="s">
        <v>11</v>
      </c>
      <c r="B110" s="47">
        <v>44381</v>
      </c>
      <c r="C110" s="2" t="s">
        <v>6</v>
      </c>
      <c r="D110" s="2" t="s">
        <v>14</v>
      </c>
      <c r="E110" s="2" t="s">
        <v>181</v>
      </c>
      <c r="F110" s="2" t="s">
        <v>1616</v>
      </c>
      <c r="G110" s="2" t="s">
        <v>3</v>
      </c>
      <c r="H110" s="2" t="s">
        <v>1641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1454496172.1000001</v>
      </c>
      <c r="R110" s="1">
        <v>0</v>
      </c>
      <c r="S110" s="1">
        <v>1374287612.5</v>
      </c>
      <c r="T110" s="1">
        <v>0</v>
      </c>
      <c r="U110" s="2" t="s">
        <v>0</v>
      </c>
      <c r="V110" s="1">
        <v>0</v>
      </c>
      <c r="W110" s="1">
        <v>69145310</v>
      </c>
      <c r="X110" s="2" t="s">
        <v>9</v>
      </c>
      <c r="Y110" s="1">
        <v>11063249.6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41" t="s">
        <v>1</v>
      </c>
      <c r="AN110" s="2" t="s">
        <v>1</v>
      </c>
      <c r="AO110" s="141" t="s">
        <v>1</v>
      </c>
      <c r="AP110" s="2">
        <v>0</v>
      </c>
    </row>
    <row r="111" spans="1:42" x14ac:dyDescent="0.25">
      <c r="A111" s="2" t="s">
        <v>450</v>
      </c>
      <c r="B111" s="47">
        <v>44382</v>
      </c>
      <c r="C111" s="2" t="s">
        <v>6</v>
      </c>
      <c r="D111" s="2" t="s">
        <v>14</v>
      </c>
      <c r="E111" s="2" t="s">
        <v>181</v>
      </c>
      <c r="F111" s="2" t="s">
        <v>1642</v>
      </c>
      <c r="G111" s="2" t="s">
        <v>3</v>
      </c>
      <c r="H111" s="2" t="s">
        <v>1643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2</v>
      </c>
      <c r="P111" s="2" t="s">
        <v>1</v>
      </c>
      <c r="Q111" s="1">
        <v>870752731.25</v>
      </c>
      <c r="R111" s="1">
        <v>0</v>
      </c>
      <c r="S111" s="1">
        <v>815797441.25</v>
      </c>
      <c r="T111" s="1">
        <v>0</v>
      </c>
      <c r="U111" s="2" t="s">
        <v>0</v>
      </c>
      <c r="V111" s="1">
        <v>0</v>
      </c>
      <c r="W111" s="1">
        <v>47375250</v>
      </c>
      <c r="X111" s="2" t="s">
        <v>9</v>
      </c>
      <c r="Y111" s="1">
        <v>7580040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41" t="s">
        <v>1</v>
      </c>
      <c r="AN111" s="2" t="s">
        <v>1</v>
      </c>
      <c r="AO111" s="141" t="s">
        <v>1</v>
      </c>
      <c r="AP111" s="2">
        <v>0</v>
      </c>
    </row>
    <row r="112" spans="1:42" x14ac:dyDescent="0.25">
      <c r="A112" s="2" t="s">
        <v>512</v>
      </c>
      <c r="B112" s="47">
        <v>44383</v>
      </c>
      <c r="C112" s="2" t="s">
        <v>6</v>
      </c>
      <c r="D112" s="2" t="s">
        <v>14</v>
      </c>
      <c r="E112" s="2" t="s">
        <v>181</v>
      </c>
      <c r="F112" s="2" t="s">
        <v>1644</v>
      </c>
      <c r="G112" s="2" t="s">
        <v>13</v>
      </c>
      <c r="H112" s="2" t="s">
        <v>1</v>
      </c>
      <c r="I112" s="1" t="s">
        <v>1645</v>
      </c>
      <c r="J112" s="1" t="s">
        <v>1</v>
      </c>
      <c r="K112" s="1" t="s">
        <v>1646</v>
      </c>
      <c r="L112" s="1" t="s">
        <v>1647</v>
      </c>
      <c r="M112" s="1">
        <v>11723546.25</v>
      </c>
      <c r="N112" s="2" t="s">
        <v>12</v>
      </c>
      <c r="O112" s="2" t="s">
        <v>1648</v>
      </c>
      <c r="P112" s="2" t="s">
        <v>1649</v>
      </c>
      <c r="Q112" s="1">
        <v>-2193896.25</v>
      </c>
      <c r="R112" s="1">
        <v>0</v>
      </c>
      <c r="S112" s="1">
        <v>-2193896.25</v>
      </c>
      <c r="T112" s="1">
        <v>0</v>
      </c>
      <c r="U112" s="2" t="s">
        <v>0</v>
      </c>
      <c r="V112" s="1">
        <v>0</v>
      </c>
      <c r="W112" s="1">
        <v>0</v>
      </c>
      <c r="X112" s="2" t="s">
        <v>0</v>
      </c>
      <c r="Y112" s="1">
        <v>0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41" t="s">
        <v>1</v>
      </c>
      <c r="AN112" s="2" t="s">
        <v>1</v>
      </c>
      <c r="AO112" s="141" t="s">
        <v>1</v>
      </c>
      <c r="AP112" s="2">
        <v>0</v>
      </c>
    </row>
    <row r="113" spans="1:42" x14ac:dyDescent="0.25">
      <c r="A113" s="2" t="s">
        <v>513</v>
      </c>
      <c r="B113" s="47">
        <v>44383</v>
      </c>
      <c r="C113" s="2" t="s">
        <v>6</v>
      </c>
      <c r="D113" s="2" t="s">
        <v>14</v>
      </c>
      <c r="E113" s="2" t="s">
        <v>181</v>
      </c>
      <c r="F113" s="2" t="s">
        <v>1650</v>
      </c>
      <c r="G113" s="2" t="s">
        <v>3</v>
      </c>
      <c r="H113" s="2" t="s">
        <v>1651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1">
        <v>1544145943.5</v>
      </c>
      <c r="R113" s="1">
        <v>0</v>
      </c>
      <c r="S113" s="1">
        <v>1442764800</v>
      </c>
      <c r="T113" s="1">
        <v>0</v>
      </c>
      <c r="U113" s="2" t="s">
        <v>0</v>
      </c>
      <c r="V113" s="1">
        <v>0</v>
      </c>
      <c r="W113" s="1">
        <v>87397537.5</v>
      </c>
      <c r="X113" s="2" t="s">
        <v>9</v>
      </c>
      <c r="Y113" s="1">
        <v>13983606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41" t="s">
        <v>1</v>
      </c>
      <c r="AN113" s="2" t="s">
        <v>1</v>
      </c>
      <c r="AO113" s="141" t="s">
        <v>1</v>
      </c>
      <c r="AP113" s="2">
        <v>0</v>
      </c>
    </row>
    <row r="114" spans="1:42" x14ac:dyDescent="0.25">
      <c r="A114" s="2" t="s">
        <v>147</v>
      </c>
      <c r="B114" s="47">
        <v>44379</v>
      </c>
      <c r="C114" s="2" t="s">
        <v>27</v>
      </c>
      <c r="D114" s="2" t="s">
        <v>33</v>
      </c>
      <c r="E114" s="2" t="s">
        <v>32</v>
      </c>
      <c r="F114" s="2" t="s">
        <v>1234</v>
      </c>
      <c r="G114" s="2" t="s">
        <v>3</v>
      </c>
      <c r="H114" s="2" t="s">
        <v>1652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1768180301.55</v>
      </c>
      <c r="R114" s="1">
        <v>0</v>
      </c>
      <c r="S114" s="1">
        <v>1297811962.45</v>
      </c>
      <c r="T114" s="1">
        <v>0</v>
      </c>
      <c r="U114" s="2" t="s">
        <v>0</v>
      </c>
      <c r="V114" s="1">
        <v>0</v>
      </c>
      <c r="W114" s="1">
        <v>405489947.5</v>
      </c>
      <c r="X114" s="2" t="s">
        <v>9</v>
      </c>
      <c r="Y114" s="1">
        <v>64878391.600000001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41" t="s">
        <v>1</v>
      </c>
      <c r="AN114" s="2" t="s">
        <v>1</v>
      </c>
      <c r="AO114" s="141" t="s">
        <v>1</v>
      </c>
      <c r="AP114" s="2">
        <v>0</v>
      </c>
    </row>
    <row r="115" spans="1:42" x14ac:dyDescent="0.25">
      <c r="A115" s="2" t="s">
        <v>146</v>
      </c>
      <c r="B115" s="47">
        <v>44379</v>
      </c>
      <c r="C115" s="2" t="s">
        <v>6</v>
      </c>
      <c r="D115" s="2" t="s">
        <v>33</v>
      </c>
      <c r="E115" s="2" t="s">
        <v>204</v>
      </c>
      <c r="F115" s="2" t="s">
        <v>1121</v>
      </c>
      <c r="G115" s="2" t="s">
        <v>3</v>
      </c>
      <c r="H115" s="2" t="s">
        <v>1653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1">
        <v>1745379693.0500002</v>
      </c>
      <c r="R115" s="1">
        <v>0</v>
      </c>
      <c r="S115" s="1">
        <v>1407730613.75</v>
      </c>
      <c r="T115" s="1">
        <v>0</v>
      </c>
      <c r="U115" s="2" t="s">
        <v>0</v>
      </c>
      <c r="V115" s="1">
        <v>0</v>
      </c>
      <c r="W115" s="1">
        <v>291076792.5</v>
      </c>
      <c r="X115" s="2" t="s">
        <v>9</v>
      </c>
      <c r="Y115" s="1">
        <v>46572286.79999999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41" t="s">
        <v>1</v>
      </c>
      <c r="AN115" s="2" t="s">
        <v>1</v>
      </c>
      <c r="AO115" s="141" t="s">
        <v>1</v>
      </c>
      <c r="AP115" s="2">
        <v>0</v>
      </c>
    </row>
    <row r="116" spans="1:42" x14ac:dyDescent="0.25">
      <c r="A116" s="2" t="s">
        <v>585</v>
      </c>
      <c r="B116" s="47">
        <v>44384</v>
      </c>
      <c r="C116" s="2" t="s">
        <v>6</v>
      </c>
      <c r="D116" s="2" t="s">
        <v>14</v>
      </c>
      <c r="E116" s="2" t="s">
        <v>181</v>
      </c>
      <c r="F116" s="2" t="s">
        <v>1654</v>
      </c>
      <c r="G116" s="2" t="s">
        <v>3</v>
      </c>
      <c r="H116" s="2" t="s">
        <v>1655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1323989999</v>
      </c>
      <c r="R116" s="1">
        <v>0</v>
      </c>
      <c r="S116" s="1">
        <v>1209218192.5</v>
      </c>
      <c r="T116" s="1">
        <v>0</v>
      </c>
      <c r="U116" s="2" t="s">
        <v>0</v>
      </c>
      <c r="V116" s="1">
        <v>0</v>
      </c>
      <c r="W116" s="1">
        <v>98941212.5</v>
      </c>
      <c r="X116" s="2" t="s">
        <v>9</v>
      </c>
      <c r="Y116" s="1">
        <v>15830594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41" t="s">
        <v>1</v>
      </c>
      <c r="AN116" s="2" t="s">
        <v>1</v>
      </c>
      <c r="AO116" s="141" t="s">
        <v>1</v>
      </c>
      <c r="AP116" s="2">
        <v>0</v>
      </c>
    </row>
    <row r="117" spans="1:42" x14ac:dyDescent="0.25">
      <c r="A117" s="2" t="s">
        <v>144</v>
      </c>
      <c r="B117" s="47">
        <v>44379</v>
      </c>
      <c r="C117" s="2" t="s">
        <v>6</v>
      </c>
      <c r="D117" s="2" t="s">
        <v>26</v>
      </c>
      <c r="E117" s="2" t="s">
        <v>198</v>
      </c>
      <c r="F117" s="2" t="s">
        <v>1656</v>
      </c>
      <c r="G117" s="2" t="s">
        <v>3</v>
      </c>
      <c r="H117" s="2" t="s">
        <v>1657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3790575894.0499997</v>
      </c>
      <c r="R117" s="1">
        <v>0</v>
      </c>
      <c r="S117" s="1">
        <v>2910113543.75</v>
      </c>
      <c r="T117" s="1">
        <v>0</v>
      </c>
      <c r="U117" s="2" t="s">
        <v>0</v>
      </c>
      <c r="V117" s="1">
        <v>0</v>
      </c>
      <c r="W117" s="1">
        <v>759019267.5</v>
      </c>
      <c r="X117" s="2" t="s">
        <v>0</v>
      </c>
      <c r="Y117" s="1">
        <v>121443082.8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41" t="s">
        <v>1</v>
      </c>
      <c r="AN117" s="2" t="s">
        <v>1</v>
      </c>
      <c r="AO117" s="141" t="s">
        <v>1</v>
      </c>
      <c r="AP117" s="2">
        <v>0</v>
      </c>
    </row>
    <row r="118" spans="1:42" x14ac:dyDescent="0.25">
      <c r="A118" s="2" t="s">
        <v>143</v>
      </c>
      <c r="B118" s="47">
        <v>44379</v>
      </c>
      <c r="C118" s="2" t="s">
        <v>27</v>
      </c>
      <c r="D118" s="2" t="s">
        <v>26</v>
      </c>
      <c r="E118" s="2" t="s">
        <v>251</v>
      </c>
      <c r="F118" s="2" t="s">
        <v>1181</v>
      </c>
      <c r="G118" s="2" t="s">
        <v>3</v>
      </c>
      <c r="H118" s="2" t="s">
        <v>1658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865176062.04999995</v>
      </c>
      <c r="R118" s="1">
        <v>0</v>
      </c>
      <c r="S118" s="1">
        <v>531321205</v>
      </c>
      <c r="T118" s="1">
        <v>0</v>
      </c>
      <c r="U118" s="2" t="s">
        <v>0</v>
      </c>
      <c r="V118" s="1">
        <v>0</v>
      </c>
      <c r="W118" s="1">
        <v>287805911.25</v>
      </c>
      <c r="X118" s="2" t="s">
        <v>9</v>
      </c>
      <c r="Y118" s="1">
        <v>46048945.799999997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41" t="s">
        <v>1</v>
      </c>
      <c r="AN118" s="2" t="s">
        <v>1</v>
      </c>
      <c r="AO118" s="141" t="s">
        <v>1</v>
      </c>
      <c r="AP118" s="2">
        <v>0</v>
      </c>
    </row>
    <row r="119" spans="1:42" x14ac:dyDescent="0.25">
      <c r="A119" s="2" t="s">
        <v>142</v>
      </c>
      <c r="B119" s="47">
        <v>44379</v>
      </c>
      <c r="C119" s="2" t="s">
        <v>27</v>
      </c>
      <c r="D119" s="2" t="s">
        <v>26</v>
      </c>
      <c r="E119" s="2" t="s">
        <v>251</v>
      </c>
      <c r="F119" s="2" t="s">
        <v>1129</v>
      </c>
      <c r="G119" s="2" t="s">
        <v>3</v>
      </c>
      <c r="H119" s="2" t="s">
        <v>1659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891</v>
      </c>
      <c r="P119" s="2" t="s">
        <v>892</v>
      </c>
      <c r="Q119" s="1">
        <v>49001550</v>
      </c>
      <c r="R119" s="1">
        <v>0</v>
      </c>
      <c r="S119" s="1">
        <v>38106250</v>
      </c>
      <c r="T119" s="1">
        <v>9392500</v>
      </c>
      <c r="U119" s="2" t="s">
        <v>9</v>
      </c>
      <c r="V119" s="1">
        <v>1502800</v>
      </c>
      <c r="W119" s="1">
        <v>0</v>
      </c>
      <c r="X119" s="2" t="s">
        <v>0</v>
      </c>
      <c r="Y119" s="1">
        <v>0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41" t="s">
        <v>1</v>
      </c>
      <c r="AN119" s="2" t="s">
        <v>1</v>
      </c>
      <c r="AO119" s="141" t="s">
        <v>1</v>
      </c>
      <c r="AP119" s="2">
        <v>0</v>
      </c>
    </row>
    <row r="120" spans="1:42" x14ac:dyDescent="0.25">
      <c r="A120" s="2" t="s">
        <v>141</v>
      </c>
      <c r="B120" s="47">
        <v>44379</v>
      </c>
      <c r="C120" s="2" t="s">
        <v>27</v>
      </c>
      <c r="D120" s="2" t="s">
        <v>26</v>
      </c>
      <c r="E120" s="2" t="s">
        <v>251</v>
      </c>
      <c r="F120" s="2" t="s">
        <v>1181</v>
      </c>
      <c r="G120" s="2" t="s">
        <v>3</v>
      </c>
      <c r="H120" s="2" t="s">
        <v>1660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922711313.75</v>
      </c>
      <c r="R120" s="1">
        <v>0</v>
      </c>
      <c r="S120" s="1">
        <v>706852423.75</v>
      </c>
      <c r="T120" s="1">
        <v>0</v>
      </c>
      <c r="U120" s="2" t="s">
        <v>0</v>
      </c>
      <c r="V120" s="1">
        <v>0</v>
      </c>
      <c r="W120" s="1">
        <v>186085250</v>
      </c>
      <c r="X120" s="2" t="s">
        <v>9</v>
      </c>
      <c r="Y120" s="1">
        <v>29773640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41" t="s">
        <v>1</v>
      </c>
      <c r="AN120" s="2" t="s">
        <v>1</v>
      </c>
      <c r="AO120" s="141" t="s">
        <v>1</v>
      </c>
      <c r="AP120" s="2">
        <v>0</v>
      </c>
    </row>
    <row r="121" spans="1:42" x14ac:dyDescent="0.25">
      <c r="A121" s="2" t="s">
        <v>140</v>
      </c>
      <c r="B121" s="47">
        <v>44379</v>
      </c>
      <c r="C121" s="2" t="s">
        <v>6</v>
      </c>
      <c r="D121" s="2" t="s">
        <v>24</v>
      </c>
      <c r="E121" s="2" t="s">
        <v>194</v>
      </c>
      <c r="F121" s="2" t="s">
        <v>1203</v>
      </c>
      <c r="G121" s="2" t="s">
        <v>3</v>
      </c>
      <c r="H121" s="2" t="s">
        <v>1661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v>973008903.75</v>
      </c>
      <c r="R121" s="1">
        <v>0</v>
      </c>
      <c r="S121" s="1">
        <v>627472381.25</v>
      </c>
      <c r="T121" s="1">
        <v>0</v>
      </c>
      <c r="U121" s="2" t="s">
        <v>0</v>
      </c>
      <c r="V121" s="1">
        <v>0</v>
      </c>
      <c r="W121" s="1">
        <v>297876312.5</v>
      </c>
      <c r="X121" s="2" t="s">
        <v>9</v>
      </c>
      <c r="Y121" s="1">
        <v>47660210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41" t="s">
        <v>1</v>
      </c>
      <c r="AN121" s="2" t="s">
        <v>1</v>
      </c>
      <c r="AO121" s="141" t="s">
        <v>1</v>
      </c>
      <c r="AP121" s="2">
        <v>0</v>
      </c>
    </row>
    <row r="122" spans="1:42" x14ac:dyDescent="0.25">
      <c r="A122" s="2" t="s">
        <v>139</v>
      </c>
      <c r="B122" s="47">
        <v>44379</v>
      </c>
      <c r="C122" s="2" t="s">
        <v>6</v>
      </c>
      <c r="D122" s="2" t="s">
        <v>24</v>
      </c>
      <c r="E122" s="2" t="s">
        <v>194</v>
      </c>
      <c r="F122" s="2" t="s">
        <v>1203</v>
      </c>
      <c r="G122" s="2" t="s">
        <v>3</v>
      </c>
      <c r="H122" s="2" t="s">
        <v>1662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1663</v>
      </c>
      <c r="P122" s="2" t="s">
        <v>1664</v>
      </c>
      <c r="Q122" s="1">
        <v>45305292.5</v>
      </c>
      <c r="R122" s="1">
        <v>0</v>
      </c>
      <c r="S122" s="1">
        <v>39982052.5</v>
      </c>
      <c r="T122" s="1">
        <v>4589000</v>
      </c>
      <c r="U122" s="2" t="s">
        <v>9</v>
      </c>
      <c r="V122" s="1">
        <v>734240</v>
      </c>
      <c r="W122" s="1">
        <v>0</v>
      </c>
      <c r="X122" s="2" t="s">
        <v>0</v>
      </c>
      <c r="Y122" s="1">
        <v>0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41" t="s">
        <v>1</v>
      </c>
      <c r="AN122" s="2" t="s">
        <v>1</v>
      </c>
      <c r="AO122" s="141" t="s">
        <v>1</v>
      </c>
      <c r="AP122" s="2">
        <v>0</v>
      </c>
    </row>
    <row r="123" spans="1:42" x14ac:dyDescent="0.25">
      <c r="A123" s="2" t="s">
        <v>138</v>
      </c>
      <c r="B123" s="47">
        <v>44379</v>
      </c>
      <c r="C123" s="2" t="s">
        <v>6</v>
      </c>
      <c r="D123" s="2" t="s">
        <v>24</v>
      </c>
      <c r="E123" s="2" t="s">
        <v>194</v>
      </c>
      <c r="F123" s="2" t="s">
        <v>1203</v>
      </c>
      <c r="G123" s="2" t="s">
        <v>3</v>
      </c>
      <c r="H123" s="2" t="s">
        <v>1665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1835079521.45</v>
      </c>
      <c r="R123" s="1">
        <v>0</v>
      </c>
      <c r="S123" s="1">
        <v>1379353401.25</v>
      </c>
      <c r="T123" s="1">
        <v>0</v>
      </c>
      <c r="U123" s="2" t="s">
        <v>0</v>
      </c>
      <c r="V123" s="1">
        <v>0</v>
      </c>
      <c r="W123" s="1">
        <v>392867345</v>
      </c>
      <c r="X123" s="2" t="s">
        <v>0</v>
      </c>
      <c r="Y123" s="1">
        <v>62858775.200000003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41" t="s">
        <v>1</v>
      </c>
      <c r="AN123" s="2" t="s">
        <v>1</v>
      </c>
      <c r="AO123" s="141" t="s">
        <v>1</v>
      </c>
      <c r="AP123" s="2">
        <v>0</v>
      </c>
    </row>
    <row r="124" spans="1:42" x14ac:dyDescent="0.25">
      <c r="A124" s="2" t="s">
        <v>137</v>
      </c>
      <c r="B124" s="47">
        <v>44379</v>
      </c>
      <c r="C124" s="2" t="s">
        <v>6</v>
      </c>
      <c r="D124" s="2" t="s">
        <v>24</v>
      </c>
      <c r="E124" s="2" t="s">
        <v>194</v>
      </c>
      <c r="F124" s="2" t="s">
        <v>1203</v>
      </c>
      <c r="G124" s="2" t="s">
        <v>3</v>
      </c>
      <c r="H124" s="2" t="s">
        <v>1666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1003</v>
      </c>
      <c r="P124" s="2" t="s">
        <v>1004</v>
      </c>
      <c r="Q124" s="1">
        <v>105544258.95</v>
      </c>
      <c r="R124" s="1">
        <v>0</v>
      </c>
      <c r="S124" s="1">
        <v>85657000</v>
      </c>
      <c r="T124" s="1">
        <v>17144188.75</v>
      </c>
      <c r="U124" s="2" t="s">
        <v>9</v>
      </c>
      <c r="V124" s="1">
        <v>2743070.2</v>
      </c>
      <c r="W124" s="1">
        <v>0</v>
      </c>
      <c r="X124" s="2" t="s">
        <v>0</v>
      </c>
      <c r="Y124" s="1">
        <v>0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41" t="s">
        <v>1</v>
      </c>
      <c r="AN124" s="2" t="s">
        <v>1</v>
      </c>
      <c r="AO124" s="141" t="s">
        <v>1</v>
      </c>
      <c r="AP124" s="2">
        <v>0</v>
      </c>
    </row>
    <row r="125" spans="1:42" x14ac:dyDescent="0.25">
      <c r="A125" s="2" t="s">
        <v>136</v>
      </c>
      <c r="B125" s="47">
        <v>44379</v>
      </c>
      <c r="C125" s="2" t="s">
        <v>6</v>
      </c>
      <c r="D125" s="2" t="s">
        <v>24</v>
      </c>
      <c r="E125" s="2" t="s">
        <v>194</v>
      </c>
      <c r="F125" s="2" t="s">
        <v>1203</v>
      </c>
      <c r="G125" s="2" t="s">
        <v>3</v>
      </c>
      <c r="H125" s="2" t="s">
        <v>1667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441794242.5</v>
      </c>
      <c r="R125" s="1">
        <v>0</v>
      </c>
      <c r="S125" s="1">
        <v>350522542.5</v>
      </c>
      <c r="T125" s="1">
        <v>0</v>
      </c>
      <c r="U125" s="2" t="s">
        <v>0</v>
      </c>
      <c r="V125" s="1">
        <v>0</v>
      </c>
      <c r="W125" s="1">
        <v>78682500</v>
      </c>
      <c r="X125" s="2" t="s">
        <v>9</v>
      </c>
      <c r="Y125" s="1">
        <v>12589200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41" t="s">
        <v>1</v>
      </c>
      <c r="AN125" s="2" t="s">
        <v>1</v>
      </c>
      <c r="AO125" s="141" t="s">
        <v>1</v>
      </c>
      <c r="AP125" s="2">
        <v>0</v>
      </c>
    </row>
    <row r="126" spans="1:42" x14ac:dyDescent="0.25">
      <c r="A126" s="2" t="s">
        <v>135</v>
      </c>
      <c r="B126" s="47">
        <v>44379</v>
      </c>
      <c r="C126" s="2" t="s">
        <v>6</v>
      </c>
      <c r="D126" s="2" t="s">
        <v>24</v>
      </c>
      <c r="E126" s="2" t="s">
        <v>194</v>
      </c>
      <c r="F126" s="2" t="s">
        <v>1203</v>
      </c>
      <c r="G126" s="2" t="s">
        <v>3</v>
      </c>
      <c r="H126" s="2" t="s">
        <v>1668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1669</v>
      </c>
      <c r="P126" s="2" t="s">
        <v>1670</v>
      </c>
      <c r="Q126" s="1">
        <v>481000000</v>
      </c>
      <c r="R126" s="1">
        <v>0</v>
      </c>
      <c r="S126" s="1">
        <v>481000000</v>
      </c>
      <c r="T126" s="1">
        <v>0</v>
      </c>
      <c r="U126" s="2" t="s">
        <v>0</v>
      </c>
      <c r="V126" s="1">
        <v>0</v>
      </c>
      <c r="W126" s="1">
        <v>0</v>
      </c>
      <c r="X126" s="2" t="s">
        <v>0</v>
      </c>
      <c r="Y126" s="1">
        <v>0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41" t="s">
        <v>1</v>
      </c>
      <c r="AN126" s="2" t="s">
        <v>1</v>
      </c>
      <c r="AO126" s="141" t="s">
        <v>1</v>
      </c>
      <c r="AP126" s="2">
        <v>0</v>
      </c>
    </row>
    <row r="127" spans="1:42" x14ac:dyDescent="0.25">
      <c r="A127" s="2" t="s">
        <v>134</v>
      </c>
      <c r="B127" s="47">
        <v>44379</v>
      </c>
      <c r="C127" s="2" t="s">
        <v>6</v>
      </c>
      <c r="D127" s="2" t="s">
        <v>24</v>
      </c>
      <c r="E127" s="2" t="s">
        <v>194</v>
      </c>
      <c r="F127" s="2" t="s">
        <v>1203</v>
      </c>
      <c r="G127" s="2" t="s">
        <v>3</v>
      </c>
      <c r="H127" s="2" t="s">
        <v>1671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1">
        <v>136646380</v>
      </c>
      <c r="R127" s="1">
        <v>0</v>
      </c>
      <c r="S127" s="1">
        <v>114214880</v>
      </c>
      <c r="T127" s="1">
        <v>0</v>
      </c>
      <c r="U127" s="2" t="s">
        <v>0</v>
      </c>
      <c r="V127" s="1">
        <v>0</v>
      </c>
      <c r="W127" s="1">
        <v>19337500</v>
      </c>
      <c r="X127" s="2" t="s">
        <v>9</v>
      </c>
      <c r="Y127" s="1">
        <v>3094000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41" t="s">
        <v>1</v>
      </c>
      <c r="AN127" s="2" t="s">
        <v>1</v>
      </c>
      <c r="AO127" s="141" t="s">
        <v>1</v>
      </c>
      <c r="AP127" s="2">
        <v>0</v>
      </c>
    </row>
    <row r="128" spans="1:42" x14ac:dyDescent="0.25">
      <c r="A128" s="2" t="s">
        <v>133</v>
      </c>
      <c r="B128" s="47">
        <v>44379</v>
      </c>
      <c r="C128" s="2" t="s">
        <v>27</v>
      </c>
      <c r="D128" s="2" t="s">
        <v>24</v>
      </c>
      <c r="E128" s="2" t="s">
        <v>356</v>
      </c>
      <c r="F128" s="2" t="s">
        <v>963</v>
      </c>
      <c r="G128" s="2" t="s">
        <v>3</v>
      </c>
      <c r="H128" s="2" t="s">
        <v>1672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1">
        <v>1968416405.75</v>
      </c>
      <c r="R128" s="1">
        <v>0</v>
      </c>
      <c r="S128" s="1">
        <v>1338749083.05</v>
      </c>
      <c r="T128" s="1">
        <v>0</v>
      </c>
      <c r="U128" s="2" t="s">
        <v>0</v>
      </c>
      <c r="V128" s="1">
        <v>0</v>
      </c>
      <c r="W128" s="1">
        <v>542816657.5</v>
      </c>
      <c r="X128" s="2" t="s">
        <v>0</v>
      </c>
      <c r="Y128" s="1">
        <v>86850665.200000003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41" t="s">
        <v>1</v>
      </c>
      <c r="AN128" s="2" t="s">
        <v>1</v>
      </c>
      <c r="AO128" s="141" t="s">
        <v>1</v>
      </c>
      <c r="AP128" s="2">
        <v>0</v>
      </c>
    </row>
    <row r="129" spans="1:42" x14ac:dyDescent="0.25">
      <c r="A129" s="2" t="s">
        <v>132</v>
      </c>
      <c r="B129" s="47">
        <v>44379</v>
      </c>
      <c r="C129" s="2" t="s">
        <v>6</v>
      </c>
      <c r="D129" s="2" t="s">
        <v>22</v>
      </c>
      <c r="E129" s="2" t="s">
        <v>192</v>
      </c>
      <c r="F129" s="2" t="s">
        <v>1673</v>
      </c>
      <c r="G129" s="2" t="s">
        <v>3</v>
      </c>
      <c r="H129" s="2" t="s">
        <v>1674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1">
        <v>1411793136.4000001</v>
      </c>
      <c r="R129" s="1">
        <v>0</v>
      </c>
      <c r="S129" s="1">
        <v>915450695</v>
      </c>
      <c r="T129" s="1">
        <v>0</v>
      </c>
      <c r="U129" s="2" t="s">
        <v>0</v>
      </c>
      <c r="V129" s="1">
        <v>0</v>
      </c>
      <c r="W129" s="1">
        <v>427881415</v>
      </c>
      <c r="X129" s="2" t="s">
        <v>9</v>
      </c>
      <c r="Y129" s="1">
        <v>68461026.400000006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41" t="s">
        <v>1</v>
      </c>
      <c r="AN129" s="2" t="s">
        <v>1</v>
      </c>
      <c r="AO129" s="141" t="s">
        <v>1</v>
      </c>
      <c r="AP129" s="2">
        <v>0</v>
      </c>
    </row>
    <row r="130" spans="1:42" x14ac:dyDescent="0.25">
      <c r="A130" s="2" t="s">
        <v>131</v>
      </c>
      <c r="B130" s="47">
        <v>44379</v>
      </c>
      <c r="C130" s="2" t="s">
        <v>6</v>
      </c>
      <c r="D130" s="2" t="s">
        <v>22</v>
      </c>
      <c r="E130" s="2" t="s">
        <v>192</v>
      </c>
      <c r="F130" s="2" t="s">
        <v>1673</v>
      </c>
      <c r="G130" s="2" t="s">
        <v>3</v>
      </c>
      <c r="H130" s="2" t="s">
        <v>1675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1112</v>
      </c>
      <c r="P130" s="2" t="s">
        <v>1113</v>
      </c>
      <c r="Q130" s="1">
        <v>95473495</v>
      </c>
      <c r="R130" s="1">
        <v>0</v>
      </c>
      <c r="S130" s="1">
        <v>66252225</v>
      </c>
      <c r="T130" s="1">
        <v>25190750</v>
      </c>
      <c r="U130" s="2" t="s">
        <v>9</v>
      </c>
      <c r="V130" s="1">
        <v>4030520</v>
      </c>
      <c r="W130" s="1">
        <v>0</v>
      </c>
      <c r="X130" s="2" t="s">
        <v>0</v>
      </c>
      <c r="Y130" s="1">
        <v>0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41" t="s">
        <v>1</v>
      </c>
      <c r="AN130" s="2" t="s">
        <v>1</v>
      </c>
      <c r="AO130" s="141" t="s">
        <v>1</v>
      </c>
      <c r="AP130" s="2">
        <v>0</v>
      </c>
    </row>
    <row r="131" spans="1:42" x14ac:dyDescent="0.25">
      <c r="A131" s="2" t="s">
        <v>130</v>
      </c>
      <c r="B131" s="47">
        <v>44379</v>
      </c>
      <c r="C131" s="2" t="s">
        <v>6</v>
      </c>
      <c r="D131" s="2" t="s">
        <v>22</v>
      </c>
      <c r="E131" s="2" t="s">
        <v>192</v>
      </c>
      <c r="F131" s="2" t="s">
        <v>1673</v>
      </c>
      <c r="G131" s="2" t="s">
        <v>3</v>
      </c>
      <c r="H131" s="2" t="s">
        <v>1676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2485041639.2980003</v>
      </c>
      <c r="R131" s="1">
        <v>0</v>
      </c>
      <c r="S131" s="1">
        <v>2041478121.6499999</v>
      </c>
      <c r="T131" s="1">
        <v>0</v>
      </c>
      <c r="U131" s="2" t="s">
        <v>0</v>
      </c>
      <c r="V131" s="1">
        <v>0</v>
      </c>
      <c r="W131" s="1">
        <v>382382342.80000001</v>
      </c>
      <c r="X131" s="2" t="s">
        <v>9</v>
      </c>
      <c r="Y131" s="1">
        <v>61181174.847999997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41" t="s">
        <v>1</v>
      </c>
      <c r="AN131" s="2" t="s">
        <v>1</v>
      </c>
      <c r="AO131" s="141" t="s">
        <v>1</v>
      </c>
      <c r="AP131" s="2">
        <v>0</v>
      </c>
    </row>
    <row r="132" spans="1:42" x14ac:dyDescent="0.25">
      <c r="A132" s="2" t="s">
        <v>129</v>
      </c>
      <c r="B132" s="47">
        <v>44379</v>
      </c>
      <c r="C132" s="2" t="s">
        <v>6</v>
      </c>
      <c r="D132" s="2" t="s">
        <v>901</v>
      </c>
      <c r="E132" s="2" t="s">
        <v>902</v>
      </c>
      <c r="F132" s="2" t="s">
        <v>1677</v>
      </c>
      <c r="G132" s="2" t="s">
        <v>13</v>
      </c>
      <c r="H132" s="2" t="s">
        <v>1</v>
      </c>
      <c r="I132" s="1" t="s">
        <v>1678</v>
      </c>
      <c r="J132" s="1" t="s">
        <v>1</v>
      </c>
      <c r="K132" s="1" t="s">
        <v>1679</v>
      </c>
      <c r="L132" s="1" t="s">
        <v>1611</v>
      </c>
      <c r="M132" s="1">
        <v>30367949.300000001</v>
      </c>
      <c r="N132" s="2" t="s">
        <v>12</v>
      </c>
      <c r="O132" s="2" t="s">
        <v>1680</v>
      </c>
      <c r="P132" s="2" t="s">
        <v>1681</v>
      </c>
      <c r="Q132" s="1">
        <v>-30367949.300000001</v>
      </c>
      <c r="R132" s="1">
        <v>0</v>
      </c>
      <c r="S132" s="1">
        <v>-19319625</v>
      </c>
      <c r="T132" s="1">
        <v>0</v>
      </c>
      <c r="U132" s="2" t="s">
        <v>0</v>
      </c>
      <c r="V132" s="1">
        <v>0</v>
      </c>
      <c r="W132" s="1">
        <v>-9524417.5</v>
      </c>
      <c r="X132" s="2" t="s">
        <v>9</v>
      </c>
      <c r="Y132" s="1">
        <v>-1523906.8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41" t="s">
        <v>1</v>
      </c>
      <c r="AN132" s="2" t="s">
        <v>1</v>
      </c>
      <c r="AO132" s="141" t="s">
        <v>1</v>
      </c>
      <c r="AP132" s="2">
        <v>0</v>
      </c>
    </row>
    <row r="133" spans="1:42" x14ac:dyDescent="0.25">
      <c r="A133" s="2" t="s">
        <v>128</v>
      </c>
      <c r="B133" s="47">
        <v>44379</v>
      </c>
      <c r="C133" s="2" t="s">
        <v>6</v>
      </c>
      <c r="D133" s="2" t="s">
        <v>901</v>
      </c>
      <c r="E133" s="2" t="s">
        <v>902</v>
      </c>
      <c r="F133" s="2" t="s">
        <v>1677</v>
      </c>
      <c r="G133" s="2" t="s">
        <v>3</v>
      </c>
      <c r="H133" s="2" t="s">
        <v>1682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2665064552.7999997</v>
      </c>
      <c r="R133" s="1">
        <v>0</v>
      </c>
      <c r="S133" s="1">
        <v>2077895478.75</v>
      </c>
      <c r="T133" s="1">
        <v>0</v>
      </c>
      <c r="U133" s="2" t="s">
        <v>0</v>
      </c>
      <c r="V133" s="1">
        <v>0</v>
      </c>
      <c r="W133" s="1">
        <v>506180236.25</v>
      </c>
      <c r="X133" s="2" t="s">
        <v>9</v>
      </c>
      <c r="Y133" s="1">
        <v>80988837.799999982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41" t="s">
        <v>1</v>
      </c>
      <c r="AN133" s="2" t="s">
        <v>1</v>
      </c>
      <c r="AO133" s="141" t="s">
        <v>1</v>
      </c>
      <c r="AP133" s="2">
        <v>0</v>
      </c>
    </row>
    <row r="134" spans="1:42" x14ac:dyDescent="0.25">
      <c r="A134" s="2" t="s">
        <v>127</v>
      </c>
      <c r="B134" s="47">
        <v>44379</v>
      </c>
      <c r="C134" s="2" t="s">
        <v>27</v>
      </c>
      <c r="D134" s="2" t="s">
        <v>901</v>
      </c>
      <c r="E134" s="2" t="s">
        <v>905</v>
      </c>
      <c r="F134" s="2" t="s">
        <v>1683</v>
      </c>
      <c r="G134" s="2" t="s">
        <v>3</v>
      </c>
      <c r="H134" s="2" t="s">
        <v>1684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2</v>
      </c>
      <c r="P134" s="2" t="s">
        <v>1</v>
      </c>
      <c r="Q134" s="1">
        <v>116636260</v>
      </c>
      <c r="R134" s="1">
        <v>0</v>
      </c>
      <c r="S134" s="1">
        <v>6409000</v>
      </c>
      <c r="T134" s="1">
        <v>0</v>
      </c>
      <c r="U134" s="2" t="s">
        <v>0</v>
      </c>
      <c r="V134" s="1">
        <v>0</v>
      </c>
      <c r="W134" s="1">
        <v>95023500</v>
      </c>
      <c r="X134" s="2" t="s">
        <v>9</v>
      </c>
      <c r="Y134" s="1">
        <v>15203760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41" t="s">
        <v>1</v>
      </c>
      <c r="AN134" s="2" t="s">
        <v>1</v>
      </c>
      <c r="AO134" s="141" t="s">
        <v>1</v>
      </c>
      <c r="AP134" s="2">
        <v>0</v>
      </c>
    </row>
    <row r="135" spans="1:42" x14ac:dyDescent="0.25">
      <c r="A135" s="2" t="s">
        <v>126</v>
      </c>
      <c r="B135" s="47">
        <v>44379</v>
      </c>
      <c r="C135" s="2" t="s">
        <v>6</v>
      </c>
      <c r="D135" s="2" t="s">
        <v>19</v>
      </c>
      <c r="E135" s="2" t="s">
        <v>185</v>
      </c>
      <c r="F135" s="2" t="s">
        <v>1226</v>
      </c>
      <c r="G135" s="2" t="s">
        <v>3</v>
      </c>
      <c r="H135" s="2" t="s">
        <v>1685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813595859.04999995</v>
      </c>
      <c r="R135" s="1">
        <v>0</v>
      </c>
      <c r="S135" s="1">
        <v>658637021.25</v>
      </c>
      <c r="T135" s="1">
        <v>0</v>
      </c>
      <c r="U135" s="2" t="s">
        <v>0</v>
      </c>
      <c r="V135" s="1">
        <v>0</v>
      </c>
      <c r="W135" s="1">
        <v>133585205</v>
      </c>
      <c r="X135" s="2" t="s">
        <v>9</v>
      </c>
      <c r="Y135" s="1">
        <v>21373632.800000001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41" t="s">
        <v>1</v>
      </c>
      <c r="AN135" s="2" t="s">
        <v>1</v>
      </c>
      <c r="AO135" s="141" t="s">
        <v>1</v>
      </c>
      <c r="AP135" s="2">
        <v>0</v>
      </c>
    </row>
    <row r="136" spans="1:42" x14ac:dyDescent="0.25">
      <c r="A136" s="2" t="s">
        <v>125</v>
      </c>
      <c r="B136" s="47">
        <v>44379</v>
      </c>
      <c r="C136" s="2" t="s">
        <v>6</v>
      </c>
      <c r="D136" s="2" t="s">
        <v>17</v>
      </c>
      <c r="E136" s="2" t="s">
        <v>183</v>
      </c>
      <c r="F136" s="2" t="s">
        <v>1686</v>
      </c>
      <c r="G136" s="2" t="s">
        <v>13</v>
      </c>
      <c r="H136" s="2" t="s">
        <v>1</v>
      </c>
      <c r="I136" s="1" t="s">
        <v>1687</v>
      </c>
      <c r="J136" s="1" t="s">
        <v>1</v>
      </c>
      <c r="K136" s="1" t="s">
        <v>1688</v>
      </c>
      <c r="L136" s="1" t="s">
        <v>1611</v>
      </c>
      <c r="M136" s="1">
        <v>14172790</v>
      </c>
      <c r="N136" s="2" t="s">
        <v>12</v>
      </c>
      <c r="O136" s="2" t="s">
        <v>1689</v>
      </c>
      <c r="P136" s="2" t="s">
        <v>1690</v>
      </c>
      <c r="Q136" s="1">
        <v>-14172790</v>
      </c>
      <c r="R136" s="1">
        <v>0</v>
      </c>
      <c r="S136" s="1">
        <v>-12091750</v>
      </c>
      <c r="T136" s="1">
        <v>0</v>
      </c>
      <c r="U136" s="2" t="s">
        <v>0</v>
      </c>
      <c r="V136" s="1">
        <v>0</v>
      </c>
      <c r="W136" s="1">
        <v>-1794000</v>
      </c>
      <c r="X136" s="2" t="s">
        <v>9</v>
      </c>
      <c r="Y136" s="1">
        <v>-287040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41" t="s">
        <v>1</v>
      </c>
      <c r="AN136" s="2" t="s">
        <v>1</v>
      </c>
      <c r="AO136" s="141" t="s">
        <v>1</v>
      </c>
      <c r="AP136" s="2">
        <v>0</v>
      </c>
    </row>
    <row r="137" spans="1:42" x14ac:dyDescent="0.25">
      <c r="A137" s="2" t="s">
        <v>124</v>
      </c>
      <c r="B137" s="47">
        <v>44379</v>
      </c>
      <c r="C137" s="2" t="s">
        <v>6</v>
      </c>
      <c r="D137" s="2" t="s">
        <v>17</v>
      </c>
      <c r="E137" s="2" t="s">
        <v>183</v>
      </c>
      <c r="F137" s="2" t="s">
        <v>1686</v>
      </c>
      <c r="G137" s="2" t="s">
        <v>3</v>
      </c>
      <c r="H137" s="2" t="s">
        <v>1691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631719239.95000005</v>
      </c>
      <c r="R137" s="1">
        <v>0</v>
      </c>
      <c r="S137" s="1">
        <v>506729376.25</v>
      </c>
      <c r="T137" s="1">
        <v>0</v>
      </c>
      <c r="U137" s="2" t="s">
        <v>0</v>
      </c>
      <c r="V137" s="1">
        <v>0</v>
      </c>
      <c r="W137" s="1">
        <v>107749882.5</v>
      </c>
      <c r="X137" s="2" t="s">
        <v>9</v>
      </c>
      <c r="Y137" s="1">
        <v>17239981.199999999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41" t="s">
        <v>1</v>
      </c>
      <c r="AN137" s="2" t="s">
        <v>1</v>
      </c>
      <c r="AO137" s="141" t="s">
        <v>1</v>
      </c>
      <c r="AP137" s="2">
        <v>0</v>
      </c>
    </row>
    <row r="138" spans="1:42" x14ac:dyDescent="0.25">
      <c r="A138" s="2" t="s">
        <v>123</v>
      </c>
      <c r="B138" s="47">
        <v>44379</v>
      </c>
      <c r="C138" s="2" t="s">
        <v>6</v>
      </c>
      <c r="D138" s="2" t="s">
        <v>17</v>
      </c>
      <c r="E138" s="2" t="s">
        <v>183</v>
      </c>
      <c r="F138" s="2" t="s">
        <v>1686</v>
      </c>
      <c r="G138" s="2" t="s">
        <v>3</v>
      </c>
      <c r="H138" s="2" t="s">
        <v>1692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1693</v>
      </c>
      <c r="P138" s="2" t="s">
        <v>1694</v>
      </c>
      <c r="Q138" s="1">
        <v>35560200</v>
      </c>
      <c r="R138" s="1">
        <v>0</v>
      </c>
      <c r="S138" s="1">
        <v>35334000</v>
      </c>
      <c r="T138" s="1">
        <v>195000</v>
      </c>
      <c r="U138" s="2" t="s">
        <v>9</v>
      </c>
      <c r="V138" s="1">
        <v>31200</v>
      </c>
      <c r="W138" s="1">
        <v>0</v>
      </c>
      <c r="X138" s="2" t="s">
        <v>0</v>
      </c>
      <c r="Y138" s="1">
        <v>0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41" t="s">
        <v>1</v>
      </c>
      <c r="AN138" s="2" t="s">
        <v>1</v>
      </c>
      <c r="AO138" s="141" t="s">
        <v>1</v>
      </c>
      <c r="AP138" s="2">
        <v>0</v>
      </c>
    </row>
    <row r="139" spans="1:42" x14ac:dyDescent="0.25">
      <c r="A139" s="2" t="s">
        <v>122</v>
      </c>
      <c r="B139" s="47">
        <v>44379</v>
      </c>
      <c r="C139" s="2" t="s">
        <v>6</v>
      </c>
      <c r="D139" s="2" t="s">
        <v>17</v>
      </c>
      <c r="E139" s="2" t="s">
        <v>183</v>
      </c>
      <c r="F139" s="2" t="s">
        <v>1686</v>
      </c>
      <c r="G139" s="2" t="s">
        <v>3</v>
      </c>
      <c r="H139" s="2" t="s">
        <v>1695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1594578619.95</v>
      </c>
      <c r="R139" s="1">
        <v>0</v>
      </c>
      <c r="S139" s="1">
        <v>1235683637.5</v>
      </c>
      <c r="T139" s="1">
        <v>0</v>
      </c>
      <c r="U139" s="2" t="s">
        <v>0</v>
      </c>
      <c r="V139" s="1">
        <v>0</v>
      </c>
      <c r="W139" s="1">
        <v>309392226.25</v>
      </c>
      <c r="X139" s="2" t="s">
        <v>9</v>
      </c>
      <c r="Y139" s="1">
        <v>49502756.200000003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41" t="s">
        <v>1</v>
      </c>
      <c r="AN139" s="2" t="s">
        <v>1</v>
      </c>
      <c r="AO139" s="141" t="s">
        <v>1</v>
      </c>
      <c r="AP139" s="2">
        <v>0</v>
      </c>
    </row>
    <row r="140" spans="1:42" x14ac:dyDescent="0.25">
      <c r="A140" s="2" t="s">
        <v>121</v>
      </c>
      <c r="B140" s="47">
        <v>44379</v>
      </c>
      <c r="C140" s="2" t="s">
        <v>6</v>
      </c>
      <c r="D140" s="2" t="s">
        <v>10</v>
      </c>
      <c r="E140" s="2" t="s">
        <v>178</v>
      </c>
      <c r="F140" s="2" t="s">
        <v>1696</v>
      </c>
      <c r="G140" s="2" t="s">
        <v>3</v>
      </c>
      <c r="H140" s="2" t="s">
        <v>1697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411242789.75</v>
      </c>
      <c r="R140" s="1">
        <v>0</v>
      </c>
      <c r="S140" s="1">
        <v>272884543.75</v>
      </c>
      <c r="T140" s="1">
        <v>0</v>
      </c>
      <c r="U140" s="2" t="s">
        <v>0</v>
      </c>
      <c r="V140" s="1">
        <v>0</v>
      </c>
      <c r="W140" s="1">
        <v>119274350</v>
      </c>
      <c r="X140" s="2" t="s">
        <v>0</v>
      </c>
      <c r="Y140" s="1">
        <v>19083896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41" t="s">
        <v>1</v>
      </c>
      <c r="AN140" s="2" t="s">
        <v>1</v>
      </c>
      <c r="AO140" s="141" t="s">
        <v>1</v>
      </c>
      <c r="AP140" s="2">
        <v>0</v>
      </c>
    </row>
    <row r="141" spans="1:42" x14ac:dyDescent="0.25">
      <c r="A141" s="2" t="s">
        <v>120</v>
      </c>
      <c r="B141" s="47">
        <v>44379</v>
      </c>
      <c r="C141" s="2" t="s">
        <v>6</v>
      </c>
      <c r="D141" s="2" t="s">
        <v>7</v>
      </c>
      <c r="E141" s="2" t="s">
        <v>736</v>
      </c>
      <c r="F141" s="2" t="s">
        <v>1698</v>
      </c>
      <c r="G141" s="2" t="s">
        <v>3</v>
      </c>
      <c r="H141" s="2" t="s">
        <v>1699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687214970</v>
      </c>
      <c r="R141" s="1">
        <v>0</v>
      </c>
      <c r="S141" s="1">
        <v>509418000</v>
      </c>
      <c r="T141" s="1">
        <v>0</v>
      </c>
      <c r="U141" s="2" t="s">
        <v>0</v>
      </c>
      <c r="V141" s="1">
        <v>0</v>
      </c>
      <c r="W141" s="1">
        <v>153273250</v>
      </c>
      <c r="X141" s="2" t="s">
        <v>0</v>
      </c>
      <c r="Y141" s="1">
        <v>24523720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41" t="s">
        <v>1</v>
      </c>
      <c r="AN141" s="2" t="s">
        <v>1</v>
      </c>
      <c r="AO141" s="141" t="s">
        <v>1</v>
      </c>
      <c r="AP141" s="2">
        <v>0</v>
      </c>
    </row>
    <row r="142" spans="1:42" x14ac:dyDescent="0.25">
      <c r="A142" s="2" t="s">
        <v>119</v>
      </c>
      <c r="B142" s="47">
        <v>44379</v>
      </c>
      <c r="C142" s="2" t="s">
        <v>6</v>
      </c>
      <c r="D142" s="2" t="s">
        <v>5</v>
      </c>
      <c r="E142" s="2" t="s">
        <v>175</v>
      </c>
      <c r="F142" s="2" t="s">
        <v>1060</v>
      </c>
      <c r="G142" s="2" t="s">
        <v>3</v>
      </c>
      <c r="H142" s="2" t="s">
        <v>1700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1983399670.3</v>
      </c>
      <c r="R142" s="1">
        <v>0</v>
      </c>
      <c r="S142" s="1">
        <v>1643153343.75</v>
      </c>
      <c r="T142" s="1">
        <v>0</v>
      </c>
      <c r="U142" s="2" t="s">
        <v>0</v>
      </c>
      <c r="V142" s="1">
        <v>0</v>
      </c>
      <c r="W142" s="1">
        <v>293315798.75</v>
      </c>
      <c r="X142" s="2" t="s">
        <v>0</v>
      </c>
      <c r="Y142" s="1">
        <v>46930527.799999997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41" t="s">
        <v>1</v>
      </c>
      <c r="AN142" s="2" t="s">
        <v>1</v>
      </c>
      <c r="AO142" s="141" t="s">
        <v>1</v>
      </c>
      <c r="AP142" s="2">
        <v>0</v>
      </c>
    </row>
    <row r="143" spans="1:42" x14ac:dyDescent="0.25">
      <c r="A143" s="2" t="s">
        <v>118</v>
      </c>
      <c r="B143" s="47">
        <v>44379</v>
      </c>
      <c r="C143" s="2" t="s">
        <v>6</v>
      </c>
      <c r="D143" s="2" t="s">
        <v>1245</v>
      </c>
      <c r="E143" s="2" t="s">
        <v>1246</v>
      </c>
      <c r="F143" s="2" t="s">
        <v>1701</v>
      </c>
      <c r="G143" s="2" t="s">
        <v>3</v>
      </c>
      <c r="H143" s="2" t="s">
        <v>1702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41989788.75</v>
      </c>
      <c r="R143" s="1">
        <v>0</v>
      </c>
      <c r="S143" s="1">
        <v>39720248.75</v>
      </c>
      <c r="T143" s="1">
        <v>0</v>
      </c>
      <c r="U143" s="2" t="s">
        <v>0</v>
      </c>
      <c r="V143" s="1">
        <v>0</v>
      </c>
      <c r="W143" s="1">
        <v>1956500</v>
      </c>
      <c r="X143" s="2" t="s">
        <v>9</v>
      </c>
      <c r="Y143" s="1">
        <v>313040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41" t="s">
        <v>1</v>
      </c>
      <c r="AN143" s="2" t="s">
        <v>1</v>
      </c>
      <c r="AO143" s="141" t="s">
        <v>1</v>
      </c>
      <c r="AP143" s="2">
        <v>0</v>
      </c>
    </row>
    <row r="144" spans="1:42" x14ac:dyDescent="0.25">
      <c r="A144" s="2" t="s">
        <v>117</v>
      </c>
      <c r="B144" s="47">
        <v>44379</v>
      </c>
      <c r="C144" s="2" t="s">
        <v>6</v>
      </c>
      <c r="D144" s="2" t="s">
        <v>1245</v>
      </c>
      <c r="E144" s="2" t="s">
        <v>1246</v>
      </c>
      <c r="F144" s="2" t="s">
        <v>1701</v>
      </c>
      <c r="G144" s="2" t="s">
        <v>3</v>
      </c>
      <c r="H144" s="2" t="s">
        <v>1703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39575802.5</v>
      </c>
      <c r="R144" s="1">
        <v>0</v>
      </c>
      <c r="S144" s="1">
        <v>31093302.5</v>
      </c>
      <c r="T144" s="1">
        <v>0</v>
      </c>
      <c r="U144" s="2" t="s">
        <v>0</v>
      </c>
      <c r="V144" s="1">
        <v>0</v>
      </c>
      <c r="W144" s="1">
        <v>7312500</v>
      </c>
      <c r="X144" s="2" t="s">
        <v>0</v>
      </c>
      <c r="Y144" s="1">
        <v>1170000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41" t="s">
        <v>1</v>
      </c>
      <c r="AN144" s="2" t="s">
        <v>1</v>
      </c>
      <c r="AO144" s="141" t="s">
        <v>1</v>
      </c>
      <c r="AP144" s="2">
        <v>0</v>
      </c>
    </row>
    <row r="145" spans="1:42" x14ac:dyDescent="0.25">
      <c r="A145" s="2" t="s">
        <v>116</v>
      </c>
      <c r="B145" s="47">
        <v>44379</v>
      </c>
      <c r="C145" s="2" t="s">
        <v>6</v>
      </c>
      <c r="D145" s="2" t="s">
        <v>1245</v>
      </c>
      <c r="E145" s="2" t="s">
        <v>1246</v>
      </c>
      <c r="F145" s="2" t="s">
        <v>1701</v>
      </c>
      <c r="G145" s="2" t="s">
        <v>3</v>
      </c>
      <c r="H145" s="2" t="s">
        <v>1704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2</v>
      </c>
      <c r="P145" s="2" t="s">
        <v>1</v>
      </c>
      <c r="Q145" s="1">
        <v>16755700</v>
      </c>
      <c r="R145" s="1">
        <v>0</v>
      </c>
      <c r="S145" s="1">
        <v>16755700</v>
      </c>
      <c r="T145" s="1">
        <v>0</v>
      </c>
      <c r="U145" s="2" t="s">
        <v>0</v>
      </c>
      <c r="V145" s="1">
        <v>0</v>
      </c>
      <c r="W145" s="1">
        <v>0</v>
      </c>
      <c r="X145" s="2" t="s">
        <v>0</v>
      </c>
      <c r="Y145" s="1">
        <v>0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41" t="s">
        <v>1</v>
      </c>
      <c r="AN145" s="2" t="s">
        <v>1</v>
      </c>
      <c r="AO145" s="141" t="s">
        <v>1</v>
      </c>
      <c r="AP145" s="2">
        <v>0</v>
      </c>
    </row>
    <row r="146" spans="1:42" x14ac:dyDescent="0.25">
      <c r="A146" s="2" t="s">
        <v>115</v>
      </c>
      <c r="B146" s="47">
        <v>44379</v>
      </c>
      <c r="C146" s="2" t="s">
        <v>6</v>
      </c>
      <c r="D146" s="2" t="s">
        <v>1245</v>
      </c>
      <c r="E146" s="2" t="s">
        <v>1246</v>
      </c>
      <c r="F146" s="2" t="s">
        <v>1701</v>
      </c>
      <c r="G146" s="2" t="s">
        <v>3</v>
      </c>
      <c r="H146" s="2" t="s">
        <v>1705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125581833</v>
      </c>
      <c r="R146" s="1">
        <v>0</v>
      </c>
      <c r="S146" s="1">
        <v>40750612.5</v>
      </c>
      <c r="T146" s="1">
        <v>0</v>
      </c>
      <c r="U146" s="2" t="s">
        <v>0</v>
      </c>
      <c r="V146" s="1">
        <v>0</v>
      </c>
      <c r="W146" s="1">
        <v>73130362.5</v>
      </c>
      <c r="X146" s="2" t="s">
        <v>0</v>
      </c>
      <c r="Y146" s="1">
        <v>11700858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41" t="s">
        <v>1</v>
      </c>
      <c r="AN146" s="2" t="s">
        <v>1</v>
      </c>
      <c r="AO146" s="141" t="s">
        <v>1</v>
      </c>
      <c r="AP146" s="2">
        <v>0</v>
      </c>
    </row>
    <row r="147" spans="1:42" x14ac:dyDescent="0.25">
      <c r="A147" s="2" t="s">
        <v>114</v>
      </c>
      <c r="B147" s="47">
        <v>44379</v>
      </c>
      <c r="C147" s="2" t="s">
        <v>6</v>
      </c>
      <c r="D147" s="2" t="s">
        <v>1245</v>
      </c>
      <c r="E147" s="2" t="s">
        <v>1246</v>
      </c>
      <c r="F147" s="2" t="s">
        <v>1701</v>
      </c>
      <c r="G147" s="2" t="s">
        <v>3</v>
      </c>
      <c r="H147" s="2" t="s">
        <v>1706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201249896.25</v>
      </c>
      <c r="R147" s="1">
        <v>0</v>
      </c>
      <c r="S147" s="1">
        <v>142950616.25</v>
      </c>
      <c r="T147" s="1">
        <v>0</v>
      </c>
      <c r="U147" s="2" t="s">
        <v>0</v>
      </c>
      <c r="V147" s="1">
        <v>0</v>
      </c>
      <c r="W147" s="1">
        <v>50258000</v>
      </c>
      <c r="X147" s="2" t="s">
        <v>0</v>
      </c>
      <c r="Y147" s="1">
        <v>8041280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41" t="s">
        <v>1</v>
      </c>
      <c r="AN147" s="2" t="s">
        <v>1</v>
      </c>
      <c r="AO147" s="141" t="s">
        <v>1</v>
      </c>
      <c r="AP147" s="2">
        <v>0</v>
      </c>
    </row>
    <row r="148" spans="1:42" x14ac:dyDescent="0.25">
      <c r="A148" s="2" t="s">
        <v>113</v>
      </c>
      <c r="B148" s="47">
        <v>44379</v>
      </c>
      <c r="C148" s="2" t="s">
        <v>6</v>
      </c>
      <c r="D148" s="2" t="s">
        <v>890</v>
      </c>
      <c r="E148" s="2" t="s">
        <v>856</v>
      </c>
      <c r="F148" s="2" t="s">
        <v>1707</v>
      </c>
      <c r="G148" s="2" t="s">
        <v>3</v>
      </c>
      <c r="H148" s="2" t="s">
        <v>1127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98</v>
      </c>
      <c r="P148" s="2" t="s">
        <v>1</v>
      </c>
      <c r="Q148" s="1"/>
      <c r="R148" s="1">
        <v>0</v>
      </c>
      <c r="S148" s="1"/>
      <c r="T148" s="1">
        <v>0</v>
      </c>
      <c r="U148" s="2" t="s">
        <v>0</v>
      </c>
      <c r="V148" s="1">
        <v>0</v>
      </c>
      <c r="W148" s="1">
        <v>0</v>
      </c>
      <c r="X148" s="2" t="s">
        <v>9</v>
      </c>
      <c r="Y148" s="1">
        <v>0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41"/>
      <c r="AN148" s="2"/>
      <c r="AO148" s="141"/>
      <c r="AP148" s="2">
        <v>0</v>
      </c>
    </row>
    <row r="149" spans="1:42" x14ac:dyDescent="0.25">
      <c r="A149" s="2" t="s">
        <v>112</v>
      </c>
      <c r="B149" s="47">
        <v>44380</v>
      </c>
      <c r="C149" s="2" t="s">
        <v>27</v>
      </c>
      <c r="D149" s="2" t="s">
        <v>49</v>
      </c>
      <c r="E149" s="2" t="s">
        <v>221</v>
      </c>
      <c r="F149" s="2" t="s">
        <v>1708</v>
      </c>
      <c r="G149" s="2" t="s">
        <v>13</v>
      </c>
      <c r="H149" s="2" t="s">
        <v>1</v>
      </c>
      <c r="I149" s="1" t="s">
        <v>1709</v>
      </c>
      <c r="J149" s="1" t="s">
        <v>1</v>
      </c>
      <c r="K149" s="1" t="s">
        <v>1710</v>
      </c>
      <c r="L149" s="1" t="s">
        <v>1711</v>
      </c>
      <c r="M149" s="1">
        <v>20926620</v>
      </c>
      <c r="N149" s="2" t="s">
        <v>12</v>
      </c>
      <c r="O149" s="2" t="s">
        <v>1712</v>
      </c>
      <c r="P149" s="2" t="s">
        <v>1713</v>
      </c>
      <c r="Q149" s="1">
        <v>-3971500</v>
      </c>
      <c r="R149" s="1">
        <v>0</v>
      </c>
      <c r="S149" s="1">
        <v>-3971500</v>
      </c>
      <c r="T149" s="1">
        <v>0</v>
      </c>
      <c r="U149" s="2" t="s">
        <v>0</v>
      </c>
      <c r="V149" s="1">
        <v>0</v>
      </c>
      <c r="W149" s="1">
        <v>0</v>
      </c>
      <c r="X149" s="2" t="s">
        <v>0</v>
      </c>
      <c r="Y149" s="1">
        <v>0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41" t="s">
        <v>1</v>
      </c>
      <c r="AN149" s="2" t="s">
        <v>1</v>
      </c>
      <c r="AO149" s="141" t="s">
        <v>1</v>
      </c>
      <c r="AP149" s="2">
        <v>0</v>
      </c>
    </row>
    <row r="150" spans="1:42" x14ac:dyDescent="0.25">
      <c r="A150" s="2" t="s">
        <v>111</v>
      </c>
      <c r="B150" s="47">
        <v>44380</v>
      </c>
      <c r="C150" s="2" t="s">
        <v>27</v>
      </c>
      <c r="D150" s="2" t="s">
        <v>49</v>
      </c>
      <c r="E150" s="2" t="s">
        <v>221</v>
      </c>
      <c r="F150" s="2" t="s">
        <v>1714</v>
      </c>
      <c r="G150" s="2" t="s">
        <v>3</v>
      </c>
      <c r="H150" s="2" t="s">
        <v>1715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v>1128448675.5888</v>
      </c>
      <c r="R150" s="1">
        <v>0</v>
      </c>
      <c r="S150" s="1">
        <v>642104647.5</v>
      </c>
      <c r="T150" s="1">
        <v>0</v>
      </c>
      <c r="U150" s="2" t="s">
        <v>0</v>
      </c>
      <c r="V150" s="1">
        <v>0</v>
      </c>
      <c r="W150" s="1">
        <v>419262093.18000001</v>
      </c>
      <c r="X150" s="2" t="s">
        <v>9</v>
      </c>
      <c r="Y150" s="1">
        <v>67081934.908800006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41" t="s">
        <v>1</v>
      </c>
      <c r="AN150" s="2" t="s">
        <v>1</v>
      </c>
      <c r="AO150" s="141" t="s">
        <v>1</v>
      </c>
      <c r="AP150" s="2">
        <v>0</v>
      </c>
    </row>
    <row r="151" spans="1:42" x14ac:dyDescent="0.25">
      <c r="A151" s="2" t="s">
        <v>110</v>
      </c>
      <c r="B151" s="47">
        <v>44380</v>
      </c>
      <c r="C151" s="2" t="s">
        <v>27</v>
      </c>
      <c r="D151" s="2" t="s">
        <v>49</v>
      </c>
      <c r="E151" s="2" t="s">
        <v>221</v>
      </c>
      <c r="F151" s="2" t="s">
        <v>1708</v>
      </c>
      <c r="G151" s="2" t="s">
        <v>3</v>
      </c>
      <c r="H151" s="2" t="s">
        <v>1716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1717</v>
      </c>
      <c r="P151" s="2" t="s">
        <v>1718</v>
      </c>
      <c r="Q151" s="1">
        <v>34665150</v>
      </c>
      <c r="R151" s="1">
        <v>0</v>
      </c>
      <c r="S151" s="1">
        <v>0</v>
      </c>
      <c r="T151" s="1">
        <v>29883750</v>
      </c>
      <c r="U151" s="2" t="s">
        <v>9</v>
      </c>
      <c r="V151" s="1">
        <v>4781400</v>
      </c>
      <c r="W151" s="1">
        <v>0</v>
      </c>
      <c r="X151" s="2" t="s">
        <v>0</v>
      </c>
      <c r="Y151" s="1">
        <v>0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41" t="s">
        <v>1</v>
      </c>
      <c r="AN151" s="2" t="s">
        <v>1</v>
      </c>
      <c r="AO151" s="141" t="s">
        <v>1</v>
      </c>
      <c r="AP151" s="2">
        <v>0</v>
      </c>
    </row>
    <row r="152" spans="1:42" x14ac:dyDescent="0.25">
      <c r="A152" s="2" t="s">
        <v>109</v>
      </c>
      <c r="B152" s="47">
        <v>44380</v>
      </c>
      <c r="C152" s="2" t="s">
        <v>27</v>
      </c>
      <c r="D152" s="2" t="s">
        <v>49</v>
      </c>
      <c r="E152" s="2" t="s">
        <v>221</v>
      </c>
      <c r="F152" s="2" t="s">
        <v>1714</v>
      </c>
      <c r="G152" s="2" t="s">
        <v>3</v>
      </c>
      <c r="H152" s="2" t="s">
        <v>1719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682619710.64999998</v>
      </c>
      <c r="R152" s="1">
        <v>0</v>
      </c>
      <c r="S152" s="1">
        <v>507066946.25</v>
      </c>
      <c r="T152" s="1">
        <v>0</v>
      </c>
      <c r="U152" s="2" t="s">
        <v>0</v>
      </c>
      <c r="V152" s="1">
        <v>0</v>
      </c>
      <c r="W152" s="1">
        <v>151338590</v>
      </c>
      <c r="X152" s="2" t="s">
        <v>9</v>
      </c>
      <c r="Y152" s="1">
        <v>24214174.399999999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41" t="s">
        <v>1</v>
      </c>
      <c r="AN152" s="2" t="s">
        <v>1</v>
      </c>
      <c r="AO152" s="141" t="s">
        <v>1</v>
      </c>
      <c r="AP152" s="2">
        <v>0</v>
      </c>
    </row>
    <row r="153" spans="1:42" x14ac:dyDescent="0.25">
      <c r="A153" s="2" t="s">
        <v>108</v>
      </c>
      <c r="B153" s="47">
        <v>44380</v>
      </c>
      <c r="C153" s="2" t="s">
        <v>27</v>
      </c>
      <c r="D153" s="2" t="s">
        <v>49</v>
      </c>
      <c r="E153" s="2" t="s">
        <v>221</v>
      </c>
      <c r="F153" s="2" t="s">
        <v>1708</v>
      </c>
      <c r="G153" s="2" t="s">
        <v>3</v>
      </c>
      <c r="H153" s="2" t="s">
        <v>1720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1156</v>
      </c>
      <c r="P153" s="2" t="s">
        <v>1157</v>
      </c>
      <c r="Q153" s="1">
        <v>79210690</v>
      </c>
      <c r="R153" s="1">
        <v>0</v>
      </c>
      <c r="S153" s="1">
        <v>24406200</v>
      </c>
      <c r="T153" s="1">
        <v>47245250</v>
      </c>
      <c r="U153" s="2" t="s">
        <v>9</v>
      </c>
      <c r="V153" s="1">
        <v>7559240</v>
      </c>
      <c r="W153" s="1">
        <v>0</v>
      </c>
      <c r="X153" s="2" t="s">
        <v>0</v>
      </c>
      <c r="Y153" s="1">
        <v>0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41" t="s">
        <v>1</v>
      </c>
      <c r="AN153" s="2" t="s">
        <v>1</v>
      </c>
      <c r="AO153" s="141" t="s">
        <v>1</v>
      </c>
      <c r="AP153" s="2">
        <v>0</v>
      </c>
    </row>
    <row r="154" spans="1:42" x14ac:dyDescent="0.25">
      <c r="A154" s="2" t="s">
        <v>107</v>
      </c>
      <c r="B154" s="47">
        <v>44380</v>
      </c>
      <c r="C154" s="2" t="s">
        <v>27</v>
      </c>
      <c r="D154" s="2" t="s">
        <v>49</v>
      </c>
      <c r="E154" s="2" t="s">
        <v>221</v>
      </c>
      <c r="F154" s="2" t="s">
        <v>1714</v>
      </c>
      <c r="G154" s="2" t="s">
        <v>3</v>
      </c>
      <c r="H154" s="2" t="s">
        <v>1721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1950074851.95</v>
      </c>
      <c r="R154" s="1">
        <v>0</v>
      </c>
      <c r="S154" s="1">
        <v>1383354446.4000001</v>
      </c>
      <c r="T154" s="1">
        <v>0</v>
      </c>
      <c r="U154" s="2" t="s">
        <v>0</v>
      </c>
      <c r="V154" s="1">
        <v>0</v>
      </c>
      <c r="W154" s="1">
        <v>488552073.75</v>
      </c>
      <c r="X154" s="2" t="s">
        <v>9</v>
      </c>
      <c r="Y154" s="1">
        <v>78168331.799999997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41" t="s">
        <v>1</v>
      </c>
      <c r="AN154" s="2" t="s">
        <v>1</v>
      </c>
      <c r="AO154" s="141" t="s">
        <v>1</v>
      </c>
      <c r="AP154" s="2">
        <v>0</v>
      </c>
    </row>
    <row r="155" spans="1:42" x14ac:dyDescent="0.25">
      <c r="A155" s="2" t="s">
        <v>106</v>
      </c>
      <c r="B155" s="47">
        <v>44380</v>
      </c>
      <c r="C155" s="2" t="s">
        <v>6</v>
      </c>
      <c r="D155" s="2" t="s">
        <v>49</v>
      </c>
      <c r="E155" s="2" t="s">
        <v>230</v>
      </c>
      <c r="F155" s="2" t="s">
        <v>1043</v>
      </c>
      <c r="G155" s="2" t="s">
        <v>3</v>
      </c>
      <c r="H155" s="2" t="s">
        <v>1722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4721948240.0500011</v>
      </c>
      <c r="R155" s="1">
        <v>0</v>
      </c>
      <c r="S155" s="1">
        <v>3714505032.5</v>
      </c>
      <c r="T155" s="1">
        <v>0</v>
      </c>
      <c r="U155" s="2" t="s">
        <v>0</v>
      </c>
      <c r="V155" s="1">
        <v>0</v>
      </c>
      <c r="W155" s="1">
        <v>868485523.75</v>
      </c>
      <c r="X155" s="2" t="s">
        <v>9</v>
      </c>
      <c r="Y155" s="1">
        <v>138957683.79999998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41" t="s">
        <v>1</v>
      </c>
      <c r="AN155" s="2" t="s">
        <v>1</v>
      </c>
      <c r="AO155" s="141" t="s">
        <v>1</v>
      </c>
      <c r="AP155" s="2">
        <v>0</v>
      </c>
    </row>
    <row r="156" spans="1:42" x14ac:dyDescent="0.25">
      <c r="A156" s="2" t="s">
        <v>663</v>
      </c>
      <c r="B156" s="47">
        <v>44385</v>
      </c>
      <c r="C156" s="2" t="s">
        <v>6</v>
      </c>
      <c r="D156" s="2" t="s">
        <v>14</v>
      </c>
      <c r="E156" s="2" t="s">
        <v>181</v>
      </c>
      <c r="F156" s="2" t="s">
        <v>1723</v>
      </c>
      <c r="G156" s="2" t="s">
        <v>13</v>
      </c>
      <c r="H156" s="2" t="s">
        <v>1</v>
      </c>
      <c r="I156" s="1" t="s">
        <v>1724</v>
      </c>
      <c r="J156" s="1" t="s">
        <v>1</v>
      </c>
      <c r="K156" s="1" t="s">
        <v>1725</v>
      </c>
      <c r="L156" s="1" t="s">
        <v>1726</v>
      </c>
      <c r="M156" s="1">
        <v>6012500</v>
      </c>
      <c r="N156" s="2" t="s">
        <v>12</v>
      </c>
      <c r="O156" s="2" t="s">
        <v>1727</v>
      </c>
      <c r="P156" s="2" t="s">
        <v>1728</v>
      </c>
      <c r="Q156" s="1">
        <v>-6012500</v>
      </c>
      <c r="R156" s="1">
        <v>0</v>
      </c>
      <c r="S156" s="1">
        <v>-6012500</v>
      </c>
      <c r="T156" s="1">
        <v>0</v>
      </c>
      <c r="U156" s="2" t="s">
        <v>0</v>
      </c>
      <c r="V156" s="1">
        <v>0</v>
      </c>
      <c r="W156" s="1">
        <v>0</v>
      </c>
      <c r="X156" s="2" t="s">
        <v>0</v>
      </c>
      <c r="Y156" s="1">
        <v>0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41" t="s">
        <v>1</v>
      </c>
      <c r="AN156" s="2" t="s">
        <v>1</v>
      </c>
      <c r="AO156" s="141" t="s">
        <v>1</v>
      </c>
      <c r="AP156" s="2">
        <v>0</v>
      </c>
    </row>
    <row r="157" spans="1:42" x14ac:dyDescent="0.25">
      <c r="A157" s="2" t="s">
        <v>664</v>
      </c>
      <c r="B157" s="47">
        <v>44385</v>
      </c>
      <c r="C157" s="2" t="s">
        <v>6</v>
      </c>
      <c r="D157" s="2" t="s">
        <v>14</v>
      </c>
      <c r="E157" s="2" t="s">
        <v>181</v>
      </c>
      <c r="F157" s="2" t="s">
        <v>1729</v>
      </c>
      <c r="G157" s="2" t="s">
        <v>3</v>
      </c>
      <c r="H157" s="2" t="s">
        <v>1730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1422438288.98</v>
      </c>
      <c r="R157" s="1">
        <v>0</v>
      </c>
      <c r="S157" s="1">
        <v>1301268567.1500001</v>
      </c>
      <c r="T157" s="1">
        <v>0</v>
      </c>
      <c r="U157" s="2" t="s">
        <v>0</v>
      </c>
      <c r="V157" s="1">
        <v>0</v>
      </c>
      <c r="W157" s="1">
        <v>104456656.75</v>
      </c>
      <c r="X157" s="2" t="s">
        <v>0</v>
      </c>
      <c r="Y157" s="1">
        <v>16713065.08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41" t="s">
        <v>1</v>
      </c>
      <c r="AN157" s="2" t="s">
        <v>1</v>
      </c>
      <c r="AO157" s="141" t="s">
        <v>1</v>
      </c>
      <c r="AP157" s="2">
        <v>0</v>
      </c>
    </row>
    <row r="158" spans="1:42" x14ac:dyDescent="0.25">
      <c r="A158" s="2" t="s">
        <v>724</v>
      </c>
      <c r="B158" s="47">
        <v>44386</v>
      </c>
      <c r="C158" s="2" t="s">
        <v>6</v>
      </c>
      <c r="D158" s="2" t="s">
        <v>14</v>
      </c>
      <c r="E158" s="2" t="s">
        <v>181</v>
      </c>
      <c r="F158" s="2" t="s">
        <v>1731</v>
      </c>
      <c r="G158" s="2" t="s">
        <v>3</v>
      </c>
      <c r="H158" s="2" t="s">
        <v>1732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326892810.04999995</v>
      </c>
      <c r="R158" s="1">
        <v>0</v>
      </c>
      <c r="S158" s="1">
        <v>257151034.85000002</v>
      </c>
      <c r="T158" s="1">
        <v>0</v>
      </c>
      <c r="U158" s="2" t="s">
        <v>0</v>
      </c>
      <c r="V158" s="1">
        <v>0</v>
      </c>
      <c r="W158" s="1">
        <v>60122220</v>
      </c>
      <c r="X158" s="2" t="s">
        <v>0</v>
      </c>
      <c r="Y158" s="1">
        <v>9619555.2000000011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41" t="s">
        <v>1</v>
      </c>
      <c r="AN158" s="2" t="s">
        <v>1</v>
      </c>
      <c r="AO158" s="141" t="s">
        <v>1</v>
      </c>
      <c r="AP158" s="2">
        <v>0</v>
      </c>
    </row>
    <row r="159" spans="1:42" x14ac:dyDescent="0.25">
      <c r="A159" s="2" t="s">
        <v>102</v>
      </c>
      <c r="B159" s="47">
        <v>44380</v>
      </c>
      <c r="C159" s="2" t="s">
        <v>27</v>
      </c>
      <c r="D159" s="2" t="s">
        <v>42</v>
      </c>
      <c r="E159" s="2" t="s">
        <v>212</v>
      </c>
      <c r="F159" s="2" t="s">
        <v>1393</v>
      </c>
      <c r="G159" s="2" t="s">
        <v>3</v>
      </c>
      <c r="H159" s="2" t="s">
        <v>1733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820775862.85000002</v>
      </c>
      <c r="R159" s="1">
        <v>0</v>
      </c>
      <c r="S159" s="1">
        <v>576350728.75</v>
      </c>
      <c r="T159" s="1">
        <v>0</v>
      </c>
      <c r="U159" s="2" t="s">
        <v>0</v>
      </c>
      <c r="V159" s="1">
        <v>0</v>
      </c>
      <c r="W159" s="1">
        <v>210711322.5</v>
      </c>
      <c r="X159" s="2" t="s">
        <v>0</v>
      </c>
      <c r="Y159" s="1">
        <v>33713811.600000001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41" t="s">
        <v>1</v>
      </c>
      <c r="AN159" s="2" t="s">
        <v>1</v>
      </c>
      <c r="AO159" s="141" t="s">
        <v>1</v>
      </c>
      <c r="AP159" s="2">
        <v>0</v>
      </c>
    </row>
    <row r="160" spans="1:42" x14ac:dyDescent="0.25">
      <c r="A160" s="2" t="s">
        <v>101</v>
      </c>
      <c r="B160" s="47">
        <v>44380</v>
      </c>
      <c r="C160" s="2" t="s">
        <v>6</v>
      </c>
      <c r="D160" s="2" t="s">
        <v>42</v>
      </c>
      <c r="E160" s="2" t="s">
        <v>219</v>
      </c>
      <c r="F160" s="2" t="s">
        <v>1025</v>
      </c>
      <c r="G160" s="2" t="s">
        <v>3</v>
      </c>
      <c r="H160" s="2" t="s">
        <v>1734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1">
        <v>3960149808.8499999</v>
      </c>
      <c r="R160" s="1">
        <v>0</v>
      </c>
      <c r="S160" s="1">
        <v>2912716552.5</v>
      </c>
      <c r="T160" s="1">
        <v>0</v>
      </c>
      <c r="U160" s="2" t="s">
        <v>0</v>
      </c>
      <c r="V160" s="1">
        <v>0</v>
      </c>
      <c r="W160" s="1">
        <v>902959703.75</v>
      </c>
      <c r="X160" s="2" t="s">
        <v>9</v>
      </c>
      <c r="Y160" s="1">
        <v>144473552.59999999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41" t="s">
        <v>1</v>
      </c>
      <c r="AN160" s="2" t="s">
        <v>1</v>
      </c>
      <c r="AO160" s="141" t="s">
        <v>1</v>
      </c>
      <c r="AP160" s="2">
        <v>0</v>
      </c>
    </row>
    <row r="161" spans="1:42" x14ac:dyDescent="0.25">
      <c r="A161" s="2" t="s">
        <v>100</v>
      </c>
      <c r="B161" s="47">
        <v>44380</v>
      </c>
      <c r="C161" s="2" t="s">
        <v>6</v>
      </c>
      <c r="D161" s="2" t="s">
        <v>42</v>
      </c>
      <c r="E161" s="2" t="s">
        <v>219</v>
      </c>
      <c r="F161" s="2" t="s">
        <v>1025</v>
      </c>
      <c r="G161" s="2" t="s">
        <v>3</v>
      </c>
      <c r="H161" s="2" t="s">
        <v>1735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1146</v>
      </c>
      <c r="P161" s="2" t="s">
        <v>1147</v>
      </c>
      <c r="Q161" s="1">
        <v>31817240</v>
      </c>
      <c r="R161" s="1">
        <v>0</v>
      </c>
      <c r="S161" s="1">
        <v>13189670</v>
      </c>
      <c r="T161" s="1">
        <v>16058250</v>
      </c>
      <c r="U161" s="2" t="s">
        <v>9</v>
      </c>
      <c r="V161" s="1">
        <v>2569320</v>
      </c>
      <c r="W161" s="1">
        <v>0</v>
      </c>
      <c r="X161" s="2" t="s">
        <v>0</v>
      </c>
      <c r="Y161" s="1">
        <v>0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41" t="s">
        <v>1</v>
      </c>
      <c r="AN161" s="2" t="s">
        <v>1</v>
      </c>
      <c r="AO161" s="141" t="s">
        <v>1</v>
      </c>
      <c r="AP161" s="2">
        <v>0</v>
      </c>
    </row>
    <row r="162" spans="1:42" x14ac:dyDescent="0.25">
      <c r="A162" s="2" t="s">
        <v>99</v>
      </c>
      <c r="B162" s="47">
        <v>44380</v>
      </c>
      <c r="C162" s="2" t="s">
        <v>6</v>
      </c>
      <c r="D162" s="2" t="s">
        <v>42</v>
      </c>
      <c r="E162" s="2" t="s">
        <v>219</v>
      </c>
      <c r="F162" s="2" t="s">
        <v>1025</v>
      </c>
      <c r="G162" s="2" t="s">
        <v>3</v>
      </c>
      <c r="H162" s="2" t="s">
        <v>1736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1238290577.55</v>
      </c>
      <c r="R162" s="1">
        <v>0</v>
      </c>
      <c r="S162" s="1">
        <v>941637515</v>
      </c>
      <c r="T162" s="1">
        <v>0</v>
      </c>
      <c r="U162" s="2" t="s">
        <v>0</v>
      </c>
      <c r="V162" s="1">
        <v>0</v>
      </c>
      <c r="W162" s="1">
        <v>255735398.75</v>
      </c>
      <c r="X162" s="2" t="s">
        <v>9</v>
      </c>
      <c r="Y162" s="1">
        <v>40917663.799999997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41" t="s">
        <v>1</v>
      </c>
      <c r="AN162" s="2" t="s">
        <v>1</v>
      </c>
      <c r="AO162" s="141" t="s">
        <v>1</v>
      </c>
      <c r="AP162" s="2">
        <v>0</v>
      </c>
    </row>
    <row r="163" spans="1:42" x14ac:dyDescent="0.25">
      <c r="A163" s="2" t="s">
        <v>725</v>
      </c>
      <c r="B163" s="47">
        <v>44386</v>
      </c>
      <c r="C163" s="2" t="s">
        <v>6</v>
      </c>
      <c r="D163" s="2" t="s">
        <v>14</v>
      </c>
      <c r="E163" s="2" t="s">
        <v>181</v>
      </c>
      <c r="F163" s="2" t="s">
        <v>1737</v>
      </c>
      <c r="G163" s="2" t="s">
        <v>3</v>
      </c>
      <c r="H163" s="2" t="s">
        <v>1738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1739</v>
      </c>
      <c r="P163" s="2" t="s">
        <v>1740</v>
      </c>
      <c r="Q163" s="1">
        <v>4290109.2</v>
      </c>
      <c r="R163" s="1">
        <v>0</v>
      </c>
      <c r="S163" s="1">
        <v>0</v>
      </c>
      <c r="T163" s="1">
        <v>3698370</v>
      </c>
      <c r="U163" s="2" t="s">
        <v>9</v>
      </c>
      <c r="V163" s="1">
        <v>591739.19999999995</v>
      </c>
      <c r="W163" s="1">
        <v>0</v>
      </c>
      <c r="X163" s="2" t="s">
        <v>0</v>
      </c>
      <c r="Y163" s="1">
        <v>0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41" t="s">
        <v>1</v>
      </c>
      <c r="AN163" s="2" t="s">
        <v>1</v>
      </c>
      <c r="AO163" s="141" t="s">
        <v>1</v>
      </c>
      <c r="AP163" s="2">
        <v>0</v>
      </c>
    </row>
    <row r="164" spans="1:42" x14ac:dyDescent="0.25">
      <c r="A164" s="2" t="s">
        <v>726</v>
      </c>
      <c r="B164" s="47">
        <v>44386</v>
      </c>
      <c r="C164" s="2" t="s">
        <v>6</v>
      </c>
      <c r="D164" s="2" t="s">
        <v>14</v>
      </c>
      <c r="E164" s="2" t="s">
        <v>181</v>
      </c>
      <c r="F164" s="2" t="s">
        <v>1731</v>
      </c>
      <c r="G164" s="2" t="s">
        <v>3</v>
      </c>
      <c r="H164" s="2" t="s">
        <v>1741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1512028935.8000002</v>
      </c>
      <c r="R164" s="1">
        <v>0</v>
      </c>
      <c r="S164" s="1">
        <v>1419782105</v>
      </c>
      <c r="T164" s="1">
        <v>0</v>
      </c>
      <c r="U164" s="2" t="s">
        <v>0</v>
      </c>
      <c r="V164" s="1">
        <v>0</v>
      </c>
      <c r="W164" s="1">
        <v>79523130</v>
      </c>
      <c r="X164" s="2" t="s">
        <v>0</v>
      </c>
      <c r="Y164" s="1">
        <v>12723700.800000003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41" t="s">
        <v>1</v>
      </c>
      <c r="AN164" s="2" t="s">
        <v>1</v>
      </c>
      <c r="AO164" s="141" t="s">
        <v>1</v>
      </c>
      <c r="AP164" s="2">
        <v>0</v>
      </c>
    </row>
    <row r="165" spans="1:42" x14ac:dyDescent="0.25">
      <c r="A165" s="2" t="s">
        <v>95</v>
      </c>
      <c r="B165" s="47">
        <v>44380</v>
      </c>
      <c r="C165" s="2" t="s">
        <v>6</v>
      </c>
      <c r="D165" s="2" t="s">
        <v>42</v>
      </c>
      <c r="E165" s="2" t="s">
        <v>215</v>
      </c>
      <c r="F165" s="2" t="s">
        <v>1076</v>
      </c>
      <c r="G165" s="2" t="s">
        <v>906</v>
      </c>
      <c r="H165" s="2" t="s">
        <v>1742</v>
      </c>
      <c r="I165" s="1"/>
      <c r="J165" s="1"/>
      <c r="K165" s="1"/>
      <c r="L165" s="1"/>
      <c r="M165" s="1">
        <v>0</v>
      </c>
      <c r="N165" s="2"/>
      <c r="O165" s="2" t="s">
        <v>2</v>
      </c>
      <c r="P165" s="2"/>
      <c r="Q165" s="1">
        <v>2370020117.8000002</v>
      </c>
      <c r="R165" s="1">
        <v>0</v>
      </c>
      <c r="S165" s="1">
        <v>2370020117.8000002</v>
      </c>
      <c r="T165" s="1">
        <v>0</v>
      </c>
      <c r="U165" s="2" t="s">
        <v>0</v>
      </c>
      <c r="V165" s="1">
        <v>0</v>
      </c>
      <c r="W165" s="1">
        <v>0</v>
      </c>
      <c r="X165" s="2" t="s">
        <v>0</v>
      </c>
      <c r="Y165" s="1">
        <v>0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41"/>
      <c r="AN165" s="2"/>
      <c r="AO165" s="141"/>
      <c r="AP165" s="2">
        <v>0</v>
      </c>
    </row>
    <row r="166" spans="1:42" x14ac:dyDescent="0.25">
      <c r="A166" s="2" t="s">
        <v>94</v>
      </c>
      <c r="B166" s="47">
        <v>44380</v>
      </c>
      <c r="C166" s="2" t="s">
        <v>6</v>
      </c>
      <c r="D166" s="2" t="s">
        <v>42</v>
      </c>
      <c r="E166" s="2" t="s">
        <v>1495</v>
      </c>
      <c r="F166" s="2" t="s">
        <v>1743</v>
      </c>
      <c r="G166" s="2" t="s">
        <v>906</v>
      </c>
      <c r="H166" s="2" t="s">
        <v>1744</v>
      </c>
      <c r="I166" s="1"/>
      <c r="J166" s="1"/>
      <c r="K166" s="1"/>
      <c r="L166" s="1"/>
      <c r="M166" s="1">
        <v>0</v>
      </c>
      <c r="N166" s="2"/>
      <c r="O166" s="2" t="s">
        <v>2</v>
      </c>
      <c r="P166" s="2"/>
      <c r="Q166" s="1">
        <v>542023005</v>
      </c>
      <c r="R166" s="1">
        <v>0</v>
      </c>
      <c r="S166" s="1">
        <v>542023005</v>
      </c>
      <c r="T166" s="1">
        <v>0</v>
      </c>
      <c r="U166" s="2" t="s">
        <v>0</v>
      </c>
      <c r="V166" s="1">
        <v>0</v>
      </c>
      <c r="W166" s="1">
        <v>0</v>
      </c>
      <c r="X166" s="2" t="s">
        <v>0</v>
      </c>
      <c r="Y166" s="1">
        <v>0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41"/>
      <c r="AN166" s="2"/>
      <c r="AO166" s="141"/>
      <c r="AP166" s="2">
        <v>0</v>
      </c>
    </row>
    <row r="167" spans="1:42" x14ac:dyDescent="0.25">
      <c r="A167" s="2" t="s">
        <v>93</v>
      </c>
      <c r="B167" s="47">
        <v>44380</v>
      </c>
      <c r="C167" s="2" t="s">
        <v>27</v>
      </c>
      <c r="D167" s="2" t="s">
        <v>38</v>
      </c>
      <c r="E167" s="2" t="s">
        <v>4</v>
      </c>
      <c r="F167" s="2" t="s">
        <v>1225</v>
      </c>
      <c r="G167" s="2" t="s">
        <v>3</v>
      </c>
      <c r="H167" s="2" t="s">
        <v>1745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1">
        <v>788528139.85000002</v>
      </c>
      <c r="R167" s="1">
        <v>0</v>
      </c>
      <c r="S167" s="1">
        <v>585619935</v>
      </c>
      <c r="T167" s="1">
        <v>0</v>
      </c>
      <c r="U167" s="2" t="s">
        <v>0</v>
      </c>
      <c r="V167" s="1">
        <v>0</v>
      </c>
      <c r="W167" s="1">
        <v>174920866.25</v>
      </c>
      <c r="X167" s="2" t="s">
        <v>9</v>
      </c>
      <c r="Y167" s="1">
        <v>27987338.599999998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41" t="s">
        <v>1</v>
      </c>
      <c r="AN167" s="2" t="s">
        <v>1</v>
      </c>
      <c r="AO167" s="141" t="s">
        <v>1</v>
      </c>
      <c r="AP167" s="2">
        <v>0</v>
      </c>
    </row>
    <row r="168" spans="1:42" x14ac:dyDescent="0.25">
      <c r="A168" s="2" t="s">
        <v>92</v>
      </c>
      <c r="B168" s="47">
        <v>44380</v>
      </c>
      <c r="C168" s="2" t="s">
        <v>6</v>
      </c>
      <c r="D168" s="2" t="s">
        <v>38</v>
      </c>
      <c r="E168" s="2" t="s">
        <v>210</v>
      </c>
      <c r="F168" s="2" t="s">
        <v>1656</v>
      </c>
      <c r="G168" s="2" t="s">
        <v>3</v>
      </c>
      <c r="H168" s="2" t="s">
        <v>1746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2186600371.5</v>
      </c>
      <c r="R168" s="1">
        <v>0</v>
      </c>
      <c r="S168" s="1">
        <v>1494413008.75</v>
      </c>
      <c r="T168" s="1">
        <v>0</v>
      </c>
      <c r="U168" s="2" t="s">
        <v>0</v>
      </c>
      <c r="V168" s="1">
        <v>0</v>
      </c>
      <c r="W168" s="1">
        <v>596713243.75</v>
      </c>
      <c r="X168" s="2" t="s">
        <v>9</v>
      </c>
      <c r="Y168" s="1">
        <v>95474119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41" t="s">
        <v>1</v>
      </c>
      <c r="AN168" s="2" t="s">
        <v>1</v>
      </c>
      <c r="AO168" s="141" t="s">
        <v>1</v>
      </c>
      <c r="AP168" s="2">
        <v>0</v>
      </c>
    </row>
    <row r="169" spans="1:42" x14ac:dyDescent="0.25">
      <c r="A169" s="2" t="s">
        <v>91</v>
      </c>
      <c r="B169" s="47">
        <v>44380</v>
      </c>
      <c r="C169" s="2" t="s">
        <v>27</v>
      </c>
      <c r="D169" s="2" t="s">
        <v>38</v>
      </c>
      <c r="E169" s="2" t="s">
        <v>4</v>
      </c>
      <c r="F169" s="2" t="s">
        <v>1521</v>
      </c>
      <c r="G169" s="2" t="s">
        <v>3</v>
      </c>
      <c r="H169" s="2" t="s">
        <v>1747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916</v>
      </c>
      <c r="P169" s="2" t="s">
        <v>917</v>
      </c>
      <c r="Q169" s="1">
        <v>103060750</v>
      </c>
      <c r="R169" s="1">
        <v>0</v>
      </c>
      <c r="S169" s="1">
        <v>103060750</v>
      </c>
      <c r="T169" s="1">
        <v>0</v>
      </c>
      <c r="U169" s="2" t="s">
        <v>0</v>
      </c>
      <c r="V169" s="1">
        <v>0</v>
      </c>
      <c r="W169" s="1">
        <v>0</v>
      </c>
      <c r="X169" s="2" t="s">
        <v>0</v>
      </c>
      <c r="Y169" s="1">
        <v>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41" t="s">
        <v>1</v>
      </c>
      <c r="AN169" s="2" t="s">
        <v>1</v>
      </c>
      <c r="AO169" s="141" t="s">
        <v>1</v>
      </c>
      <c r="AP169" s="2">
        <v>0</v>
      </c>
    </row>
    <row r="170" spans="1:42" x14ac:dyDescent="0.25">
      <c r="A170" s="2" t="s">
        <v>90</v>
      </c>
      <c r="B170" s="47">
        <v>44380</v>
      </c>
      <c r="C170" s="2" t="s">
        <v>27</v>
      </c>
      <c r="D170" s="2" t="s">
        <v>38</v>
      </c>
      <c r="E170" s="2" t="s">
        <v>4</v>
      </c>
      <c r="F170" s="2" t="s">
        <v>1225</v>
      </c>
      <c r="G170" s="2" t="s">
        <v>3</v>
      </c>
      <c r="H170" s="2" t="s">
        <v>1748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1534266573.1000001</v>
      </c>
      <c r="R170" s="1">
        <v>0</v>
      </c>
      <c r="S170" s="1">
        <v>1105600740.05</v>
      </c>
      <c r="T170" s="1">
        <v>0</v>
      </c>
      <c r="U170" s="2" t="s">
        <v>0</v>
      </c>
      <c r="V170" s="1">
        <v>0</v>
      </c>
      <c r="W170" s="1">
        <v>369539511.25</v>
      </c>
      <c r="X170" s="2" t="s">
        <v>9</v>
      </c>
      <c r="Y170" s="1">
        <v>59126321.799999997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41" t="s">
        <v>1</v>
      </c>
      <c r="AN170" s="2" t="s">
        <v>1</v>
      </c>
      <c r="AO170" s="141" t="s">
        <v>1</v>
      </c>
      <c r="AP170" s="2">
        <v>0</v>
      </c>
    </row>
    <row r="171" spans="1:42" s="127" customFormat="1" x14ac:dyDescent="0.25">
      <c r="A171" s="129" t="s">
        <v>89</v>
      </c>
      <c r="B171" s="128">
        <v>44380</v>
      </c>
      <c r="C171" s="129" t="s">
        <v>6</v>
      </c>
      <c r="D171" s="129" t="s">
        <v>38</v>
      </c>
      <c r="E171" s="129" t="s">
        <v>210</v>
      </c>
      <c r="F171" s="129" t="s">
        <v>1656</v>
      </c>
      <c r="G171" s="129" t="s">
        <v>3</v>
      </c>
      <c r="H171" s="129" t="s">
        <v>1749</v>
      </c>
      <c r="I171" s="130" t="s">
        <v>1</v>
      </c>
      <c r="J171" s="130" t="s">
        <v>1</v>
      </c>
      <c r="K171" s="130" t="s">
        <v>1</v>
      </c>
      <c r="L171" s="130" t="s">
        <v>1</v>
      </c>
      <c r="M171" s="130">
        <v>0</v>
      </c>
      <c r="N171" s="129" t="s">
        <v>1</v>
      </c>
      <c r="O171" s="129" t="s">
        <v>1663</v>
      </c>
      <c r="P171" s="129" t="s">
        <v>1664</v>
      </c>
      <c r="Q171" s="130">
        <v>1442675</v>
      </c>
      <c r="R171" s="130">
        <v>0</v>
      </c>
      <c r="S171" s="130">
        <v>1442675</v>
      </c>
      <c r="T171" s="130">
        <v>0</v>
      </c>
      <c r="U171" s="129" t="s">
        <v>0</v>
      </c>
      <c r="V171" s="130">
        <v>0</v>
      </c>
      <c r="W171" s="130">
        <v>0</v>
      </c>
      <c r="X171" s="129" t="s">
        <v>0</v>
      </c>
      <c r="Y171" s="130">
        <v>0</v>
      </c>
      <c r="Z171" s="130">
        <v>0</v>
      </c>
      <c r="AA171" s="129" t="s">
        <v>0</v>
      </c>
      <c r="AB171" s="130">
        <v>0</v>
      </c>
      <c r="AC171" s="130">
        <v>0</v>
      </c>
      <c r="AD171" s="129" t="s">
        <v>0</v>
      </c>
      <c r="AE171" s="130">
        <v>0</v>
      </c>
      <c r="AF171" s="129">
        <v>0</v>
      </c>
      <c r="AG171" s="129" t="s">
        <v>0</v>
      </c>
      <c r="AH171" s="130">
        <v>0</v>
      </c>
      <c r="AI171" s="130">
        <v>0</v>
      </c>
      <c r="AJ171" s="129" t="s">
        <v>0</v>
      </c>
      <c r="AK171" s="130">
        <v>0</v>
      </c>
      <c r="AL171" s="130">
        <v>0</v>
      </c>
      <c r="AM171" s="143" t="s">
        <v>1</v>
      </c>
      <c r="AN171" s="129" t="s">
        <v>1</v>
      </c>
      <c r="AO171" s="143" t="s">
        <v>1</v>
      </c>
      <c r="AP171" s="129">
        <v>0</v>
      </c>
    </row>
    <row r="172" spans="1:42" x14ac:dyDescent="0.25">
      <c r="A172" s="2" t="s">
        <v>88</v>
      </c>
      <c r="B172" s="47">
        <v>44380</v>
      </c>
      <c r="C172" s="2" t="s">
        <v>6</v>
      </c>
      <c r="D172" s="2" t="s">
        <v>38</v>
      </c>
      <c r="E172" s="2" t="s">
        <v>210</v>
      </c>
      <c r="F172" s="2" t="s">
        <v>1656</v>
      </c>
      <c r="G172" s="2" t="s">
        <v>3</v>
      </c>
      <c r="H172" s="2" t="s">
        <v>1750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3620036144.25</v>
      </c>
      <c r="R172" s="1">
        <v>0</v>
      </c>
      <c r="S172" s="1">
        <v>2500563296.25</v>
      </c>
      <c r="T172" s="1">
        <v>0</v>
      </c>
      <c r="U172" s="2" t="s">
        <v>0</v>
      </c>
      <c r="V172" s="1">
        <v>0</v>
      </c>
      <c r="W172" s="1">
        <v>965062800</v>
      </c>
      <c r="X172" s="2" t="s">
        <v>9</v>
      </c>
      <c r="Y172" s="1">
        <v>154410048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41" t="s">
        <v>1</v>
      </c>
      <c r="AN172" s="2" t="s">
        <v>1</v>
      </c>
      <c r="AO172" s="141" t="s">
        <v>1</v>
      </c>
      <c r="AP172" s="2">
        <v>0</v>
      </c>
    </row>
    <row r="173" spans="1:42" x14ac:dyDescent="0.25">
      <c r="A173" s="2" t="s">
        <v>830</v>
      </c>
      <c r="B173" s="47">
        <v>44387</v>
      </c>
      <c r="C173" s="2" t="s">
        <v>6</v>
      </c>
      <c r="D173" s="2" t="s">
        <v>14</v>
      </c>
      <c r="E173" s="2" t="s">
        <v>181</v>
      </c>
      <c r="F173" s="2" t="s">
        <v>1751</v>
      </c>
      <c r="G173" s="2" t="s">
        <v>3</v>
      </c>
      <c r="H173" s="2" t="s">
        <v>1752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161682615.5</v>
      </c>
      <c r="R173" s="1">
        <v>0</v>
      </c>
      <c r="S173" s="1">
        <v>136510940.30000001</v>
      </c>
      <c r="T173" s="1">
        <v>0</v>
      </c>
      <c r="U173" s="2" t="s">
        <v>0</v>
      </c>
      <c r="V173" s="1">
        <v>0</v>
      </c>
      <c r="W173" s="1">
        <v>21699720</v>
      </c>
      <c r="X173" s="2" t="s">
        <v>9</v>
      </c>
      <c r="Y173" s="1">
        <v>3471955.2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41" t="s">
        <v>1</v>
      </c>
      <c r="AN173" s="2" t="s">
        <v>1</v>
      </c>
      <c r="AO173" s="141" t="s">
        <v>1</v>
      </c>
      <c r="AP173" s="2">
        <v>0</v>
      </c>
    </row>
    <row r="174" spans="1:42" x14ac:dyDescent="0.25">
      <c r="A174" s="2" t="s">
        <v>86</v>
      </c>
      <c r="B174" s="47">
        <v>44380</v>
      </c>
      <c r="C174" s="2" t="s">
        <v>6</v>
      </c>
      <c r="D174" s="2" t="s">
        <v>33</v>
      </c>
      <c r="E174" s="2" t="s">
        <v>204</v>
      </c>
      <c r="F174" s="2" t="s">
        <v>1140</v>
      </c>
      <c r="G174" s="2" t="s">
        <v>3</v>
      </c>
      <c r="H174" s="2" t="s">
        <v>1753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6143736063.0999994</v>
      </c>
      <c r="R174" s="1">
        <v>0</v>
      </c>
      <c r="S174" s="1">
        <v>4766489267.5</v>
      </c>
      <c r="T174" s="1">
        <v>0</v>
      </c>
      <c r="U174" s="2" t="s">
        <v>0</v>
      </c>
      <c r="V174" s="1">
        <v>0</v>
      </c>
      <c r="W174" s="1">
        <v>1180751910</v>
      </c>
      <c r="X174" s="2" t="s">
        <v>9</v>
      </c>
      <c r="Y174" s="1">
        <v>188920305.59999999</v>
      </c>
      <c r="Z174" s="1">
        <v>0</v>
      </c>
      <c r="AA174" s="2" t="s">
        <v>0</v>
      </c>
      <c r="AB174" s="1">
        <v>0</v>
      </c>
      <c r="AC174" s="1">
        <v>7013500</v>
      </c>
      <c r="AD174" s="2" t="s">
        <v>0</v>
      </c>
      <c r="AE174" s="1">
        <v>561080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41" t="s">
        <v>1</v>
      </c>
      <c r="AN174" s="2" t="s">
        <v>1</v>
      </c>
      <c r="AO174" s="141" t="s">
        <v>1</v>
      </c>
      <c r="AP174" s="2">
        <v>0</v>
      </c>
    </row>
    <row r="175" spans="1:42" x14ac:dyDescent="0.25">
      <c r="A175" s="2" t="s">
        <v>85</v>
      </c>
      <c r="B175" s="47">
        <v>44380</v>
      </c>
      <c r="C175" s="2" t="s">
        <v>27</v>
      </c>
      <c r="D175" s="2" t="s">
        <v>33</v>
      </c>
      <c r="E175" s="2" t="s">
        <v>32</v>
      </c>
      <c r="F175" s="2" t="s">
        <v>1247</v>
      </c>
      <c r="G175" s="2" t="s">
        <v>3</v>
      </c>
      <c r="H175" s="2" t="s">
        <v>1754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1">
        <v>2209747845.75</v>
      </c>
      <c r="R175" s="1">
        <v>0</v>
      </c>
      <c r="S175" s="1">
        <v>1343005373.7</v>
      </c>
      <c r="T175" s="1">
        <v>0</v>
      </c>
      <c r="U175" s="2" t="s">
        <v>0</v>
      </c>
      <c r="V175" s="1">
        <v>0</v>
      </c>
      <c r="W175" s="1">
        <v>747191786.25</v>
      </c>
      <c r="X175" s="2" t="s">
        <v>9</v>
      </c>
      <c r="Y175" s="1">
        <v>119550685.8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41" t="s">
        <v>1</v>
      </c>
      <c r="AN175" s="2" t="s">
        <v>1</v>
      </c>
      <c r="AO175" s="141" t="s">
        <v>1</v>
      </c>
      <c r="AP175" s="2">
        <v>0</v>
      </c>
    </row>
    <row r="176" spans="1:42" x14ac:dyDescent="0.25">
      <c r="A176" s="2" t="s">
        <v>831</v>
      </c>
      <c r="B176" s="47">
        <v>44387</v>
      </c>
      <c r="C176" s="2" t="s">
        <v>6</v>
      </c>
      <c r="D176" s="2" t="s">
        <v>14</v>
      </c>
      <c r="E176" s="2" t="s">
        <v>181</v>
      </c>
      <c r="F176" s="2" t="s">
        <v>1755</v>
      </c>
      <c r="G176" s="2" t="s">
        <v>3</v>
      </c>
      <c r="H176" s="2" t="s">
        <v>1756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1184</v>
      </c>
      <c r="P176" s="2" t="s">
        <v>1185</v>
      </c>
      <c r="Q176" s="1">
        <v>25097904</v>
      </c>
      <c r="R176" s="1">
        <v>0</v>
      </c>
      <c r="S176" s="1">
        <v>8331960</v>
      </c>
      <c r="T176" s="1">
        <v>14453400</v>
      </c>
      <c r="U176" s="2" t="s">
        <v>9</v>
      </c>
      <c r="V176" s="1">
        <v>2312544</v>
      </c>
      <c r="W176" s="1">
        <v>0</v>
      </c>
      <c r="X176" s="2" t="s">
        <v>0</v>
      </c>
      <c r="Y176" s="1">
        <v>0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41" t="s">
        <v>1</v>
      </c>
      <c r="AN176" s="2" t="s">
        <v>1</v>
      </c>
      <c r="AO176" s="141" t="s">
        <v>1</v>
      </c>
      <c r="AP176" s="2">
        <v>0</v>
      </c>
    </row>
    <row r="177" spans="1:42" x14ac:dyDescent="0.25">
      <c r="A177" s="2" t="s">
        <v>83</v>
      </c>
      <c r="B177" s="47">
        <v>44380</v>
      </c>
      <c r="C177" s="2" t="s">
        <v>6</v>
      </c>
      <c r="D177" s="2" t="s">
        <v>26</v>
      </c>
      <c r="E177" s="2" t="s">
        <v>198</v>
      </c>
      <c r="F177" s="2" t="s">
        <v>1757</v>
      </c>
      <c r="G177" s="2" t="s">
        <v>13</v>
      </c>
      <c r="H177" s="2" t="s">
        <v>1</v>
      </c>
      <c r="I177" s="1" t="s">
        <v>1758</v>
      </c>
      <c r="J177" s="1" t="s">
        <v>1</v>
      </c>
      <c r="K177" s="1" t="s">
        <v>1759</v>
      </c>
      <c r="L177" s="1" t="s">
        <v>1611</v>
      </c>
      <c r="M177" s="1">
        <v>44120895</v>
      </c>
      <c r="N177" s="2" t="s">
        <v>12</v>
      </c>
      <c r="O177" s="2" t="s">
        <v>1760</v>
      </c>
      <c r="P177" s="2" t="s">
        <v>1761</v>
      </c>
      <c r="Q177" s="1">
        <v>-17055480</v>
      </c>
      <c r="R177" s="1">
        <v>0</v>
      </c>
      <c r="S177" s="1">
        <v>0</v>
      </c>
      <c r="T177" s="1">
        <v>0</v>
      </c>
      <c r="U177" s="2" t="s">
        <v>0</v>
      </c>
      <c r="V177" s="1">
        <v>0</v>
      </c>
      <c r="W177" s="1">
        <v>-14703000</v>
      </c>
      <c r="X177" s="2" t="s">
        <v>9</v>
      </c>
      <c r="Y177" s="1">
        <v>-2352480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41" t="s">
        <v>1</v>
      </c>
      <c r="AN177" s="2" t="s">
        <v>1</v>
      </c>
      <c r="AO177" s="141" t="s">
        <v>1</v>
      </c>
      <c r="AP177" s="2">
        <v>0</v>
      </c>
    </row>
    <row r="178" spans="1:42" x14ac:dyDescent="0.25">
      <c r="A178" s="2" t="s">
        <v>82</v>
      </c>
      <c r="B178" s="47">
        <v>44380</v>
      </c>
      <c r="C178" s="2" t="s">
        <v>6</v>
      </c>
      <c r="D178" s="2" t="s">
        <v>26</v>
      </c>
      <c r="E178" s="2" t="s">
        <v>198</v>
      </c>
      <c r="F178" s="2" t="s">
        <v>1757</v>
      </c>
      <c r="G178" s="2" t="s">
        <v>13</v>
      </c>
      <c r="H178" s="2" t="s">
        <v>1</v>
      </c>
      <c r="I178" s="1" t="s">
        <v>1762</v>
      </c>
      <c r="J178" s="1" t="s">
        <v>1</v>
      </c>
      <c r="K178" s="1" t="s">
        <v>1763</v>
      </c>
      <c r="L178" s="1" t="s">
        <v>1764</v>
      </c>
      <c r="M178" s="1">
        <v>48765665</v>
      </c>
      <c r="N178" s="2" t="s">
        <v>12</v>
      </c>
      <c r="O178" s="2" t="s">
        <v>1765</v>
      </c>
      <c r="P178" s="2" t="s">
        <v>1766</v>
      </c>
      <c r="Q178" s="1">
        <v>-48765665</v>
      </c>
      <c r="R178" s="1">
        <v>0</v>
      </c>
      <c r="S178" s="1">
        <v>-36418915</v>
      </c>
      <c r="T178" s="1">
        <v>0</v>
      </c>
      <c r="U178" s="2" t="s">
        <v>0</v>
      </c>
      <c r="V178" s="1">
        <v>0</v>
      </c>
      <c r="W178" s="1">
        <v>-10643750</v>
      </c>
      <c r="X178" s="2" t="s">
        <v>9</v>
      </c>
      <c r="Y178" s="1">
        <v>-1703000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41" t="s">
        <v>1</v>
      </c>
      <c r="AN178" s="2" t="s">
        <v>1</v>
      </c>
      <c r="AO178" s="141" t="s">
        <v>1</v>
      </c>
      <c r="AP178" s="2">
        <v>0</v>
      </c>
    </row>
    <row r="179" spans="1:42" x14ac:dyDescent="0.25">
      <c r="A179" s="2" t="s">
        <v>81</v>
      </c>
      <c r="B179" s="47">
        <v>44380</v>
      </c>
      <c r="C179" s="2" t="s">
        <v>6</v>
      </c>
      <c r="D179" s="2" t="s">
        <v>26</v>
      </c>
      <c r="E179" s="2" t="s">
        <v>198</v>
      </c>
      <c r="F179" s="2" t="s">
        <v>1757</v>
      </c>
      <c r="G179" s="2" t="s">
        <v>3</v>
      </c>
      <c r="H179" s="2" t="s">
        <v>1767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5053158270.499999</v>
      </c>
      <c r="R179" s="1">
        <v>0</v>
      </c>
      <c r="S179" s="1">
        <v>3662800083.75</v>
      </c>
      <c r="T179" s="1">
        <v>0</v>
      </c>
      <c r="U179" s="2" t="s">
        <v>0</v>
      </c>
      <c r="V179" s="1">
        <v>0</v>
      </c>
      <c r="W179" s="1">
        <v>1198584643.75</v>
      </c>
      <c r="X179" s="2" t="s">
        <v>0</v>
      </c>
      <c r="Y179" s="1">
        <v>191773542.99999997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41" t="s">
        <v>1</v>
      </c>
      <c r="AN179" s="2" t="s">
        <v>1</v>
      </c>
      <c r="AO179" s="141" t="s">
        <v>1</v>
      </c>
      <c r="AP179" s="2">
        <v>0</v>
      </c>
    </row>
    <row r="180" spans="1:42" x14ac:dyDescent="0.25">
      <c r="A180" s="2" t="s">
        <v>80</v>
      </c>
      <c r="B180" s="47">
        <v>44380</v>
      </c>
      <c r="C180" s="2" t="s">
        <v>27</v>
      </c>
      <c r="D180" s="2" t="s">
        <v>26</v>
      </c>
      <c r="E180" s="2" t="s">
        <v>251</v>
      </c>
      <c r="F180" s="2" t="s">
        <v>1148</v>
      </c>
      <c r="G180" s="2" t="s">
        <v>3</v>
      </c>
      <c r="H180" s="2" t="s">
        <v>1768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1">
        <v>748293305.60000002</v>
      </c>
      <c r="R180" s="1">
        <v>0</v>
      </c>
      <c r="S180" s="1">
        <v>568912822.5</v>
      </c>
      <c r="T180" s="1">
        <v>0</v>
      </c>
      <c r="U180" s="2" t="s">
        <v>0</v>
      </c>
      <c r="V180" s="1">
        <v>0</v>
      </c>
      <c r="W180" s="1">
        <v>154638347.5</v>
      </c>
      <c r="X180" s="2" t="s">
        <v>0</v>
      </c>
      <c r="Y180" s="1">
        <v>24742135.600000001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41" t="s">
        <v>1</v>
      </c>
      <c r="AN180" s="2" t="s">
        <v>1</v>
      </c>
      <c r="AO180" s="141" t="s">
        <v>1</v>
      </c>
      <c r="AP180" s="2">
        <v>0</v>
      </c>
    </row>
    <row r="181" spans="1:42" x14ac:dyDescent="0.25">
      <c r="A181" s="2" t="s">
        <v>79</v>
      </c>
      <c r="B181" s="47">
        <v>44380</v>
      </c>
      <c r="C181" s="2" t="s">
        <v>27</v>
      </c>
      <c r="D181" s="2" t="s">
        <v>26</v>
      </c>
      <c r="E181" s="2" t="s">
        <v>251</v>
      </c>
      <c r="F181" s="2" t="s">
        <v>1149</v>
      </c>
      <c r="G181" s="2" t="s">
        <v>3</v>
      </c>
      <c r="H181" s="2" t="s">
        <v>1769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911</v>
      </c>
      <c r="P181" s="2" t="s">
        <v>912</v>
      </c>
      <c r="Q181" s="1">
        <v>13486960</v>
      </c>
      <c r="R181" s="1">
        <v>0</v>
      </c>
      <c r="S181" s="1">
        <v>6331500</v>
      </c>
      <c r="T181" s="1">
        <v>6168500</v>
      </c>
      <c r="U181" s="2" t="s">
        <v>9</v>
      </c>
      <c r="V181" s="1">
        <v>986960</v>
      </c>
      <c r="W181" s="1">
        <v>0</v>
      </c>
      <c r="X181" s="2" t="s">
        <v>0</v>
      </c>
      <c r="Y181" s="1">
        <v>0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41" t="s">
        <v>1</v>
      </c>
      <c r="AN181" s="2" t="s">
        <v>1</v>
      </c>
      <c r="AO181" s="141" t="s">
        <v>1</v>
      </c>
      <c r="AP181" s="2">
        <v>0</v>
      </c>
    </row>
    <row r="182" spans="1:42" x14ac:dyDescent="0.25">
      <c r="A182" s="2" t="s">
        <v>78</v>
      </c>
      <c r="B182" s="47">
        <v>44380</v>
      </c>
      <c r="C182" s="2" t="s">
        <v>27</v>
      </c>
      <c r="D182" s="2" t="s">
        <v>26</v>
      </c>
      <c r="E182" s="2" t="s">
        <v>251</v>
      </c>
      <c r="F182" s="2" t="s">
        <v>1148</v>
      </c>
      <c r="G182" s="2" t="s">
        <v>3</v>
      </c>
      <c r="H182" s="2" t="s">
        <v>1770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652864811.70000005</v>
      </c>
      <c r="R182" s="1">
        <v>0</v>
      </c>
      <c r="S182" s="1">
        <v>505683220</v>
      </c>
      <c r="T182" s="1">
        <v>0</v>
      </c>
      <c r="U182" s="2" t="s">
        <v>0</v>
      </c>
      <c r="V182" s="1">
        <v>0</v>
      </c>
      <c r="W182" s="1">
        <v>126880682.5</v>
      </c>
      <c r="X182" s="2" t="s">
        <v>0</v>
      </c>
      <c r="Y182" s="1">
        <v>20300909.199999999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41" t="s">
        <v>1</v>
      </c>
      <c r="AN182" s="2" t="s">
        <v>1</v>
      </c>
      <c r="AO182" s="141" t="s">
        <v>1</v>
      </c>
      <c r="AP182" s="2">
        <v>0</v>
      </c>
    </row>
    <row r="183" spans="1:42" x14ac:dyDescent="0.25">
      <c r="A183" s="2" t="s">
        <v>77</v>
      </c>
      <c r="B183" s="47">
        <v>44380</v>
      </c>
      <c r="C183" s="2" t="s">
        <v>6</v>
      </c>
      <c r="D183" s="2" t="s">
        <v>24</v>
      </c>
      <c r="E183" s="2" t="s">
        <v>194</v>
      </c>
      <c r="F183" s="2" t="s">
        <v>1214</v>
      </c>
      <c r="G183" s="2" t="s">
        <v>3</v>
      </c>
      <c r="H183" s="2" t="s">
        <v>1771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4162533308.2999992</v>
      </c>
      <c r="R183" s="1">
        <v>0</v>
      </c>
      <c r="S183" s="1">
        <v>2951748647.5</v>
      </c>
      <c r="T183" s="1">
        <v>0</v>
      </c>
      <c r="U183" s="2" t="s">
        <v>0</v>
      </c>
      <c r="V183" s="1">
        <v>0</v>
      </c>
      <c r="W183" s="1">
        <v>1043779880</v>
      </c>
      <c r="X183" s="2" t="s">
        <v>9</v>
      </c>
      <c r="Y183" s="1">
        <v>167004780.79999998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41" t="s">
        <v>1</v>
      </c>
      <c r="AN183" s="2" t="s">
        <v>1</v>
      </c>
      <c r="AO183" s="141" t="s">
        <v>1</v>
      </c>
      <c r="AP183" s="2">
        <v>0</v>
      </c>
    </row>
    <row r="184" spans="1:42" x14ac:dyDescent="0.25">
      <c r="A184" s="2" t="s">
        <v>76</v>
      </c>
      <c r="B184" s="47">
        <v>44380</v>
      </c>
      <c r="C184" s="2" t="s">
        <v>6</v>
      </c>
      <c r="D184" s="2" t="s">
        <v>24</v>
      </c>
      <c r="E184" s="2" t="s">
        <v>194</v>
      </c>
      <c r="F184" s="2" t="s">
        <v>1214</v>
      </c>
      <c r="G184" s="2" t="s">
        <v>3</v>
      </c>
      <c r="H184" s="2" t="s">
        <v>1772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897</v>
      </c>
      <c r="P184" s="2" t="s">
        <v>898</v>
      </c>
      <c r="Q184" s="1">
        <v>48804229.5</v>
      </c>
      <c r="R184" s="1">
        <v>0</v>
      </c>
      <c r="S184" s="1">
        <v>21804997.5</v>
      </c>
      <c r="T184" s="1">
        <v>23275200</v>
      </c>
      <c r="U184" s="2" t="s">
        <v>9</v>
      </c>
      <c r="V184" s="1">
        <v>3724032</v>
      </c>
      <c r="W184" s="1">
        <v>0</v>
      </c>
      <c r="X184" s="2" t="s">
        <v>0</v>
      </c>
      <c r="Y184" s="1">
        <v>0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41" t="s">
        <v>1</v>
      </c>
      <c r="AN184" s="2" t="s">
        <v>1</v>
      </c>
      <c r="AO184" s="141" t="s">
        <v>1</v>
      </c>
      <c r="AP184" s="2">
        <v>0</v>
      </c>
    </row>
    <row r="185" spans="1:42" x14ac:dyDescent="0.25">
      <c r="A185" s="2" t="s">
        <v>75</v>
      </c>
      <c r="B185" s="47">
        <v>44380</v>
      </c>
      <c r="C185" s="2" t="s">
        <v>6</v>
      </c>
      <c r="D185" s="2" t="s">
        <v>24</v>
      </c>
      <c r="E185" s="2" t="s">
        <v>194</v>
      </c>
      <c r="F185" s="2" t="s">
        <v>1214</v>
      </c>
      <c r="G185" s="2" t="s">
        <v>3</v>
      </c>
      <c r="H185" s="2" t="s">
        <v>1773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2</v>
      </c>
      <c r="P185" s="2" t="s">
        <v>1</v>
      </c>
      <c r="Q185" s="1">
        <v>476331939.80000001</v>
      </c>
      <c r="R185" s="1">
        <v>0</v>
      </c>
      <c r="S185" s="1">
        <v>408152470</v>
      </c>
      <c r="T185" s="1">
        <v>0</v>
      </c>
      <c r="U185" s="2" t="s">
        <v>0</v>
      </c>
      <c r="V185" s="1">
        <v>0</v>
      </c>
      <c r="W185" s="1">
        <v>58775405</v>
      </c>
      <c r="X185" s="2" t="s">
        <v>0</v>
      </c>
      <c r="Y185" s="1">
        <v>9404064.8000000007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41" t="s">
        <v>1</v>
      </c>
      <c r="AN185" s="2" t="s">
        <v>1</v>
      </c>
      <c r="AO185" s="141" t="s">
        <v>1</v>
      </c>
      <c r="AP185" s="2">
        <v>0</v>
      </c>
    </row>
    <row r="186" spans="1:42" x14ac:dyDescent="0.25">
      <c r="A186" s="2" t="s">
        <v>74</v>
      </c>
      <c r="B186" s="47">
        <v>44380</v>
      </c>
      <c r="C186" s="2" t="s">
        <v>6</v>
      </c>
      <c r="D186" s="2" t="s">
        <v>24</v>
      </c>
      <c r="E186" s="2" t="s">
        <v>194</v>
      </c>
      <c r="F186" s="2" t="s">
        <v>1214</v>
      </c>
      <c r="G186" s="2" t="s">
        <v>3</v>
      </c>
      <c r="H186" s="2" t="s">
        <v>1774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1073</v>
      </c>
      <c r="P186" s="2" t="s">
        <v>1775</v>
      </c>
      <c r="Q186" s="1">
        <v>14150500</v>
      </c>
      <c r="R186" s="1">
        <v>0</v>
      </c>
      <c r="S186" s="1">
        <v>14150500</v>
      </c>
      <c r="T186" s="1">
        <v>0</v>
      </c>
      <c r="U186" s="2" t="s">
        <v>0</v>
      </c>
      <c r="V186" s="1">
        <v>0</v>
      </c>
      <c r="W186" s="1">
        <v>0</v>
      </c>
      <c r="X186" s="2" t="s">
        <v>0</v>
      </c>
      <c r="Y186" s="1">
        <v>0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41" t="s">
        <v>1</v>
      </c>
      <c r="AN186" s="2" t="s">
        <v>1</v>
      </c>
      <c r="AO186" s="141" t="s">
        <v>1</v>
      </c>
      <c r="AP186" s="2">
        <v>0</v>
      </c>
    </row>
    <row r="187" spans="1:42" x14ac:dyDescent="0.25">
      <c r="A187" s="2" t="s">
        <v>73</v>
      </c>
      <c r="B187" s="47">
        <v>44380</v>
      </c>
      <c r="C187" s="2" t="s">
        <v>6</v>
      </c>
      <c r="D187" s="2" t="s">
        <v>24</v>
      </c>
      <c r="E187" s="2" t="s">
        <v>194</v>
      </c>
      <c r="F187" s="2" t="s">
        <v>1214</v>
      </c>
      <c r="G187" s="2" t="s">
        <v>3</v>
      </c>
      <c r="H187" s="2" t="s">
        <v>1776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1">
        <v>1320707287</v>
      </c>
      <c r="R187" s="1">
        <v>0</v>
      </c>
      <c r="S187" s="1">
        <v>896667206.25</v>
      </c>
      <c r="T187" s="1">
        <v>0</v>
      </c>
      <c r="U187" s="2" t="s">
        <v>0</v>
      </c>
      <c r="V187" s="1">
        <v>0</v>
      </c>
      <c r="W187" s="1">
        <v>365551793.75</v>
      </c>
      <c r="X187" s="2" t="s">
        <v>0</v>
      </c>
      <c r="Y187" s="1">
        <v>58488287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41" t="s">
        <v>1</v>
      </c>
      <c r="AN187" s="2" t="s">
        <v>1</v>
      </c>
      <c r="AO187" s="141" t="s">
        <v>1</v>
      </c>
      <c r="AP187" s="2">
        <v>0</v>
      </c>
    </row>
    <row r="188" spans="1:42" x14ac:dyDescent="0.25">
      <c r="A188" s="2" t="s">
        <v>72</v>
      </c>
      <c r="B188" s="47">
        <v>44380</v>
      </c>
      <c r="C188" s="2" t="s">
        <v>27</v>
      </c>
      <c r="D188" s="2" t="s">
        <v>24</v>
      </c>
      <c r="E188" s="2" t="s">
        <v>356</v>
      </c>
      <c r="F188" s="2" t="s">
        <v>968</v>
      </c>
      <c r="G188" s="2" t="s">
        <v>13</v>
      </c>
      <c r="H188" s="2" t="s">
        <v>1</v>
      </c>
      <c r="I188" s="1" t="s">
        <v>1777</v>
      </c>
      <c r="J188" s="1" t="s">
        <v>1</v>
      </c>
      <c r="K188" s="1" t="s">
        <v>1778</v>
      </c>
      <c r="L188" s="1" t="s">
        <v>1711</v>
      </c>
      <c r="M188" s="1">
        <v>9726600</v>
      </c>
      <c r="N188" s="2" t="s">
        <v>12</v>
      </c>
      <c r="O188" s="2" t="s">
        <v>1779</v>
      </c>
      <c r="P188" s="2" t="s">
        <v>1780</v>
      </c>
      <c r="Q188" s="1">
        <v>-9726600</v>
      </c>
      <c r="R188" s="1">
        <v>0</v>
      </c>
      <c r="S188" s="1">
        <v>0</v>
      </c>
      <c r="T188" s="1">
        <v>0</v>
      </c>
      <c r="U188" s="2" t="s">
        <v>0</v>
      </c>
      <c r="V188" s="1">
        <v>0</v>
      </c>
      <c r="W188" s="1">
        <v>-8385000</v>
      </c>
      <c r="X188" s="2" t="s">
        <v>9</v>
      </c>
      <c r="Y188" s="1">
        <v>-1341600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41" t="s">
        <v>1</v>
      </c>
      <c r="AN188" s="2" t="s">
        <v>1</v>
      </c>
      <c r="AO188" s="141" t="s">
        <v>1</v>
      </c>
      <c r="AP188" s="2">
        <v>0</v>
      </c>
    </row>
    <row r="189" spans="1:42" x14ac:dyDescent="0.25">
      <c r="A189" s="2" t="s">
        <v>71</v>
      </c>
      <c r="B189" s="47">
        <v>44380</v>
      </c>
      <c r="C189" s="2" t="s">
        <v>27</v>
      </c>
      <c r="D189" s="2" t="s">
        <v>24</v>
      </c>
      <c r="E189" s="2" t="s">
        <v>356</v>
      </c>
      <c r="F189" s="2" t="s">
        <v>968</v>
      </c>
      <c r="G189" s="2" t="s">
        <v>13</v>
      </c>
      <c r="H189" s="2" t="s">
        <v>1</v>
      </c>
      <c r="I189" s="1" t="s">
        <v>1781</v>
      </c>
      <c r="J189" s="1" t="s">
        <v>1</v>
      </c>
      <c r="K189" s="1" t="s">
        <v>1782</v>
      </c>
      <c r="L189" s="1" t="s">
        <v>1711</v>
      </c>
      <c r="M189" s="1">
        <v>97035471</v>
      </c>
      <c r="N189" s="2" t="s">
        <v>12</v>
      </c>
      <c r="O189" s="2" t="s">
        <v>1783</v>
      </c>
      <c r="P189" s="2" t="s">
        <v>1784</v>
      </c>
      <c r="Q189" s="1">
        <v>-4380740</v>
      </c>
      <c r="R189" s="1">
        <v>0</v>
      </c>
      <c r="S189" s="1">
        <v>0</v>
      </c>
      <c r="T189" s="1">
        <v>-3776500</v>
      </c>
      <c r="U189" s="2" t="s">
        <v>9</v>
      </c>
      <c r="V189" s="1">
        <v>-604240</v>
      </c>
      <c r="W189" s="1">
        <v>0</v>
      </c>
      <c r="X189" s="2" t="s">
        <v>0</v>
      </c>
      <c r="Y189" s="1">
        <v>0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41" t="s">
        <v>1</v>
      </c>
      <c r="AN189" s="2" t="s">
        <v>1</v>
      </c>
      <c r="AO189" s="141" t="s">
        <v>1</v>
      </c>
      <c r="AP189" s="2">
        <v>0</v>
      </c>
    </row>
    <row r="190" spans="1:42" x14ac:dyDescent="0.25">
      <c r="A190" s="2" t="s">
        <v>70</v>
      </c>
      <c r="B190" s="47">
        <v>44380</v>
      </c>
      <c r="C190" s="2" t="s">
        <v>27</v>
      </c>
      <c r="D190" s="2" t="s">
        <v>24</v>
      </c>
      <c r="E190" s="2" t="s">
        <v>356</v>
      </c>
      <c r="F190" s="2" t="s">
        <v>967</v>
      </c>
      <c r="G190" s="2" t="s">
        <v>3</v>
      </c>
      <c r="H190" s="2" t="s">
        <v>1785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298268108.5</v>
      </c>
      <c r="R190" s="1">
        <v>0</v>
      </c>
      <c r="S190" s="1">
        <v>148892037.5</v>
      </c>
      <c r="T190" s="1">
        <v>0</v>
      </c>
      <c r="U190" s="2" t="s">
        <v>0</v>
      </c>
      <c r="V190" s="1">
        <v>0</v>
      </c>
      <c r="W190" s="1">
        <v>128772475</v>
      </c>
      <c r="X190" s="2" t="s">
        <v>9</v>
      </c>
      <c r="Y190" s="1">
        <v>20603596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41" t="s">
        <v>1</v>
      </c>
      <c r="AN190" s="2" t="s">
        <v>1</v>
      </c>
      <c r="AO190" s="141" t="s">
        <v>1</v>
      </c>
      <c r="AP190" s="2">
        <v>0</v>
      </c>
    </row>
    <row r="191" spans="1:42" x14ac:dyDescent="0.25">
      <c r="A191" s="2" t="s">
        <v>69</v>
      </c>
      <c r="B191" s="47">
        <v>44380</v>
      </c>
      <c r="C191" s="2" t="s">
        <v>27</v>
      </c>
      <c r="D191" s="2" t="s">
        <v>24</v>
      </c>
      <c r="E191" s="2" t="s">
        <v>356</v>
      </c>
      <c r="F191" s="2" t="s">
        <v>968</v>
      </c>
      <c r="G191" s="2" t="s">
        <v>3</v>
      </c>
      <c r="H191" s="2" t="s">
        <v>1786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1787</v>
      </c>
      <c r="P191" s="2" t="s">
        <v>1788</v>
      </c>
      <c r="Q191" s="1">
        <v>23330531.25</v>
      </c>
      <c r="R191" s="1">
        <v>0</v>
      </c>
      <c r="S191" s="1">
        <v>23330531.25</v>
      </c>
      <c r="T191" s="1">
        <v>0</v>
      </c>
      <c r="U191" s="2" t="s">
        <v>0</v>
      </c>
      <c r="V191" s="1">
        <v>0</v>
      </c>
      <c r="W191" s="1">
        <v>0</v>
      </c>
      <c r="X191" s="2" t="s">
        <v>0</v>
      </c>
      <c r="Y191" s="1">
        <v>0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41" t="s">
        <v>1</v>
      </c>
      <c r="AN191" s="2" t="s">
        <v>1</v>
      </c>
      <c r="AO191" s="141" t="s">
        <v>1</v>
      </c>
      <c r="AP191" s="2">
        <v>0</v>
      </c>
    </row>
    <row r="192" spans="1:42" x14ac:dyDescent="0.25">
      <c r="A192" s="2" t="s">
        <v>68</v>
      </c>
      <c r="B192" s="47">
        <v>44380</v>
      </c>
      <c r="C192" s="2" t="s">
        <v>27</v>
      </c>
      <c r="D192" s="2" t="s">
        <v>24</v>
      </c>
      <c r="E192" s="2" t="s">
        <v>356</v>
      </c>
      <c r="F192" s="2" t="s">
        <v>967</v>
      </c>
      <c r="G192" s="2" t="s">
        <v>3</v>
      </c>
      <c r="H192" s="2" t="s">
        <v>1789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1130204709.4000001</v>
      </c>
      <c r="R192" s="1">
        <v>0</v>
      </c>
      <c r="S192" s="1">
        <v>787226245</v>
      </c>
      <c r="T192" s="1">
        <v>0</v>
      </c>
      <c r="U192" s="2" t="s">
        <v>0</v>
      </c>
      <c r="V192" s="1">
        <v>0</v>
      </c>
      <c r="W192" s="1">
        <v>295671090</v>
      </c>
      <c r="X192" s="2" t="s">
        <v>9</v>
      </c>
      <c r="Y192" s="1">
        <v>47307374.399999999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41" t="s">
        <v>1</v>
      </c>
      <c r="AN192" s="2" t="s">
        <v>1</v>
      </c>
      <c r="AO192" s="141" t="s">
        <v>1</v>
      </c>
      <c r="AP192" s="2">
        <v>0</v>
      </c>
    </row>
    <row r="193" spans="1:42" x14ac:dyDescent="0.25">
      <c r="A193" s="2" t="s">
        <v>67</v>
      </c>
      <c r="B193" s="47">
        <v>44380</v>
      </c>
      <c r="C193" s="2" t="s">
        <v>27</v>
      </c>
      <c r="D193" s="2" t="s">
        <v>24</v>
      </c>
      <c r="E193" s="2" t="s">
        <v>356</v>
      </c>
      <c r="F193" s="2" t="s">
        <v>968</v>
      </c>
      <c r="G193" s="2" t="s">
        <v>3</v>
      </c>
      <c r="H193" s="2" t="s">
        <v>1790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1783</v>
      </c>
      <c r="P193" s="2" t="s">
        <v>1784</v>
      </c>
      <c r="Q193" s="1">
        <v>6050000</v>
      </c>
      <c r="R193" s="1">
        <v>0</v>
      </c>
      <c r="S193" s="1">
        <v>6050000</v>
      </c>
      <c r="T193" s="1">
        <v>0</v>
      </c>
      <c r="U193" s="2" t="s">
        <v>0</v>
      </c>
      <c r="V193" s="1">
        <v>0</v>
      </c>
      <c r="W193" s="1">
        <v>0</v>
      </c>
      <c r="X193" s="2" t="s">
        <v>0</v>
      </c>
      <c r="Y193" s="1">
        <v>0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41" t="s">
        <v>1</v>
      </c>
      <c r="AN193" s="2" t="s">
        <v>1</v>
      </c>
      <c r="AO193" s="141" t="s">
        <v>1</v>
      </c>
      <c r="AP193" s="2">
        <v>0</v>
      </c>
    </row>
    <row r="194" spans="1:42" x14ac:dyDescent="0.25">
      <c r="A194" s="2" t="s">
        <v>66</v>
      </c>
      <c r="B194" s="47">
        <v>44380</v>
      </c>
      <c r="C194" s="2" t="s">
        <v>27</v>
      </c>
      <c r="D194" s="2" t="s">
        <v>24</v>
      </c>
      <c r="E194" s="2" t="s">
        <v>356</v>
      </c>
      <c r="F194" s="2" t="s">
        <v>968</v>
      </c>
      <c r="G194" s="2" t="s">
        <v>3</v>
      </c>
      <c r="H194" s="2" t="s">
        <v>1791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954</v>
      </c>
      <c r="P194" s="2" t="s">
        <v>955</v>
      </c>
      <c r="Q194" s="1">
        <v>19451500</v>
      </c>
      <c r="R194" s="1">
        <v>0</v>
      </c>
      <c r="S194" s="1">
        <v>12100000</v>
      </c>
      <c r="T194" s="1">
        <v>0</v>
      </c>
      <c r="U194" s="2" t="s">
        <v>0</v>
      </c>
      <c r="V194" s="1">
        <v>0</v>
      </c>
      <c r="W194" s="1">
        <v>6337500</v>
      </c>
      <c r="X194" s="2" t="s">
        <v>9</v>
      </c>
      <c r="Y194" s="1">
        <v>1014000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41" t="s">
        <v>1</v>
      </c>
      <c r="AN194" s="2" t="s">
        <v>1</v>
      </c>
      <c r="AO194" s="141" t="s">
        <v>1</v>
      </c>
      <c r="AP194" s="2">
        <v>0</v>
      </c>
    </row>
    <row r="195" spans="1:42" x14ac:dyDescent="0.25">
      <c r="A195" s="2" t="s">
        <v>65</v>
      </c>
      <c r="B195" s="47">
        <v>44380</v>
      </c>
      <c r="C195" s="2" t="s">
        <v>27</v>
      </c>
      <c r="D195" s="2" t="s">
        <v>24</v>
      </c>
      <c r="E195" s="2" t="s">
        <v>356</v>
      </c>
      <c r="F195" s="2" t="s">
        <v>968</v>
      </c>
      <c r="G195" s="2" t="s">
        <v>3</v>
      </c>
      <c r="H195" s="2" t="s">
        <v>1782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1783</v>
      </c>
      <c r="P195" s="2" t="s">
        <v>1784</v>
      </c>
      <c r="Q195" s="1">
        <v>97035471</v>
      </c>
      <c r="R195" s="1">
        <v>0</v>
      </c>
      <c r="S195" s="1">
        <v>39763327.5</v>
      </c>
      <c r="T195" s="1">
        <v>49372537.5</v>
      </c>
      <c r="U195" s="2" t="s">
        <v>9</v>
      </c>
      <c r="V195" s="1">
        <v>7899606</v>
      </c>
      <c r="W195" s="1">
        <v>0</v>
      </c>
      <c r="X195" s="2" t="s">
        <v>0</v>
      </c>
      <c r="Y195" s="1">
        <v>0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41" t="s">
        <v>1</v>
      </c>
      <c r="AN195" s="2" t="s">
        <v>1</v>
      </c>
      <c r="AO195" s="141" t="s">
        <v>1</v>
      </c>
      <c r="AP195" s="2">
        <v>0</v>
      </c>
    </row>
    <row r="196" spans="1:42" x14ac:dyDescent="0.25">
      <c r="A196" s="2" t="s">
        <v>64</v>
      </c>
      <c r="B196" s="47">
        <v>44380</v>
      </c>
      <c r="C196" s="2" t="s">
        <v>27</v>
      </c>
      <c r="D196" s="2" t="s">
        <v>24</v>
      </c>
      <c r="E196" s="2" t="s">
        <v>356</v>
      </c>
      <c r="F196" s="2" t="s">
        <v>967</v>
      </c>
      <c r="G196" s="2" t="s">
        <v>3</v>
      </c>
      <c r="H196" s="2" t="s">
        <v>1792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1">
        <v>510866889.10000002</v>
      </c>
      <c r="R196" s="1">
        <v>0</v>
      </c>
      <c r="S196" s="1">
        <v>338513787.5</v>
      </c>
      <c r="T196" s="1">
        <v>0</v>
      </c>
      <c r="U196" s="2" t="s">
        <v>0</v>
      </c>
      <c r="V196" s="1">
        <v>0</v>
      </c>
      <c r="W196" s="1">
        <v>148580260</v>
      </c>
      <c r="X196" s="2" t="s">
        <v>9</v>
      </c>
      <c r="Y196" s="1">
        <v>23772841.600000001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41" t="s">
        <v>1</v>
      </c>
      <c r="AN196" s="2" t="s">
        <v>1</v>
      </c>
      <c r="AO196" s="141" t="s">
        <v>1</v>
      </c>
      <c r="AP196" s="2">
        <v>0</v>
      </c>
    </row>
    <row r="197" spans="1:42" x14ac:dyDescent="0.25">
      <c r="A197" s="2" t="s">
        <v>63</v>
      </c>
      <c r="B197" s="47">
        <v>44380</v>
      </c>
      <c r="C197" s="2" t="s">
        <v>6</v>
      </c>
      <c r="D197" s="2" t="s">
        <v>22</v>
      </c>
      <c r="E197" s="2" t="s">
        <v>192</v>
      </c>
      <c r="F197" s="2" t="s">
        <v>1793</v>
      </c>
      <c r="G197" s="2" t="s">
        <v>3</v>
      </c>
      <c r="H197" s="2" t="s">
        <v>1794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2018493675.1000001</v>
      </c>
      <c r="R197" s="1">
        <v>0</v>
      </c>
      <c r="S197" s="1">
        <v>1408768728.75</v>
      </c>
      <c r="T197" s="1">
        <v>0</v>
      </c>
      <c r="U197" s="2" t="s">
        <v>0</v>
      </c>
      <c r="V197" s="1">
        <v>0</v>
      </c>
      <c r="W197" s="1">
        <v>525624953.75</v>
      </c>
      <c r="X197" s="2" t="s">
        <v>9</v>
      </c>
      <c r="Y197" s="1">
        <v>84099992.600000009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41" t="s">
        <v>1</v>
      </c>
      <c r="AN197" s="2" t="s">
        <v>1</v>
      </c>
      <c r="AO197" s="141" t="s">
        <v>1</v>
      </c>
      <c r="AP197" s="2">
        <v>0</v>
      </c>
    </row>
    <row r="198" spans="1:42" x14ac:dyDescent="0.25">
      <c r="A198" s="2" t="s">
        <v>62</v>
      </c>
      <c r="B198" s="47">
        <v>44380</v>
      </c>
      <c r="C198" s="2" t="s">
        <v>6</v>
      </c>
      <c r="D198" s="2" t="s">
        <v>22</v>
      </c>
      <c r="E198" s="2" t="s">
        <v>192</v>
      </c>
      <c r="F198" s="2" t="s">
        <v>1793</v>
      </c>
      <c r="G198" s="2" t="s">
        <v>3</v>
      </c>
      <c r="H198" s="2" t="s">
        <v>1795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923</v>
      </c>
      <c r="P198" s="2" t="s">
        <v>1010</v>
      </c>
      <c r="Q198" s="1">
        <v>49774123.75</v>
      </c>
      <c r="R198" s="1">
        <v>0</v>
      </c>
      <c r="S198" s="1">
        <v>36428323.75</v>
      </c>
      <c r="T198" s="1">
        <v>11505000</v>
      </c>
      <c r="U198" s="2" t="s">
        <v>9</v>
      </c>
      <c r="V198" s="1">
        <v>1840800</v>
      </c>
      <c r="W198" s="1">
        <v>0</v>
      </c>
      <c r="X198" s="2" t="s">
        <v>0</v>
      </c>
      <c r="Y198" s="1">
        <v>0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41" t="s">
        <v>1</v>
      </c>
      <c r="AN198" s="2" t="s">
        <v>1</v>
      </c>
      <c r="AO198" s="141" t="s">
        <v>1</v>
      </c>
      <c r="AP198" s="2">
        <v>0</v>
      </c>
    </row>
    <row r="199" spans="1:42" x14ac:dyDescent="0.25">
      <c r="A199" s="2" t="s">
        <v>61</v>
      </c>
      <c r="B199" s="47">
        <v>44380</v>
      </c>
      <c r="C199" s="2" t="s">
        <v>6</v>
      </c>
      <c r="D199" s="2" t="s">
        <v>22</v>
      </c>
      <c r="E199" s="2" t="s">
        <v>192</v>
      </c>
      <c r="F199" s="2" t="s">
        <v>1793</v>
      </c>
      <c r="G199" s="2" t="s">
        <v>3</v>
      </c>
      <c r="H199" s="2" t="s">
        <v>1796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4370155918.1499996</v>
      </c>
      <c r="R199" s="1">
        <v>0</v>
      </c>
      <c r="S199" s="1">
        <v>3373545221.25</v>
      </c>
      <c r="T199" s="1">
        <v>0</v>
      </c>
      <c r="U199" s="2" t="s">
        <v>0</v>
      </c>
      <c r="V199" s="1">
        <v>0</v>
      </c>
      <c r="W199" s="1">
        <v>859147152.5</v>
      </c>
      <c r="X199" s="2" t="s">
        <v>0</v>
      </c>
      <c r="Y199" s="1">
        <v>137463544.40000001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41" t="s">
        <v>1</v>
      </c>
      <c r="AN199" s="2" t="s">
        <v>1</v>
      </c>
      <c r="AO199" s="141" t="s">
        <v>1</v>
      </c>
      <c r="AP199" s="2">
        <v>0</v>
      </c>
    </row>
    <row r="200" spans="1:42" x14ac:dyDescent="0.25">
      <c r="A200" s="2" t="s">
        <v>60</v>
      </c>
      <c r="B200" s="47">
        <v>44380</v>
      </c>
      <c r="C200" s="2" t="s">
        <v>6</v>
      </c>
      <c r="D200" s="2" t="s">
        <v>901</v>
      </c>
      <c r="E200" s="2" t="s">
        <v>902</v>
      </c>
      <c r="F200" s="2" t="s">
        <v>1797</v>
      </c>
      <c r="G200" s="2" t="s">
        <v>3</v>
      </c>
      <c r="H200" s="2" t="s">
        <v>1798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3999628807.8000002</v>
      </c>
      <c r="R200" s="1">
        <v>0</v>
      </c>
      <c r="S200" s="1">
        <v>3045557207.5</v>
      </c>
      <c r="T200" s="1">
        <v>0</v>
      </c>
      <c r="U200" s="2" t="s">
        <v>0</v>
      </c>
      <c r="V200" s="1">
        <v>0</v>
      </c>
      <c r="W200" s="1">
        <v>822475517.5</v>
      </c>
      <c r="X200" s="2" t="s">
        <v>9</v>
      </c>
      <c r="Y200" s="1">
        <v>131596082.80000001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41" t="s">
        <v>1</v>
      </c>
      <c r="AN200" s="2" t="s">
        <v>1</v>
      </c>
      <c r="AO200" s="141" t="s">
        <v>1</v>
      </c>
      <c r="AP200" s="2">
        <v>0</v>
      </c>
    </row>
    <row r="201" spans="1:42" x14ac:dyDescent="0.25">
      <c r="A201" s="2" t="s">
        <v>59</v>
      </c>
      <c r="B201" s="47">
        <v>44380</v>
      </c>
      <c r="C201" s="2" t="s">
        <v>6</v>
      </c>
      <c r="D201" s="2" t="s">
        <v>901</v>
      </c>
      <c r="E201" s="2" t="s">
        <v>902</v>
      </c>
      <c r="F201" s="2" t="s">
        <v>1797</v>
      </c>
      <c r="G201" s="2" t="s">
        <v>3</v>
      </c>
      <c r="H201" s="2" t="s">
        <v>1799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1241</v>
      </c>
      <c r="P201" s="2" t="s">
        <v>1242</v>
      </c>
      <c r="Q201" s="1">
        <v>96939423.75</v>
      </c>
      <c r="R201" s="1">
        <v>0</v>
      </c>
      <c r="S201" s="1">
        <v>83424916.25</v>
      </c>
      <c r="T201" s="1">
        <v>11650437.5</v>
      </c>
      <c r="U201" s="2" t="s">
        <v>9</v>
      </c>
      <c r="V201" s="1">
        <v>1864070</v>
      </c>
      <c r="W201" s="1">
        <v>0</v>
      </c>
      <c r="X201" s="2" t="s">
        <v>0</v>
      </c>
      <c r="Y201" s="1">
        <v>0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41" t="s">
        <v>1</v>
      </c>
      <c r="AN201" s="2" t="s">
        <v>1</v>
      </c>
      <c r="AO201" s="141" t="s">
        <v>1</v>
      </c>
      <c r="AP201" s="2">
        <v>0</v>
      </c>
    </row>
    <row r="202" spans="1:42" x14ac:dyDescent="0.25">
      <c r="A202" s="2" t="s">
        <v>58</v>
      </c>
      <c r="B202" s="47">
        <v>44380</v>
      </c>
      <c r="C202" s="2" t="s">
        <v>6</v>
      </c>
      <c r="D202" s="2" t="s">
        <v>901</v>
      </c>
      <c r="E202" s="2" t="s">
        <v>902</v>
      </c>
      <c r="F202" s="2" t="s">
        <v>1797</v>
      </c>
      <c r="G202" s="2" t="s">
        <v>3</v>
      </c>
      <c r="H202" s="2" t="s">
        <v>1800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</v>
      </c>
      <c r="P202" s="2" t="s">
        <v>1</v>
      </c>
      <c r="Q202" s="1">
        <v>644636028.75</v>
      </c>
      <c r="R202" s="1">
        <v>0</v>
      </c>
      <c r="S202" s="1">
        <v>518792674.75</v>
      </c>
      <c r="T202" s="1">
        <v>0</v>
      </c>
      <c r="U202" s="2" t="s">
        <v>0</v>
      </c>
      <c r="V202" s="1">
        <v>0</v>
      </c>
      <c r="W202" s="1">
        <v>108485650</v>
      </c>
      <c r="X202" s="2" t="s">
        <v>9</v>
      </c>
      <c r="Y202" s="1">
        <v>17357704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41" t="s">
        <v>1</v>
      </c>
      <c r="AN202" s="2" t="s">
        <v>1</v>
      </c>
      <c r="AO202" s="141" t="s">
        <v>1</v>
      </c>
      <c r="AP202" s="2">
        <v>0</v>
      </c>
    </row>
    <row r="203" spans="1:42" x14ac:dyDescent="0.25">
      <c r="A203" s="2" t="s">
        <v>57</v>
      </c>
      <c r="B203" s="47">
        <v>44380</v>
      </c>
      <c r="C203" s="2" t="s">
        <v>27</v>
      </c>
      <c r="D203" s="2" t="s">
        <v>901</v>
      </c>
      <c r="E203" s="2" t="s">
        <v>905</v>
      </c>
      <c r="F203" s="2" t="s">
        <v>1801</v>
      </c>
      <c r="G203" s="2" t="s">
        <v>3</v>
      </c>
      <c r="H203" s="2" t="s">
        <v>1802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200351710</v>
      </c>
      <c r="R203" s="1">
        <v>0</v>
      </c>
      <c r="S203" s="1">
        <v>4225000</v>
      </c>
      <c r="T203" s="1">
        <v>0</v>
      </c>
      <c r="U203" s="2" t="s">
        <v>0</v>
      </c>
      <c r="V203" s="1">
        <v>0</v>
      </c>
      <c r="W203" s="1">
        <v>169074750</v>
      </c>
      <c r="X203" s="2" t="s">
        <v>9</v>
      </c>
      <c r="Y203" s="1">
        <v>27051960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41" t="s">
        <v>1</v>
      </c>
      <c r="AN203" s="2" t="s">
        <v>1</v>
      </c>
      <c r="AO203" s="141" t="s">
        <v>1</v>
      </c>
      <c r="AP203" s="2">
        <v>0</v>
      </c>
    </row>
    <row r="204" spans="1:42" x14ac:dyDescent="0.25">
      <c r="A204" s="2" t="s">
        <v>56</v>
      </c>
      <c r="B204" s="47">
        <v>44380</v>
      </c>
      <c r="C204" s="2" t="s">
        <v>6</v>
      </c>
      <c r="D204" s="2" t="s">
        <v>19</v>
      </c>
      <c r="E204" s="2" t="s">
        <v>185</v>
      </c>
      <c r="F204" s="2" t="s">
        <v>1235</v>
      </c>
      <c r="G204" s="2" t="s">
        <v>3</v>
      </c>
      <c r="H204" s="2" t="s">
        <v>1803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5301526840.0500002</v>
      </c>
      <c r="R204" s="1">
        <v>0</v>
      </c>
      <c r="S204" s="1">
        <v>3996147702.75</v>
      </c>
      <c r="T204" s="1">
        <v>0</v>
      </c>
      <c r="U204" s="2" t="s">
        <v>0</v>
      </c>
      <c r="V204" s="1">
        <v>0</v>
      </c>
      <c r="W204" s="1">
        <v>1125326842.5</v>
      </c>
      <c r="X204" s="2" t="s">
        <v>9</v>
      </c>
      <c r="Y204" s="1">
        <v>180052294.79999998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41" t="s">
        <v>1</v>
      </c>
      <c r="AN204" s="2" t="s">
        <v>1</v>
      </c>
      <c r="AO204" s="141" t="s">
        <v>1</v>
      </c>
      <c r="AP204" s="2">
        <v>0</v>
      </c>
    </row>
    <row r="205" spans="1:42" x14ac:dyDescent="0.25">
      <c r="A205" s="2" t="s">
        <v>55</v>
      </c>
      <c r="B205" s="47">
        <v>44380</v>
      </c>
      <c r="C205" s="2" t="s">
        <v>6</v>
      </c>
      <c r="D205" s="2" t="s">
        <v>17</v>
      </c>
      <c r="E205" s="2" t="s">
        <v>183</v>
      </c>
      <c r="F205" s="2" t="s">
        <v>1804</v>
      </c>
      <c r="G205" s="2" t="s">
        <v>3</v>
      </c>
      <c r="H205" s="2" t="s">
        <v>1805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4290778801.0500002</v>
      </c>
      <c r="R205" s="1">
        <v>0</v>
      </c>
      <c r="S205" s="1">
        <v>2909058287.5</v>
      </c>
      <c r="T205" s="1">
        <v>0</v>
      </c>
      <c r="U205" s="2" t="s">
        <v>0</v>
      </c>
      <c r="V205" s="1">
        <v>0</v>
      </c>
      <c r="W205" s="1">
        <v>1191138373.75</v>
      </c>
      <c r="X205" s="2" t="s">
        <v>9</v>
      </c>
      <c r="Y205" s="1">
        <v>190582139.79999998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41" t="s">
        <v>1</v>
      </c>
      <c r="AN205" s="2" t="s">
        <v>1</v>
      </c>
      <c r="AO205" s="141" t="s">
        <v>1</v>
      </c>
      <c r="AP205" s="2">
        <v>0</v>
      </c>
    </row>
    <row r="206" spans="1:42" x14ac:dyDescent="0.25">
      <c r="A206" s="2" t="s">
        <v>54</v>
      </c>
      <c r="B206" s="47">
        <v>44380</v>
      </c>
      <c r="C206" s="2" t="s">
        <v>6</v>
      </c>
      <c r="D206" s="2" t="s">
        <v>10</v>
      </c>
      <c r="E206" s="2" t="s">
        <v>178</v>
      </c>
      <c r="F206" s="2" t="s">
        <v>1806</v>
      </c>
      <c r="G206" s="2" t="s">
        <v>3</v>
      </c>
      <c r="H206" s="2" t="s">
        <v>1807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2154750</v>
      </c>
      <c r="R206" s="1">
        <v>0</v>
      </c>
      <c r="S206" s="1">
        <v>552500</v>
      </c>
      <c r="T206" s="1">
        <v>0</v>
      </c>
      <c r="U206" s="2" t="s">
        <v>0</v>
      </c>
      <c r="V206" s="1">
        <v>0</v>
      </c>
      <c r="W206" s="1">
        <v>1381250</v>
      </c>
      <c r="X206" s="2" t="s">
        <v>9</v>
      </c>
      <c r="Y206" s="1">
        <v>221000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41" t="s">
        <v>1</v>
      </c>
      <c r="AN206" s="2" t="s">
        <v>1</v>
      </c>
      <c r="AO206" s="141" t="s">
        <v>1</v>
      </c>
      <c r="AP206" s="2">
        <v>0</v>
      </c>
    </row>
    <row r="207" spans="1:42" x14ac:dyDescent="0.25">
      <c r="A207" s="2" t="s">
        <v>53</v>
      </c>
      <c r="B207" s="47">
        <v>44380</v>
      </c>
      <c r="C207" s="2" t="s">
        <v>6</v>
      </c>
      <c r="D207" s="2" t="s">
        <v>10</v>
      </c>
      <c r="E207" s="2" t="s">
        <v>178</v>
      </c>
      <c r="F207" s="2" t="s">
        <v>1806</v>
      </c>
      <c r="G207" s="2" t="s">
        <v>3</v>
      </c>
      <c r="H207" s="2" t="s">
        <v>1808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413738653.75</v>
      </c>
      <c r="R207" s="1">
        <v>0</v>
      </c>
      <c r="S207" s="1">
        <v>260460350</v>
      </c>
      <c r="T207" s="1">
        <v>0</v>
      </c>
      <c r="U207" s="2" t="s">
        <v>0</v>
      </c>
      <c r="V207" s="1">
        <v>0</v>
      </c>
      <c r="W207" s="1">
        <v>132136468.75</v>
      </c>
      <c r="X207" s="2" t="s">
        <v>0</v>
      </c>
      <c r="Y207" s="1">
        <v>21141835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41" t="s">
        <v>1</v>
      </c>
      <c r="AN207" s="2" t="s">
        <v>1</v>
      </c>
      <c r="AO207" s="141" t="s">
        <v>1</v>
      </c>
      <c r="AP207" s="2">
        <v>0</v>
      </c>
    </row>
    <row r="208" spans="1:42" x14ac:dyDescent="0.25">
      <c r="A208" s="2" t="s">
        <v>52</v>
      </c>
      <c r="B208" s="47">
        <v>44380</v>
      </c>
      <c r="C208" s="2" t="s">
        <v>6</v>
      </c>
      <c r="D208" s="2" t="s">
        <v>10</v>
      </c>
      <c r="E208" s="2" t="s">
        <v>178</v>
      </c>
      <c r="F208" s="2" t="s">
        <v>1806</v>
      </c>
      <c r="G208" s="2" t="s">
        <v>3</v>
      </c>
      <c r="H208" s="2" t="s">
        <v>1809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31416450</v>
      </c>
      <c r="R208" s="1">
        <v>0</v>
      </c>
      <c r="S208" s="1">
        <v>13471250</v>
      </c>
      <c r="T208" s="1">
        <v>0</v>
      </c>
      <c r="U208" s="2" t="s">
        <v>0</v>
      </c>
      <c r="V208" s="1">
        <v>0</v>
      </c>
      <c r="W208" s="1">
        <v>15470000</v>
      </c>
      <c r="X208" s="2" t="s">
        <v>0</v>
      </c>
      <c r="Y208" s="1">
        <v>2475200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41" t="s">
        <v>1</v>
      </c>
      <c r="AN208" s="2" t="s">
        <v>1</v>
      </c>
      <c r="AO208" s="141" t="s">
        <v>1</v>
      </c>
      <c r="AP208" s="2">
        <v>0</v>
      </c>
    </row>
    <row r="209" spans="1:42" x14ac:dyDescent="0.25">
      <c r="A209" s="2" t="s">
        <v>51</v>
      </c>
      <c r="B209" s="47">
        <v>44380</v>
      </c>
      <c r="C209" s="2" t="s">
        <v>6</v>
      </c>
      <c r="D209" s="2" t="s">
        <v>7</v>
      </c>
      <c r="E209" s="2" t="s">
        <v>736</v>
      </c>
      <c r="F209" s="2" t="s">
        <v>1810</v>
      </c>
      <c r="G209" s="2" t="s">
        <v>3</v>
      </c>
      <c r="H209" s="2" t="s">
        <v>1811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648792690</v>
      </c>
      <c r="R209" s="1">
        <v>0</v>
      </c>
      <c r="S209" s="1">
        <v>528729500</v>
      </c>
      <c r="T209" s="1">
        <v>0</v>
      </c>
      <c r="U209" s="2" t="s">
        <v>0</v>
      </c>
      <c r="V209" s="1">
        <v>0</v>
      </c>
      <c r="W209" s="1">
        <v>103502750</v>
      </c>
      <c r="X209" s="2" t="s">
        <v>9</v>
      </c>
      <c r="Y209" s="1">
        <v>16560440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41" t="s">
        <v>1</v>
      </c>
      <c r="AN209" s="2" t="s">
        <v>1</v>
      </c>
      <c r="AO209" s="141" t="s">
        <v>1</v>
      </c>
      <c r="AP209" s="2">
        <v>0</v>
      </c>
    </row>
    <row r="210" spans="1:42" x14ac:dyDescent="0.25">
      <c r="A210" s="2" t="s">
        <v>50</v>
      </c>
      <c r="B210" s="47">
        <v>44380</v>
      </c>
      <c r="C210" s="2" t="s">
        <v>6</v>
      </c>
      <c r="D210" s="2" t="s">
        <v>7</v>
      </c>
      <c r="E210" s="2" t="s">
        <v>736</v>
      </c>
      <c r="F210" s="2" t="s">
        <v>1810</v>
      </c>
      <c r="G210" s="2" t="s">
        <v>3</v>
      </c>
      <c r="H210" s="2" t="s">
        <v>1812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1116</v>
      </c>
      <c r="P210" s="2" t="s">
        <v>1117</v>
      </c>
      <c r="Q210" s="1">
        <v>14300000</v>
      </c>
      <c r="R210" s="1">
        <v>0</v>
      </c>
      <c r="S210" s="1">
        <v>14300000</v>
      </c>
      <c r="T210" s="1">
        <v>0</v>
      </c>
      <c r="U210" s="2" t="s">
        <v>0</v>
      </c>
      <c r="V210" s="1">
        <v>0</v>
      </c>
      <c r="W210" s="1">
        <v>0</v>
      </c>
      <c r="X210" s="2" t="s">
        <v>0</v>
      </c>
      <c r="Y210" s="1">
        <v>0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41" t="s">
        <v>1</v>
      </c>
      <c r="AN210" s="2" t="s">
        <v>1</v>
      </c>
      <c r="AO210" s="141" t="s">
        <v>1</v>
      </c>
      <c r="AP210" s="2">
        <v>0</v>
      </c>
    </row>
    <row r="211" spans="1:42" x14ac:dyDescent="0.25">
      <c r="A211" s="2" t="s">
        <v>48</v>
      </c>
      <c r="B211" s="47">
        <v>44380</v>
      </c>
      <c r="C211" s="2" t="s">
        <v>6</v>
      </c>
      <c r="D211" s="2" t="s">
        <v>7</v>
      </c>
      <c r="E211" s="2" t="s">
        <v>736</v>
      </c>
      <c r="F211" s="2" t="s">
        <v>1810</v>
      </c>
      <c r="G211" s="2" t="s">
        <v>3</v>
      </c>
      <c r="H211" s="2" t="s">
        <v>1813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177457150</v>
      </c>
      <c r="R211" s="1">
        <v>0</v>
      </c>
      <c r="S211" s="1">
        <v>122622500</v>
      </c>
      <c r="T211" s="1">
        <v>0</v>
      </c>
      <c r="U211" s="2" t="s">
        <v>0</v>
      </c>
      <c r="V211" s="1">
        <v>0</v>
      </c>
      <c r="W211" s="1">
        <v>47271250</v>
      </c>
      <c r="X211" s="2" t="s">
        <v>9</v>
      </c>
      <c r="Y211" s="1">
        <v>7563400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41" t="s">
        <v>1</v>
      </c>
      <c r="AN211" s="2" t="s">
        <v>1</v>
      </c>
      <c r="AO211" s="141" t="s">
        <v>1</v>
      </c>
      <c r="AP211" s="2">
        <v>0</v>
      </c>
    </row>
    <row r="212" spans="1:42" x14ac:dyDescent="0.25">
      <c r="A212" s="2" t="s">
        <v>47</v>
      </c>
      <c r="B212" s="47">
        <v>44380</v>
      </c>
      <c r="C212" s="2" t="s">
        <v>6</v>
      </c>
      <c r="D212" s="2" t="s">
        <v>5</v>
      </c>
      <c r="E212" s="2" t="s">
        <v>175</v>
      </c>
      <c r="F212" s="2" t="s">
        <v>1067</v>
      </c>
      <c r="G212" s="2" t="s">
        <v>3</v>
      </c>
      <c r="H212" s="2" t="s">
        <v>1814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2846325220.3000002</v>
      </c>
      <c r="R212" s="1">
        <v>0</v>
      </c>
      <c r="S212" s="1">
        <v>2470223837.5</v>
      </c>
      <c r="T212" s="1">
        <v>0</v>
      </c>
      <c r="U212" s="2" t="s">
        <v>0</v>
      </c>
      <c r="V212" s="1">
        <v>0</v>
      </c>
      <c r="W212" s="1">
        <v>324225330</v>
      </c>
      <c r="X212" s="2" t="s">
        <v>0</v>
      </c>
      <c r="Y212" s="1">
        <v>51876052.799999997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41" t="s">
        <v>1</v>
      </c>
      <c r="AN212" s="2" t="s">
        <v>1</v>
      </c>
      <c r="AO212" s="141" t="s">
        <v>1</v>
      </c>
      <c r="AP212" s="2">
        <v>0</v>
      </c>
    </row>
    <row r="213" spans="1:42" x14ac:dyDescent="0.25">
      <c r="A213" s="2" t="s">
        <v>46</v>
      </c>
      <c r="B213" s="47">
        <v>44380</v>
      </c>
      <c r="C213" s="2" t="s">
        <v>6</v>
      </c>
      <c r="D213" s="2" t="s">
        <v>1245</v>
      </c>
      <c r="E213" s="2" t="s">
        <v>1246</v>
      </c>
      <c r="F213" s="2" t="s">
        <v>1815</v>
      </c>
      <c r="G213" s="2" t="s">
        <v>3</v>
      </c>
      <c r="H213" s="2" t="s">
        <v>1816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2</v>
      </c>
      <c r="P213" s="2" t="s">
        <v>1</v>
      </c>
      <c r="Q213" s="1">
        <v>97699615</v>
      </c>
      <c r="R213" s="1">
        <v>0</v>
      </c>
      <c r="S213" s="1">
        <v>97699615</v>
      </c>
      <c r="T213" s="1">
        <v>0</v>
      </c>
      <c r="U213" s="2" t="s">
        <v>0</v>
      </c>
      <c r="V213" s="1">
        <v>0</v>
      </c>
      <c r="W213" s="1">
        <v>0</v>
      </c>
      <c r="X213" s="2" t="s">
        <v>0</v>
      </c>
      <c r="Y213" s="1">
        <v>0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41" t="s">
        <v>1</v>
      </c>
      <c r="AN213" s="2" t="s">
        <v>1</v>
      </c>
      <c r="AO213" s="141" t="s">
        <v>1</v>
      </c>
      <c r="AP213" s="2">
        <v>0</v>
      </c>
    </row>
    <row r="214" spans="1:42" x14ac:dyDescent="0.25">
      <c r="A214" s="2" t="s">
        <v>45</v>
      </c>
      <c r="B214" s="47">
        <v>44380</v>
      </c>
      <c r="C214" s="2" t="s">
        <v>6</v>
      </c>
      <c r="D214" s="2" t="s">
        <v>1245</v>
      </c>
      <c r="E214" s="2" t="s">
        <v>1246</v>
      </c>
      <c r="F214" s="2" t="s">
        <v>1815</v>
      </c>
      <c r="G214" s="2" t="s">
        <v>3</v>
      </c>
      <c r="H214" s="2" t="s">
        <v>1817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1">
        <v>36119362.5</v>
      </c>
      <c r="R214" s="1">
        <v>0</v>
      </c>
      <c r="S214" s="1">
        <v>36119362.5</v>
      </c>
      <c r="T214" s="1">
        <v>0</v>
      </c>
      <c r="U214" s="2" t="s">
        <v>0</v>
      </c>
      <c r="V214" s="1">
        <v>0</v>
      </c>
      <c r="W214" s="1">
        <v>0</v>
      </c>
      <c r="X214" s="2" t="s">
        <v>0</v>
      </c>
      <c r="Y214" s="1">
        <v>0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41" t="s">
        <v>1</v>
      </c>
      <c r="AN214" s="2" t="s">
        <v>1</v>
      </c>
      <c r="AO214" s="141" t="s">
        <v>1</v>
      </c>
      <c r="AP214" s="2">
        <v>0</v>
      </c>
    </row>
    <row r="215" spans="1:42" x14ac:dyDescent="0.25">
      <c r="A215" s="2" t="s">
        <v>44</v>
      </c>
      <c r="B215" s="47">
        <v>44380</v>
      </c>
      <c r="C215" s="2" t="s">
        <v>6</v>
      </c>
      <c r="D215" s="2" t="s">
        <v>1245</v>
      </c>
      <c r="E215" s="2" t="s">
        <v>1246</v>
      </c>
      <c r="F215" s="2" t="s">
        <v>1815</v>
      </c>
      <c r="G215" s="2" t="s">
        <v>3</v>
      </c>
      <c r="H215" s="2" t="s">
        <v>1818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143850443.75</v>
      </c>
      <c r="R215" s="1">
        <v>0</v>
      </c>
      <c r="S215" s="1">
        <v>115835573.75</v>
      </c>
      <c r="T215" s="1">
        <v>0</v>
      </c>
      <c r="U215" s="2" t="s">
        <v>0</v>
      </c>
      <c r="V215" s="1">
        <v>0</v>
      </c>
      <c r="W215" s="1">
        <v>24150750</v>
      </c>
      <c r="X215" s="2" t="s">
        <v>9</v>
      </c>
      <c r="Y215" s="1">
        <v>3864120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41" t="s">
        <v>1</v>
      </c>
      <c r="AN215" s="2" t="s">
        <v>1</v>
      </c>
      <c r="AO215" s="141" t="s">
        <v>1</v>
      </c>
      <c r="AP215" s="2">
        <v>0</v>
      </c>
    </row>
    <row r="216" spans="1:42" x14ac:dyDescent="0.25">
      <c r="A216" s="2" t="s">
        <v>43</v>
      </c>
      <c r="B216" s="47">
        <v>44380</v>
      </c>
      <c r="C216" s="2" t="s">
        <v>6</v>
      </c>
      <c r="D216" s="2" t="s">
        <v>1245</v>
      </c>
      <c r="E216" s="2" t="s">
        <v>1246</v>
      </c>
      <c r="F216" s="2" t="s">
        <v>1815</v>
      </c>
      <c r="G216" s="2" t="s">
        <v>3</v>
      </c>
      <c r="H216" s="2" t="s">
        <v>1819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105562795</v>
      </c>
      <c r="R216" s="1">
        <v>0</v>
      </c>
      <c r="S216" s="1">
        <v>76511175</v>
      </c>
      <c r="T216" s="1">
        <v>0</v>
      </c>
      <c r="U216" s="2" t="s">
        <v>0</v>
      </c>
      <c r="V216" s="1">
        <v>0</v>
      </c>
      <c r="W216" s="1">
        <v>25044500</v>
      </c>
      <c r="X216" s="2" t="s">
        <v>0</v>
      </c>
      <c r="Y216" s="1">
        <v>4007120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41" t="s">
        <v>1</v>
      </c>
      <c r="AN216" s="2" t="s">
        <v>1</v>
      </c>
      <c r="AO216" s="141" t="s">
        <v>1</v>
      </c>
      <c r="AP216" s="2">
        <v>0</v>
      </c>
    </row>
    <row r="217" spans="1:42" x14ac:dyDescent="0.25">
      <c r="A217" s="2" t="s">
        <v>41</v>
      </c>
      <c r="B217" s="47">
        <v>44380</v>
      </c>
      <c r="C217" s="2" t="s">
        <v>6</v>
      </c>
      <c r="D217" s="2" t="s">
        <v>1245</v>
      </c>
      <c r="E217" s="2" t="s">
        <v>1246</v>
      </c>
      <c r="F217" s="2" t="s">
        <v>1815</v>
      </c>
      <c r="G217" s="2" t="s">
        <v>3</v>
      </c>
      <c r="H217" s="2" t="s">
        <v>1820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1821</v>
      </c>
      <c r="P217" s="2" t="s">
        <v>1822</v>
      </c>
      <c r="Q217" s="1">
        <v>13122525</v>
      </c>
      <c r="R217" s="1">
        <v>0</v>
      </c>
      <c r="S217" s="1">
        <v>8146125</v>
      </c>
      <c r="T217" s="1">
        <v>0</v>
      </c>
      <c r="U217" s="2" t="s">
        <v>0</v>
      </c>
      <c r="V217" s="1">
        <v>0</v>
      </c>
      <c r="W217" s="1">
        <v>4290000</v>
      </c>
      <c r="X217" s="2" t="s">
        <v>9</v>
      </c>
      <c r="Y217" s="1">
        <v>686400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41" t="s">
        <v>1</v>
      </c>
      <c r="AN217" s="2" t="s">
        <v>1</v>
      </c>
      <c r="AO217" s="141" t="s">
        <v>1</v>
      </c>
      <c r="AP217" s="2">
        <v>0</v>
      </c>
    </row>
    <row r="218" spans="1:42" x14ac:dyDescent="0.25">
      <c r="A218" s="2" t="s">
        <v>40</v>
      </c>
      <c r="B218" s="47">
        <v>44380</v>
      </c>
      <c r="C218" s="2" t="s">
        <v>6</v>
      </c>
      <c r="D218" s="2" t="s">
        <v>1245</v>
      </c>
      <c r="E218" s="2" t="s">
        <v>1246</v>
      </c>
      <c r="F218" s="2" t="s">
        <v>1815</v>
      </c>
      <c r="G218" s="2" t="s">
        <v>3</v>
      </c>
      <c r="H218" s="2" t="s">
        <v>1823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153890571.25</v>
      </c>
      <c r="R218" s="1">
        <v>0</v>
      </c>
      <c r="S218" s="1">
        <v>110840941.25</v>
      </c>
      <c r="T218" s="1">
        <v>0</v>
      </c>
      <c r="U218" s="2" t="s">
        <v>0</v>
      </c>
      <c r="V218" s="1">
        <v>0</v>
      </c>
      <c r="W218" s="1">
        <v>37111750</v>
      </c>
      <c r="X218" s="2" t="s">
        <v>0</v>
      </c>
      <c r="Y218" s="1">
        <v>5937880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41" t="s">
        <v>1</v>
      </c>
      <c r="AN218" s="2" t="s">
        <v>1</v>
      </c>
      <c r="AO218" s="141" t="s">
        <v>1</v>
      </c>
      <c r="AP218" s="2">
        <v>0</v>
      </c>
    </row>
    <row r="219" spans="1:42" x14ac:dyDescent="0.25">
      <c r="A219" s="2" t="s">
        <v>39</v>
      </c>
      <c r="B219" s="47">
        <v>44380</v>
      </c>
      <c r="C219" s="2" t="s">
        <v>6</v>
      </c>
      <c r="D219" s="2" t="s">
        <v>1245</v>
      </c>
      <c r="E219" s="2" t="s">
        <v>1246</v>
      </c>
      <c r="F219" s="2" t="s">
        <v>1815</v>
      </c>
      <c r="G219" s="2" t="s">
        <v>3</v>
      </c>
      <c r="H219" s="2" t="s">
        <v>1824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96244752.5</v>
      </c>
      <c r="R219" s="1">
        <v>0</v>
      </c>
      <c r="S219" s="1">
        <v>52505212.5</v>
      </c>
      <c r="T219" s="1">
        <v>0</v>
      </c>
      <c r="U219" s="2" t="s">
        <v>0</v>
      </c>
      <c r="V219" s="1">
        <v>0</v>
      </c>
      <c r="W219" s="1">
        <v>37706500</v>
      </c>
      <c r="X219" s="2" t="s">
        <v>0</v>
      </c>
      <c r="Y219" s="1">
        <v>6033040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41" t="s">
        <v>1</v>
      </c>
      <c r="AN219" s="2" t="s">
        <v>1</v>
      </c>
      <c r="AO219" s="141" t="s">
        <v>1</v>
      </c>
      <c r="AP219" s="2">
        <v>0</v>
      </c>
    </row>
    <row r="220" spans="1:42" x14ac:dyDescent="0.25">
      <c r="A220" s="2" t="s">
        <v>37</v>
      </c>
      <c r="B220" s="47">
        <v>44380</v>
      </c>
      <c r="C220" s="2" t="s">
        <v>6</v>
      </c>
      <c r="D220" s="2" t="s">
        <v>890</v>
      </c>
      <c r="E220" s="2" t="s">
        <v>856</v>
      </c>
      <c r="F220" s="2" t="s">
        <v>1825</v>
      </c>
      <c r="G220" s="2" t="s">
        <v>3</v>
      </c>
      <c r="H220" s="2" t="s">
        <v>1127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98</v>
      </c>
      <c r="P220" s="2" t="s">
        <v>1</v>
      </c>
      <c r="Q220" s="1"/>
      <c r="R220" s="1">
        <v>0</v>
      </c>
      <c r="S220" s="1"/>
      <c r="T220" s="1">
        <v>0</v>
      </c>
      <c r="U220" s="2" t="s">
        <v>0</v>
      </c>
      <c r="V220" s="1">
        <v>0</v>
      </c>
      <c r="W220" s="1">
        <v>0</v>
      </c>
      <c r="X220" s="2" t="s">
        <v>9</v>
      </c>
      <c r="Y220" s="1">
        <v>0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41"/>
      <c r="AN220" s="2"/>
      <c r="AO220" s="141"/>
      <c r="AP220" s="2">
        <v>0</v>
      </c>
    </row>
    <row r="221" spans="1:42" x14ac:dyDescent="0.25">
      <c r="A221" s="2" t="s">
        <v>36</v>
      </c>
      <c r="B221" s="47">
        <v>44381</v>
      </c>
      <c r="C221" s="2" t="s">
        <v>27</v>
      </c>
      <c r="D221" s="2" t="s">
        <v>49</v>
      </c>
      <c r="E221" s="2" t="s">
        <v>221</v>
      </c>
      <c r="F221" s="2" t="s">
        <v>1826</v>
      </c>
      <c r="G221" s="2" t="s">
        <v>13</v>
      </c>
      <c r="H221" s="2" t="s">
        <v>1</v>
      </c>
      <c r="I221" s="1" t="s">
        <v>1827</v>
      </c>
      <c r="J221" s="1" t="s">
        <v>1</v>
      </c>
      <c r="K221" s="1" t="s">
        <v>1828</v>
      </c>
      <c r="L221" s="1" t="s">
        <v>1829</v>
      </c>
      <c r="M221" s="1">
        <v>79996198.75</v>
      </c>
      <c r="N221" s="2" t="s">
        <v>12</v>
      </c>
      <c r="O221" s="2" t="s">
        <v>947</v>
      </c>
      <c r="P221" s="2" t="s">
        <v>948</v>
      </c>
      <c r="Q221" s="1">
        <v>-1257750</v>
      </c>
      <c r="R221" s="1">
        <v>0</v>
      </c>
      <c r="S221" s="1">
        <v>-1257750</v>
      </c>
      <c r="T221" s="1">
        <v>0</v>
      </c>
      <c r="U221" s="2" t="s">
        <v>0</v>
      </c>
      <c r="V221" s="1">
        <v>0</v>
      </c>
      <c r="W221" s="1">
        <v>0</v>
      </c>
      <c r="X221" s="2" t="s">
        <v>0</v>
      </c>
      <c r="Y221" s="1">
        <v>0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41" t="s">
        <v>1</v>
      </c>
      <c r="AN221" s="2" t="s">
        <v>1</v>
      </c>
      <c r="AO221" s="141" t="s">
        <v>1</v>
      </c>
      <c r="AP221" s="2">
        <v>0</v>
      </c>
    </row>
    <row r="222" spans="1:42" x14ac:dyDescent="0.25">
      <c r="A222" s="2" t="s">
        <v>34</v>
      </c>
      <c r="B222" s="47">
        <v>44381</v>
      </c>
      <c r="C222" s="2" t="s">
        <v>27</v>
      </c>
      <c r="D222" s="2" t="s">
        <v>49</v>
      </c>
      <c r="E222" s="2" t="s">
        <v>221</v>
      </c>
      <c r="F222" s="2" t="s">
        <v>1826</v>
      </c>
      <c r="G222" s="2" t="s">
        <v>13</v>
      </c>
      <c r="H222" s="2" t="s">
        <v>1</v>
      </c>
      <c r="I222" s="1" t="s">
        <v>1830</v>
      </c>
      <c r="J222" s="1" t="s">
        <v>1</v>
      </c>
      <c r="K222" s="1" t="s">
        <v>1828</v>
      </c>
      <c r="L222" s="1" t="s">
        <v>1829</v>
      </c>
      <c r="M222" s="1">
        <v>79996198.75</v>
      </c>
      <c r="N222" s="2" t="s">
        <v>12</v>
      </c>
      <c r="O222" s="2" t="s">
        <v>947</v>
      </c>
      <c r="P222" s="2" t="s">
        <v>948</v>
      </c>
      <c r="Q222" s="1">
        <v>-2778750</v>
      </c>
      <c r="R222" s="1">
        <v>0</v>
      </c>
      <c r="S222" s="1">
        <v>-2778750</v>
      </c>
      <c r="T222" s="1">
        <v>0</v>
      </c>
      <c r="U222" s="2" t="s">
        <v>0</v>
      </c>
      <c r="V222" s="1">
        <v>0</v>
      </c>
      <c r="W222" s="1">
        <v>0</v>
      </c>
      <c r="X222" s="2" t="s">
        <v>0</v>
      </c>
      <c r="Y222" s="1">
        <v>0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41" t="s">
        <v>1</v>
      </c>
      <c r="AN222" s="2" t="s">
        <v>1</v>
      </c>
      <c r="AO222" s="141" t="s">
        <v>1</v>
      </c>
      <c r="AP222" s="2">
        <v>0</v>
      </c>
    </row>
    <row r="223" spans="1:42" x14ac:dyDescent="0.25">
      <c r="A223" s="2" t="s">
        <v>31</v>
      </c>
      <c r="B223" s="47">
        <v>44381</v>
      </c>
      <c r="C223" s="2" t="s">
        <v>27</v>
      </c>
      <c r="D223" s="2" t="s">
        <v>49</v>
      </c>
      <c r="E223" s="2" t="s">
        <v>221</v>
      </c>
      <c r="F223" s="2" t="s">
        <v>1831</v>
      </c>
      <c r="G223" s="2" t="s">
        <v>3</v>
      </c>
      <c r="H223" s="2" t="s">
        <v>1832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1885715126.3499999</v>
      </c>
      <c r="R223" s="1">
        <v>0</v>
      </c>
      <c r="S223" s="1">
        <v>1155851118.75</v>
      </c>
      <c r="T223" s="1">
        <v>0</v>
      </c>
      <c r="U223" s="2" t="s">
        <v>0</v>
      </c>
      <c r="V223" s="1">
        <v>0</v>
      </c>
      <c r="W223" s="1">
        <v>629193110</v>
      </c>
      <c r="X223" s="2" t="s">
        <v>0</v>
      </c>
      <c r="Y223" s="1">
        <v>100670897.60000001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41" t="s">
        <v>1</v>
      </c>
      <c r="AN223" s="2" t="s">
        <v>1</v>
      </c>
      <c r="AO223" s="141" t="s">
        <v>1</v>
      </c>
      <c r="AP223" s="2">
        <v>0</v>
      </c>
    </row>
    <row r="224" spans="1:42" x14ac:dyDescent="0.25">
      <c r="A224" s="2" t="s">
        <v>30</v>
      </c>
      <c r="B224" s="47">
        <v>44381</v>
      </c>
      <c r="C224" s="2" t="s">
        <v>27</v>
      </c>
      <c r="D224" s="2" t="s">
        <v>49</v>
      </c>
      <c r="E224" s="2" t="s">
        <v>221</v>
      </c>
      <c r="F224" s="2" t="s">
        <v>1826</v>
      </c>
      <c r="G224" s="2" t="s">
        <v>3</v>
      </c>
      <c r="H224" s="2" t="s">
        <v>1833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947</v>
      </c>
      <c r="P224" s="2" t="s">
        <v>948</v>
      </c>
      <c r="Q224" s="1">
        <v>5105002.5</v>
      </c>
      <c r="R224" s="1">
        <v>0</v>
      </c>
      <c r="S224" s="1">
        <v>5105002.5</v>
      </c>
      <c r="T224" s="1">
        <v>0</v>
      </c>
      <c r="U224" s="2" t="s">
        <v>0</v>
      </c>
      <c r="V224" s="1">
        <v>0</v>
      </c>
      <c r="W224" s="1">
        <v>0</v>
      </c>
      <c r="X224" s="2" t="s">
        <v>0</v>
      </c>
      <c r="Y224" s="1">
        <v>0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41" t="s">
        <v>1</v>
      </c>
      <c r="AN224" s="2" t="s">
        <v>1</v>
      </c>
      <c r="AO224" s="141" t="s">
        <v>1</v>
      </c>
      <c r="AP224" s="2">
        <v>0</v>
      </c>
    </row>
    <row r="225" spans="1:42" x14ac:dyDescent="0.25">
      <c r="A225" s="2" t="s">
        <v>29</v>
      </c>
      <c r="B225" s="47">
        <v>44381</v>
      </c>
      <c r="C225" s="2" t="s">
        <v>27</v>
      </c>
      <c r="D225" s="2" t="s">
        <v>49</v>
      </c>
      <c r="E225" s="2" t="s">
        <v>221</v>
      </c>
      <c r="F225" s="2" t="s">
        <v>1826</v>
      </c>
      <c r="G225" s="2" t="s">
        <v>3</v>
      </c>
      <c r="H225" s="2" t="s">
        <v>1828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947</v>
      </c>
      <c r="P225" s="2" t="s">
        <v>948</v>
      </c>
      <c r="Q225" s="1">
        <v>79996198.75</v>
      </c>
      <c r="R225" s="1">
        <v>0</v>
      </c>
      <c r="S225" s="1">
        <v>65293198.75</v>
      </c>
      <c r="T225" s="1">
        <v>12675000</v>
      </c>
      <c r="U225" s="2" t="s">
        <v>9</v>
      </c>
      <c r="V225" s="1">
        <v>2028000</v>
      </c>
      <c r="W225" s="1">
        <v>0</v>
      </c>
      <c r="X225" s="2" t="s">
        <v>0</v>
      </c>
      <c r="Y225" s="1">
        <v>0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41" t="s">
        <v>1</v>
      </c>
      <c r="AN225" s="2" t="s">
        <v>1</v>
      </c>
      <c r="AO225" s="141" t="s">
        <v>1</v>
      </c>
      <c r="AP225" s="2">
        <v>0</v>
      </c>
    </row>
    <row r="226" spans="1:42" x14ac:dyDescent="0.25">
      <c r="A226" s="2" t="s">
        <v>28</v>
      </c>
      <c r="B226" s="47">
        <v>44381</v>
      </c>
      <c r="C226" s="2" t="s">
        <v>27</v>
      </c>
      <c r="D226" s="2" t="s">
        <v>49</v>
      </c>
      <c r="E226" s="2" t="s">
        <v>221</v>
      </c>
      <c r="F226" s="2" t="s">
        <v>1831</v>
      </c>
      <c r="G226" s="2" t="s">
        <v>3</v>
      </c>
      <c r="H226" s="2" t="s">
        <v>1834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785901598.60000002</v>
      </c>
      <c r="R226" s="1">
        <v>0</v>
      </c>
      <c r="S226" s="1">
        <v>519509892.5</v>
      </c>
      <c r="T226" s="1">
        <v>0</v>
      </c>
      <c r="U226" s="2" t="s">
        <v>0</v>
      </c>
      <c r="V226" s="1">
        <v>0</v>
      </c>
      <c r="W226" s="1">
        <v>229648022.5</v>
      </c>
      <c r="X226" s="2" t="s">
        <v>9</v>
      </c>
      <c r="Y226" s="1">
        <v>36743683.600000001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41" t="s">
        <v>1</v>
      </c>
      <c r="AN226" s="2" t="s">
        <v>1</v>
      </c>
      <c r="AO226" s="141" t="s">
        <v>1</v>
      </c>
      <c r="AP226" s="2">
        <v>0</v>
      </c>
    </row>
    <row r="227" spans="1:42" x14ac:dyDescent="0.25">
      <c r="A227" s="2" t="s">
        <v>25</v>
      </c>
      <c r="B227" s="47">
        <v>44381</v>
      </c>
      <c r="C227" s="2" t="s">
        <v>6</v>
      </c>
      <c r="D227" s="2" t="s">
        <v>49</v>
      </c>
      <c r="E227" s="2" t="s">
        <v>230</v>
      </c>
      <c r="F227" s="2" t="s">
        <v>1052</v>
      </c>
      <c r="G227" s="2" t="s">
        <v>13</v>
      </c>
      <c r="H227" s="2" t="s">
        <v>1</v>
      </c>
      <c r="I227" s="1" t="s">
        <v>1835</v>
      </c>
      <c r="J227" s="1" t="s">
        <v>1</v>
      </c>
      <c r="K227" s="1" t="s">
        <v>1836</v>
      </c>
      <c r="L227" s="1" t="s">
        <v>1837</v>
      </c>
      <c r="M227" s="1">
        <v>48672000</v>
      </c>
      <c r="N227" s="2" t="s">
        <v>12</v>
      </c>
      <c r="O227" s="2" t="s">
        <v>1838</v>
      </c>
      <c r="P227" s="2" t="s">
        <v>1839</v>
      </c>
      <c r="Q227" s="1">
        <v>-48672000</v>
      </c>
      <c r="R227" s="1">
        <v>0</v>
      </c>
      <c r="S227" s="1">
        <v>-48672000</v>
      </c>
      <c r="T227" s="1">
        <v>0</v>
      </c>
      <c r="U227" s="2" t="s">
        <v>0</v>
      </c>
      <c r="V227" s="1">
        <v>0</v>
      </c>
      <c r="W227" s="1">
        <v>0</v>
      </c>
      <c r="X227" s="2" t="s">
        <v>0</v>
      </c>
      <c r="Y227" s="1">
        <v>0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41" t="s">
        <v>1</v>
      </c>
      <c r="AN227" s="2" t="s">
        <v>1</v>
      </c>
      <c r="AO227" s="141" t="s">
        <v>1</v>
      </c>
      <c r="AP227" s="2">
        <v>0</v>
      </c>
    </row>
    <row r="228" spans="1:42" x14ac:dyDescent="0.25">
      <c r="A228" s="2" t="s">
        <v>23</v>
      </c>
      <c r="B228" s="47">
        <v>44381</v>
      </c>
      <c r="C228" s="2" t="s">
        <v>6</v>
      </c>
      <c r="D228" s="2" t="s">
        <v>49</v>
      </c>
      <c r="E228" s="2" t="s">
        <v>230</v>
      </c>
      <c r="F228" s="2" t="s">
        <v>1052</v>
      </c>
      <c r="G228" s="2" t="s">
        <v>13</v>
      </c>
      <c r="H228" s="2" t="s">
        <v>1</v>
      </c>
      <c r="I228" s="1" t="s">
        <v>1840</v>
      </c>
      <c r="J228" s="1" t="s">
        <v>1</v>
      </c>
      <c r="K228" s="1" t="s">
        <v>1841</v>
      </c>
      <c r="L228" s="1" t="s">
        <v>1837</v>
      </c>
      <c r="M228" s="1">
        <v>36919187.5</v>
      </c>
      <c r="N228" s="2" t="s">
        <v>12</v>
      </c>
      <c r="O228" s="2" t="s">
        <v>1842</v>
      </c>
      <c r="P228" s="2" t="s">
        <v>1843</v>
      </c>
      <c r="Q228" s="1">
        <v>-12776400</v>
      </c>
      <c r="R228" s="1">
        <v>0</v>
      </c>
      <c r="S228" s="1">
        <v>-12776400</v>
      </c>
      <c r="T228" s="1">
        <v>0</v>
      </c>
      <c r="U228" s="2" t="s">
        <v>0</v>
      </c>
      <c r="V228" s="1">
        <v>0</v>
      </c>
      <c r="W228" s="1">
        <v>0</v>
      </c>
      <c r="X228" s="2" t="s">
        <v>0</v>
      </c>
      <c r="Y228" s="1">
        <v>0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41" t="s">
        <v>1</v>
      </c>
      <c r="AN228" s="2" t="s">
        <v>1</v>
      </c>
      <c r="AO228" s="141" t="s">
        <v>1</v>
      </c>
      <c r="AP228" s="2">
        <v>0</v>
      </c>
    </row>
    <row r="229" spans="1:42" x14ac:dyDescent="0.25">
      <c r="A229" s="2" t="s">
        <v>21</v>
      </c>
      <c r="B229" s="47">
        <v>44381</v>
      </c>
      <c r="C229" s="2" t="s">
        <v>6</v>
      </c>
      <c r="D229" s="2" t="s">
        <v>49</v>
      </c>
      <c r="E229" s="2" t="s">
        <v>230</v>
      </c>
      <c r="F229" s="2" t="s">
        <v>1052</v>
      </c>
      <c r="G229" s="2" t="s">
        <v>3</v>
      </c>
      <c r="H229" s="2" t="s">
        <v>1844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4233073699.3499999</v>
      </c>
      <c r="R229" s="1">
        <v>0</v>
      </c>
      <c r="S229" s="1">
        <v>3269052070</v>
      </c>
      <c r="T229" s="1">
        <v>0</v>
      </c>
      <c r="U229" s="2" t="s">
        <v>0</v>
      </c>
      <c r="V229" s="1">
        <v>0</v>
      </c>
      <c r="W229" s="1">
        <v>831053128.75</v>
      </c>
      <c r="X229" s="2" t="s">
        <v>9</v>
      </c>
      <c r="Y229" s="1">
        <v>132968500.59999999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41" t="s">
        <v>1</v>
      </c>
      <c r="AN229" s="2" t="s">
        <v>1</v>
      </c>
      <c r="AO229" s="141" t="s">
        <v>1</v>
      </c>
      <c r="AP229" s="2">
        <v>0</v>
      </c>
    </row>
    <row r="230" spans="1:42" x14ac:dyDescent="0.25">
      <c r="A230" s="2" t="s">
        <v>832</v>
      </c>
      <c r="B230" s="47">
        <v>44387</v>
      </c>
      <c r="C230" s="2" t="s">
        <v>6</v>
      </c>
      <c r="D230" s="2" t="s">
        <v>14</v>
      </c>
      <c r="E230" s="2" t="s">
        <v>181</v>
      </c>
      <c r="F230" s="2" t="s">
        <v>1751</v>
      </c>
      <c r="G230" s="2" t="s">
        <v>3</v>
      </c>
      <c r="H230" s="2" t="s">
        <v>1845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2672804986.9199996</v>
      </c>
      <c r="R230" s="1">
        <v>0</v>
      </c>
      <c r="S230" s="1">
        <v>2473875923.4000001</v>
      </c>
      <c r="T230" s="1">
        <v>0</v>
      </c>
      <c r="U230" s="2" t="s">
        <v>0</v>
      </c>
      <c r="V230" s="1">
        <v>0</v>
      </c>
      <c r="W230" s="1">
        <v>171490572</v>
      </c>
      <c r="X230" s="2" t="s">
        <v>9</v>
      </c>
      <c r="Y230" s="1">
        <v>27438491.520000003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41" t="s">
        <v>1</v>
      </c>
      <c r="AN230" s="2" t="s">
        <v>1</v>
      </c>
      <c r="AO230" s="141" t="s">
        <v>1</v>
      </c>
      <c r="AP230" s="2">
        <v>0</v>
      </c>
    </row>
    <row r="231" spans="1:42" x14ac:dyDescent="0.25">
      <c r="A231" s="2" t="s">
        <v>1274</v>
      </c>
      <c r="B231" s="47">
        <v>44388</v>
      </c>
      <c r="C231" s="2" t="s">
        <v>6</v>
      </c>
      <c r="D231" s="2" t="s">
        <v>14</v>
      </c>
      <c r="E231" s="2" t="s">
        <v>181</v>
      </c>
      <c r="F231" s="2" t="s">
        <v>1846</v>
      </c>
      <c r="G231" s="2" t="s">
        <v>3</v>
      </c>
      <c r="H231" s="2" t="s">
        <v>1847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192591902.80000001</v>
      </c>
      <c r="R231" s="1">
        <v>0</v>
      </c>
      <c r="S231" s="1">
        <v>126859540</v>
      </c>
      <c r="T231" s="1">
        <v>0</v>
      </c>
      <c r="U231" s="2" t="s">
        <v>0</v>
      </c>
      <c r="V231" s="1">
        <v>0</v>
      </c>
      <c r="W231" s="1">
        <v>56665830</v>
      </c>
      <c r="X231" s="2" t="s">
        <v>9</v>
      </c>
      <c r="Y231" s="1">
        <v>9066532.7999999989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41" t="s">
        <v>1</v>
      </c>
      <c r="AN231" s="2" t="s">
        <v>1</v>
      </c>
      <c r="AO231" s="141" t="s">
        <v>1</v>
      </c>
      <c r="AP231" s="2">
        <v>0</v>
      </c>
    </row>
    <row r="232" spans="1:42" x14ac:dyDescent="0.25">
      <c r="A232" s="2" t="s">
        <v>1275</v>
      </c>
      <c r="B232" s="47">
        <v>44388</v>
      </c>
      <c r="C232" s="2" t="s">
        <v>6</v>
      </c>
      <c r="D232" s="2" t="s">
        <v>14</v>
      </c>
      <c r="E232" s="2" t="s">
        <v>181</v>
      </c>
      <c r="F232" s="2" t="s">
        <v>1848</v>
      </c>
      <c r="G232" s="2" t="s">
        <v>3</v>
      </c>
      <c r="H232" s="2" t="s">
        <v>1849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467122674.19999999</v>
      </c>
      <c r="R232" s="1">
        <v>0</v>
      </c>
      <c r="S232" s="1">
        <v>419722847</v>
      </c>
      <c r="T232" s="1">
        <v>0</v>
      </c>
      <c r="U232" s="2" t="s">
        <v>0</v>
      </c>
      <c r="V232" s="1">
        <v>0</v>
      </c>
      <c r="W232" s="1">
        <v>40861920</v>
      </c>
      <c r="X232" s="2" t="s">
        <v>0</v>
      </c>
      <c r="Y232" s="1">
        <v>6537907.2000000002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41" t="s">
        <v>1</v>
      </c>
      <c r="AN232" s="2" t="s">
        <v>1</v>
      </c>
      <c r="AO232" s="141" t="s">
        <v>1</v>
      </c>
      <c r="AP232" s="2">
        <v>0</v>
      </c>
    </row>
    <row r="233" spans="1:42" x14ac:dyDescent="0.25">
      <c r="A233" s="2" t="s">
        <v>1276</v>
      </c>
      <c r="B233" s="47">
        <v>44388</v>
      </c>
      <c r="C233" s="2" t="s">
        <v>6</v>
      </c>
      <c r="D233" s="2" t="s">
        <v>14</v>
      </c>
      <c r="E233" s="2" t="s">
        <v>181</v>
      </c>
      <c r="F233" s="2" t="s">
        <v>1846</v>
      </c>
      <c r="G233" s="2" t="s">
        <v>3</v>
      </c>
      <c r="H233" s="2" t="s">
        <v>1850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1851</v>
      </c>
      <c r="P233" s="2" t="s">
        <v>1852</v>
      </c>
      <c r="Q233" s="1">
        <v>3270000</v>
      </c>
      <c r="R233" s="1">
        <v>0</v>
      </c>
      <c r="S233" s="1">
        <v>3270000</v>
      </c>
      <c r="T233" s="1">
        <v>0</v>
      </c>
      <c r="U233" s="2" t="s">
        <v>0</v>
      </c>
      <c r="V233" s="1">
        <v>0</v>
      </c>
      <c r="W233" s="1">
        <v>0</v>
      </c>
      <c r="X233" s="2" t="s">
        <v>0</v>
      </c>
      <c r="Y233" s="1">
        <v>0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41" t="s">
        <v>1</v>
      </c>
      <c r="AN233" s="2" t="s">
        <v>1</v>
      </c>
      <c r="AO233" s="141" t="s">
        <v>1</v>
      </c>
      <c r="AP233" s="2">
        <v>0</v>
      </c>
    </row>
    <row r="234" spans="1:42" x14ac:dyDescent="0.25">
      <c r="A234" s="2" t="s">
        <v>1365</v>
      </c>
      <c r="B234" s="47">
        <v>44389</v>
      </c>
      <c r="C234" s="2" t="s">
        <v>6</v>
      </c>
      <c r="D234" s="2" t="s">
        <v>14</v>
      </c>
      <c r="E234" s="2" t="s">
        <v>181</v>
      </c>
      <c r="F234" s="2" t="s">
        <v>1853</v>
      </c>
      <c r="G234" s="2" t="s">
        <v>3</v>
      </c>
      <c r="H234" s="2" t="s">
        <v>1854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98</v>
      </c>
      <c r="P234" s="2" t="s">
        <v>1</v>
      </c>
      <c r="Q234" s="1">
        <v>1467913791.55</v>
      </c>
      <c r="R234" s="1">
        <v>0</v>
      </c>
      <c r="S234" s="1">
        <v>1370353719.95</v>
      </c>
      <c r="T234" s="1">
        <v>0</v>
      </c>
      <c r="U234" s="2" t="s">
        <v>0</v>
      </c>
      <c r="V234" s="1">
        <v>0</v>
      </c>
      <c r="W234" s="1">
        <v>84103510</v>
      </c>
      <c r="X234" s="2" t="s">
        <v>0</v>
      </c>
      <c r="Y234" s="1">
        <v>13456561.6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41" t="s">
        <v>1</v>
      </c>
      <c r="AN234" s="2" t="s">
        <v>1</v>
      </c>
      <c r="AO234" s="141" t="s">
        <v>1</v>
      </c>
      <c r="AP234" s="2">
        <v>0</v>
      </c>
    </row>
    <row r="235" spans="1:42" x14ac:dyDescent="0.25">
      <c r="A235" s="2" t="s">
        <v>8</v>
      </c>
      <c r="B235" s="47">
        <v>44381</v>
      </c>
      <c r="C235" s="2" t="s">
        <v>6</v>
      </c>
      <c r="D235" s="2" t="s">
        <v>42</v>
      </c>
      <c r="E235" s="2" t="s">
        <v>219</v>
      </c>
      <c r="F235" s="2" t="s">
        <v>1033</v>
      </c>
      <c r="G235" s="2" t="s">
        <v>13</v>
      </c>
      <c r="H235" s="2" t="s">
        <v>1</v>
      </c>
      <c r="I235" s="1" t="s">
        <v>1161</v>
      </c>
      <c r="J235" s="1" t="s">
        <v>1</v>
      </c>
      <c r="K235" s="1" t="s">
        <v>1855</v>
      </c>
      <c r="L235" s="1" t="s">
        <v>1837</v>
      </c>
      <c r="M235" s="1">
        <v>40347645</v>
      </c>
      <c r="N235" s="2" t="s">
        <v>12</v>
      </c>
      <c r="O235" s="2" t="s">
        <v>1856</v>
      </c>
      <c r="P235" s="2" t="s">
        <v>1857</v>
      </c>
      <c r="Q235" s="1">
        <v>-9100000</v>
      </c>
      <c r="R235" s="1">
        <v>0</v>
      </c>
      <c r="S235" s="1">
        <v>-9100000</v>
      </c>
      <c r="T235" s="1">
        <v>0</v>
      </c>
      <c r="U235" s="2" t="s">
        <v>0</v>
      </c>
      <c r="V235" s="1">
        <v>0</v>
      </c>
      <c r="W235" s="1">
        <v>0</v>
      </c>
      <c r="X235" s="2" t="s">
        <v>0</v>
      </c>
      <c r="Y235" s="1">
        <v>0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41" t="s">
        <v>1</v>
      </c>
      <c r="AN235" s="2" t="s">
        <v>1</v>
      </c>
      <c r="AO235" s="141" t="s">
        <v>1</v>
      </c>
      <c r="AP235" s="2">
        <v>0</v>
      </c>
    </row>
    <row r="236" spans="1:42" x14ac:dyDescent="0.25">
      <c r="A236" s="2" t="s">
        <v>358</v>
      </c>
      <c r="B236" s="47">
        <v>44381</v>
      </c>
      <c r="C236" s="2" t="s">
        <v>6</v>
      </c>
      <c r="D236" s="2" t="s">
        <v>42</v>
      </c>
      <c r="E236" s="2" t="s">
        <v>219</v>
      </c>
      <c r="F236" s="2" t="s">
        <v>1033</v>
      </c>
      <c r="G236" s="2" t="s">
        <v>3</v>
      </c>
      <c r="H236" s="2" t="s">
        <v>1858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4282513575.0799999</v>
      </c>
      <c r="R236" s="1">
        <v>0</v>
      </c>
      <c r="S236" s="1">
        <v>3338421426.25</v>
      </c>
      <c r="T236" s="1">
        <v>0</v>
      </c>
      <c r="U236" s="2" t="s">
        <v>0</v>
      </c>
      <c r="V236" s="1">
        <v>0</v>
      </c>
      <c r="W236" s="1">
        <v>807342731.75</v>
      </c>
      <c r="X236" s="2" t="s">
        <v>9</v>
      </c>
      <c r="Y236" s="1">
        <v>129174837.08</v>
      </c>
      <c r="Z236" s="1">
        <v>0</v>
      </c>
      <c r="AA236" s="2" t="s">
        <v>0</v>
      </c>
      <c r="AB236" s="1">
        <v>0</v>
      </c>
      <c r="AC236" s="1">
        <v>7013500</v>
      </c>
      <c r="AD236" s="2" t="s">
        <v>0</v>
      </c>
      <c r="AE236" s="1">
        <v>561080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41" t="s">
        <v>1</v>
      </c>
      <c r="AN236" s="2" t="s">
        <v>1</v>
      </c>
      <c r="AO236" s="141" t="s">
        <v>1</v>
      </c>
      <c r="AP236" s="2">
        <v>0</v>
      </c>
    </row>
    <row r="237" spans="1:42" x14ac:dyDescent="0.25">
      <c r="A237" s="2" t="s">
        <v>359</v>
      </c>
      <c r="B237" s="47">
        <v>44381</v>
      </c>
      <c r="C237" s="2" t="s">
        <v>27</v>
      </c>
      <c r="D237" s="2" t="s">
        <v>42</v>
      </c>
      <c r="E237" s="2" t="s">
        <v>212</v>
      </c>
      <c r="F237" s="2" t="s">
        <v>1470</v>
      </c>
      <c r="G237" s="2" t="s">
        <v>3</v>
      </c>
      <c r="H237" s="2" t="s">
        <v>1859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v>1039749668.0999999</v>
      </c>
      <c r="R237" s="1">
        <v>0</v>
      </c>
      <c r="S237" s="1">
        <v>745926593.75</v>
      </c>
      <c r="T237" s="1">
        <v>0</v>
      </c>
      <c r="U237" s="2" t="s">
        <v>0</v>
      </c>
      <c r="V237" s="1">
        <v>0</v>
      </c>
      <c r="W237" s="1">
        <v>253295753.75</v>
      </c>
      <c r="X237" s="2" t="s">
        <v>0</v>
      </c>
      <c r="Y237" s="1">
        <v>40527320.600000001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41" t="s">
        <v>1</v>
      </c>
      <c r="AN237" s="2" t="s">
        <v>1</v>
      </c>
      <c r="AO237" s="141" t="s">
        <v>1</v>
      </c>
      <c r="AP237" s="2">
        <v>0</v>
      </c>
    </row>
    <row r="238" spans="1:42" x14ac:dyDescent="0.25">
      <c r="A238" s="2" t="s">
        <v>360</v>
      </c>
      <c r="B238" s="47">
        <v>44381</v>
      </c>
      <c r="C238" s="2" t="s">
        <v>27</v>
      </c>
      <c r="D238" s="2" t="s">
        <v>42</v>
      </c>
      <c r="E238" s="2" t="s">
        <v>212</v>
      </c>
      <c r="F238" s="2" t="s">
        <v>1472</v>
      </c>
      <c r="G238" s="2" t="s">
        <v>3</v>
      </c>
      <c r="H238" s="2" t="s">
        <v>1860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734</v>
      </c>
      <c r="P238" s="2" t="s">
        <v>735</v>
      </c>
      <c r="Q238" s="1">
        <v>10703875</v>
      </c>
      <c r="R238" s="1">
        <v>0</v>
      </c>
      <c r="S238" s="1">
        <v>10703875</v>
      </c>
      <c r="T238" s="1">
        <v>0</v>
      </c>
      <c r="U238" s="2" t="s">
        <v>0</v>
      </c>
      <c r="V238" s="1">
        <v>0</v>
      </c>
      <c r="W238" s="1">
        <v>0</v>
      </c>
      <c r="X238" s="2" t="s">
        <v>0</v>
      </c>
      <c r="Y238" s="1">
        <v>0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41" t="s">
        <v>1</v>
      </c>
      <c r="AN238" s="2" t="s">
        <v>1</v>
      </c>
      <c r="AO238" s="141" t="s">
        <v>1</v>
      </c>
      <c r="AP238" s="2">
        <v>0</v>
      </c>
    </row>
    <row r="239" spans="1:42" x14ac:dyDescent="0.25">
      <c r="A239" s="2" t="s">
        <v>361</v>
      </c>
      <c r="B239" s="47">
        <v>44381</v>
      </c>
      <c r="C239" s="2" t="s">
        <v>27</v>
      </c>
      <c r="D239" s="2" t="s">
        <v>42</v>
      </c>
      <c r="E239" s="2" t="s">
        <v>212</v>
      </c>
      <c r="F239" s="2" t="s">
        <v>1472</v>
      </c>
      <c r="G239" s="2" t="s">
        <v>3</v>
      </c>
      <c r="H239" s="2" t="s">
        <v>1861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903</v>
      </c>
      <c r="P239" s="2" t="s">
        <v>904</v>
      </c>
      <c r="Q239" s="1">
        <v>41794350</v>
      </c>
      <c r="R239" s="1">
        <v>0</v>
      </c>
      <c r="S239" s="1">
        <v>41794350</v>
      </c>
      <c r="T239" s="1">
        <v>0</v>
      </c>
      <c r="U239" s="2" t="s">
        <v>0</v>
      </c>
      <c r="V239" s="1">
        <v>0</v>
      </c>
      <c r="W239" s="1">
        <v>0</v>
      </c>
      <c r="X239" s="2" t="s">
        <v>0</v>
      </c>
      <c r="Y239" s="1">
        <v>0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41" t="s">
        <v>1</v>
      </c>
      <c r="AN239" s="2" t="s">
        <v>1</v>
      </c>
      <c r="AO239" s="141" t="s">
        <v>1</v>
      </c>
      <c r="AP239" s="2">
        <v>0</v>
      </c>
    </row>
    <row r="240" spans="1:42" x14ac:dyDescent="0.25">
      <c r="A240" s="2" t="s">
        <v>362</v>
      </c>
      <c r="B240" s="47">
        <v>44381</v>
      </c>
      <c r="C240" s="2" t="s">
        <v>27</v>
      </c>
      <c r="D240" s="2" t="s">
        <v>42</v>
      </c>
      <c r="E240" s="2" t="s">
        <v>212</v>
      </c>
      <c r="F240" s="2" t="s">
        <v>1470</v>
      </c>
      <c r="G240" s="2" t="s">
        <v>3</v>
      </c>
      <c r="H240" s="2" t="s">
        <v>1862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700803679.30000007</v>
      </c>
      <c r="R240" s="1">
        <v>0</v>
      </c>
      <c r="S240" s="1">
        <v>477386625.14999998</v>
      </c>
      <c r="T240" s="1">
        <v>0</v>
      </c>
      <c r="U240" s="2" t="s">
        <v>0</v>
      </c>
      <c r="V240" s="1">
        <v>0</v>
      </c>
      <c r="W240" s="1">
        <v>192600908.75</v>
      </c>
      <c r="X240" s="2" t="s">
        <v>9</v>
      </c>
      <c r="Y240" s="1">
        <v>30816145.399999999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41" t="s">
        <v>1</v>
      </c>
      <c r="AN240" s="2" t="s">
        <v>1</v>
      </c>
      <c r="AO240" s="141" t="s">
        <v>1</v>
      </c>
      <c r="AP240" s="2">
        <v>0</v>
      </c>
    </row>
    <row r="241" spans="1:42" x14ac:dyDescent="0.25">
      <c r="A241" s="2" t="s">
        <v>1367</v>
      </c>
      <c r="B241" s="47">
        <v>44389</v>
      </c>
      <c r="C241" s="2" t="s">
        <v>6</v>
      </c>
      <c r="D241" s="2" t="s">
        <v>14</v>
      </c>
      <c r="E241" s="2" t="s">
        <v>181</v>
      </c>
      <c r="F241" s="2" t="s">
        <v>1863</v>
      </c>
      <c r="G241" s="2" t="s">
        <v>3</v>
      </c>
      <c r="H241" s="2" t="s">
        <v>1864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98</v>
      </c>
      <c r="P241" s="2" t="s">
        <v>1865</v>
      </c>
      <c r="Q241" s="1">
        <v>63765000</v>
      </c>
      <c r="R241" s="1">
        <v>0</v>
      </c>
      <c r="S241" s="1">
        <v>63765000</v>
      </c>
      <c r="T241" s="1">
        <v>0</v>
      </c>
      <c r="U241" s="2" t="s">
        <v>0</v>
      </c>
      <c r="V241" s="1">
        <v>0</v>
      </c>
      <c r="W241" s="1">
        <v>0</v>
      </c>
      <c r="X241" s="2" t="s">
        <v>0</v>
      </c>
      <c r="Y241" s="1">
        <v>0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41" t="s">
        <v>1</v>
      </c>
      <c r="AN241" s="2" t="s">
        <v>1</v>
      </c>
      <c r="AO241" s="141" t="s">
        <v>1</v>
      </c>
      <c r="AP241" s="2">
        <v>0</v>
      </c>
    </row>
    <row r="242" spans="1:42" x14ac:dyDescent="0.25">
      <c r="A242" s="2" t="s">
        <v>364</v>
      </c>
      <c r="B242" s="47">
        <v>44381</v>
      </c>
      <c r="C242" s="2" t="s">
        <v>6</v>
      </c>
      <c r="D242" s="2" t="s">
        <v>42</v>
      </c>
      <c r="E242" s="2" t="s">
        <v>215</v>
      </c>
      <c r="F242" s="2" t="s">
        <v>1084</v>
      </c>
      <c r="G242" s="2" t="s">
        <v>906</v>
      </c>
      <c r="H242" s="2" t="s">
        <v>1866</v>
      </c>
      <c r="I242" s="1"/>
      <c r="J242" s="1"/>
      <c r="K242" s="1"/>
      <c r="L242" s="1"/>
      <c r="M242" s="1">
        <v>0</v>
      </c>
      <c r="N242" s="2"/>
      <c r="O242" s="2" t="s">
        <v>2</v>
      </c>
      <c r="P242" s="2"/>
      <c r="Q242" s="1">
        <v>1955858579</v>
      </c>
      <c r="R242" s="1">
        <v>0</v>
      </c>
      <c r="S242" s="1">
        <v>1955858579</v>
      </c>
      <c r="T242" s="1">
        <v>0</v>
      </c>
      <c r="U242" s="2" t="s">
        <v>0</v>
      </c>
      <c r="V242" s="1">
        <v>0</v>
      </c>
      <c r="W242" s="1">
        <v>0</v>
      </c>
      <c r="X242" s="2" t="s">
        <v>0</v>
      </c>
      <c r="Y242" s="1">
        <v>0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41"/>
      <c r="AN242" s="2"/>
      <c r="AO242" s="141"/>
      <c r="AP242" s="2">
        <v>0</v>
      </c>
    </row>
    <row r="243" spans="1:42" x14ac:dyDescent="0.25">
      <c r="A243" s="2" t="s">
        <v>365</v>
      </c>
      <c r="B243" s="47">
        <v>44381</v>
      </c>
      <c r="C243" s="2" t="s">
        <v>6</v>
      </c>
      <c r="D243" s="2" t="s">
        <v>42</v>
      </c>
      <c r="E243" s="2" t="s">
        <v>1495</v>
      </c>
      <c r="F243" s="2" t="s">
        <v>1867</v>
      </c>
      <c r="G243" s="2" t="s">
        <v>906</v>
      </c>
      <c r="H243" s="2" t="s">
        <v>1868</v>
      </c>
      <c r="I243" s="1"/>
      <c r="J243" s="1"/>
      <c r="K243" s="1"/>
      <c r="L243" s="1"/>
      <c r="M243" s="1">
        <v>0</v>
      </c>
      <c r="N243" s="2"/>
      <c r="O243" s="2" t="s">
        <v>98</v>
      </c>
      <c r="P243" s="2"/>
      <c r="Q243" s="1">
        <v>0</v>
      </c>
      <c r="R243" s="1">
        <v>0</v>
      </c>
      <c r="S243" s="1">
        <v>0</v>
      </c>
      <c r="T243" s="1">
        <v>0</v>
      </c>
      <c r="U243" s="2" t="s">
        <v>0</v>
      </c>
      <c r="V243" s="1">
        <v>0</v>
      </c>
      <c r="W243" s="1">
        <v>0</v>
      </c>
      <c r="X243" s="2" t="s">
        <v>0</v>
      </c>
      <c r="Y243" s="1">
        <v>0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41"/>
      <c r="AN243" s="2"/>
      <c r="AO243" s="141"/>
      <c r="AP243" s="2">
        <v>0</v>
      </c>
    </row>
    <row r="244" spans="1:42" x14ac:dyDescent="0.25">
      <c r="A244" s="2" t="s">
        <v>366</v>
      </c>
      <c r="B244" s="47">
        <v>44381</v>
      </c>
      <c r="C244" s="2" t="s">
        <v>6</v>
      </c>
      <c r="D244" s="2" t="s">
        <v>38</v>
      </c>
      <c r="E244" s="2" t="s">
        <v>210</v>
      </c>
      <c r="F244" s="2" t="s">
        <v>1757</v>
      </c>
      <c r="G244" s="2" t="s">
        <v>3</v>
      </c>
      <c r="H244" s="2" t="s">
        <v>1869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3983544215.3000002</v>
      </c>
      <c r="R244" s="1">
        <v>0</v>
      </c>
      <c r="S244" s="1">
        <v>3120943182.5</v>
      </c>
      <c r="T244" s="1">
        <v>0</v>
      </c>
      <c r="U244" s="2" t="s">
        <v>0</v>
      </c>
      <c r="V244" s="1">
        <v>0</v>
      </c>
      <c r="W244" s="1">
        <v>743621580</v>
      </c>
      <c r="X244" s="2" t="s">
        <v>9</v>
      </c>
      <c r="Y244" s="1">
        <v>118979452.8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41" t="s">
        <v>1</v>
      </c>
      <c r="AN244" s="2" t="s">
        <v>1</v>
      </c>
      <c r="AO244" s="141" t="s">
        <v>1</v>
      </c>
      <c r="AP244" s="2">
        <v>0</v>
      </c>
    </row>
    <row r="245" spans="1:42" x14ac:dyDescent="0.25">
      <c r="A245" s="2" t="s">
        <v>367</v>
      </c>
      <c r="B245" s="47">
        <v>44381</v>
      </c>
      <c r="C245" s="2" t="s">
        <v>27</v>
      </c>
      <c r="D245" s="2" t="s">
        <v>38</v>
      </c>
      <c r="E245" s="2" t="s">
        <v>4</v>
      </c>
      <c r="F245" s="2" t="s">
        <v>1234</v>
      </c>
      <c r="G245" s="2" t="s">
        <v>3</v>
      </c>
      <c r="H245" s="2" t="s">
        <v>1870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3463086770.6500001</v>
      </c>
      <c r="R245" s="1">
        <v>0</v>
      </c>
      <c r="S245" s="1">
        <v>2230321728.0500002</v>
      </c>
      <c r="T245" s="1">
        <v>0</v>
      </c>
      <c r="U245" s="2" t="s">
        <v>0</v>
      </c>
      <c r="V245" s="1">
        <v>0</v>
      </c>
      <c r="W245" s="1">
        <v>1062728485</v>
      </c>
      <c r="X245" s="2" t="s">
        <v>9</v>
      </c>
      <c r="Y245" s="1">
        <v>170036557.59999999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41" t="s">
        <v>1</v>
      </c>
      <c r="AN245" s="2" t="s">
        <v>1</v>
      </c>
      <c r="AO245" s="141" t="s">
        <v>1</v>
      </c>
      <c r="AP245" s="2">
        <v>0</v>
      </c>
    </row>
    <row r="246" spans="1:42" x14ac:dyDescent="0.25">
      <c r="A246" s="2" t="s">
        <v>1368</v>
      </c>
      <c r="B246" s="47">
        <v>44389</v>
      </c>
      <c r="C246" s="2" t="s">
        <v>6</v>
      </c>
      <c r="D246" s="2" t="s">
        <v>14</v>
      </c>
      <c r="E246" s="2" t="s">
        <v>181</v>
      </c>
      <c r="F246" s="2" t="s">
        <v>1853</v>
      </c>
      <c r="G246" s="2" t="s">
        <v>3</v>
      </c>
      <c r="H246" s="2" t="s">
        <v>1871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98</v>
      </c>
      <c r="P246" s="2" t="s">
        <v>1</v>
      </c>
      <c r="Q246" s="1">
        <v>55086058.399999999</v>
      </c>
      <c r="R246" s="1">
        <v>0</v>
      </c>
      <c r="S246" s="1">
        <v>51437000</v>
      </c>
      <c r="T246" s="1">
        <v>0</v>
      </c>
      <c r="U246" s="2" t="s">
        <v>0</v>
      </c>
      <c r="V246" s="1">
        <v>0</v>
      </c>
      <c r="W246" s="1">
        <v>3145740</v>
      </c>
      <c r="X246" s="2" t="s">
        <v>9</v>
      </c>
      <c r="Y246" s="1">
        <v>503318.4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41" t="s">
        <v>1</v>
      </c>
      <c r="AN246" s="2" t="s">
        <v>1</v>
      </c>
      <c r="AO246" s="141" t="s">
        <v>1</v>
      </c>
      <c r="AP246" s="2">
        <v>0</v>
      </c>
    </row>
    <row r="247" spans="1:42" x14ac:dyDescent="0.25">
      <c r="A247" s="2" t="s">
        <v>369</v>
      </c>
      <c r="B247" s="47">
        <v>44381</v>
      </c>
      <c r="C247" s="2" t="s">
        <v>6</v>
      </c>
      <c r="D247" s="2" t="s">
        <v>33</v>
      </c>
      <c r="E247" s="2" t="s">
        <v>204</v>
      </c>
      <c r="F247" s="2" t="s">
        <v>1160</v>
      </c>
      <c r="G247" s="2" t="s">
        <v>3</v>
      </c>
      <c r="H247" s="2" t="s">
        <v>1872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3953775713.6000004</v>
      </c>
      <c r="R247" s="1">
        <v>0</v>
      </c>
      <c r="S247" s="1">
        <v>2944483358.75</v>
      </c>
      <c r="T247" s="1">
        <v>0</v>
      </c>
      <c r="U247" s="2" t="s">
        <v>0</v>
      </c>
      <c r="V247" s="1">
        <v>0</v>
      </c>
      <c r="W247" s="1">
        <v>870079616.25</v>
      </c>
      <c r="X247" s="2" t="s">
        <v>0</v>
      </c>
      <c r="Y247" s="1">
        <v>139212738.60000002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41" t="s">
        <v>1</v>
      </c>
      <c r="AN247" s="2" t="s">
        <v>1</v>
      </c>
      <c r="AO247" s="141" t="s">
        <v>1</v>
      </c>
      <c r="AP247" s="2">
        <v>0</v>
      </c>
    </row>
    <row r="248" spans="1:42" x14ac:dyDescent="0.25">
      <c r="A248" s="2" t="s">
        <v>370</v>
      </c>
      <c r="B248" s="47">
        <v>44381</v>
      </c>
      <c r="C248" s="2" t="s">
        <v>6</v>
      </c>
      <c r="D248" s="2" t="s">
        <v>33</v>
      </c>
      <c r="E248" s="2" t="s">
        <v>204</v>
      </c>
      <c r="F248" s="2" t="s">
        <v>1160</v>
      </c>
      <c r="G248" s="2" t="s">
        <v>3</v>
      </c>
      <c r="H248" s="2" t="s">
        <v>1873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1081</v>
      </c>
      <c r="P248" s="2" t="s">
        <v>1082</v>
      </c>
      <c r="Q248" s="1">
        <v>302996333.75</v>
      </c>
      <c r="R248" s="1">
        <v>0</v>
      </c>
      <c r="S248" s="1">
        <v>129655975</v>
      </c>
      <c r="T248" s="1">
        <v>149431343.75</v>
      </c>
      <c r="U248" s="2" t="s">
        <v>9</v>
      </c>
      <c r="V248" s="1">
        <v>23909015</v>
      </c>
      <c r="W248" s="1">
        <v>0</v>
      </c>
      <c r="X248" s="2" t="s">
        <v>0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41" t="s">
        <v>1</v>
      </c>
      <c r="AN248" s="2" t="s">
        <v>1</v>
      </c>
      <c r="AO248" s="141" t="s">
        <v>1</v>
      </c>
      <c r="AP248" s="2">
        <v>0</v>
      </c>
    </row>
    <row r="249" spans="1:42" x14ac:dyDescent="0.25">
      <c r="A249" s="2" t="s">
        <v>371</v>
      </c>
      <c r="B249" s="47">
        <v>44381</v>
      </c>
      <c r="C249" s="2" t="s">
        <v>6</v>
      </c>
      <c r="D249" s="2" t="s">
        <v>33</v>
      </c>
      <c r="E249" s="2" t="s">
        <v>204</v>
      </c>
      <c r="F249" s="2" t="s">
        <v>1160</v>
      </c>
      <c r="G249" s="2" t="s">
        <v>3</v>
      </c>
      <c r="H249" s="2" t="s">
        <v>1874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932451009.05000007</v>
      </c>
      <c r="R249" s="1">
        <v>0</v>
      </c>
      <c r="S249" s="1">
        <v>757136527.5</v>
      </c>
      <c r="T249" s="1">
        <v>0</v>
      </c>
      <c r="U249" s="2" t="s">
        <v>0</v>
      </c>
      <c r="V249" s="1">
        <v>0</v>
      </c>
      <c r="W249" s="1">
        <v>151133173.75</v>
      </c>
      <c r="X249" s="2" t="s">
        <v>9</v>
      </c>
      <c r="Y249" s="1">
        <v>24181307.800000001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41" t="s">
        <v>1</v>
      </c>
      <c r="AN249" s="2" t="s">
        <v>1</v>
      </c>
      <c r="AO249" s="141" t="s">
        <v>1</v>
      </c>
      <c r="AP249" s="2">
        <v>0</v>
      </c>
    </row>
    <row r="250" spans="1:42" x14ac:dyDescent="0.25">
      <c r="A250" s="2" t="s">
        <v>372</v>
      </c>
      <c r="B250" s="47">
        <v>44381</v>
      </c>
      <c r="C250" s="2" t="s">
        <v>27</v>
      </c>
      <c r="D250" s="2" t="s">
        <v>33</v>
      </c>
      <c r="E250" s="2" t="s">
        <v>32</v>
      </c>
      <c r="F250" s="2" t="s">
        <v>1256</v>
      </c>
      <c r="G250" s="2" t="s">
        <v>3</v>
      </c>
      <c r="H250" s="2" t="s">
        <v>1875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388427150.44999999</v>
      </c>
      <c r="R250" s="1">
        <v>0</v>
      </c>
      <c r="S250" s="1">
        <v>228211255</v>
      </c>
      <c r="T250" s="1">
        <v>0</v>
      </c>
      <c r="U250" s="2" t="s">
        <v>0</v>
      </c>
      <c r="V250" s="1">
        <v>0</v>
      </c>
      <c r="W250" s="1">
        <v>138117151.25</v>
      </c>
      <c r="X250" s="2" t="s">
        <v>0</v>
      </c>
      <c r="Y250" s="1">
        <v>22098744.199999999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41" t="s">
        <v>1</v>
      </c>
      <c r="AN250" s="2" t="s">
        <v>1</v>
      </c>
      <c r="AO250" s="141" t="s">
        <v>1</v>
      </c>
      <c r="AP250" s="2">
        <v>0</v>
      </c>
    </row>
    <row r="251" spans="1:42" x14ac:dyDescent="0.25">
      <c r="A251" s="2" t="s">
        <v>373</v>
      </c>
      <c r="B251" s="47">
        <v>44381</v>
      </c>
      <c r="C251" s="2" t="s">
        <v>27</v>
      </c>
      <c r="D251" s="2" t="s">
        <v>33</v>
      </c>
      <c r="E251" s="2" t="s">
        <v>32</v>
      </c>
      <c r="F251" s="2" t="s">
        <v>1485</v>
      </c>
      <c r="G251" s="2" t="s">
        <v>3</v>
      </c>
      <c r="H251" s="2" t="s">
        <v>1876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903</v>
      </c>
      <c r="P251" s="2" t="s">
        <v>904</v>
      </c>
      <c r="Q251" s="1">
        <v>57732183.75</v>
      </c>
      <c r="R251" s="1">
        <v>0</v>
      </c>
      <c r="S251" s="1">
        <v>57732183.75</v>
      </c>
      <c r="T251" s="1">
        <v>0</v>
      </c>
      <c r="U251" s="2" t="s">
        <v>0</v>
      </c>
      <c r="V251" s="1">
        <v>0</v>
      </c>
      <c r="W251" s="1">
        <v>0</v>
      </c>
      <c r="X251" s="2" t="s">
        <v>0</v>
      </c>
      <c r="Y251" s="1">
        <v>0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41" t="s">
        <v>1</v>
      </c>
      <c r="AN251" s="2" t="s">
        <v>1</v>
      </c>
      <c r="AO251" s="141" t="s">
        <v>1</v>
      </c>
      <c r="AP251" s="2">
        <v>0</v>
      </c>
    </row>
    <row r="252" spans="1:42" x14ac:dyDescent="0.25">
      <c r="A252" s="2" t="s">
        <v>374</v>
      </c>
      <c r="B252" s="47">
        <v>44381</v>
      </c>
      <c r="C252" s="2" t="s">
        <v>27</v>
      </c>
      <c r="D252" s="2" t="s">
        <v>33</v>
      </c>
      <c r="E252" s="2" t="s">
        <v>32</v>
      </c>
      <c r="F252" s="2" t="s">
        <v>1256</v>
      </c>
      <c r="G252" s="2" t="s">
        <v>3</v>
      </c>
      <c r="H252" s="2" t="s">
        <v>1877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649465844.25</v>
      </c>
      <c r="R252" s="1">
        <v>0</v>
      </c>
      <c r="S252" s="1">
        <v>494342031.25</v>
      </c>
      <c r="T252" s="1">
        <v>0</v>
      </c>
      <c r="U252" s="2" t="s">
        <v>0</v>
      </c>
      <c r="V252" s="1">
        <v>0</v>
      </c>
      <c r="W252" s="1">
        <v>133727425</v>
      </c>
      <c r="X252" s="2" t="s">
        <v>0</v>
      </c>
      <c r="Y252" s="1">
        <v>21396388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41" t="s">
        <v>1</v>
      </c>
      <c r="AN252" s="2" t="s">
        <v>1</v>
      </c>
      <c r="AO252" s="141" t="s">
        <v>1</v>
      </c>
      <c r="AP252" s="2">
        <v>0</v>
      </c>
    </row>
    <row r="253" spans="1:42" x14ac:dyDescent="0.25">
      <c r="A253" s="2" t="s">
        <v>1465</v>
      </c>
      <c r="B253" s="47">
        <v>44390</v>
      </c>
      <c r="C253" s="2" t="s">
        <v>6</v>
      </c>
      <c r="D253" s="2" t="s">
        <v>14</v>
      </c>
      <c r="E253" s="2" t="s">
        <v>181</v>
      </c>
      <c r="F253" s="2" t="s">
        <v>1878</v>
      </c>
      <c r="G253" s="2" t="s">
        <v>13</v>
      </c>
      <c r="H253" s="2" t="s">
        <v>1</v>
      </c>
      <c r="I253" s="1" t="s">
        <v>1879</v>
      </c>
      <c r="J253" s="1" t="s">
        <v>1</v>
      </c>
      <c r="K253" s="1" t="s">
        <v>1880</v>
      </c>
      <c r="L253" s="1" t="s">
        <v>1881</v>
      </c>
      <c r="M253" s="1">
        <v>11105250</v>
      </c>
      <c r="N253" s="2" t="s">
        <v>12</v>
      </c>
      <c r="O253" s="2" t="s">
        <v>98</v>
      </c>
      <c r="P253" s="2" t="s">
        <v>1882</v>
      </c>
      <c r="Q253" s="1">
        <v>-7403500</v>
      </c>
      <c r="R253" s="1">
        <v>0</v>
      </c>
      <c r="S253" s="1">
        <v>-7403500</v>
      </c>
      <c r="T253" s="1">
        <v>0</v>
      </c>
      <c r="U253" s="2" t="s">
        <v>0</v>
      </c>
      <c r="V253" s="1">
        <v>0</v>
      </c>
      <c r="W253" s="1">
        <v>0</v>
      </c>
      <c r="X253" s="2" t="s">
        <v>0</v>
      </c>
      <c r="Y253" s="1">
        <v>0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41" t="s">
        <v>1</v>
      </c>
      <c r="AN253" s="2" t="s">
        <v>1</v>
      </c>
      <c r="AO253" s="141" t="s">
        <v>1</v>
      </c>
      <c r="AP253" s="2">
        <v>0</v>
      </c>
    </row>
    <row r="254" spans="1:42" x14ac:dyDescent="0.25">
      <c r="A254" s="2" t="s">
        <v>1466</v>
      </c>
      <c r="B254" s="47">
        <v>44390</v>
      </c>
      <c r="C254" s="2" t="s">
        <v>6</v>
      </c>
      <c r="D254" s="2" t="s">
        <v>14</v>
      </c>
      <c r="E254" s="2" t="s">
        <v>181</v>
      </c>
      <c r="F254" s="2" t="s">
        <v>1883</v>
      </c>
      <c r="G254" s="2" t="s">
        <v>3</v>
      </c>
      <c r="H254" s="2" t="s">
        <v>1884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98</v>
      </c>
      <c r="P254" s="2" t="s">
        <v>1</v>
      </c>
      <c r="Q254" s="1">
        <v>1679652144.1040001</v>
      </c>
      <c r="R254" s="1">
        <v>0</v>
      </c>
      <c r="S254" s="1">
        <v>1539136211.7999997</v>
      </c>
      <c r="T254" s="1">
        <v>0</v>
      </c>
      <c r="U254" s="2" t="s">
        <v>0</v>
      </c>
      <c r="V254" s="1">
        <v>0</v>
      </c>
      <c r="W254" s="1">
        <v>121134424.40000001</v>
      </c>
      <c r="X254" s="2" t="s">
        <v>0</v>
      </c>
      <c r="Y254" s="1">
        <v>19381507.903999999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41" t="s">
        <v>1</v>
      </c>
      <c r="AN254" s="2" t="s">
        <v>1</v>
      </c>
      <c r="AO254" s="141" t="s">
        <v>1</v>
      </c>
      <c r="AP254" s="2">
        <v>0</v>
      </c>
    </row>
    <row r="255" spans="1:42" x14ac:dyDescent="0.25">
      <c r="A255" s="2" t="s">
        <v>1885</v>
      </c>
      <c r="B255" s="47">
        <v>44391</v>
      </c>
      <c r="C255" s="2" t="s">
        <v>6</v>
      </c>
      <c r="D255" s="2" t="s">
        <v>14</v>
      </c>
      <c r="E255" s="2" t="s">
        <v>181</v>
      </c>
      <c r="F255" s="2" t="s">
        <v>1886</v>
      </c>
      <c r="G255" s="2" t="s">
        <v>3</v>
      </c>
      <c r="H255" s="2" t="s">
        <v>1887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98</v>
      </c>
      <c r="P255" s="2" t="s">
        <v>1</v>
      </c>
      <c r="Q255" s="1">
        <v>1733721160.75</v>
      </c>
      <c r="R255" s="1">
        <v>0</v>
      </c>
      <c r="S255" s="1">
        <v>1635412552.75</v>
      </c>
      <c r="T255" s="1">
        <v>0</v>
      </c>
      <c r="U255" s="2" t="s">
        <v>0</v>
      </c>
      <c r="V255" s="1">
        <v>0</v>
      </c>
      <c r="W255" s="1">
        <v>84748800</v>
      </c>
      <c r="X255" s="2" t="s">
        <v>0</v>
      </c>
      <c r="Y255" s="1">
        <v>13559808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41" t="s">
        <v>1</v>
      </c>
      <c r="AN255" s="2" t="s">
        <v>1</v>
      </c>
      <c r="AO255" s="141" t="s">
        <v>1</v>
      </c>
      <c r="AP255" s="2">
        <v>0</v>
      </c>
    </row>
    <row r="256" spans="1:42" x14ac:dyDescent="0.25">
      <c r="A256" s="2" t="s">
        <v>1888</v>
      </c>
      <c r="B256" s="47">
        <v>44392</v>
      </c>
      <c r="C256" s="2" t="s">
        <v>6</v>
      </c>
      <c r="D256" s="2" t="s">
        <v>14</v>
      </c>
      <c r="E256" s="2" t="s">
        <v>181</v>
      </c>
      <c r="F256" s="2" t="s">
        <v>1889</v>
      </c>
      <c r="G256" s="2" t="s">
        <v>3</v>
      </c>
      <c r="H256" s="2" t="s">
        <v>1890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1562292297</v>
      </c>
      <c r="R256" s="1">
        <v>0</v>
      </c>
      <c r="S256" s="1">
        <v>1439212585</v>
      </c>
      <c r="T256" s="1">
        <v>0</v>
      </c>
      <c r="U256" s="2" t="s">
        <v>0</v>
      </c>
      <c r="V256" s="1">
        <v>0</v>
      </c>
      <c r="W256" s="1">
        <v>106103200</v>
      </c>
      <c r="X256" s="2" t="s">
        <v>9</v>
      </c>
      <c r="Y256" s="1">
        <v>16976512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41" t="s">
        <v>1</v>
      </c>
      <c r="AN256" s="2" t="s">
        <v>1</v>
      </c>
      <c r="AO256" s="141" t="s">
        <v>1</v>
      </c>
      <c r="AP256" s="2">
        <v>0</v>
      </c>
    </row>
    <row r="257" spans="1:42" x14ac:dyDescent="0.25">
      <c r="A257" s="2" t="s">
        <v>379</v>
      </c>
      <c r="B257" s="47">
        <v>44381</v>
      </c>
      <c r="C257" s="2" t="s">
        <v>6</v>
      </c>
      <c r="D257" s="2" t="s">
        <v>26</v>
      </c>
      <c r="E257" s="2" t="s">
        <v>198</v>
      </c>
      <c r="F257" s="2" t="s">
        <v>1891</v>
      </c>
      <c r="G257" s="2" t="s">
        <v>3</v>
      </c>
      <c r="H257" s="2" t="s">
        <v>1892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692127994</v>
      </c>
      <c r="R257" s="1">
        <v>0</v>
      </c>
      <c r="S257" s="1">
        <v>451313777.5</v>
      </c>
      <c r="T257" s="1">
        <v>0</v>
      </c>
      <c r="U257" s="2" t="s">
        <v>0</v>
      </c>
      <c r="V257" s="1">
        <v>0</v>
      </c>
      <c r="W257" s="1">
        <v>207598462.5</v>
      </c>
      <c r="X257" s="2" t="s">
        <v>9</v>
      </c>
      <c r="Y257" s="1">
        <v>33215754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41" t="s">
        <v>1</v>
      </c>
      <c r="AN257" s="2" t="s">
        <v>1</v>
      </c>
      <c r="AO257" s="141" t="s">
        <v>1</v>
      </c>
      <c r="AP257" s="2">
        <v>0</v>
      </c>
    </row>
    <row r="258" spans="1:42" x14ac:dyDescent="0.25">
      <c r="A258" s="2" t="s">
        <v>380</v>
      </c>
      <c r="B258" s="47">
        <v>44381</v>
      </c>
      <c r="C258" s="2" t="s">
        <v>6</v>
      </c>
      <c r="D258" s="2" t="s">
        <v>26</v>
      </c>
      <c r="E258" s="2" t="s">
        <v>198</v>
      </c>
      <c r="F258" s="2" t="s">
        <v>1891</v>
      </c>
      <c r="G258" s="2" t="s">
        <v>3</v>
      </c>
      <c r="H258" s="2" t="s">
        <v>1893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935</v>
      </c>
      <c r="P258" s="2" t="s">
        <v>1894</v>
      </c>
      <c r="Q258" s="1">
        <v>159470788.75</v>
      </c>
      <c r="R258" s="1">
        <v>0</v>
      </c>
      <c r="S258" s="1">
        <v>107840638.75</v>
      </c>
      <c r="T258" s="1">
        <v>44508750</v>
      </c>
      <c r="U258" s="2" t="s">
        <v>9</v>
      </c>
      <c r="V258" s="1">
        <v>7121400</v>
      </c>
      <c r="W258" s="1">
        <v>0</v>
      </c>
      <c r="X258" s="2" t="s">
        <v>0</v>
      </c>
      <c r="Y258" s="1">
        <v>0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41" t="s">
        <v>1</v>
      </c>
      <c r="AN258" s="2" t="s">
        <v>1</v>
      </c>
      <c r="AO258" s="141" t="s">
        <v>1</v>
      </c>
      <c r="AP258" s="2">
        <v>0</v>
      </c>
    </row>
    <row r="259" spans="1:42" x14ac:dyDescent="0.25">
      <c r="A259" s="2" t="s">
        <v>381</v>
      </c>
      <c r="B259" s="47">
        <v>44381</v>
      </c>
      <c r="C259" s="2" t="s">
        <v>6</v>
      </c>
      <c r="D259" s="2" t="s">
        <v>26</v>
      </c>
      <c r="E259" s="2" t="s">
        <v>198</v>
      </c>
      <c r="F259" s="2" t="s">
        <v>1891</v>
      </c>
      <c r="G259" s="2" t="s">
        <v>3</v>
      </c>
      <c r="H259" s="2" t="s">
        <v>1895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2424459041.3499999</v>
      </c>
      <c r="R259" s="1">
        <v>0</v>
      </c>
      <c r="S259" s="1">
        <v>1853691390</v>
      </c>
      <c r="T259" s="1">
        <v>0</v>
      </c>
      <c r="U259" s="2" t="s">
        <v>0</v>
      </c>
      <c r="V259" s="1">
        <v>0</v>
      </c>
      <c r="W259" s="1">
        <v>492041078.75</v>
      </c>
      <c r="X259" s="2" t="s">
        <v>9</v>
      </c>
      <c r="Y259" s="1">
        <v>78726572.600000009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41" t="s">
        <v>1</v>
      </c>
      <c r="AN259" s="2" t="s">
        <v>1</v>
      </c>
      <c r="AO259" s="141" t="s">
        <v>1</v>
      </c>
      <c r="AP259" s="2">
        <v>0</v>
      </c>
    </row>
    <row r="260" spans="1:42" x14ac:dyDescent="0.25">
      <c r="A260" s="2" t="s">
        <v>382</v>
      </c>
      <c r="B260" s="47">
        <v>44381</v>
      </c>
      <c r="C260" s="2" t="s">
        <v>27</v>
      </c>
      <c r="D260" s="2" t="s">
        <v>26</v>
      </c>
      <c r="E260" s="2" t="s">
        <v>251</v>
      </c>
      <c r="F260" s="2" t="s">
        <v>1165</v>
      </c>
      <c r="G260" s="2" t="s">
        <v>3</v>
      </c>
      <c r="H260" s="2" t="s">
        <v>1896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1297767506.4000001</v>
      </c>
      <c r="R260" s="1">
        <v>0</v>
      </c>
      <c r="S260" s="1">
        <v>868891308.79999995</v>
      </c>
      <c r="T260" s="1">
        <v>0</v>
      </c>
      <c r="U260" s="2" t="s">
        <v>0</v>
      </c>
      <c r="V260" s="1">
        <v>0</v>
      </c>
      <c r="W260" s="1">
        <v>369720860</v>
      </c>
      <c r="X260" s="2" t="s">
        <v>9</v>
      </c>
      <c r="Y260" s="1">
        <v>59155337.600000001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41" t="s">
        <v>1</v>
      </c>
      <c r="AN260" s="2" t="s">
        <v>1</v>
      </c>
      <c r="AO260" s="141" t="s">
        <v>1</v>
      </c>
      <c r="AP260" s="2">
        <v>0</v>
      </c>
    </row>
    <row r="261" spans="1:42" x14ac:dyDescent="0.25">
      <c r="A261" s="2" t="s">
        <v>383</v>
      </c>
      <c r="B261" s="47">
        <v>44381</v>
      </c>
      <c r="C261" s="2" t="s">
        <v>6</v>
      </c>
      <c r="D261" s="2" t="s">
        <v>24</v>
      </c>
      <c r="E261" s="2" t="s">
        <v>194</v>
      </c>
      <c r="F261" s="2" t="s">
        <v>1226</v>
      </c>
      <c r="G261" s="2" t="s">
        <v>3</v>
      </c>
      <c r="H261" s="2" t="s">
        <v>1897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1590977770.2</v>
      </c>
      <c r="R261" s="1">
        <v>0</v>
      </c>
      <c r="S261" s="1">
        <v>1118096736.25</v>
      </c>
      <c r="T261" s="1">
        <v>0</v>
      </c>
      <c r="U261" s="2" t="s">
        <v>0</v>
      </c>
      <c r="V261" s="1">
        <v>0</v>
      </c>
      <c r="W261" s="1">
        <v>407656063.75</v>
      </c>
      <c r="X261" s="2" t="s">
        <v>9</v>
      </c>
      <c r="Y261" s="1">
        <v>65224970.200000003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41" t="s">
        <v>1</v>
      </c>
      <c r="AN261" s="2" t="s">
        <v>1</v>
      </c>
      <c r="AO261" s="141" t="s">
        <v>1</v>
      </c>
      <c r="AP261" s="2">
        <v>0</v>
      </c>
    </row>
    <row r="262" spans="1:42" x14ac:dyDescent="0.25">
      <c r="A262" s="2" t="s">
        <v>384</v>
      </c>
      <c r="B262" s="47">
        <v>44381</v>
      </c>
      <c r="C262" s="2" t="s">
        <v>6</v>
      </c>
      <c r="D262" s="2" t="s">
        <v>24</v>
      </c>
      <c r="E262" s="2" t="s">
        <v>194</v>
      </c>
      <c r="F262" s="2" t="s">
        <v>1226</v>
      </c>
      <c r="G262" s="2" t="s">
        <v>3</v>
      </c>
      <c r="H262" s="2" t="s">
        <v>1898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895</v>
      </c>
      <c r="P262" s="2" t="s">
        <v>896</v>
      </c>
      <c r="Q262" s="1">
        <v>72455500</v>
      </c>
      <c r="R262" s="1">
        <v>0</v>
      </c>
      <c r="S262" s="1">
        <v>72455500</v>
      </c>
      <c r="T262" s="1">
        <v>0</v>
      </c>
      <c r="U262" s="2" t="s">
        <v>0</v>
      </c>
      <c r="V262" s="1">
        <v>0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41" t="s">
        <v>1</v>
      </c>
      <c r="AN262" s="2" t="s">
        <v>1</v>
      </c>
      <c r="AO262" s="141" t="s">
        <v>1</v>
      </c>
      <c r="AP262" s="2">
        <v>0</v>
      </c>
    </row>
    <row r="263" spans="1:42" x14ac:dyDescent="0.25">
      <c r="A263" s="2" t="s">
        <v>399</v>
      </c>
      <c r="B263" s="47">
        <v>44381</v>
      </c>
      <c r="C263" s="2" t="s">
        <v>6</v>
      </c>
      <c r="D263" s="2" t="s">
        <v>24</v>
      </c>
      <c r="E263" s="2" t="s">
        <v>194</v>
      </c>
      <c r="F263" s="2" t="s">
        <v>1226</v>
      </c>
      <c r="G263" s="2" t="s">
        <v>3</v>
      </c>
      <c r="H263" s="2" t="s">
        <v>1899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1198442381.3</v>
      </c>
      <c r="R263" s="1">
        <v>0</v>
      </c>
      <c r="S263" s="1">
        <v>822823478.75</v>
      </c>
      <c r="T263" s="1">
        <v>0</v>
      </c>
      <c r="U263" s="2" t="s">
        <v>0</v>
      </c>
      <c r="V263" s="1">
        <v>0</v>
      </c>
      <c r="W263" s="1">
        <v>323809398.75</v>
      </c>
      <c r="X263" s="2" t="s">
        <v>9</v>
      </c>
      <c r="Y263" s="1">
        <v>51809503.799999997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41" t="s">
        <v>1</v>
      </c>
      <c r="AN263" s="2" t="s">
        <v>1</v>
      </c>
      <c r="AO263" s="141" t="s">
        <v>1</v>
      </c>
      <c r="AP263" s="2">
        <v>0</v>
      </c>
    </row>
    <row r="264" spans="1:42" x14ac:dyDescent="0.25">
      <c r="A264" s="2" t="s">
        <v>400</v>
      </c>
      <c r="B264" s="47">
        <v>44381</v>
      </c>
      <c r="C264" s="2" t="s">
        <v>6</v>
      </c>
      <c r="D264" s="2" t="s">
        <v>24</v>
      </c>
      <c r="E264" s="2" t="s">
        <v>194</v>
      </c>
      <c r="F264" s="2" t="s">
        <v>1226</v>
      </c>
      <c r="G264" s="2" t="s">
        <v>3</v>
      </c>
      <c r="H264" s="2" t="s">
        <v>1900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1212</v>
      </c>
      <c r="P264" s="2" t="s">
        <v>1901</v>
      </c>
      <c r="Q264" s="1">
        <v>108832685</v>
      </c>
      <c r="R264" s="1">
        <v>0</v>
      </c>
      <c r="S264" s="1">
        <v>78604825</v>
      </c>
      <c r="T264" s="1">
        <v>26058500</v>
      </c>
      <c r="U264" s="2" t="s">
        <v>9</v>
      </c>
      <c r="V264" s="1">
        <v>4169360</v>
      </c>
      <c r="W264" s="1">
        <v>0</v>
      </c>
      <c r="X264" s="2" t="s">
        <v>0</v>
      </c>
      <c r="Y264" s="1">
        <v>0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41" t="s">
        <v>1</v>
      </c>
      <c r="AN264" s="2" t="s">
        <v>1</v>
      </c>
      <c r="AO264" s="141" t="s">
        <v>1</v>
      </c>
      <c r="AP264" s="2">
        <v>0</v>
      </c>
    </row>
    <row r="265" spans="1:42" x14ac:dyDescent="0.25">
      <c r="A265" s="2" t="s">
        <v>401</v>
      </c>
      <c r="B265" s="47">
        <v>44381</v>
      </c>
      <c r="C265" s="2" t="s">
        <v>6</v>
      </c>
      <c r="D265" s="2" t="s">
        <v>24</v>
      </c>
      <c r="E265" s="2" t="s">
        <v>194</v>
      </c>
      <c r="F265" s="2" t="s">
        <v>1226</v>
      </c>
      <c r="G265" s="2" t="s">
        <v>3</v>
      </c>
      <c r="H265" s="2" t="s">
        <v>1902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1426757424.5</v>
      </c>
      <c r="R265" s="1">
        <v>0</v>
      </c>
      <c r="S265" s="1">
        <v>901365135</v>
      </c>
      <c r="T265" s="1">
        <v>0</v>
      </c>
      <c r="U265" s="2" t="s">
        <v>0</v>
      </c>
      <c r="V265" s="1">
        <v>0</v>
      </c>
      <c r="W265" s="1">
        <v>452924387.5</v>
      </c>
      <c r="X265" s="2" t="s">
        <v>9</v>
      </c>
      <c r="Y265" s="1">
        <v>72467902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41" t="s">
        <v>1</v>
      </c>
      <c r="AN265" s="2" t="s">
        <v>1</v>
      </c>
      <c r="AO265" s="141" t="s">
        <v>1</v>
      </c>
      <c r="AP265" s="2">
        <v>0</v>
      </c>
    </row>
    <row r="266" spans="1:42" x14ac:dyDescent="0.25">
      <c r="A266" s="2" t="s">
        <v>402</v>
      </c>
      <c r="B266" s="47">
        <v>44381</v>
      </c>
      <c r="C266" s="2" t="s">
        <v>27</v>
      </c>
      <c r="D266" s="2" t="s">
        <v>24</v>
      </c>
      <c r="E266" s="2" t="s">
        <v>356</v>
      </c>
      <c r="F266" s="2" t="s">
        <v>970</v>
      </c>
      <c r="G266" s="2" t="s">
        <v>3</v>
      </c>
      <c r="H266" s="2" t="s">
        <v>1903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1218647714.75</v>
      </c>
      <c r="R266" s="1">
        <v>0</v>
      </c>
      <c r="S266" s="1">
        <v>835123541.25</v>
      </c>
      <c r="T266" s="1">
        <v>0</v>
      </c>
      <c r="U266" s="2" t="s">
        <v>0</v>
      </c>
      <c r="V266" s="1">
        <v>0</v>
      </c>
      <c r="W266" s="1">
        <v>330624287.5</v>
      </c>
      <c r="X266" s="2" t="s">
        <v>9</v>
      </c>
      <c r="Y266" s="1">
        <v>52899886.000000007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41" t="s">
        <v>1</v>
      </c>
      <c r="AN266" s="2" t="s">
        <v>1</v>
      </c>
      <c r="AO266" s="141" t="s">
        <v>1</v>
      </c>
      <c r="AP266" s="2">
        <v>0</v>
      </c>
    </row>
    <row r="267" spans="1:42" x14ac:dyDescent="0.25">
      <c r="A267" s="2" t="s">
        <v>403</v>
      </c>
      <c r="B267" s="47">
        <v>44381</v>
      </c>
      <c r="C267" s="2" t="s">
        <v>6</v>
      </c>
      <c r="D267" s="2" t="s">
        <v>22</v>
      </c>
      <c r="E267" s="2" t="s">
        <v>192</v>
      </c>
      <c r="F267" s="2" t="s">
        <v>1904</v>
      </c>
      <c r="G267" s="2" t="s">
        <v>13</v>
      </c>
      <c r="H267" s="2" t="s">
        <v>1</v>
      </c>
      <c r="I267" s="1" t="s">
        <v>1905</v>
      </c>
      <c r="J267" s="1" t="s">
        <v>1</v>
      </c>
      <c r="K267" s="1" t="s">
        <v>1906</v>
      </c>
      <c r="L267" s="1" t="s">
        <v>1837</v>
      </c>
      <c r="M267" s="1">
        <v>14185769.800000001</v>
      </c>
      <c r="N267" s="2" t="s">
        <v>12</v>
      </c>
      <c r="O267" s="2" t="s">
        <v>1907</v>
      </c>
      <c r="P267" s="2" t="s">
        <v>1908</v>
      </c>
      <c r="Q267" s="1">
        <v>-2100000</v>
      </c>
      <c r="R267" s="1">
        <v>0</v>
      </c>
      <c r="S267" s="1">
        <v>-2100000</v>
      </c>
      <c r="T267" s="1">
        <v>0</v>
      </c>
      <c r="U267" s="2" t="s">
        <v>0</v>
      </c>
      <c r="V267" s="1">
        <v>0</v>
      </c>
      <c r="W267" s="1">
        <v>0</v>
      </c>
      <c r="X267" s="2" t="s">
        <v>0</v>
      </c>
      <c r="Y267" s="1">
        <v>0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41" t="s">
        <v>1</v>
      </c>
      <c r="AN267" s="2" t="s">
        <v>1</v>
      </c>
      <c r="AO267" s="141" t="s">
        <v>1</v>
      </c>
      <c r="AP267" s="2">
        <v>0</v>
      </c>
    </row>
    <row r="268" spans="1:42" x14ac:dyDescent="0.25">
      <c r="A268" s="2" t="s">
        <v>404</v>
      </c>
      <c r="B268" s="47">
        <v>44381</v>
      </c>
      <c r="C268" s="2" t="s">
        <v>6</v>
      </c>
      <c r="D268" s="2" t="s">
        <v>22</v>
      </c>
      <c r="E268" s="2" t="s">
        <v>192</v>
      </c>
      <c r="F268" s="2" t="s">
        <v>1904</v>
      </c>
      <c r="G268" s="2" t="s">
        <v>3</v>
      </c>
      <c r="H268" s="2" t="s">
        <v>1909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5275998671.250001</v>
      </c>
      <c r="R268" s="1">
        <v>0</v>
      </c>
      <c r="S268" s="1">
        <v>4018059762.5</v>
      </c>
      <c r="T268" s="1">
        <v>0</v>
      </c>
      <c r="U268" s="2" t="s">
        <v>0</v>
      </c>
      <c r="V268" s="1">
        <v>0</v>
      </c>
      <c r="W268" s="1">
        <v>1084430093.75</v>
      </c>
      <c r="X268" s="2" t="s">
        <v>0</v>
      </c>
      <c r="Y268" s="1">
        <v>173508815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41" t="s">
        <v>1</v>
      </c>
      <c r="AN268" s="2" t="s">
        <v>1</v>
      </c>
      <c r="AO268" s="141" t="s">
        <v>1</v>
      </c>
      <c r="AP268" s="2">
        <v>0</v>
      </c>
    </row>
    <row r="269" spans="1:42" x14ac:dyDescent="0.25">
      <c r="A269" s="2" t="s">
        <v>405</v>
      </c>
      <c r="B269" s="47">
        <v>44381</v>
      </c>
      <c r="C269" s="2" t="s">
        <v>6</v>
      </c>
      <c r="D269" s="2" t="s">
        <v>901</v>
      </c>
      <c r="E269" s="2" t="s">
        <v>902</v>
      </c>
      <c r="F269" s="2" t="s">
        <v>1910</v>
      </c>
      <c r="G269" s="2" t="s">
        <v>13</v>
      </c>
      <c r="H269" s="2" t="s">
        <v>1</v>
      </c>
      <c r="I269" s="1" t="s">
        <v>1911</v>
      </c>
      <c r="J269" s="1" t="s">
        <v>1</v>
      </c>
      <c r="K269" s="1" t="s">
        <v>1912</v>
      </c>
      <c r="L269" s="1" t="s">
        <v>1837</v>
      </c>
      <c r="M269" s="1">
        <v>66558586.25</v>
      </c>
      <c r="N269" s="2" t="s">
        <v>12</v>
      </c>
      <c r="O269" s="2" t="s">
        <v>1913</v>
      </c>
      <c r="P269" s="2" t="s">
        <v>1914</v>
      </c>
      <c r="Q269" s="1">
        <v>-24083572.5</v>
      </c>
      <c r="R269" s="1">
        <v>0</v>
      </c>
      <c r="S269" s="1">
        <v>-24083572.5</v>
      </c>
      <c r="T269" s="1">
        <v>0</v>
      </c>
      <c r="U269" s="2" t="s">
        <v>0</v>
      </c>
      <c r="V269" s="1">
        <v>0</v>
      </c>
      <c r="W269" s="1">
        <v>0</v>
      </c>
      <c r="X269" s="2" t="s">
        <v>0</v>
      </c>
      <c r="Y269" s="1">
        <v>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41" t="s">
        <v>1</v>
      </c>
      <c r="AN269" s="2" t="s">
        <v>1</v>
      </c>
      <c r="AO269" s="141" t="s">
        <v>1</v>
      </c>
      <c r="AP269" s="2">
        <v>0</v>
      </c>
    </row>
    <row r="270" spans="1:42" x14ac:dyDescent="0.25">
      <c r="A270" s="2" t="s">
        <v>406</v>
      </c>
      <c r="B270" s="47">
        <v>44381</v>
      </c>
      <c r="C270" s="2" t="s">
        <v>6</v>
      </c>
      <c r="D270" s="2" t="s">
        <v>901</v>
      </c>
      <c r="E270" s="2" t="s">
        <v>902</v>
      </c>
      <c r="F270" s="2" t="s">
        <v>1910</v>
      </c>
      <c r="G270" s="2" t="s">
        <v>13</v>
      </c>
      <c r="H270" s="2" t="s">
        <v>1</v>
      </c>
      <c r="I270" s="1" t="s">
        <v>1915</v>
      </c>
      <c r="J270" s="1" t="s">
        <v>1</v>
      </c>
      <c r="K270" s="1" t="s">
        <v>1912</v>
      </c>
      <c r="L270" s="1" t="s">
        <v>1837</v>
      </c>
      <c r="M270" s="1">
        <v>66558586.25</v>
      </c>
      <c r="N270" s="2" t="s">
        <v>12</v>
      </c>
      <c r="O270" s="2" t="s">
        <v>1913</v>
      </c>
      <c r="P270" s="2" t="s">
        <v>1914</v>
      </c>
      <c r="Q270" s="1">
        <v>-4007250</v>
      </c>
      <c r="R270" s="1">
        <v>0</v>
      </c>
      <c r="S270" s="1">
        <v>-4007250</v>
      </c>
      <c r="T270" s="1">
        <v>0</v>
      </c>
      <c r="U270" s="2" t="s">
        <v>0</v>
      </c>
      <c r="V270" s="1">
        <v>0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41" t="s">
        <v>1</v>
      </c>
      <c r="AN270" s="2" t="s">
        <v>1</v>
      </c>
      <c r="AO270" s="141" t="s">
        <v>1</v>
      </c>
      <c r="AP270" s="2">
        <v>0</v>
      </c>
    </row>
    <row r="271" spans="1:42" x14ac:dyDescent="0.25">
      <c r="A271" s="2" t="s">
        <v>414</v>
      </c>
      <c r="B271" s="47">
        <v>44381</v>
      </c>
      <c r="C271" s="2" t="s">
        <v>6</v>
      </c>
      <c r="D271" s="2" t="s">
        <v>901</v>
      </c>
      <c r="E271" s="2" t="s">
        <v>902</v>
      </c>
      <c r="F271" s="2" t="s">
        <v>1910</v>
      </c>
      <c r="G271" s="2" t="s">
        <v>13</v>
      </c>
      <c r="H271" s="2" t="s">
        <v>1</v>
      </c>
      <c r="I271" s="1" t="s">
        <v>1916</v>
      </c>
      <c r="J271" s="1" t="s">
        <v>1</v>
      </c>
      <c r="K271" s="1" t="s">
        <v>1917</v>
      </c>
      <c r="L271" s="1" t="s">
        <v>1837</v>
      </c>
      <c r="M271" s="1">
        <v>39363658.75</v>
      </c>
      <c r="N271" s="2" t="s">
        <v>12</v>
      </c>
      <c r="O271" s="2" t="s">
        <v>1918</v>
      </c>
      <c r="P271" s="2" t="s">
        <v>1919</v>
      </c>
      <c r="Q271" s="1">
        <v>-2957500</v>
      </c>
      <c r="R271" s="1">
        <v>0</v>
      </c>
      <c r="S271" s="1">
        <v>-2957500</v>
      </c>
      <c r="T271" s="1">
        <v>0</v>
      </c>
      <c r="U271" s="2" t="s">
        <v>0</v>
      </c>
      <c r="V271" s="1">
        <v>0</v>
      </c>
      <c r="W271" s="1">
        <v>0</v>
      </c>
      <c r="X271" s="2" t="s">
        <v>0</v>
      </c>
      <c r="Y271" s="1">
        <v>0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41" t="s">
        <v>1</v>
      </c>
      <c r="AN271" s="2" t="s">
        <v>1</v>
      </c>
      <c r="AO271" s="141" t="s">
        <v>1</v>
      </c>
      <c r="AP271" s="2">
        <v>0</v>
      </c>
    </row>
    <row r="272" spans="1:42" x14ac:dyDescent="0.25">
      <c r="A272" s="2" t="s">
        <v>415</v>
      </c>
      <c r="B272" s="47">
        <v>44381</v>
      </c>
      <c r="C272" s="2" t="s">
        <v>6</v>
      </c>
      <c r="D272" s="2" t="s">
        <v>901</v>
      </c>
      <c r="E272" s="2" t="s">
        <v>902</v>
      </c>
      <c r="F272" s="2" t="s">
        <v>1910</v>
      </c>
      <c r="G272" s="2" t="s">
        <v>3</v>
      </c>
      <c r="H272" s="2" t="s">
        <v>1920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1101247496.45</v>
      </c>
      <c r="R272" s="1">
        <v>0</v>
      </c>
      <c r="S272" s="1">
        <v>733148718.75</v>
      </c>
      <c r="T272" s="1">
        <v>0</v>
      </c>
      <c r="U272" s="2" t="s">
        <v>0</v>
      </c>
      <c r="V272" s="1">
        <v>0</v>
      </c>
      <c r="W272" s="1">
        <v>317326532.5</v>
      </c>
      <c r="X272" s="2" t="s">
        <v>9</v>
      </c>
      <c r="Y272" s="1">
        <v>50772245.200000003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41" t="s">
        <v>1</v>
      </c>
      <c r="AN272" s="2" t="s">
        <v>1</v>
      </c>
      <c r="AO272" s="141" t="s">
        <v>1</v>
      </c>
      <c r="AP272" s="2">
        <v>0</v>
      </c>
    </row>
    <row r="273" spans="1:42" x14ac:dyDescent="0.25">
      <c r="A273" s="2" t="s">
        <v>416</v>
      </c>
      <c r="B273" s="47">
        <v>44381</v>
      </c>
      <c r="C273" s="2" t="s">
        <v>6</v>
      </c>
      <c r="D273" s="2" t="s">
        <v>901</v>
      </c>
      <c r="E273" s="2" t="s">
        <v>902</v>
      </c>
      <c r="F273" s="2" t="s">
        <v>1910</v>
      </c>
      <c r="G273" s="2" t="s">
        <v>3</v>
      </c>
      <c r="H273" s="2" t="s">
        <v>1921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932</v>
      </c>
      <c r="P273" s="2" t="s">
        <v>1922</v>
      </c>
      <c r="Q273" s="1">
        <v>159001963.25</v>
      </c>
      <c r="R273" s="1">
        <v>0</v>
      </c>
      <c r="S273" s="1">
        <v>98928521.25</v>
      </c>
      <c r="T273" s="1">
        <v>51787450</v>
      </c>
      <c r="U273" s="2" t="s">
        <v>9</v>
      </c>
      <c r="V273" s="1">
        <v>8285992</v>
      </c>
      <c r="W273" s="1">
        <v>0</v>
      </c>
      <c r="X273" s="2" t="s">
        <v>0</v>
      </c>
      <c r="Y273" s="1">
        <v>0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41" t="s">
        <v>1</v>
      </c>
      <c r="AN273" s="2" t="s">
        <v>1</v>
      </c>
      <c r="AO273" s="141" t="s">
        <v>1</v>
      </c>
      <c r="AP273" s="2">
        <v>0</v>
      </c>
    </row>
    <row r="274" spans="1:42" x14ac:dyDescent="0.25">
      <c r="A274" s="2" t="s">
        <v>417</v>
      </c>
      <c r="B274" s="47">
        <v>44381</v>
      </c>
      <c r="C274" s="2" t="s">
        <v>6</v>
      </c>
      <c r="D274" s="2" t="s">
        <v>901</v>
      </c>
      <c r="E274" s="2" t="s">
        <v>902</v>
      </c>
      <c r="F274" s="2" t="s">
        <v>1910</v>
      </c>
      <c r="G274" s="2" t="s">
        <v>3</v>
      </c>
      <c r="H274" s="2" t="s">
        <v>1923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2319186939.8499999</v>
      </c>
      <c r="R274" s="1">
        <v>0</v>
      </c>
      <c r="S274" s="1">
        <v>1813387981.25</v>
      </c>
      <c r="T274" s="1">
        <v>0</v>
      </c>
      <c r="U274" s="2" t="s">
        <v>0</v>
      </c>
      <c r="V274" s="1">
        <v>0</v>
      </c>
      <c r="W274" s="1">
        <v>436033585</v>
      </c>
      <c r="X274" s="2" t="s">
        <v>9</v>
      </c>
      <c r="Y274" s="1">
        <v>69765373.599999994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41" t="s">
        <v>1</v>
      </c>
      <c r="AN274" s="2" t="s">
        <v>1</v>
      </c>
      <c r="AO274" s="141" t="s">
        <v>1</v>
      </c>
      <c r="AP274" s="2">
        <v>0</v>
      </c>
    </row>
    <row r="275" spans="1:42" x14ac:dyDescent="0.25">
      <c r="A275" s="2" t="s">
        <v>418</v>
      </c>
      <c r="B275" s="47">
        <v>44381</v>
      </c>
      <c r="C275" s="2" t="s">
        <v>27</v>
      </c>
      <c r="D275" s="2" t="s">
        <v>901</v>
      </c>
      <c r="E275" s="2" t="s">
        <v>905</v>
      </c>
      <c r="F275" s="2" t="s">
        <v>1924</v>
      </c>
      <c r="G275" s="2" t="s">
        <v>3</v>
      </c>
      <c r="H275" s="2" t="s">
        <v>1925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1">
        <v>142100530</v>
      </c>
      <c r="R275" s="1">
        <v>0</v>
      </c>
      <c r="S275" s="1">
        <v>21125000</v>
      </c>
      <c r="T275" s="1">
        <v>0</v>
      </c>
      <c r="U275" s="2" t="s">
        <v>0</v>
      </c>
      <c r="V275" s="1">
        <v>0</v>
      </c>
      <c r="W275" s="1">
        <v>104289250</v>
      </c>
      <c r="X275" s="2" t="s">
        <v>9</v>
      </c>
      <c r="Y275" s="1">
        <v>16686280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41" t="s">
        <v>1</v>
      </c>
      <c r="AN275" s="2" t="s">
        <v>1</v>
      </c>
      <c r="AO275" s="141" t="s">
        <v>1</v>
      </c>
      <c r="AP275" s="2">
        <v>0</v>
      </c>
    </row>
    <row r="276" spans="1:42" x14ac:dyDescent="0.25">
      <c r="A276" s="2" t="s">
        <v>419</v>
      </c>
      <c r="B276" s="47">
        <v>44381</v>
      </c>
      <c r="C276" s="2" t="s">
        <v>27</v>
      </c>
      <c r="D276" s="2" t="s">
        <v>901</v>
      </c>
      <c r="E276" s="2" t="s">
        <v>905</v>
      </c>
      <c r="F276" s="2" t="s">
        <v>1926</v>
      </c>
      <c r="G276" s="2" t="s">
        <v>3</v>
      </c>
      <c r="H276" s="2" t="s">
        <v>1927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1049</v>
      </c>
      <c r="P276" s="2" t="s">
        <v>1928</v>
      </c>
      <c r="Q276" s="1">
        <v>8450000</v>
      </c>
      <c r="R276" s="1">
        <v>0</v>
      </c>
      <c r="S276" s="1">
        <v>8450000</v>
      </c>
      <c r="T276" s="1">
        <v>0</v>
      </c>
      <c r="U276" s="2" t="s">
        <v>0</v>
      </c>
      <c r="V276" s="1">
        <v>0</v>
      </c>
      <c r="W276" s="1">
        <v>0</v>
      </c>
      <c r="X276" s="2" t="s">
        <v>0</v>
      </c>
      <c r="Y276" s="1">
        <v>0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41" t="s">
        <v>1</v>
      </c>
      <c r="AN276" s="2" t="s">
        <v>1</v>
      </c>
      <c r="AO276" s="141" t="s">
        <v>1</v>
      </c>
      <c r="AP276" s="2">
        <v>0</v>
      </c>
    </row>
    <row r="277" spans="1:42" x14ac:dyDescent="0.25">
      <c r="A277" s="2" t="s">
        <v>420</v>
      </c>
      <c r="B277" s="47">
        <v>44381</v>
      </c>
      <c r="C277" s="2" t="s">
        <v>27</v>
      </c>
      <c r="D277" s="2" t="s">
        <v>901</v>
      </c>
      <c r="E277" s="2" t="s">
        <v>905</v>
      </c>
      <c r="F277" s="2" t="s">
        <v>1924</v>
      </c>
      <c r="G277" s="2" t="s">
        <v>3</v>
      </c>
      <c r="H277" s="2" t="s">
        <v>1929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128373440</v>
      </c>
      <c r="R277" s="1">
        <v>0</v>
      </c>
      <c r="S277" s="1">
        <v>56566250</v>
      </c>
      <c r="T277" s="1">
        <v>0</v>
      </c>
      <c r="U277" s="2" t="s">
        <v>0</v>
      </c>
      <c r="V277" s="1">
        <v>0</v>
      </c>
      <c r="W277" s="1">
        <v>61902750</v>
      </c>
      <c r="X277" s="2" t="s">
        <v>0</v>
      </c>
      <c r="Y277" s="1">
        <v>9904440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41" t="s">
        <v>1</v>
      </c>
      <c r="AN277" s="2" t="s">
        <v>1</v>
      </c>
      <c r="AO277" s="141" t="s">
        <v>1</v>
      </c>
      <c r="AP277" s="2">
        <v>0</v>
      </c>
    </row>
    <row r="278" spans="1:42" x14ac:dyDescent="0.25">
      <c r="A278" s="2" t="s">
        <v>421</v>
      </c>
      <c r="B278" s="47">
        <v>44381</v>
      </c>
      <c r="C278" s="2" t="s">
        <v>6</v>
      </c>
      <c r="D278" s="2" t="s">
        <v>19</v>
      </c>
      <c r="E278" s="2" t="s">
        <v>185</v>
      </c>
      <c r="F278" s="2" t="s">
        <v>1248</v>
      </c>
      <c r="G278" s="2" t="s">
        <v>3</v>
      </c>
      <c r="H278" s="2" t="s">
        <v>1930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3024951611.0500002</v>
      </c>
      <c r="R278" s="1">
        <v>0</v>
      </c>
      <c r="S278" s="1">
        <v>2287889137.5</v>
      </c>
      <c r="T278" s="1">
        <v>0</v>
      </c>
      <c r="U278" s="2" t="s">
        <v>0</v>
      </c>
      <c r="V278" s="1">
        <v>0</v>
      </c>
      <c r="W278" s="1">
        <v>628868873.75</v>
      </c>
      <c r="X278" s="2" t="s">
        <v>9</v>
      </c>
      <c r="Y278" s="1">
        <v>100619019.8</v>
      </c>
      <c r="Z278" s="1">
        <v>0</v>
      </c>
      <c r="AA278" s="2" t="s">
        <v>0</v>
      </c>
      <c r="AB278" s="1">
        <v>0</v>
      </c>
      <c r="AC278" s="1">
        <v>7013500</v>
      </c>
      <c r="AD278" s="2" t="s">
        <v>0</v>
      </c>
      <c r="AE278" s="1">
        <v>561080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41" t="s">
        <v>1</v>
      </c>
      <c r="AN278" s="2" t="s">
        <v>1</v>
      </c>
      <c r="AO278" s="141" t="s">
        <v>1</v>
      </c>
      <c r="AP278" s="2">
        <v>0</v>
      </c>
    </row>
    <row r="279" spans="1:42" x14ac:dyDescent="0.25">
      <c r="A279" s="2" t="s">
        <v>422</v>
      </c>
      <c r="B279" s="47">
        <v>44381</v>
      </c>
      <c r="C279" s="2" t="s">
        <v>6</v>
      </c>
      <c r="D279" s="2" t="s">
        <v>19</v>
      </c>
      <c r="E279" s="2" t="s">
        <v>185</v>
      </c>
      <c r="F279" s="2" t="s">
        <v>1248</v>
      </c>
      <c r="G279" s="2" t="s">
        <v>3</v>
      </c>
      <c r="H279" s="2" t="s">
        <v>1931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1168</v>
      </c>
      <c r="P279" s="2" t="s">
        <v>1932</v>
      </c>
      <c r="Q279" s="1">
        <v>202253960.34999999</v>
      </c>
      <c r="R279" s="1">
        <v>0</v>
      </c>
      <c r="S279" s="1">
        <v>151654603.75</v>
      </c>
      <c r="T279" s="1">
        <v>43620135</v>
      </c>
      <c r="U279" s="2" t="s">
        <v>9</v>
      </c>
      <c r="V279" s="1">
        <v>6979221.5999999996</v>
      </c>
      <c r="W279" s="1">
        <v>0</v>
      </c>
      <c r="X279" s="2" t="s">
        <v>0</v>
      </c>
      <c r="Y279" s="1">
        <v>0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41" t="s">
        <v>1</v>
      </c>
      <c r="AN279" s="2" t="s">
        <v>1</v>
      </c>
      <c r="AO279" s="141" t="s">
        <v>1</v>
      </c>
      <c r="AP279" s="2">
        <v>0</v>
      </c>
    </row>
    <row r="280" spans="1:42" x14ac:dyDescent="0.25">
      <c r="A280" s="2" t="s">
        <v>423</v>
      </c>
      <c r="B280" s="47">
        <v>44381</v>
      </c>
      <c r="C280" s="2" t="s">
        <v>6</v>
      </c>
      <c r="D280" s="2" t="s">
        <v>19</v>
      </c>
      <c r="E280" s="2" t="s">
        <v>185</v>
      </c>
      <c r="F280" s="2" t="s">
        <v>1248</v>
      </c>
      <c r="G280" s="2" t="s">
        <v>3</v>
      </c>
      <c r="H280" s="2" t="s">
        <v>1933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163964318.05000001</v>
      </c>
      <c r="R280" s="1">
        <v>0</v>
      </c>
      <c r="S280" s="1">
        <v>126263507.5</v>
      </c>
      <c r="T280" s="1">
        <v>0</v>
      </c>
      <c r="U280" s="2" t="s">
        <v>0</v>
      </c>
      <c r="V280" s="1">
        <v>0</v>
      </c>
      <c r="W280" s="1">
        <v>32500698.75</v>
      </c>
      <c r="X280" s="2" t="s">
        <v>9</v>
      </c>
      <c r="Y280" s="1">
        <v>5200111.8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41" t="s">
        <v>1</v>
      </c>
      <c r="AN280" s="2" t="s">
        <v>1</v>
      </c>
      <c r="AO280" s="141" t="s">
        <v>1</v>
      </c>
      <c r="AP280" s="2">
        <v>0</v>
      </c>
    </row>
    <row r="281" spans="1:42" x14ac:dyDescent="0.25">
      <c r="A281" s="2" t="s">
        <v>424</v>
      </c>
      <c r="B281" s="47">
        <v>44381</v>
      </c>
      <c r="C281" s="2" t="s">
        <v>6</v>
      </c>
      <c r="D281" s="2" t="s">
        <v>19</v>
      </c>
      <c r="E281" s="2" t="s">
        <v>185</v>
      </c>
      <c r="F281" s="2" t="s">
        <v>1248</v>
      </c>
      <c r="G281" s="2" t="s">
        <v>3</v>
      </c>
      <c r="H281" s="2" t="s">
        <v>1934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1019</v>
      </c>
      <c r="P281" s="2" t="s">
        <v>1020</v>
      </c>
      <c r="Q281" s="1">
        <v>77750302.5</v>
      </c>
      <c r="R281" s="1">
        <v>0</v>
      </c>
      <c r="S281" s="1">
        <v>58938002.5</v>
      </c>
      <c r="T281" s="1">
        <v>16217500</v>
      </c>
      <c r="U281" s="2" t="s">
        <v>9</v>
      </c>
      <c r="V281" s="1">
        <v>2594800</v>
      </c>
      <c r="W281" s="1">
        <v>0</v>
      </c>
      <c r="X281" s="2" t="s">
        <v>0</v>
      </c>
      <c r="Y281" s="1">
        <v>0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41" t="s">
        <v>1</v>
      </c>
      <c r="AN281" s="2" t="s">
        <v>1</v>
      </c>
      <c r="AO281" s="141" t="s">
        <v>1</v>
      </c>
      <c r="AP281" s="2">
        <v>0</v>
      </c>
    </row>
    <row r="282" spans="1:42" x14ac:dyDescent="0.25">
      <c r="A282" s="2" t="s">
        <v>425</v>
      </c>
      <c r="B282" s="47">
        <v>44381</v>
      </c>
      <c r="C282" s="2" t="s">
        <v>6</v>
      </c>
      <c r="D282" s="2" t="s">
        <v>19</v>
      </c>
      <c r="E282" s="2" t="s">
        <v>185</v>
      </c>
      <c r="F282" s="2" t="s">
        <v>1248</v>
      </c>
      <c r="G282" s="2" t="s">
        <v>3</v>
      </c>
      <c r="H282" s="2" t="s">
        <v>1935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744900205.39999998</v>
      </c>
      <c r="R282" s="1">
        <v>0</v>
      </c>
      <c r="S282" s="1">
        <v>504871298.75</v>
      </c>
      <c r="T282" s="1">
        <v>0</v>
      </c>
      <c r="U282" s="2" t="s">
        <v>0</v>
      </c>
      <c r="V282" s="1">
        <v>0</v>
      </c>
      <c r="W282" s="1">
        <v>206921471.25</v>
      </c>
      <c r="X282" s="2" t="s">
        <v>9</v>
      </c>
      <c r="Y282" s="1">
        <v>33107435.400000002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41" t="s">
        <v>1</v>
      </c>
      <c r="AN282" s="2" t="s">
        <v>1</v>
      </c>
      <c r="AO282" s="141" t="s">
        <v>1</v>
      </c>
      <c r="AP282" s="2">
        <v>0</v>
      </c>
    </row>
    <row r="283" spans="1:42" x14ac:dyDescent="0.25">
      <c r="A283" s="2" t="s">
        <v>426</v>
      </c>
      <c r="B283" s="47">
        <v>44381</v>
      </c>
      <c r="C283" s="2" t="s">
        <v>6</v>
      </c>
      <c r="D283" s="2" t="s">
        <v>17</v>
      </c>
      <c r="E283" s="2" t="s">
        <v>183</v>
      </c>
      <c r="F283" s="2" t="s">
        <v>1936</v>
      </c>
      <c r="G283" s="2" t="s">
        <v>3</v>
      </c>
      <c r="H283" s="2" t="s">
        <v>1937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v>3630633608</v>
      </c>
      <c r="R283" s="1">
        <v>0</v>
      </c>
      <c r="S283" s="1">
        <v>2508005560</v>
      </c>
      <c r="T283" s="1">
        <v>0</v>
      </c>
      <c r="U283" s="2" t="s">
        <v>0</v>
      </c>
      <c r="V283" s="1">
        <v>0</v>
      </c>
      <c r="W283" s="1">
        <v>967782800</v>
      </c>
      <c r="X283" s="2" t="s">
        <v>9</v>
      </c>
      <c r="Y283" s="1">
        <v>154845248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41" t="s">
        <v>1</v>
      </c>
      <c r="AN283" s="2" t="s">
        <v>1</v>
      </c>
      <c r="AO283" s="141" t="s">
        <v>1</v>
      </c>
      <c r="AP283" s="2">
        <v>0</v>
      </c>
    </row>
    <row r="284" spans="1:42" x14ac:dyDescent="0.25">
      <c r="A284" s="2" t="s">
        <v>427</v>
      </c>
      <c r="B284" s="47">
        <v>44381</v>
      </c>
      <c r="C284" s="2" t="s">
        <v>6</v>
      </c>
      <c r="D284" s="2" t="s">
        <v>10</v>
      </c>
      <c r="E284" s="2" t="s">
        <v>178</v>
      </c>
      <c r="F284" s="2" t="s">
        <v>1938</v>
      </c>
      <c r="G284" s="2" t="s">
        <v>3</v>
      </c>
      <c r="H284" s="2" t="s">
        <v>1939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138129810</v>
      </c>
      <c r="R284" s="1">
        <v>0</v>
      </c>
      <c r="S284" s="1">
        <v>67694900</v>
      </c>
      <c r="T284" s="1">
        <v>0</v>
      </c>
      <c r="U284" s="2" t="s">
        <v>0</v>
      </c>
      <c r="V284" s="1">
        <v>0</v>
      </c>
      <c r="W284" s="1">
        <v>60719750</v>
      </c>
      <c r="X284" s="2" t="s">
        <v>0</v>
      </c>
      <c r="Y284" s="1">
        <v>9715160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41" t="s">
        <v>1</v>
      </c>
      <c r="AN284" s="2" t="s">
        <v>1</v>
      </c>
      <c r="AO284" s="141" t="s">
        <v>1</v>
      </c>
      <c r="AP284" s="2">
        <v>0</v>
      </c>
    </row>
    <row r="285" spans="1:42" x14ac:dyDescent="0.25">
      <c r="A285" s="2" t="s">
        <v>428</v>
      </c>
      <c r="B285" s="47">
        <v>44381</v>
      </c>
      <c r="C285" s="2" t="s">
        <v>6</v>
      </c>
      <c r="D285" s="2" t="s">
        <v>10</v>
      </c>
      <c r="E285" s="2" t="s">
        <v>178</v>
      </c>
      <c r="F285" s="2" t="s">
        <v>1938</v>
      </c>
      <c r="G285" s="2" t="s">
        <v>3</v>
      </c>
      <c r="H285" s="2" t="s">
        <v>1940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86481575.700000003</v>
      </c>
      <c r="R285" s="1">
        <v>0</v>
      </c>
      <c r="S285" s="1">
        <v>48961932.5</v>
      </c>
      <c r="T285" s="1">
        <v>0</v>
      </c>
      <c r="U285" s="2" t="s">
        <v>0</v>
      </c>
      <c r="V285" s="1">
        <v>0</v>
      </c>
      <c r="W285" s="1">
        <v>32344520</v>
      </c>
      <c r="X285" s="2" t="s">
        <v>9</v>
      </c>
      <c r="Y285" s="1">
        <v>5175123.2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41" t="s">
        <v>1</v>
      </c>
      <c r="AN285" s="2" t="s">
        <v>1</v>
      </c>
      <c r="AO285" s="141" t="s">
        <v>1</v>
      </c>
      <c r="AP285" s="2">
        <v>0</v>
      </c>
    </row>
    <row r="286" spans="1:42" x14ac:dyDescent="0.25">
      <c r="A286" s="2" t="s">
        <v>429</v>
      </c>
      <c r="B286" s="47">
        <v>44381</v>
      </c>
      <c r="C286" s="2" t="s">
        <v>6</v>
      </c>
      <c r="D286" s="2" t="s">
        <v>10</v>
      </c>
      <c r="E286" s="2" t="s">
        <v>178</v>
      </c>
      <c r="F286" s="2" t="s">
        <v>1938</v>
      </c>
      <c r="G286" s="2" t="s">
        <v>3</v>
      </c>
      <c r="H286" s="2" t="s">
        <v>1941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1942</v>
      </c>
      <c r="P286" s="2" t="s">
        <v>1943</v>
      </c>
      <c r="Q286" s="1">
        <v>62185890</v>
      </c>
      <c r="R286" s="1">
        <v>0</v>
      </c>
      <c r="S286" s="1">
        <v>11830000</v>
      </c>
      <c r="T286" s="1">
        <v>43410250</v>
      </c>
      <c r="U286" s="2" t="s">
        <v>9</v>
      </c>
      <c r="V286" s="1">
        <v>6945640</v>
      </c>
      <c r="W286" s="1">
        <v>0</v>
      </c>
      <c r="X286" s="2" t="s">
        <v>0</v>
      </c>
      <c r="Y286" s="1">
        <v>0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41" t="s">
        <v>1</v>
      </c>
      <c r="AN286" s="2" t="s">
        <v>1</v>
      </c>
      <c r="AO286" s="141" t="s">
        <v>1</v>
      </c>
      <c r="AP286" s="2">
        <v>0</v>
      </c>
    </row>
    <row r="287" spans="1:42" x14ac:dyDescent="0.25">
      <c r="A287" s="2" t="s">
        <v>430</v>
      </c>
      <c r="B287" s="47">
        <v>44381</v>
      </c>
      <c r="C287" s="2" t="s">
        <v>6</v>
      </c>
      <c r="D287" s="2" t="s">
        <v>10</v>
      </c>
      <c r="E287" s="2" t="s">
        <v>178</v>
      </c>
      <c r="F287" s="2" t="s">
        <v>1938</v>
      </c>
      <c r="G287" s="2" t="s">
        <v>3</v>
      </c>
      <c r="H287" s="2" t="s">
        <v>1944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102615890</v>
      </c>
      <c r="R287" s="1">
        <v>0</v>
      </c>
      <c r="S287" s="1">
        <v>3250000</v>
      </c>
      <c r="T287" s="1">
        <v>0</v>
      </c>
      <c r="U287" s="2" t="s">
        <v>0</v>
      </c>
      <c r="V287" s="1">
        <v>0</v>
      </c>
      <c r="W287" s="1">
        <v>85660250</v>
      </c>
      <c r="X287" s="2" t="s">
        <v>9</v>
      </c>
      <c r="Y287" s="1">
        <v>13705640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41" t="s">
        <v>1</v>
      </c>
      <c r="AN287" s="2" t="s">
        <v>1</v>
      </c>
      <c r="AO287" s="141" t="s">
        <v>1</v>
      </c>
      <c r="AP287" s="2">
        <v>0</v>
      </c>
    </row>
    <row r="288" spans="1:42" x14ac:dyDescent="0.25">
      <c r="A288" s="2" t="s">
        <v>431</v>
      </c>
      <c r="B288" s="47">
        <v>44381</v>
      </c>
      <c r="C288" s="2" t="s">
        <v>6</v>
      </c>
      <c r="D288" s="2" t="s">
        <v>10</v>
      </c>
      <c r="E288" s="2" t="s">
        <v>178</v>
      </c>
      <c r="F288" s="2" t="s">
        <v>1938</v>
      </c>
      <c r="G288" s="2" t="s">
        <v>3</v>
      </c>
      <c r="H288" s="2" t="s">
        <v>1945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1946</v>
      </c>
      <c r="P288" s="2" t="s">
        <v>1947</v>
      </c>
      <c r="Q288" s="1">
        <v>23169510</v>
      </c>
      <c r="R288" s="1">
        <v>0</v>
      </c>
      <c r="S288" s="1">
        <v>8417500</v>
      </c>
      <c r="T288" s="1">
        <v>0</v>
      </c>
      <c r="U288" s="2" t="s">
        <v>0</v>
      </c>
      <c r="V288" s="1">
        <v>0</v>
      </c>
      <c r="W288" s="1">
        <v>12717250</v>
      </c>
      <c r="X288" s="2" t="s">
        <v>9</v>
      </c>
      <c r="Y288" s="1">
        <v>2034760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41" t="s">
        <v>1</v>
      </c>
      <c r="AN288" s="2" t="s">
        <v>1</v>
      </c>
      <c r="AO288" s="141" t="s">
        <v>1</v>
      </c>
      <c r="AP288" s="2">
        <v>0</v>
      </c>
    </row>
    <row r="289" spans="1:42" x14ac:dyDescent="0.25">
      <c r="A289" s="2" t="s">
        <v>432</v>
      </c>
      <c r="B289" s="47">
        <v>44381</v>
      </c>
      <c r="C289" s="2" t="s">
        <v>6</v>
      </c>
      <c r="D289" s="2" t="s">
        <v>7</v>
      </c>
      <c r="E289" s="2" t="s">
        <v>736</v>
      </c>
      <c r="F289" s="2" t="s">
        <v>1948</v>
      </c>
      <c r="G289" s="2" t="s">
        <v>3</v>
      </c>
      <c r="H289" s="2" t="s">
        <v>1949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1033453850</v>
      </c>
      <c r="R289" s="1">
        <v>0</v>
      </c>
      <c r="S289" s="1">
        <v>879807500</v>
      </c>
      <c r="T289" s="1">
        <v>0</v>
      </c>
      <c r="U289" s="2" t="s">
        <v>0</v>
      </c>
      <c r="V289" s="1">
        <v>0</v>
      </c>
      <c r="W289" s="1">
        <v>132453750</v>
      </c>
      <c r="X289" s="2" t="s">
        <v>0</v>
      </c>
      <c r="Y289" s="1">
        <v>21192600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41" t="s">
        <v>1</v>
      </c>
      <c r="AN289" s="2" t="s">
        <v>1</v>
      </c>
      <c r="AO289" s="141" t="s">
        <v>1</v>
      </c>
      <c r="AP289" s="2">
        <v>0</v>
      </c>
    </row>
    <row r="290" spans="1:42" x14ac:dyDescent="0.25">
      <c r="A290" s="2" t="s">
        <v>433</v>
      </c>
      <c r="B290" s="47">
        <v>44381</v>
      </c>
      <c r="C290" s="2" t="s">
        <v>6</v>
      </c>
      <c r="D290" s="2" t="s">
        <v>5</v>
      </c>
      <c r="E290" s="2" t="s">
        <v>175</v>
      </c>
      <c r="F290" s="2" t="s">
        <v>1077</v>
      </c>
      <c r="G290" s="2" t="s">
        <v>3</v>
      </c>
      <c r="H290" s="2" t="s">
        <v>1950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2093090536.066</v>
      </c>
      <c r="R290" s="1">
        <v>0</v>
      </c>
      <c r="S290" s="1">
        <v>1743661413.05</v>
      </c>
      <c r="T290" s="1">
        <v>0</v>
      </c>
      <c r="U290" s="2" t="s">
        <v>0</v>
      </c>
      <c r="V290" s="1">
        <v>0</v>
      </c>
      <c r="W290" s="1">
        <v>301232002.60000002</v>
      </c>
      <c r="X290" s="2" t="s">
        <v>9</v>
      </c>
      <c r="Y290" s="1">
        <v>48197120.416000001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41" t="s">
        <v>1</v>
      </c>
      <c r="AN290" s="2" t="s">
        <v>1</v>
      </c>
      <c r="AO290" s="141" t="s">
        <v>1</v>
      </c>
      <c r="AP290" s="2">
        <v>0</v>
      </c>
    </row>
    <row r="291" spans="1:42" x14ac:dyDescent="0.25">
      <c r="A291" s="2" t="s">
        <v>434</v>
      </c>
      <c r="B291" s="47">
        <v>44381</v>
      </c>
      <c r="C291" s="2" t="s">
        <v>6</v>
      </c>
      <c r="D291" s="2" t="s">
        <v>1245</v>
      </c>
      <c r="E291" s="2" t="s">
        <v>1246</v>
      </c>
      <c r="F291" s="2" t="s">
        <v>1951</v>
      </c>
      <c r="G291" s="2" t="s">
        <v>3</v>
      </c>
      <c r="H291" s="2" t="s">
        <v>1952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4550000</v>
      </c>
      <c r="R291" s="1">
        <v>0</v>
      </c>
      <c r="S291" s="1">
        <v>4550000</v>
      </c>
      <c r="T291" s="1">
        <v>0</v>
      </c>
      <c r="U291" s="2" t="s">
        <v>0</v>
      </c>
      <c r="V291" s="1">
        <v>0</v>
      </c>
      <c r="W291" s="1">
        <v>0</v>
      </c>
      <c r="X291" s="2" t="s">
        <v>0</v>
      </c>
      <c r="Y291" s="1">
        <v>0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41" t="s">
        <v>1</v>
      </c>
      <c r="AN291" s="2" t="s">
        <v>1</v>
      </c>
      <c r="AO291" s="141" t="s">
        <v>1</v>
      </c>
      <c r="AP291" s="2">
        <v>0</v>
      </c>
    </row>
    <row r="292" spans="1:42" x14ac:dyDescent="0.25">
      <c r="A292" s="2" t="s">
        <v>435</v>
      </c>
      <c r="B292" s="47">
        <v>44381</v>
      </c>
      <c r="C292" s="2" t="s">
        <v>6</v>
      </c>
      <c r="D292" s="2" t="s">
        <v>1245</v>
      </c>
      <c r="E292" s="2" t="s">
        <v>1246</v>
      </c>
      <c r="F292" s="2" t="s">
        <v>1951</v>
      </c>
      <c r="G292" s="2" t="s">
        <v>3</v>
      </c>
      <c r="H292" s="2" t="s">
        <v>1953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1954</v>
      </c>
      <c r="P292" s="2" t="s">
        <v>1955</v>
      </c>
      <c r="Q292" s="1">
        <v>1625000</v>
      </c>
      <c r="R292" s="1">
        <v>0</v>
      </c>
      <c r="S292" s="1">
        <v>1625000</v>
      </c>
      <c r="T292" s="1">
        <v>0</v>
      </c>
      <c r="U292" s="2" t="s">
        <v>0</v>
      </c>
      <c r="V292" s="1">
        <v>0</v>
      </c>
      <c r="W292" s="1">
        <v>0</v>
      </c>
      <c r="X292" s="2" t="s">
        <v>0</v>
      </c>
      <c r="Y292" s="1">
        <v>0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41" t="s">
        <v>1</v>
      </c>
      <c r="AN292" s="2" t="s">
        <v>1</v>
      </c>
      <c r="AO292" s="141" t="s">
        <v>1</v>
      </c>
      <c r="AP292" s="2">
        <v>0</v>
      </c>
    </row>
    <row r="293" spans="1:42" x14ac:dyDescent="0.25">
      <c r="A293" s="2" t="s">
        <v>436</v>
      </c>
      <c r="B293" s="47">
        <v>44381</v>
      </c>
      <c r="C293" s="2" t="s">
        <v>6</v>
      </c>
      <c r="D293" s="2" t="s">
        <v>1245</v>
      </c>
      <c r="E293" s="2" t="s">
        <v>1246</v>
      </c>
      <c r="F293" s="2" t="s">
        <v>1951</v>
      </c>
      <c r="G293" s="2" t="s">
        <v>3</v>
      </c>
      <c r="H293" s="2" t="s">
        <v>1956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17367935</v>
      </c>
      <c r="R293" s="1">
        <v>0</v>
      </c>
      <c r="S293" s="1">
        <v>15603575</v>
      </c>
      <c r="T293" s="1">
        <v>0</v>
      </c>
      <c r="U293" s="2" t="s">
        <v>0</v>
      </c>
      <c r="V293" s="1">
        <v>0</v>
      </c>
      <c r="W293" s="1">
        <v>1521000</v>
      </c>
      <c r="X293" s="2" t="s">
        <v>0</v>
      </c>
      <c r="Y293" s="1">
        <v>243360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41" t="s">
        <v>1</v>
      </c>
      <c r="AN293" s="2" t="s">
        <v>1</v>
      </c>
      <c r="AO293" s="141" t="s">
        <v>1</v>
      </c>
      <c r="AP293" s="2">
        <v>0</v>
      </c>
    </row>
    <row r="294" spans="1:42" x14ac:dyDescent="0.25">
      <c r="A294" s="2" t="s">
        <v>437</v>
      </c>
      <c r="B294" s="47">
        <v>44381</v>
      </c>
      <c r="C294" s="2" t="s">
        <v>6</v>
      </c>
      <c r="D294" s="2" t="s">
        <v>1245</v>
      </c>
      <c r="E294" s="2" t="s">
        <v>1246</v>
      </c>
      <c r="F294" s="2" t="s">
        <v>1951</v>
      </c>
      <c r="G294" s="2" t="s">
        <v>3</v>
      </c>
      <c r="H294" s="2" t="s">
        <v>1957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15747257.5</v>
      </c>
      <c r="R294" s="1">
        <v>0</v>
      </c>
      <c r="S294" s="1">
        <v>15747257.5</v>
      </c>
      <c r="T294" s="1">
        <v>0</v>
      </c>
      <c r="U294" s="2" t="s">
        <v>0</v>
      </c>
      <c r="V294" s="1">
        <v>0</v>
      </c>
      <c r="W294" s="1">
        <v>0</v>
      </c>
      <c r="X294" s="2" t="s">
        <v>0</v>
      </c>
      <c r="Y294" s="1">
        <v>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41" t="s">
        <v>1</v>
      </c>
      <c r="AN294" s="2" t="s">
        <v>1</v>
      </c>
      <c r="AO294" s="141" t="s">
        <v>1</v>
      </c>
      <c r="AP294" s="2">
        <v>0</v>
      </c>
    </row>
    <row r="295" spans="1:42" x14ac:dyDescent="0.25">
      <c r="A295" s="2" t="s">
        <v>438</v>
      </c>
      <c r="B295" s="47">
        <v>44381</v>
      </c>
      <c r="C295" s="2" t="s">
        <v>6</v>
      </c>
      <c r="D295" s="2" t="s">
        <v>1245</v>
      </c>
      <c r="E295" s="2" t="s">
        <v>1246</v>
      </c>
      <c r="F295" s="2" t="s">
        <v>1951</v>
      </c>
      <c r="G295" s="2" t="s">
        <v>3</v>
      </c>
      <c r="H295" s="2" t="s">
        <v>1958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45271200</v>
      </c>
      <c r="R295" s="1">
        <v>0</v>
      </c>
      <c r="S295" s="1">
        <v>45271200</v>
      </c>
      <c r="T295" s="1">
        <v>0</v>
      </c>
      <c r="U295" s="2" t="s">
        <v>0</v>
      </c>
      <c r="V295" s="1">
        <v>0</v>
      </c>
      <c r="W295" s="1">
        <v>0</v>
      </c>
      <c r="X295" s="2" t="s">
        <v>0</v>
      </c>
      <c r="Y295" s="1">
        <v>0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41" t="s">
        <v>1</v>
      </c>
      <c r="AN295" s="2" t="s">
        <v>1</v>
      </c>
      <c r="AO295" s="141" t="s">
        <v>1</v>
      </c>
      <c r="AP295" s="2">
        <v>0</v>
      </c>
    </row>
    <row r="296" spans="1:42" x14ac:dyDescent="0.25">
      <c r="A296" s="2" t="s">
        <v>439</v>
      </c>
      <c r="B296" s="47">
        <v>44381</v>
      </c>
      <c r="C296" s="2" t="s">
        <v>6</v>
      </c>
      <c r="D296" s="2" t="s">
        <v>1245</v>
      </c>
      <c r="E296" s="2" t="s">
        <v>1246</v>
      </c>
      <c r="F296" s="2" t="s">
        <v>1951</v>
      </c>
      <c r="G296" s="2" t="s">
        <v>3</v>
      </c>
      <c r="H296" s="2" t="s">
        <v>1959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157246456.25</v>
      </c>
      <c r="R296" s="1">
        <v>0</v>
      </c>
      <c r="S296" s="1">
        <v>123067636.25</v>
      </c>
      <c r="T296" s="1">
        <v>0</v>
      </c>
      <c r="U296" s="2" t="s">
        <v>0</v>
      </c>
      <c r="V296" s="1">
        <v>0</v>
      </c>
      <c r="W296" s="1">
        <v>29464500</v>
      </c>
      <c r="X296" s="2" t="s">
        <v>0</v>
      </c>
      <c r="Y296" s="1">
        <v>4714320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41" t="s">
        <v>1</v>
      </c>
      <c r="AN296" s="2" t="s">
        <v>1</v>
      </c>
      <c r="AO296" s="141" t="s">
        <v>1</v>
      </c>
      <c r="AP296" s="2">
        <v>0</v>
      </c>
    </row>
    <row r="297" spans="1:42" x14ac:dyDescent="0.25">
      <c r="A297" s="2" t="s">
        <v>440</v>
      </c>
      <c r="B297" s="47">
        <v>44381</v>
      </c>
      <c r="C297" s="2" t="s">
        <v>6</v>
      </c>
      <c r="D297" s="2" t="s">
        <v>1245</v>
      </c>
      <c r="E297" s="2" t="s">
        <v>1246</v>
      </c>
      <c r="F297" s="2" t="s">
        <v>1951</v>
      </c>
      <c r="G297" s="2" t="s">
        <v>3</v>
      </c>
      <c r="H297" s="2" t="s">
        <v>1960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32639750</v>
      </c>
      <c r="R297" s="1">
        <v>0</v>
      </c>
      <c r="S297" s="1">
        <v>26155350</v>
      </c>
      <c r="T297" s="1">
        <v>0</v>
      </c>
      <c r="U297" s="2" t="s">
        <v>0</v>
      </c>
      <c r="V297" s="1">
        <v>0</v>
      </c>
      <c r="W297" s="1">
        <v>5590000</v>
      </c>
      <c r="X297" s="2" t="s">
        <v>9</v>
      </c>
      <c r="Y297" s="1">
        <v>894400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41" t="s">
        <v>1</v>
      </c>
      <c r="AN297" s="2" t="s">
        <v>1</v>
      </c>
      <c r="AO297" s="141" t="s">
        <v>1</v>
      </c>
      <c r="AP297" s="2">
        <v>0</v>
      </c>
    </row>
    <row r="298" spans="1:42" x14ac:dyDescent="0.25">
      <c r="A298" s="2" t="s">
        <v>441</v>
      </c>
      <c r="B298" s="47">
        <v>44381</v>
      </c>
      <c r="C298" s="2" t="s">
        <v>6</v>
      </c>
      <c r="D298" s="2" t="s">
        <v>1245</v>
      </c>
      <c r="E298" s="2" t="s">
        <v>1246</v>
      </c>
      <c r="F298" s="2" t="s">
        <v>1951</v>
      </c>
      <c r="G298" s="2" t="s">
        <v>3</v>
      </c>
      <c r="H298" s="2" t="s">
        <v>1961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67417902.5</v>
      </c>
      <c r="R298" s="1">
        <v>0</v>
      </c>
      <c r="S298" s="1">
        <v>47353962.5</v>
      </c>
      <c r="T298" s="1">
        <v>0</v>
      </c>
      <c r="U298" s="2" t="s">
        <v>0</v>
      </c>
      <c r="V298" s="1">
        <v>0</v>
      </c>
      <c r="W298" s="1">
        <v>17296500</v>
      </c>
      <c r="X298" s="2" t="s">
        <v>9</v>
      </c>
      <c r="Y298" s="1">
        <v>2767440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41" t="s">
        <v>1</v>
      </c>
      <c r="AN298" s="2" t="s">
        <v>1</v>
      </c>
      <c r="AO298" s="141" t="s">
        <v>1</v>
      </c>
      <c r="AP298" s="2">
        <v>0</v>
      </c>
    </row>
    <row r="299" spans="1:42" x14ac:dyDescent="0.25">
      <c r="A299" s="2" t="s">
        <v>442</v>
      </c>
      <c r="B299" s="47">
        <v>44381</v>
      </c>
      <c r="C299" s="2" t="s">
        <v>6</v>
      </c>
      <c r="D299" s="2" t="s">
        <v>1245</v>
      </c>
      <c r="E299" s="2" t="s">
        <v>1246</v>
      </c>
      <c r="F299" s="2" t="s">
        <v>1951</v>
      </c>
      <c r="G299" s="2" t="s">
        <v>3</v>
      </c>
      <c r="H299" s="2" t="s">
        <v>1962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29300261.25</v>
      </c>
      <c r="R299" s="1">
        <v>0</v>
      </c>
      <c r="S299" s="1">
        <v>29300261.25</v>
      </c>
      <c r="T299" s="1">
        <v>0</v>
      </c>
      <c r="U299" s="2" t="s">
        <v>0</v>
      </c>
      <c r="V299" s="1">
        <v>0</v>
      </c>
      <c r="W299" s="1">
        <v>0</v>
      </c>
      <c r="X299" s="2" t="s">
        <v>0</v>
      </c>
      <c r="Y299" s="1">
        <v>0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41" t="s">
        <v>1</v>
      </c>
      <c r="AN299" s="2" t="s">
        <v>1</v>
      </c>
      <c r="AO299" s="141" t="s">
        <v>1</v>
      </c>
      <c r="AP299" s="2">
        <v>0</v>
      </c>
    </row>
    <row r="300" spans="1:42" x14ac:dyDescent="0.25">
      <c r="A300" s="2" t="s">
        <v>443</v>
      </c>
      <c r="B300" s="47">
        <v>44381</v>
      </c>
      <c r="C300" s="2" t="s">
        <v>6</v>
      </c>
      <c r="D300" s="2" t="s">
        <v>1245</v>
      </c>
      <c r="E300" s="2" t="s">
        <v>1246</v>
      </c>
      <c r="F300" s="2" t="s">
        <v>1951</v>
      </c>
      <c r="G300" s="2" t="s">
        <v>3</v>
      </c>
      <c r="H300" s="2" t="s">
        <v>1963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24557487.5</v>
      </c>
      <c r="R300" s="1">
        <v>0</v>
      </c>
      <c r="S300" s="1">
        <v>16923237.5</v>
      </c>
      <c r="T300" s="1">
        <v>0</v>
      </c>
      <c r="U300" s="2" t="s">
        <v>0</v>
      </c>
      <c r="V300" s="1">
        <v>0</v>
      </c>
      <c r="W300" s="1">
        <v>6581250</v>
      </c>
      <c r="X300" s="2" t="s">
        <v>0</v>
      </c>
      <c r="Y300" s="1">
        <v>1053000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41" t="s">
        <v>1</v>
      </c>
      <c r="AN300" s="2" t="s">
        <v>1</v>
      </c>
      <c r="AO300" s="141" t="s">
        <v>1</v>
      </c>
      <c r="AP300" s="2">
        <v>0</v>
      </c>
    </row>
    <row r="301" spans="1:42" x14ac:dyDescent="0.25">
      <c r="A301" s="2" t="s">
        <v>444</v>
      </c>
      <c r="B301" s="47">
        <v>44381</v>
      </c>
      <c r="C301" s="2" t="s">
        <v>6</v>
      </c>
      <c r="D301" s="2" t="s">
        <v>1245</v>
      </c>
      <c r="E301" s="2" t="s">
        <v>1246</v>
      </c>
      <c r="F301" s="2" t="s">
        <v>1951</v>
      </c>
      <c r="G301" s="2" t="s">
        <v>3</v>
      </c>
      <c r="H301" s="2" t="s">
        <v>1964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51705582.5</v>
      </c>
      <c r="R301" s="1">
        <v>0</v>
      </c>
      <c r="S301" s="1">
        <v>46729182.5</v>
      </c>
      <c r="T301" s="1">
        <v>0</v>
      </c>
      <c r="U301" s="2" t="s">
        <v>0</v>
      </c>
      <c r="V301" s="1">
        <v>0</v>
      </c>
      <c r="W301" s="1">
        <v>4290000</v>
      </c>
      <c r="X301" s="2" t="s">
        <v>0</v>
      </c>
      <c r="Y301" s="1">
        <v>686400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41" t="s">
        <v>1</v>
      </c>
      <c r="AN301" s="2" t="s">
        <v>1</v>
      </c>
      <c r="AO301" s="141" t="s">
        <v>1</v>
      </c>
      <c r="AP301" s="2">
        <v>0</v>
      </c>
    </row>
    <row r="302" spans="1:42" x14ac:dyDescent="0.25">
      <c r="A302" s="2" t="s">
        <v>445</v>
      </c>
      <c r="B302" s="47">
        <v>44381</v>
      </c>
      <c r="C302" s="2" t="s">
        <v>6</v>
      </c>
      <c r="D302" s="2" t="s">
        <v>1245</v>
      </c>
      <c r="E302" s="2" t="s">
        <v>1246</v>
      </c>
      <c r="F302" s="2" t="s">
        <v>1951</v>
      </c>
      <c r="G302" s="2" t="s">
        <v>3</v>
      </c>
      <c r="H302" s="2" t="s">
        <v>1965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130997213.75</v>
      </c>
      <c r="R302" s="1">
        <v>0</v>
      </c>
      <c r="S302" s="1">
        <v>115721173.75</v>
      </c>
      <c r="T302" s="1">
        <v>0</v>
      </c>
      <c r="U302" s="2" t="s">
        <v>0</v>
      </c>
      <c r="V302" s="1">
        <v>0</v>
      </c>
      <c r="W302" s="1">
        <v>13169000</v>
      </c>
      <c r="X302" s="2" t="s">
        <v>0</v>
      </c>
      <c r="Y302" s="1">
        <v>2107040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41" t="s">
        <v>1</v>
      </c>
      <c r="AN302" s="2" t="s">
        <v>1</v>
      </c>
      <c r="AO302" s="141" t="s">
        <v>1</v>
      </c>
      <c r="AP302" s="2">
        <v>0</v>
      </c>
    </row>
    <row r="303" spans="1:42" x14ac:dyDescent="0.25">
      <c r="A303" s="2" t="s">
        <v>446</v>
      </c>
      <c r="B303" s="47">
        <v>44381</v>
      </c>
      <c r="C303" s="2" t="s">
        <v>6</v>
      </c>
      <c r="D303" s="2" t="s">
        <v>1245</v>
      </c>
      <c r="E303" s="2" t="s">
        <v>1246</v>
      </c>
      <c r="F303" s="2" t="s">
        <v>1951</v>
      </c>
      <c r="G303" s="2" t="s">
        <v>3</v>
      </c>
      <c r="H303" s="2" t="s">
        <v>1966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38213630</v>
      </c>
      <c r="R303" s="1">
        <v>0</v>
      </c>
      <c r="S303" s="1">
        <v>23250500</v>
      </c>
      <c r="T303" s="1">
        <v>0</v>
      </c>
      <c r="U303" s="2" t="s">
        <v>0</v>
      </c>
      <c r="V303" s="1">
        <v>0</v>
      </c>
      <c r="W303" s="1">
        <v>12899250</v>
      </c>
      <c r="X303" s="2" t="s">
        <v>0</v>
      </c>
      <c r="Y303" s="1">
        <v>2063880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41" t="s">
        <v>1</v>
      </c>
      <c r="AN303" s="2" t="s">
        <v>1</v>
      </c>
      <c r="AO303" s="141" t="s">
        <v>1</v>
      </c>
      <c r="AP303" s="2">
        <v>0</v>
      </c>
    </row>
    <row r="304" spans="1:42" x14ac:dyDescent="0.25">
      <c r="A304" s="2" t="s">
        <v>447</v>
      </c>
      <c r="B304" s="47">
        <v>44381</v>
      </c>
      <c r="C304" s="2" t="s">
        <v>6</v>
      </c>
      <c r="D304" s="2" t="s">
        <v>890</v>
      </c>
      <c r="E304" s="2" t="s">
        <v>856</v>
      </c>
      <c r="F304" s="2" t="s">
        <v>1967</v>
      </c>
      <c r="G304" s="2" t="s">
        <v>3</v>
      </c>
      <c r="H304" s="2" t="s">
        <v>1127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98</v>
      </c>
      <c r="P304" s="2" t="s">
        <v>1</v>
      </c>
      <c r="Q304" s="1"/>
      <c r="R304" s="1">
        <v>0</v>
      </c>
      <c r="S304" s="1"/>
      <c r="T304" s="1">
        <v>0</v>
      </c>
      <c r="U304" s="2" t="s">
        <v>0</v>
      </c>
      <c r="V304" s="1">
        <v>0</v>
      </c>
      <c r="W304" s="1">
        <v>0</v>
      </c>
      <c r="X304" s="2" t="s">
        <v>9</v>
      </c>
      <c r="Y304" s="1">
        <v>0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41"/>
      <c r="AN304" s="2"/>
      <c r="AO304" s="141"/>
      <c r="AP304" s="2">
        <v>0</v>
      </c>
    </row>
    <row r="305" spans="1:42" x14ac:dyDescent="0.25">
      <c r="A305" s="2" t="s">
        <v>448</v>
      </c>
      <c r="B305" s="47">
        <v>44382</v>
      </c>
      <c r="C305" s="2" t="s">
        <v>6</v>
      </c>
      <c r="D305" s="2" t="s">
        <v>49</v>
      </c>
      <c r="E305" s="2" t="s">
        <v>230</v>
      </c>
      <c r="F305" s="2" t="s">
        <v>1061</v>
      </c>
      <c r="G305" s="2" t="s">
        <v>3</v>
      </c>
      <c r="H305" s="2" t="s">
        <v>1968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2963788439.3499999</v>
      </c>
      <c r="R305" s="1">
        <v>0</v>
      </c>
      <c r="S305" s="1">
        <v>2271610200</v>
      </c>
      <c r="T305" s="1">
        <v>0</v>
      </c>
      <c r="U305" s="2" t="s">
        <v>0</v>
      </c>
      <c r="V305" s="1">
        <v>0</v>
      </c>
      <c r="W305" s="1">
        <v>596705378.75</v>
      </c>
      <c r="X305" s="2" t="s">
        <v>9</v>
      </c>
      <c r="Y305" s="1">
        <v>95472860.599999994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41" t="s">
        <v>1</v>
      </c>
      <c r="AN305" s="2" t="s">
        <v>1</v>
      </c>
      <c r="AO305" s="141" t="s">
        <v>1</v>
      </c>
      <c r="AP305" s="2">
        <v>0</v>
      </c>
    </row>
    <row r="306" spans="1:42" x14ac:dyDescent="0.25">
      <c r="A306" s="2" t="s">
        <v>449</v>
      </c>
      <c r="B306" s="47">
        <v>44382</v>
      </c>
      <c r="C306" s="2" t="s">
        <v>27</v>
      </c>
      <c r="D306" s="2" t="s">
        <v>49</v>
      </c>
      <c r="E306" s="2" t="s">
        <v>221</v>
      </c>
      <c r="F306" s="2" t="s">
        <v>1969</v>
      </c>
      <c r="G306" s="2" t="s">
        <v>3</v>
      </c>
      <c r="H306" s="2" t="s">
        <v>1970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2214946832.5999999</v>
      </c>
      <c r="R306" s="1">
        <v>0</v>
      </c>
      <c r="S306" s="1">
        <v>1473069248.75</v>
      </c>
      <c r="T306" s="1">
        <v>0</v>
      </c>
      <c r="U306" s="2" t="s">
        <v>0</v>
      </c>
      <c r="V306" s="1">
        <v>0</v>
      </c>
      <c r="W306" s="1">
        <v>639549641.25</v>
      </c>
      <c r="X306" s="2" t="s">
        <v>9</v>
      </c>
      <c r="Y306" s="1">
        <v>102327942.59999999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41" t="s">
        <v>1</v>
      </c>
      <c r="AN306" s="2" t="s">
        <v>1</v>
      </c>
      <c r="AO306" s="141" t="s">
        <v>1</v>
      </c>
      <c r="AP306" s="2">
        <v>0</v>
      </c>
    </row>
    <row r="307" spans="1:42" x14ac:dyDescent="0.25">
      <c r="A307" s="2" t="s">
        <v>268</v>
      </c>
      <c r="B307" s="47">
        <v>44378</v>
      </c>
      <c r="C307" s="2" t="s">
        <v>35</v>
      </c>
      <c r="D307" s="2" t="s">
        <v>42</v>
      </c>
      <c r="E307" s="2" t="s">
        <v>217</v>
      </c>
      <c r="F307" s="2" t="s">
        <v>1971</v>
      </c>
      <c r="G307" s="2" t="s">
        <v>3</v>
      </c>
      <c r="H307" s="2" t="s">
        <v>1972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1039895224.1500002</v>
      </c>
      <c r="R307" s="1">
        <v>0</v>
      </c>
      <c r="S307" s="1">
        <v>950822547.75</v>
      </c>
      <c r="T307" s="1">
        <v>0</v>
      </c>
      <c r="U307" s="2" t="s">
        <v>0</v>
      </c>
      <c r="V307" s="1">
        <v>0</v>
      </c>
      <c r="W307" s="1">
        <v>76786790</v>
      </c>
      <c r="X307" s="2" t="s">
        <v>0</v>
      </c>
      <c r="Y307" s="1">
        <v>12285886.4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41" t="s">
        <v>1</v>
      </c>
      <c r="AN307" s="2" t="s">
        <v>1</v>
      </c>
      <c r="AO307" s="141" t="s">
        <v>1</v>
      </c>
      <c r="AP307" s="2">
        <v>0</v>
      </c>
    </row>
    <row r="308" spans="1:42" x14ac:dyDescent="0.25">
      <c r="A308" s="2" t="s">
        <v>451</v>
      </c>
      <c r="B308" s="47">
        <v>44382</v>
      </c>
      <c r="C308" s="2" t="s">
        <v>6</v>
      </c>
      <c r="D308" s="2" t="s">
        <v>42</v>
      </c>
      <c r="E308" s="2" t="s">
        <v>219</v>
      </c>
      <c r="F308" s="2" t="s">
        <v>1050</v>
      </c>
      <c r="G308" s="2" t="s">
        <v>3</v>
      </c>
      <c r="H308" s="2" t="s">
        <v>1973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2033271185.9000001</v>
      </c>
      <c r="R308" s="1">
        <v>0</v>
      </c>
      <c r="S308" s="1">
        <v>1558643096.25</v>
      </c>
      <c r="T308" s="1">
        <v>0</v>
      </c>
      <c r="U308" s="2" t="s">
        <v>0</v>
      </c>
      <c r="V308" s="1">
        <v>0</v>
      </c>
      <c r="W308" s="1">
        <v>409162146.25</v>
      </c>
      <c r="X308" s="2" t="s">
        <v>9</v>
      </c>
      <c r="Y308" s="1">
        <v>65465943.399999999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41" t="s">
        <v>1</v>
      </c>
      <c r="AN308" s="2" t="s">
        <v>1</v>
      </c>
      <c r="AO308" s="141" t="s">
        <v>1</v>
      </c>
      <c r="AP308" s="2">
        <v>0</v>
      </c>
    </row>
    <row r="309" spans="1:42" x14ac:dyDescent="0.25">
      <c r="A309" s="2" t="s">
        <v>452</v>
      </c>
      <c r="B309" s="47">
        <v>44382</v>
      </c>
      <c r="C309" s="2" t="s">
        <v>27</v>
      </c>
      <c r="D309" s="2" t="s">
        <v>42</v>
      </c>
      <c r="E309" s="2" t="s">
        <v>212</v>
      </c>
      <c r="F309" s="2" t="s">
        <v>1589</v>
      </c>
      <c r="G309" s="2" t="s">
        <v>3</v>
      </c>
      <c r="H309" s="2" t="s">
        <v>1974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678043818.75</v>
      </c>
      <c r="R309" s="1">
        <v>0</v>
      </c>
      <c r="S309" s="1">
        <v>509304708.75</v>
      </c>
      <c r="T309" s="1">
        <v>0</v>
      </c>
      <c r="U309" s="2" t="s">
        <v>0</v>
      </c>
      <c r="V309" s="1">
        <v>0</v>
      </c>
      <c r="W309" s="1">
        <v>145464750</v>
      </c>
      <c r="X309" s="2" t="s">
        <v>0</v>
      </c>
      <c r="Y309" s="1">
        <v>23274360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41" t="s">
        <v>1</v>
      </c>
      <c r="AN309" s="2" t="s">
        <v>1</v>
      </c>
      <c r="AO309" s="141" t="s">
        <v>1</v>
      </c>
      <c r="AP309" s="2">
        <v>0</v>
      </c>
    </row>
    <row r="310" spans="1:42" x14ac:dyDescent="0.25">
      <c r="A310" s="2" t="s">
        <v>166</v>
      </c>
      <c r="B310" s="47">
        <v>44379</v>
      </c>
      <c r="C310" s="2" t="s">
        <v>35</v>
      </c>
      <c r="D310" s="2" t="s">
        <v>42</v>
      </c>
      <c r="E310" s="2" t="s">
        <v>217</v>
      </c>
      <c r="F310" s="2" t="s">
        <v>1975</v>
      </c>
      <c r="G310" s="2" t="s">
        <v>13</v>
      </c>
      <c r="H310" s="2" t="s">
        <v>1</v>
      </c>
      <c r="I310" s="1" t="s">
        <v>1976</v>
      </c>
      <c r="J310" s="1" t="s">
        <v>1</v>
      </c>
      <c r="K310" s="1" t="s">
        <v>1977</v>
      </c>
      <c r="L310" s="1" t="s">
        <v>1611</v>
      </c>
      <c r="M310" s="1">
        <v>4720000</v>
      </c>
      <c r="N310" s="2" t="s">
        <v>12</v>
      </c>
      <c r="O310" s="2" t="s">
        <v>1978</v>
      </c>
      <c r="P310" s="2" t="s">
        <v>1979</v>
      </c>
      <c r="Q310" s="1">
        <v>-845000</v>
      </c>
      <c r="R310" s="1">
        <v>0</v>
      </c>
      <c r="S310" s="1">
        <v>-845000</v>
      </c>
      <c r="T310" s="1">
        <v>0</v>
      </c>
      <c r="U310" s="2" t="s">
        <v>0</v>
      </c>
      <c r="V310" s="1">
        <v>0</v>
      </c>
      <c r="W310" s="1">
        <v>0</v>
      </c>
      <c r="X310" s="2" t="s">
        <v>0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41" t="s">
        <v>1</v>
      </c>
      <c r="AN310" s="2" t="s">
        <v>1</v>
      </c>
      <c r="AO310" s="141" t="s">
        <v>1</v>
      </c>
      <c r="AP310" s="2">
        <v>0</v>
      </c>
    </row>
    <row r="311" spans="1:42" x14ac:dyDescent="0.25">
      <c r="A311" s="2" t="s">
        <v>454</v>
      </c>
      <c r="B311" s="47">
        <v>44382</v>
      </c>
      <c r="C311" s="2" t="s">
        <v>6</v>
      </c>
      <c r="D311" s="2" t="s">
        <v>42</v>
      </c>
      <c r="E311" s="2" t="s">
        <v>215</v>
      </c>
      <c r="F311" s="2" t="s">
        <v>1090</v>
      </c>
      <c r="G311" s="2" t="s">
        <v>906</v>
      </c>
      <c r="H311" s="2" t="s">
        <v>1980</v>
      </c>
      <c r="I311" s="1"/>
      <c r="J311" s="1"/>
      <c r="K311" s="1"/>
      <c r="L311" s="1"/>
      <c r="M311" s="1">
        <v>0</v>
      </c>
      <c r="N311" s="2"/>
      <c r="O311" s="2" t="s">
        <v>2</v>
      </c>
      <c r="P311" s="2"/>
      <c r="Q311" s="1">
        <v>1102448951</v>
      </c>
      <c r="R311" s="1">
        <v>0</v>
      </c>
      <c r="S311" s="1">
        <v>1102448951</v>
      </c>
      <c r="T311" s="1">
        <v>0</v>
      </c>
      <c r="U311" s="2" t="s">
        <v>0</v>
      </c>
      <c r="V311" s="1">
        <v>0</v>
      </c>
      <c r="W311" s="1">
        <v>0</v>
      </c>
      <c r="X311" s="2" t="s">
        <v>0</v>
      </c>
      <c r="Y311" s="1">
        <v>0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41"/>
      <c r="AN311" s="2"/>
      <c r="AO311" s="141"/>
      <c r="AP311" s="2">
        <v>0</v>
      </c>
    </row>
    <row r="312" spans="1:42" x14ac:dyDescent="0.25">
      <c r="A312" s="2" t="s">
        <v>455</v>
      </c>
      <c r="B312" s="47">
        <v>44382</v>
      </c>
      <c r="C312" s="2" t="s">
        <v>6</v>
      </c>
      <c r="D312" s="2" t="s">
        <v>42</v>
      </c>
      <c r="E312" s="2" t="s">
        <v>215</v>
      </c>
      <c r="F312" s="2" t="s">
        <v>1090</v>
      </c>
      <c r="G312" s="2" t="s">
        <v>13</v>
      </c>
      <c r="H312" s="2"/>
      <c r="I312" s="1" t="s">
        <v>1981</v>
      </c>
      <c r="J312" s="1"/>
      <c r="K312" s="1"/>
      <c r="L312" s="1"/>
      <c r="M312" s="1">
        <v>0</v>
      </c>
      <c r="N312" s="2"/>
      <c r="O312" s="2" t="s">
        <v>1133</v>
      </c>
      <c r="P312" s="2"/>
      <c r="Q312" s="1">
        <v>-36335000</v>
      </c>
      <c r="R312" s="1">
        <v>0</v>
      </c>
      <c r="S312" s="1">
        <v>-36335000</v>
      </c>
      <c r="T312" s="1">
        <v>0</v>
      </c>
      <c r="U312" s="2" t="s">
        <v>0</v>
      </c>
      <c r="V312" s="1">
        <v>0</v>
      </c>
      <c r="W312" s="1">
        <v>0</v>
      </c>
      <c r="X312" s="2" t="s">
        <v>0</v>
      </c>
      <c r="Y312" s="1">
        <v>0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41"/>
      <c r="AN312" s="2"/>
      <c r="AO312" s="141"/>
      <c r="AP312" s="2">
        <v>0</v>
      </c>
    </row>
    <row r="313" spans="1:42" x14ac:dyDescent="0.25">
      <c r="A313" s="2" t="s">
        <v>456</v>
      </c>
      <c r="B313" s="47">
        <v>44382</v>
      </c>
      <c r="C313" s="2" t="s">
        <v>6</v>
      </c>
      <c r="D313" s="2" t="s">
        <v>42</v>
      </c>
      <c r="E313" s="2" t="s">
        <v>1495</v>
      </c>
      <c r="F313" s="2" t="s">
        <v>1982</v>
      </c>
      <c r="G313" s="2" t="s">
        <v>906</v>
      </c>
      <c r="H313" s="2" t="s">
        <v>1868</v>
      </c>
      <c r="I313" s="1"/>
      <c r="J313" s="1"/>
      <c r="K313" s="1"/>
      <c r="L313" s="1"/>
      <c r="M313" s="1">
        <v>0</v>
      </c>
      <c r="N313" s="2"/>
      <c r="O313" s="2" t="s">
        <v>98</v>
      </c>
      <c r="P313" s="2"/>
      <c r="Q313" s="1">
        <v>0</v>
      </c>
      <c r="R313" s="1">
        <v>0</v>
      </c>
      <c r="S313" s="1">
        <v>0</v>
      </c>
      <c r="T313" s="1">
        <v>0</v>
      </c>
      <c r="U313" s="2" t="s">
        <v>0</v>
      </c>
      <c r="V313" s="1">
        <v>0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41"/>
      <c r="AN313" s="2"/>
      <c r="AO313" s="141"/>
      <c r="AP313" s="2">
        <v>0</v>
      </c>
    </row>
    <row r="314" spans="1:42" x14ac:dyDescent="0.25">
      <c r="A314" s="2" t="s">
        <v>457</v>
      </c>
      <c r="B314" s="47">
        <v>44382</v>
      </c>
      <c r="C314" s="2" t="s">
        <v>6</v>
      </c>
      <c r="D314" s="2" t="s">
        <v>38</v>
      </c>
      <c r="E314" s="2" t="s">
        <v>210</v>
      </c>
      <c r="F314" s="2" t="s">
        <v>1891</v>
      </c>
      <c r="G314" s="2" t="s">
        <v>3</v>
      </c>
      <c r="H314" s="2" t="s">
        <v>1983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3110651861.25</v>
      </c>
      <c r="R314" s="1">
        <v>0</v>
      </c>
      <c r="S314" s="1">
        <v>2287626931.25</v>
      </c>
      <c r="T314" s="1">
        <v>0</v>
      </c>
      <c r="U314" s="2" t="s">
        <v>0</v>
      </c>
      <c r="V314" s="1">
        <v>0</v>
      </c>
      <c r="W314" s="1">
        <v>709504250</v>
      </c>
      <c r="X314" s="2" t="s">
        <v>9</v>
      </c>
      <c r="Y314" s="1">
        <v>113520680.00000001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41" t="s">
        <v>1</v>
      </c>
      <c r="AN314" s="2" t="s">
        <v>1</v>
      </c>
      <c r="AO314" s="141" t="s">
        <v>1</v>
      </c>
      <c r="AP314" s="2">
        <v>0</v>
      </c>
    </row>
    <row r="315" spans="1:42" x14ac:dyDescent="0.25">
      <c r="A315" s="2" t="s">
        <v>458</v>
      </c>
      <c r="B315" s="47">
        <v>44382</v>
      </c>
      <c r="C315" s="2" t="s">
        <v>27</v>
      </c>
      <c r="D315" s="2" t="s">
        <v>38</v>
      </c>
      <c r="E315" s="2" t="s">
        <v>4</v>
      </c>
      <c r="F315" s="2" t="s">
        <v>1247</v>
      </c>
      <c r="G315" s="2" t="s">
        <v>3</v>
      </c>
      <c r="H315" s="2" t="s">
        <v>1984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1113725333.0500002</v>
      </c>
      <c r="R315" s="1">
        <v>0</v>
      </c>
      <c r="S315" s="1">
        <v>763792858.5999999</v>
      </c>
      <c r="T315" s="1">
        <v>0</v>
      </c>
      <c r="U315" s="2" t="s">
        <v>0</v>
      </c>
      <c r="V315" s="1">
        <v>0</v>
      </c>
      <c r="W315" s="1">
        <v>301665926.25</v>
      </c>
      <c r="X315" s="2" t="s">
        <v>9</v>
      </c>
      <c r="Y315" s="1">
        <v>48266548.199999996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41" t="s">
        <v>1</v>
      </c>
      <c r="AN315" s="2" t="s">
        <v>1</v>
      </c>
      <c r="AO315" s="141" t="s">
        <v>1</v>
      </c>
      <c r="AP315" s="2">
        <v>0</v>
      </c>
    </row>
    <row r="316" spans="1:42" x14ac:dyDescent="0.25">
      <c r="A316" s="2" t="s">
        <v>165</v>
      </c>
      <c r="B316" s="47">
        <v>44379</v>
      </c>
      <c r="C316" s="2" t="s">
        <v>35</v>
      </c>
      <c r="D316" s="2" t="s">
        <v>42</v>
      </c>
      <c r="E316" s="2" t="s">
        <v>217</v>
      </c>
      <c r="F316" s="2" t="s">
        <v>1985</v>
      </c>
      <c r="G316" s="2" t="s">
        <v>3</v>
      </c>
      <c r="H316" s="2" t="s">
        <v>1986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2138542806.25</v>
      </c>
      <c r="R316" s="1">
        <v>0</v>
      </c>
      <c r="S316" s="1">
        <v>2025254306.25</v>
      </c>
      <c r="T316" s="1">
        <v>0</v>
      </c>
      <c r="U316" s="2" t="s">
        <v>0</v>
      </c>
      <c r="V316" s="1">
        <v>0</v>
      </c>
      <c r="W316" s="1">
        <v>97662500</v>
      </c>
      <c r="X316" s="2" t="s">
        <v>9</v>
      </c>
      <c r="Y316" s="1">
        <v>15626000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41" t="s">
        <v>1</v>
      </c>
      <c r="AN316" s="2" t="s">
        <v>1</v>
      </c>
      <c r="AO316" s="141" t="s">
        <v>1</v>
      </c>
      <c r="AP316" s="2">
        <v>0</v>
      </c>
    </row>
    <row r="317" spans="1:42" x14ac:dyDescent="0.25">
      <c r="A317" s="2" t="s">
        <v>97</v>
      </c>
      <c r="B317" s="47">
        <v>44380</v>
      </c>
      <c r="C317" s="2" t="s">
        <v>35</v>
      </c>
      <c r="D317" s="2" t="s">
        <v>42</v>
      </c>
      <c r="E317" s="2" t="s">
        <v>217</v>
      </c>
      <c r="F317" s="2" t="s">
        <v>1987</v>
      </c>
      <c r="G317" s="2" t="s">
        <v>13</v>
      </c>
      <c r="H317" s="2" t="s">
        <v>1</v>
      </c>
      <c r="I317" s="1" t="s">
        <v>1988</v>
      </c>
      <c r="J317" s="1" t="s">
        <v>1</v>
      </c>
      <c r="K317" s="1" t="s">
        <v>1989</v>
      </c>
      <c r="L317" s="1" t="s">
        <v>1764</v>
      </c>
      <c r="M317" s="1">
        <v>18536310</v>
      </c>
      <c r="N317" s="2" t="s">
        <v>12</v>
      </c>
      <c r="O317" s="2" t="s">
        <v>1990</v>
      </c>
      <c r="P317" s="2" t="s">
        <v>1991</v>
      </c>
      <c r="Q317" s="1">
        <v>-2862210</v>
      </c>
      <c r="R317" s="1">
        <v>0</v>
      </c>
      <c r="S317" s="1">
        <v>-2862210</v>
      </c>
      <c r="T317" s="1">
        <v>0</v>
      </c>
      <c r="U317" s="2" t="s">
        <v>0</v>
      </c>
      <c r="V317" s="1">
        <v>0</v>
      </c>
      <c r="W317" s="1">
        <v>0</v>
      </c>
      <c r="X317" s="2" t="s">
        <v>0</v>
      </c>
      <c r="Y317" s="1">
        <v>0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41" t="s">
        <v>1</v>
      </c>
      <c r="AN317" s="2" t="s">
        <v>1</v>
      </c>
      <c r="AO317" s="141" t="s">
        <v>1</v>
      </c>
      <c r="AP317" s="2">
        <v>0</v>
      </c>
    </row>
    <row r="318" spans="1:42" x14ac:dyDescent="0.25">
      <c r="A318" s="2" t="s">
        <v>96</v>
      </c>
      <c r="B318" s="47">
        <v>44380</v>
      </c>
      <c r="C318" s="2" t="s">
        <v>35</v>
      </c>
      <c r="D318" s="2" t="s">
        <v>42</v>
      </c>
      <c r="E318" s="2" t="s">
        <v>217</v>
      </c>
      <c r="F318" s="2" t="s">
        <v>1992</v>
      </c>
      <c r="G318" s="2" t="s">
        <v>3</v>
      </c>
      <c r="H318" s="2" t="s">
        <v>1993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2288060875.5</v>
      </c>
      <c r="R318" s="1">
        <v>0</v>
      </c>
      <c r="S318" s="1">
        <v>2093678167.5</v>
      </c>
      <c r="T318" s="1">
        <v>0</v>
      </c>
      <c r="U318" s="2" t="s">
        <v>0</v>
      </c>
      <c r="V318" s="1">
        <v>0</v>
      </c>
      <c r="W318" s="1">
        <v>167571300</v>
      </c>
      <c r="X318" s="2" t="s">
        <v>9</v>
      </c>
      <c r="Y318" s="1">
        <v>26811408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41" t="s">
        <v>1</v>
      </c>
      <c r="AN318" s="2" t="s">
        <v>1</v>
      </c>
      <c r="AO318" s="141" t="s">
        <v>1</v>
      </c>
      <c r="AP318" s="2">
        <v>0</v>
      </c>
    </row>
    <row r="319" spans="1:42" x14ac:dyDescent="0.25">
      <c r="A319" s="2" t="s">
        <v>363</v>
      </c>
      <c r="B319" s="47">
        <v>44381</v>
      </c>
      <c r="C319" s="2" t="s">
        <v>35</v>
      </c>
      <c r="D319" s="2" t="s">
        <v>42</v>
      </c>
      <c r="E319" s="2" t="s">
        <v>217</v>
      </c>
      <c r="F319" s="2" t="s">
        <v>1994</v>
      </c>
      <c r="G319" s="2" t="s">
        <v>3</v>
      </c>
      <c r="H319" s="2" t="s">
        <v>1995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1103935527.5</v>
      </c>
      <c r="R319" s="1">
        <v>0</v>
      </c>
      <c r="S319" s="1">
        <v>968355017.5</v>
      </c>
      <c r="T319" s="1">
        <v>0</v>
      </c>
      <c r="U319" s="2" t="s">
        <v>0</v>
      </c>
      <c r="V319" s="1">
        <v>0</v>
      </c>
      <c r="W319" s="1">
        <v>116879750</v>
      </c>
      <c r="X319" s="2" t="s">
        <v>0</v>
      </c>
      <c r="Y319" s="1">
        <v>18700760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41" t="s">
        <v>1</v>
      </c>
      <c r="AN319" s="2" t="s">
        <v>1</v>
      </c>
      <c r="AO319" s="141" t="s">
        <v>1</v>
      </c>
      <c r="AP319" s="2">
        <v>0</v>
      </c>
    </row>
    <row r="320" spans="1:42" x14ac:dyDescent="0.25">
      <c r="A320" s="2" t="s">
        <v>453</v>
      </c>
      <c r="B320" s="47">
        <v>44382</v>
      </c>
      <c r="C320" s="2" t="s">
        <v>35</v>
      </c>
      <c r="D320" s="2" t="s">
        <v>42</v>
      </c>
      <c r="E320" s="2" t="s">
        <v>217</v>
      </c>
      <c r="F320" s="2" t="s">
        <v>1996</v>
      </c>
      <c r="G320" s="2" t="s">
        <v>3</v>
      </c>
      <c r="H320" s="2" t="s">
        <v>1997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1275868538.6500001</v>
      </c>
      <c r="R320" s="1">
        <v>0</v>
      </c>
      <c r="S320" s="1">
        <v>1216159768.75</v>
      </c>
      <c r="T320" s="1">
        <v>0</v>
      </c>
      <c r="U320" s="2" t="s">
        <v>0</v>
      </c>
      <c r="V320" s="1">
        <v>0</v>
      </c>
      <c r="W320" s="1">
        <v>51473077.5</v>
      </c>
      <c r="X320" s="2" t="s">
        <v>0</v>
      </c>
      <c r="Y320" s="1">
        <v>8235692.4000000004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41" t="s">
        <v>1</v>
      </c>
      <c r="AN320" s="2" t="s">
        <v>1</v>
      </c>
      <c r="AO320" s="141" t="s">
        <v>1</v>
      </c>
      <c r="AP320" s="2">
        <v>0</v>
      </c>
    </row>
    <row r="321" spans="1:42" x14ac:dyDescent="0.25">
      <c r="A321" s="2" t="s">
        <v>518</v>
      </c>
      <c r="B321" s="47">
        <v>44383</v>
      </c>
      <c r="C321" s="2" t="s">
        <v>35</v>
      </c>
      <c r="D321" s="2" t="s">
        <v>42</v>
      </c>
      <c r="E321" s="2" t="s">
        <v>217</v>
      </c>
      <c r="F321" s="2" t="s">
        <v>1998</v>
      </c>
      <c r="G321" s="2" t="s">
        <v>3</v>
      </c>
      <c r="H321" s="2" t="s">
        <v>1999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1356330446.25</v>
      </c>
      <c r="R321" s="1">
        <v>0</v>
      </c>
      <c r="S321" s="1">
        <v>1292278146.25</v>
      </c>
      <c r="T321" s="1">
        <v>0</v>
      </c>
      <c r="U321" s="2" t="s">
        <v>0</v>
      </c>
      <c r="V321" s="1">
        <v>0</v>
      </c>
      <c r="W321" s="1">
        <v>55217500</v>
      </c>
      <c r="X321" s="2" t="s">
        <v>9</v>
      </c>
      <c r="Y321" s="1">
        <v>8834800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41" t="s">
        <v>1</v>
      </c>
      <c r="AN321" s="2" t="s">
        <v>1</v>
      </c>
      <c r="AO321" s="141" t="s">
        <v>1</v>
      </c>
      <c r="AP321" s="2">
        <v>0</v>
      </c>
    </row>
    <row r="322" spans="1:42" x14ac:dyDescent="0.25">
      <c r="A322" s="2" t="s">
        <v>465</v>
      </c>
      <c r="B322" s="47">
        <v>44382</v>
      </c>
      <c r="C322" s="2" t="s">
        <v>6</v>
      </c>
      <c r="D322" s="2" t="s">
        <v>33</v>
      </c>
      <c r="E322" s="2" t="s">
        <v>204</v>
      </c>
      <c r="F322" s="2" t="s">
        <v>1173</v>
      </c>
      <c r="G322" s="2" t="s">
        <v>13</v>
      </c>
      <c r="H322" s="2" t="s">
        <v>1</v>
      </c>
      <c r="I322" s="1" t="s">
        <v>1063</v>
      </c>
      <c r="J322" s="1" t="s">
        <v>1</v>
      </c>
      <c r="K322" s="1" t="s">
        <v>2000</v>
      </c>
      <c r="L322" s="1" t="s">
        <v>1647</v>
      </c>
      <c r="M322" s="1">
        <v>130318857.5</v>
      </c>
      <c r="N322" s="2" t="s">
        <v>12</v>
      </c>
      <c r="O322" s="2" t="s">
        <v>2001</v>
      </c>
      <c r="P322" s="2" t="s">
        <v>2002</v>
      </c>
      <c r="Q322" s="1">
        <v>-7215845</v>
      </c>
      <c r="R322" s="1">
        <v>0</v>
      </c>
      <c r="S322" s="1">
        <v>-7215845</v>
      </c>
      <c r="T322" s="1">
        <v>0</v>
      </c>
      <c r="U322" s="2" t="s">
        <v>0</v>
      </c>
      <c r="V322" s="1">
        <v>0</v>
      </c>
      <c r="W322" s="1">
        <v>0</v>
      </c>
      <c r="X322" s="2" t="s">
        <v>0</v>
      </c>
      <c r="Y322" s="1">
        <v>0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41" t="s">
        <v>1</v>
      </c>
      <c r="AN322" s="2" t="s">
        <v>1</v>
      </c>
      <c r="AO322" s="141" t="s">
        <v>1</v>
      </c>
      <c r="AP322" s="2">
        <v>0</v>
      </c>
    </row>
    <row r="323" spans="1:42" x14ac:dyDescent="0.25">
      <c r="A323" s="2" t="s">
        <v>466</v>
      </c>
      <c r="B323" s="47">
        <v>44382</v>
      </c>
      <c r="C323" s="2" t="s">
        <v>6</v>
      </c>
      <c r="D323" s="2" t="s">
        <v>33</v>
      </c>
      <c r="E323" s="2" t="s">
        <v>204</v>
      </c>
      <c r="F323" s="2" t="s">
        <v>1173</v>
      </c>
      <c r="G323" s="2" t="s">
        <v>13</v>
      </c>
      <c r="H323" s="2" t="s">
        <v>1</v>
      </c>
      <c r="I323" s="1" t="s">
        <v>1054</v>
      </c>
      <c r="J323" s="1" t="s">
        <v>1</v>
      </c>
      <c r="K323" s="1" t="s">
        <v>2003</v>
      </c>
      <c r="L323" s="1" t="s">
        <v>1837</v>
      </c>
      <c r="M323" s="1">
        <v>4563000</v>
      </c>
      <c r="N323" s="2" t="s">
        <v>12</v>
      </c>
      <c r="O323" s="2" t="s">
        <v>2004</v>
      </c>
      <c r="P323" s="2" t="s">
        <v>2005</v>
      </c>
      <c r="Q323" s="1">
        <v>-4563000</v>
      </c>
      <c r="R323" s="1">
        <v>0</v>
      </c>
      <c r="S323" s="1">
        <v>-4563000</v>
      </c>
      <c r="T323" s="1">
        <v>0</v>
      </c>
      <c r="U323" s="2" t="s">
        <v>0</v>
      </c>
      <c r="V323" s="1">
        <v>0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41" t="s">
        <v>1</v>
      </c>
      <c r="AN323" s="2" t="s">
        <v>1</v>
      </c>
      <c r="AO323" s="141" t="s">
        <v>1</v>
      </c>
      <c r="AP323" s="2">
        <v>0</v>
      </c>
    </row>
    <row r="324" spans="1:42" x14ac:dyDescent="0.25">
      <c r="A324" s="2" t="s">
        <v>467</v>
      </c>
      <c r="B324" s="47">
        <v>44382</v>
      </c>
      <c r="C324" s="2" t="s">
        <v>6</v>
      </c>
      <c r="D324" s="2" t="s">
        <v>33</v>
      </c>
      <c r="E324" s="2" t="s">
        <v>204</v>
      </c>
      <c r="F324" s="2" t="s">
        <v>1173</v>
      </c>
      <c r="G324" s="2" t="s">
        <v>3</v>
      </c>
      <c r="H324" s="2" t="s">
        <v>2006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1231045452.5</v>
      </c>
      <c r="R324" s="1">
        <v>0</v>
      </c>
      <c r="S324" s="1">
        <v>887362356.25</v>
      </c>
      <c r="T324" s="1">
        <v>0</v>
      </c>
      <c r="U324" s="2" t="s">
        <v>0</v>
      </c>
      <c r="V324" s="1">
        <v>0</v>
      </c>
      <c r="W324" s="1">
        <v>296278531.25</v>
      </c>
      <c r="X324" s="2" t="s">
        <v>9</v>
      </c>
      <c r="Y324" s="1">
        <v>47404565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41" t="s">
        <v>1</v>
      </c>
      <c r="AN324" s="2" t="s">
        <v>1</v>
      </c>
      <c r="AO324" s="141" t="s">
        <v>1</v>
      </c>
      <c r="AP324" s="2">
        <v>0</v>
      </c>
    </row>
    <row r="325" spans="1:42" x14ac:dyDescent="0.25">
      <c r="A325" s="2" t="s">
        <v>468</v>
      </c>
      <c r="B325" s="47">
        <v>44382</v>
      </c>
      <c r="C325" s="2" t="s">
        <v>6</v>
      </c>
      <c r="D325" s="2" t="s">
        <v>33</v>
      </c>
      <c r="E325" s="2" t="s">
        <v>204</v>
      </c>
      <c r="F325" s="2" t="s">
        <v>1173</v>
      </c>
      <c r="G325" s="2" t="s">
        <v>3</v>
      </c>
      <c r="H325" s="2" t="s">
        <v>2007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895</v>
      </c>
      <c r="P325" s="2" t="s">
        <v>896</v>
      </c>
      <c r="Q325" s="1">
        <v>127597778.75</v>
      </c>
      <c r="R325" s="1">
        <v>0</v>
      </c>
      <c r="S325" s="1">
        <v>83135812.5</v>
      </c>
      <c r="T325" s="1">
        <v>38329281.25</v>
      </c>
      <c r="U325" s="2" t="s">
        <v>9</v>
      </c>
      <c r="V325" s="1">
        <v>6132685</v>
      </c>
      <c r="W325" s="1">
        <v>0</v>
      </c>
      <c r="X325" s="2" t="s">
        <v>0</v>
      </c>
      <c r="Y325" s="1">
        <v>0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41" t="s">
        <v>1</v>
      </c>
      <c r="AN325" s="2" t="s">
        <v>1</v>
      </c>
      <c r="AO325" s="141" t="s">
        <v>1</v>
      </c>
      <c r="AP325" s="2">
        <v>0</v>
      </c>
    </row>
    <row r="326" spans="1:42" x14ac:dyDescent="0.25">
      <c r="A326" s="2" t="s">
        <v>469</v>
      </c>
      <c r="B326" s="47">
        <v>44382</v>
      </c>
      <c r="C326" s="2" t="s">
        <v>6</v>
      </c>
      <c r="D326" s="2" t="s">
        <v>33</v>
      </c>
      <c r="E326" s="2" t="s">
        <v>204</v>
      </c>
      <c r="F326" s="2" t="s">
        <v>1173</v>
      </c>
      <c r="G326" s="2" t="s">
        <v>3</v>
      </c>
      <c r="H326" s="2" t="s">
        <v>2008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2621685823.8499999</v>
      </c>
      <c r="R326" s="1">
        <v>0</v>
      </c>
      <c r="S326" s="1">
        <v>2111901221.25</v>
      </c>
      <c r="T326" s="1">
        <v>0</v>
      </c>
      <c r="U326" s="2" t="s">
        <v>0</v>
      </c>
      <c r="V326" s="1">
        <v>0</v>
      </c>
      <c r="W326" s="1">
        <v>439469485</v>
      </c>
      <c r="X326" s="2" t="s">
        <v>0</v>
      </c>
      <c r="Y326" s="1">
        <v>70315117.599999994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41" t="s">
        <v>1</v>
      </c>
      <c r="AN326" s="2" t="s">
        <v>1</v>
      </c>
      <c r="AO326" s="141" t="s">
        <v>1</v>
      </c>
      <c r="AP326" s="2">
        <v>0</v>
      </c>
    </row>
    <row r="327" spans="1:42" x14ac:dyDescent="0.25">
      <c r="A327" s="2" t="s">
        <v>470</v>
      </c>
      <c r="B327" s="47">
        <v>44382</v>
      </c>
      <c r="C327" s="2" t="s">
        <v>27</v>
      </c>
      <c r="D327" s="2" t="s">
        <v>33</v>
      </c>
      <c r="E327" s="2" t="s">
        <v>32</v>
      </c>
      <c r="F327" s="2" t="s">
        <v>1319</v>
      </c>
      <c r="G327" s="2" t="s">
        <v>3</v>
      </c>
      <c r="H327" s="2" t="s">
        <v>2009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1441819517.6508</v>
      </c>
      <c r="R327" s="1">
        <v>0</v>
      </c>
      <c r="S327" s="1">
        <v>902260948.69000018</v>
      </c>
      <c r="T327" s="1">
        <v>0</v>
      </c>
      <c r="U327" s="2" t="s">
        <v>0</v>
      </c>
      <c r="V327" s="1">
        <v>0</v>
      </c>
      <c r="W327" s="1">
        <v>465136697.38</v>
      </c>
      <c r="X327" s="2" t="s">
        <v>0</v>
      </c>
      <c r="Y327" s="1">
        <v>74421871.580799997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41" t="s">
        <v>1</v>
      </c>
      <c r="AN327" s="2" t="s">
        <v>1</v>
      </c>
      <c r="AO327" s="141" t="s">
        <v>1</v>
      </c>
      <c r="AP327" s="2">
        <v>0</v>
      </c>
    </row>
    <row r="328" spans="1:42" x14ac:dyDescent="0.25">
      <c r="A328" s="2" t="s">
        <v>471</v>
      </c>
      <c r="B328" s="47">
        <v>44382</v>
      </c>
      <c r="C328" s="2" t="s">
        <v>27</v>
      </c>
      <c r="D328" s="2" t="s">
        <v>33</v>
      </c>
      <c r="E328" s="2" t="s">
        <v>32</v>
      </c>
      <c r="F328" s="2" t="s">
        <v>2010</v>
      </c>
      <c r="G328" s="2" t="s">
        <v>3</v>
      </c>
      <c r="H328" s="2" t="s">
        <v>2011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734</v>
      </c>
      <c r="P328" s="2" t="s">
        <v>735</v>
      </c>
      <c r="Q328" s="1">
        <v>16269662.5</v>
      </c>
      <c r="R328" s="1">
        <v>0</v>
      </c>
      <c r="S328" s="1">
        <v>16269662.5</v>
      </c>
      <c r="T328" s="1">
        <v>0</v>
      </c>
      <c r="U328" s="2" t="s">
        <v>0</v>
      </c>
      <c r="V328" s="1">
        <v>0</v>
      </c>
      <c r="W328" s="1">
        <v>0</v>
      </c>
      <c r="X328" s="2" t="s">
        <v>0</v>
      </c>
      <c r="Y328" s="1">
        <v>0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41" t="s">
        <v>1</v>
      </c>
      <c r="AN328" s="2" t="s">
        <v>1</v>
      </c>
      <c r="AO328" s="141" t="s">
        <v>1</v>
      </c>
      <c r="AP328" s="2">
        <v>0</v>
      </c>
    </row>
    <row r="329" spans="1:42" x14ac:dyDescent="0.25">
      <c r="A329" s="2" t="s">
        <v>472</v>
      </c>
      <c r="B329" s="47">
        <v>44382</v>
      </c>
      <c r="C329" s="2" t="s">
        <v>27</v>
      </c>
      <c r="D329" s="2" t="s">
        <v>33</v>
      </c>
      <c r="E329" s="2" t="s">
        <v>32</v>
      </c>
      <c r="F329" s="2" t="s">
        <v>2010</v>
      </c>
      <c r="G329" s="2" t="s">
        <v>3</v>
      </c>
      <c r="H329" s="2" t="s">
        <v>2012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2013</v>
      </c>
      <c r="P329" s="2" t="s">
        <v>2014</v>
      </c>
      <c r="Q329" s="1">
        <v>2262000</v>
      </c>
      <c r="R329" s="1">
        <v>0</v>
      </c>
      <c r="S329" s="1">
        <v>0</v>
      </c>
      <c r="T329" s="1">
        <v>0</v>
      </c>
      <c r="U329" s="2" t="s">
        <v>0</v>
      </c>
      <c r="V329" s="1">
        <v>0</v>
      </c>
      <c r="W329" s="1">
        <v>1950000</v>
      </c>
      <c r="X329" s="2" t="s">
        <v>9</v>
      </c>
      <c r="Y329" s="1">
        <v>312000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41" t="s">
        <v>1</v>
      </c>
      <c r="AN329" s="2" t="s">
        <v>1</v>
      </c>
      <c r="AO329" s="141" t="s">
        <v>1</v>
      </c>
      <c r="AP329" s="2">
        <v>0</v>
      </c>
    </row>
    <row r="330" spans="1:42" x14ac:dyDescent="0.25">
      <c r="A330" s="2" t="s">
        <v>519</v>
      </c>
      <c r="B330" s="47">
        <v>44383</v>
      </c>
      <c r="C330" s="2" t="s">
        <v>35</v>
      </c>
      <c r="D330" s="2" t="s">
        <v>42</v>
      </c>
      <c r="E330" s="2" t="s">
        <v>217</v>
      </c>
      <c r="F330" s="2" t="s">
        <v>2015</v>
      </c>
      <c r="G330" s="2" t="s">
        <v>3</v>
      </c>
      <c r="H330" s="2" t="s">
        <v>2016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2017</v>
      </c>
      <c r="P330" s="2" t="s">
        <v>2018</v>
      </c>
      <c r="Q330" s="1">
        <v>7052500</v>
      </c>
      <c r="R330" s="1">
        <v>0</v>
      </c>
      <c r="S330" s="1">
        <v>7052500</v>
      </c>
      <c r="T330" s="1">
        <v>0</v>
      </c>
      <c r="U330" s="2" t="s">
        <v>0</v>
      </c>
      <c r="V330" s="1">
        <v>0</v>
      </c>
      <c r="W330" s="1">
        <v>0</v>
      </c>
      <c r="X330" s="2" t="s">
        <v>0</v>
      </c>
      <c r="Y330" s="1">
        <v>0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41" t="s">
        <v>1</v>
      </c>
      <c r="AN330" s="2" t="s">
        <v>1</v>
      </c>
      <c r="AO330" s="141" t="s">
        <v>1</v>
      </c>
      <c r="AP330" s="2">
        <v>0</v>
      </c>
    </row>
    <row r="331" spans="1:42" x14ac:dyDescent="0.25">
      <c r="A331" s="2" t="s">
        <v>474</v>
      </c>
      <c r="B331" s="47">
        <v>44382</v>
      </c>
      <c r="C331" s="2" t="s">
        <v>6</v>
      </c>
      <c r="D331" s="2" t="s">
        <v>26</v>
      </c>
      <c r="E331" s="2" t="s">
        <v>198</v>
      </c>
      <c r="F331" s="2" t="s">
        <v>2019</v>
      </c>
      <c r="G331" s="2" t="s">
        <v>3</v>
      </c>
      <c r="H331" s="2" t="s">
        <v>2020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3605547926.75</v>
      </c>
      <c r="R331" s="1">
        <v>0</v>
      </c>
      <c r="S331" s="1">
        <v>2508924396.25</v>
      </c>
      <c r="T331" s="1">
        <v>0</v>
      </c>
      <c r="U331" s="2" t="s">
        <v>0</v>
      </c>
      <c r="V331" s="1">
        <v>0</v>
      </c>
      <c r="W331" s="1">
        <v>945365112.5</v>
      </c>
      <c r="X331" s="2" t="s">
        <v>0</v>
      </c>
      <c r="Y331" s="1">
        <v>151258417.99999997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41" t="s">
        <v>1</v>
      </c>
      <c r="AN331" s="2" t="s">
        <v>1</v>
      </c>
      <c r="AO331" s="141" t="s">
        <v>1</v>
      </c>
      <c r="AP331" s="2">
        <v>0</v>
      </c>
    </row>
    <row r="332" spans="1:42" x14ac:dyDescent="0.25">
      <c r="A332" s="2" t="s">
        <v>475</v>
      </c>
      <c r="B332" s="47">
        <v>44382</v>
      </c>
      <c r="C332" s="2" t="s">
        <v>27</v>
      </c>
      <c r="D332" s="2" t="s">
        <v>26</v>
      </c>
      <c r="E332" s="2" t="s">
        <v>251</v>
      </c>
      <c r="F332" s="2" t="s">
        <v>1178</v>
      </c>
      <c r="G332" s="2" t="s">
        <v>3</v>
      </c>
      <c r="H332" s="2" t="s">
        <v>2021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1784124061.5676</v>
      </c>
      <c r="R332" s="1">
        <v>0</v>
      </c>
      <c r="S332" s="1">
        <v>1060680136.1900002</v>
      </c>
      <c r="T332" s="1">
        <v>0</v>
      </c>
      <c r="U332" s="2" t="s">
        <v>0</v>
      </c>
      <c r="V332" s="1">
        <v>0</v>
      </c>
      <c r="W332" s="1">
        <v>623658556.36000001</v>
      </c>
      <c r="X332" s="2" t="s">
        <v>9</v>
      </c>
      <c r="Y332" s="1">
        <v>99785369.0176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41" t="s">
        <v>1</v>
      </c>
      <c r="AN332" s="2" t="s">
        <v>1</v>
      </c>
      <c r="AO332" s="141" t="s">
        <v>1</v>
      </c>
      <c r="AP332" s="2">
        <v>0</v>
      </c>
    </row>
    <row r="333" spans="1:42" x14ac:dyDescent="0.25">
      <c r="A333" s="2" t="s">
        <v>476</v>
      </c>
      <c r="B333" s="47">
        <v>44382</v>
      </c>
      <c r="C333" s="2" t="s">
        <v>6</v>
      </c>
      <c r="D333" s="2" t="s">
        <v>24</v>
      </c>
      <c r="E333" s="2" t="s">
        <v>194</v>
      </c>
      <c r="F333" s="2" t="s">
        <v>1235</v>
      </c>
      <c r="G333" s="2" t="s">
        <v>13</v>
      </c>
      <c r="H333" s="2" t="s">
        <v>1</v>
      </c>
      <c r="I333" s="1" t="s">
        <v>2022</v>
      </c>
      <c r="J333" s="1" t="s">
        <v>1</v>
      </c>
      <c r="K333" s="1" t="s">
        <v>2023</v>
      </c>
      <c r="L333" s="1" t="s">
        <v>1647</v>
      </c>
      <c r="M333" s="1">
        <v>90816797.5</v>
      </c>
      <c r="N333" s="2" t="s">
        <v>12</v>
      </c>
      <c r="O333" s="2" t="s">
        <v>2024</v>
      </c>
      <c r="P333" s="2" t="s">
        <v>2025</v>
      </c>
      <c r="Q333" s="1">
        <v>-37654500</v>
      </c>
      <c r="R333" s="1">
        <v>0</v>
      </c>
      <c r="S333" s="1">
        <v>-37654500</v>
      </c>
      <c r="T333" s="1">
        <v>0</v>
      </c>
      <c r="U333" s="2" t="s">
        <v>0</v>
      </c>
      <c r="V333" s="1">
        <v>0</v>
      </c>
      <c r="W333" s="1">
        <v>0</v>
      </c>
      <c r="X333" s="2" t="s">
        <v>0</v>
      </c>
      <c r="Y333" s="1">
        <v>0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41" t="s">
        <v>1</v>
      </c>
      <c r="AN333" s="2" t="s">
        <v>1</v>
      </c>
      <c r="AO333" s="141" t="s">
        <v>1</v>
      </c>
      <c r="AP333" s="2">
        <v>0</v>
      </c>
    </row>
    <row r="334" spans="1:42" x14ac:dyDescent="0.25">
      <c r="A334" s="2" t="s">
        <v>477</v>
      </c>
      <c r="B334" s="47">
        <v>44382</v>
      </c>
      <c r="C334" s="2" t="s">
        <v>6</v>
      </c>
      <c r="D334" s="2" t="s">
        <v>24</v>
      </c>
      <c r="E334" s="2" t="s">
        <v>194</v>
      </c>
      <c r="F334" s="2" t="s">
        <v>1235</v>
      </c>
      <c r="G334" s="2" t="s">
        <v>13</v>
      </c>
      <c r="H334" s="2" t="s">
        <v>1</v>
      </c>
      <c r="I334" s="1" t="s">
        <v>2026</v>
      </c>
      <c r="J334" s="1" t="s">
        <v>1</v>
      </c>
      <c r="K334" s="1" t="s">
        <v>2027</v>
      </c>
      <c r="L334" s="1" t="s">
        <v>1647</v>
      </c>
      <c r="M334" s="1">
        <v>45853405</v>
      </c>
      <c r="N334" s="2" t="s">
        <v>12</v>
      </c>
      <c r="O334" s="2" t="s">
        <v>2028</v>
      </c>
      <c r="P334" s="2" t="s">
        <v>2029</v>
      </c>
      <c r="Q334" s="1">
        <v>-45853405</v>
      </c>
      <c r="R334" s="1">
        <v>0</v>
      </c>
      <c r="S334" s="1">
        <v>-34924175</v>
      </c>
      <c r="T334" s="1">
        <v>0</v>
      </c>
      <c r="U334" s="2" t="s">
        <v>0</v>
      </c>
      <c r="V334" s="1">
        <v>0</v>
      </c>
      <c r="W334" s="1">
        <v>-9421750</v>
      </c>
      <c r="X334" s="2" t="s">
        <v>9</v>
      </c>
      <c r="Y334" s="1">
        <v>-1507480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41" t="s">
        <v>1</v>
      </c>
      <c r="AN334" s="2" t="s">
        <v>1</v>
      </c>
      <c r="AO334" s="141" t="s">
        <v>1</v>
      </c>
      <c r="AP334" s="2">
        <v>0</v>
      </c>
    </row>
    <row r="335" spans="1:42" x14ac:dyDescent="0.25">
      <c r="A335" s="2" t="s">
        <v>478</v>
      </c>
      <c r="B335" s="47">
        <v>44382</v>
      </c>
      <c r="C335" s="2" t="s">
        <v>6</v>
      </c>
      <c r="D335" s="2" t="s">
        <v>24</v>
      </c>
      <c r="E335" s="2" t="s">
        <v>194</v>
      </c>
      <c r="F335" s="2" t="s">
        <v>1235</v>
      </c>
      <c r="G335" s="2" t="s">
        <v>13</v>
      </c>
      <c r="H335" s="2" t="s">
        <v>1</v>
      </c>
      <c r="I335" s="1" t="s">
        <v>2030</v>
      </c>
      <c r="J335" s="1" t="s">
        <v>1</v>
      </c>
      <c r="K335" s="1" t="s">
        <v>2031</v>
      </c>
      <c r="L335" s="1" t="s">
        <v>1647</v>
      </c>
      <c r="M335" s="1">
        <v>31937262.5</v>
      </c>
      <c r="N335" s="2" t="s">
        <v>12</v>
      </c>
      <c r="O335" s="2" t="s">
        <v>2032</v>
      </c>
      <c r="P335" s="2" t="s">
        <v>2033</v>
      </c>
      <c r="Q335" s="1">
        <v>-31937262.5</v>
      </c>
      <c r="R335" s="1">
        <v>0</v>
      </c>
      <c r="S335" s="1">
        <v>-31711062.5</v>
      </c>
      <c r="T335" s="1">
        <v>0</v>
      </c>
      <c r="U335" s="2" t="s">
        <v>0</v>
      </c>
      <c r="V335" s="1">
        <v>0</v>
      </c>
      <c r="W335" s="1">
        <v>-195000</v>
      </c>
      <c r="X335" s="2" t="s">
        <v>9</v>
      </c>
      <c r="Y335" s="1">
        <v>-31200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41" t="s">
        <v>1</v>
      </c>
      <c r="AN335" s="2" t="s">
        <v>1</v>
      </c>
      <c r="AO335" s="141" t="s">
        <v>1</v>
      </c>
      <c r="AP335" s="2">
        <v>0</v>
      </c>
    </row>
    <row r="336" spans="1:42" x14ac:dyDescent="0.25">
      <c r="A336" s="2" t="s">
        <v>479</v>
      </c>
      <c r="B336" s="47">
        <v>44382</v>
      </c>
      <c r="C336" s="2" t="s">
        <v>6</v>
      </c>
      <c r="D336" s="2" t="s">
        <v>24</v>
      </c>
      <c r="E336" s="2" t="s">
        <v>194</v>
      </c>
      <c r="F336" s="2" t="s">
        <v>1235</v>
      </c>
      <c r="G336" s="2" t="s">
        <v>3</v>
      </c>
      <c r="H336" s="2" t="s">
        <v>2034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3847833906.1999998</v>
      </c>
      <c r="R336" s="1">
        <v>0</v>
      </c>
      <c r="S336" s="1">
        <v>3077072505.0500002</v>
      </c>
      <c r="T336" s="1">
        <v>0</v>
      </c>
      <c r="U336" s="2" t="s">
        <v>0</v>
      </c>
      <c r="V336" s="1">
        <v>0</v>
      </c>
      <c r="W336" s="1">
        <v>664449483.75</v>
      </c>
      <c r="X336" s="2" t="s">
        <v>9</v>
      </c>
      <c r="Y336" s="1">
        <v>106311917.39999999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41" t="s">
        <v>1</v>
      </c>
      <c r="AN336" s="2" t="s">
        <v>1</v>
      </c>
      <c r="AO336" s="141" t="s">
        <v>1</v>
      </c>
      <c r="AP336" s="2">
        <v>0</v>
      </c>
    </row>
    <row r="337" spans="1:42" x14ac:dyDescent="0.25">
      <c r="A337" s="2" t="s">
        <v>480</v>
      </c>
      <c r="B337" s="47">
        <v>44382</v>
      </c>
      <c r="C337" s="2" t="s">
        <v>6</v>
      </c>
      <c r="D337" s="2" t="s">
        <v>24</v>
      </c>
      <c r="E337" s="2" t="s">
        <v>194</v>
      </c>
      <c r="F337" s="2" t="s">
        <v>1235</v>
      </c>
      <c r="G337" s="2" t="s">
        <v>3</v>
      </c>
      <c r="H337" s="2" t="s">
        <v>2035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2036</v>
      </c>
      <c r="P337" s="2" t="s">
        <v>2037</v>
      </c>
      <c r="Q337" s="1">
        <v>341640000</v>
      </c>
      <c r="R337" s="1">
        <v>0</v>
      </c>
      <c r="S337" s="1">
        <v>341640000</v>
      </c>
      <c r="T337" s="1">
        <v>0</v>
      </c>
      <c r="U337" s="2" t="s">
        <v>0</v>
      </c>
      <c r="V337" s="1">
        <v>0</v>
      </c>
      <c r="W337" s="1">
        <v>0</v>
      </c>
      <c r="X337" s="2" t="s">
        <v>0</v>
      </c>
      <c r="Y337" s="1">
        <v>0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41" t="s">
        <v>1</v>
      </c>
      <c r="AN337" s="2" t="s">
        <v>1</v>
      </c>
      <c r="AO337" s="141" t="s">
        <v>1</v>
      </c>
      <c r="AP337" s="2">
        <v>0</v>
      </c>
    </row>
    <row r="338" spans="1:42" x14ac:dyDescent="0.25">
      <c r="A338" s="2" t="s">
        <v>481</v>
      </c>
      <c r="B338" s="47">
        <v>44382</v>
      </c>
      <c r="C338" s="2" t="s">
        <v>6</v>
      </c>
      <c r="D338" s="2" t="s">
        <v>24</v>
      </c>
      <c r="E338" s="2" t="s">
        <v>194</v>
      </c>
      <c r="F338" s="2" t="s">
        <v>1235</v>
      </c>
      <c r="G338" s="2" t="s">
        <v>3</v>
      </c>
      <c r="H338" s="2" t="s">
        <v>2038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842382615.29999995</v>
      </c>
      <c r="R338" s="1">
        <v>0</v>
      </c>
      <c r="S338" s="1">
        <v>729111023.75</v>
      </c>
      <c r="T338" s="1">
        <v>0</v>
      </c>
      <c r="U338" s="2" t="s">
        <v>0</v>
      </c>
      <c r="V338" s="1">
        <v>0</v>
      </c>
      <c r="W338" s="1">
        <v>97647923.75</v>
      </c>
      <c r="X338" s="2" t="s">
        <v>9</v>
      </c>
      <c r="Y338" s="1">
        <v>15623667.800000001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41" t="s">
        <v>1</v>
      </c>
      <c r="AN338" s="2" t="s">
        <v>1</v>
      </c>
      <c r="AO338" s="141" t="s">
        <v>1</v>
      </c>
      <c r="AP338" s="2">
        <v>0</v>
      </c>
    </row>
    <row r="339" spans="1:42" x14ac:dyDescent="0.25">
      <c r="A339" s="2" t="s">
        <v>482</v>
      </c>
      <c r="B339" s="47">
        <v>44382</v>
      </c>
      <c r="C339" s="2" t="s">
        <v>27</v>
      </c>
      <c r="D339" s="2" t="s">
        <v>24</v>
      </c>
      <c r="E339" s="2" t="s">
        <v>356</v>
      </c>
      <c r="F339" s="2" t="s">
        <v>974</v>
      </c>
      <c r="G339" s="2" t="s">
        <v>3</v>
      </c>
      <c r="H339" s="2" t="s">
        <v>2039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1622157187.9828</v>
      </c>
      <c r="R339" s="1">
        <v>0</v>
      </c>
      <c r="S339" s="1">
        <v>902157688.63</v>
      </c>
      <c r="T339" s="1">
        <v>0</v>
      </c>
      <c r="U339" s="2" t="s">
        <v>0</v>
      </c>
      <c r="V339" s="1">
        <v>0</v>
      </c>
      <c r="W339" s="1">
        <v>620689223.58000004</v>
      </c>
      <c r="X339" s="2" t="s">
        <v>9</v>
      </c>
      <c r="Y339" s="1">
        <v>99310275.772799999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41" t="s">
        <v>1</v>
      </c>
      <c r="AN339" s="2" t="s">
        <v>1</v>
      </c>
      <c r="AO339" s="141" t="s">
        <v>1</v>
      </c>
      <c r="AP339" s="2">
        <v>0</v>
      </c>
    </row>
    <row r="340" spans="1:42" x14ac:dyDescent="0.25">
      <c r="A340" s="2" t="s">
        <v>483</v>
      </c>
      <c r="B340" s="47">
        <v>44382</v>
      </c>
      <c r="C340" s="2" t="s">
        <v>6</v>
      </c>
      <c r="D340" s="2" t="s">
        <v>22</v>
      </c>
      <c r="E340" s="2" t="s">
        <v>192</v>
      </c>
      <c r="F340" s="2" t="s">
        <v>2040</v>
      </c>
      <c r="G340" s="2" t="s">
        <v>3</v>
      </c>
      <c r="H340" s="2" t="s">
        <v>2041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1476999358.1000001</v>
      </c>
      <c r="R340" s="1">
        <v>0</v>
      </c>
      <c r="S340" s="1">
        <v>944870813.75</v>
      </c>
      <c r="T340" s="1">
        <v>0</v>
      </c>
      <c r="U340" s="2" t="s">
        <v>0</v>
      </c>
      <c r="V340" s="1">
        <v>0</v>
      </c>
      <c r="W340" s="1">
        <v>458731503.75</v>
      </c>
      <c r="X340" s="2" t="s">
        <v>9</v>
      </c>
      <c r="Y340" s="1">
        <v>73397040.600000009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41" t="s">
        <v>1</v>
      </c>
      <c r="AN340" s="2" t="s">
        <v>1</v>
      </c>
      <c r="AO340" s="141" t="s">
        <v>1</v>
      </c>
      <c r="AP340" s="2">
        <v>0</v>
      </c>
    </row>
    <row r="341" spans="1:42" x14ac:dyDescent="0.25">
      <c r="A341" s="2" t="s">
        <v>484</v>
      </c>
      <c r="B341" s="47">
        <v>44382</v>
      </c>
      <c r="C341" s="2" t="s">
        <v>6</v>
      </c>
      <c r="D341" s="2" t="s">
        <v>22</v>
      </c>
      <c r="E341" s="2" t="s">
        <v>192</v>
      </c>
      <c r="F341" s="2" t="s">
        <v>2040</v>
      </c>
      <c r="G341" s="2" t="s">
        <v>3</v>
      </c>
      <c r="H341" s="2" t="s">
        <v>2042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2043</v>
      </c>
      <c r="P341" s="2" t="s">
        <v>2044</v>
      </c>
      <c r="Q341" s="1">
        <v>155287785.25</v>
      </c>
      <c r="R341" s="1">
        <v>0</v>
      </c>
      <c r="S341" s="1">
        <v>93712563.75</v>
      </c>
      <c r="T341" s="1">
        <v>53082087.5</v>
      </c>
      <c r="U341" s="2" t="s">
        <v>9</v>
      </c>
      <c r="V341" s="1">
        <v>8493134</v>
      </c>
      <c r="W341" s="1">
        <v>0</v>
      </c>
      <c r="X341" s="2" t="s">
        <v>0</v>
      </c>
      <c r="Y341" s="1">
        <v>0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41" t="s">
        <v>1</v>
      </c>
      <c r="AN341" s="2" t="s">
        <v>1</v>
      </c>
      <c r="AO341" s="141" t="s">
        <v>1</v>
      </c>
      <c r="AP341" s="2">
        <v>0</v>
      </c>
    </row>
    <row r="342" spans="1:42" x14ac:dyDescent="0.25">
      <c r="A342" s="2" t="s">
        <v>485</v>
      </c>
      <c r="B342" s="47">
        <v>44382</v>
      </c>
      <c r="C342" s="2" t="s">
        <v>6</v>
      </c>
      <c r="D342" s="2" t="s">
        <v>22</v>
      </c>
      <c r="E342" s="2" t="s">
        <v>192</v>
      </c>
      <c r="F342" s="2" t="s">
        <v>2040</v>
      </c>
      <c r="G342" s="2" t="s">
        <v>3</v>
      </c>
      <c r="H342" s="2" t="s">
        <v>2045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710075465.45000005</v>
      </c>
      <c r="R342" s="1">
        <v>0</v>
      </c>
      <c r="S342" s="1">
        <v>574527151.25</v>
      </c>
      <c r="T342" s="1">
        <v>0</v>
      </c>
      <c r="U342" s="2" t="s">
        <v>0</v>
      </c>
      <c r="V342" s="1">
        <v>0</v>
      </c>
      <c r="W342" s="1">
        <v>116851995</v>
      </c>
      <c r="X342" s="2" t="s">
        <v>9</v>
      </c>
      <c r="Y342" s="1">
        <v>18696319.199999999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41" t="s">
        <v>1</v>
      </c>
      <c r="AN342" s="2" t="s">
        <v>1</v>
      </c>
      <c r="AO342" s="141" t="s">
        <v>1</v>
      </c>
      <c r="AP342" s="2">
        <v>0</v>
      </c>
    </row>
    <row r="343" spans="1:42" x14ac:dyDescent="0.25">
      <c r="A343" s="2" t="s">
        <v>486</v>
      </c>
      <c r="B343" s="47">
        <v>44382</v>
      </c>
      <c r="C343" s="2" t="s">
        <v>6</v>
      </c>
      <c r="D343" s="2" t="s">
        <v>22</v>
      </c>
      <c r="E343" s="2" t="s">
        <v>192</v>
      </c>
      <c r="F343" s="2" t="s">
        <v>2040</v>
      </c>
      <c r="G343" s="2" t="s">
        <v>3</v>
      </c>
      <c r="H343" s="2" t="s">
        <v>2046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740</v>
      </c>
      <c r="P343" s="2" t="s">
        <v>915</v>
      </c>
      <c r="Q343" s="1">
        <v>17849162.5</v>
      </c>
      <c r="R343" s="1">
        <v>0</v>
      </c>
      <c r="S343" s="1">
        <v>17849162.5</v>
      </c>
      <c r="T343" s="1">
        <v>0</v>
      </c>
      <c r="U343" s="2" t="s">
        <v>0</v>
      </c>
      <c r="V343" s="1">
        <v>0</v>
      </c>
      <c r="W343" s="1">
        <v>0</v>
      </c>
      <c r="X343" s="2" t="s">
        <v>0</v>
      </c>
      <c r="Y343" s="1">
        <v>0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41" t="s">
        <v>1</v>
      </c>
      <c r="AN343" s="2" t="s">
        <v>1</v>
      </c>
      <c r="AO343" s="141" t="s">
        <v>1</v>
      </c>
      <c r="AP343" s="2">
        <v>0</v>
      </c>
    </row>
    <row r="344" spans="1:42" x14ac:dyDescent="0.25">
      <c r="A344" s="2" t="s">
        <v>487</v>
      </c>
      <c r="B344" s="47">
        <v>44382</v>
      </c>
      <c r="C344" s="2" t="s">
        <v>6</v>
      </c>
      <c r="D344" s="2" t="s">
        <v>22</v>
      </c>
      <c r="E344" s="2" t="s">
        <v>192</v>
      </c>
      <c r="F344" s="2" t="s">
        <v>2040</v>
      </c>
      <c r="G344" s="2" t="s">
        <v>3</v>
      </c>
      <c r="H344" s="2" t="s">
        <v>2047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310007610.19999999</v>
      </c>
      <c r="R344" s="1">
        <v>0</v>
      </c>
      <c r="S344" s="1">
        <v>222215111.25</v>
      </c>
      <c r="T344" s="1">
        <v>0</v>
      </c>
      <c r="U344" s="2" t="s">
        <v>0</v>
      </c>
      <c r="V344" s="1">
        <v>0</v>
      </c>
      <c r="W344" s="1">
        <v>75683188.75</v>
      </c>
      <c r="X344" s="2" t="s">
        <v>0</v>
      </c>
      <c r="Y344" s="1">
        <v>12109310.199999999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41" t="s">
        <v>1</v>
      </c>
      <c r="AN344" s="2" t="s">
        <v>1</v>
      </c>
      <c r="AO344" s="141" t="s">
        <v>1</v>
      </c>
      <c r="AP344" s="2">
        <v>0</v>
      </c>
    </row>
    <row r="345" spans="1:42" x14ac:dyDescent="0.25">
      <c r="A345" s="2" t="s">
        <v>488</v>
      </c>
      <c r="B345" s="47">
        <v>44382</v>
      </c>
      <c r="C345" s="2" t="s">
        <v>6</v>
      </c>
      <c r="D345" s="2" t="s">
        <v>901</v>
      </c>
      <c r="E345" s="2" t="s">
        <v>902</v>
      </c>
      <c r="F345" s="2" t="s">
        <v>2048</v>
      </c>
      <c r="G345" s="2" t="s">
        <v>13</v>
      </c>
      <c r="H345" s="2" t="s">
        <v>1</v>
      </c>
      <c r="I345" s="1" t="s">
        <v>2049</v>
      </c>
      <c r="J345" s="1" t="s">
        <v>1</v>
      </c>
      <c r="K345" s="1" t="s">
        <v>2050</v>
      </c>
      <c r="L345" s="1" t="s">
        <v>1647</v>
      </c>
      <c r="M345" s="1">
        <v>69465500</v>
      </c>
      <c r="N345" s="2" t="s">
        <v>12</v>
      </c>
      <c r="O345" s="2" t="s">
        <v>2051</v>
      </c>
      <c r="P345" s="2" t="s">
        <v>2052</v>
      </c>
      <c r="Q345" s="1">
        <v>-69465500</v>
      </c>
      <c r="R345" s="1">
        <v>0</v>
      </c>
      <c r="S345" s="1">
        <v>-69465500</v>
      </c>
      <c r="T345" s="1">
        <v>0</v>
      </c>
      <c r="U345" s="2" t="s">
        <v>0</v>
      </c>
      <c r="V345" s="1">
        <v>0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41" t="s">
        <v>1</v>
      </c>
      <c r="AN345" s="2" t="s">
        <v>1</v>
      </c>
      <c r="AO345" s="141" t="s">
        <v>1</v>
      </c>
      <c r="AP345" s="2">
        <v>0</v>
      </c>
    </row>
    <row r="346" spans="1:42" x14ac:dyDescent="0.25">
      <c r="A346" s="2" t="s">
        <v>489</v>
      </c>
      <c r="B346" s="47">
        <v>44382</v>
      </c>
      <c r="C346" s="2" t="s">
        <v>6</v>
      </c>
      <c r="D346" s="2" t="s">
        <v>901</v>
      </c>
      <c r="E346" s="2" t="s">
        <v>902</v>
      </c>
      <c r="F346" s="2" t="s">
        <v>2048</v>
      </c>
      <c r="G346" s="2" t="s">
        <v>3</v>
      </c>
      <c r="H346" s="2" t="s">
        <v>2053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3854656865.4500003</v>
      </c>
      <c r="R346" s="1">
        <v>0</v>
      </c>
      <c r="S346" s="1">
        <v>2788981691.25</v>
      </c>
      <c r="T346" s="1">
        <v>0</v>
      </c>
      <c r="U346" s="2" t="s">
        <v>0</v>
      </c>
      <c r="V346" s="1">
        <v>0</v>
      </c>
      <c r="W346" s="1">
        <v>918685495</v>
      </c>
      <c r="X346" s="2" t="s">
        <v>9</v>
      </c>
      <c r="Y346" s="1">
        <v>146989679.20000002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41" t="s">
        <v>1</v>
      </c>
      <c r="AN346" s="2" t="s">
        <v>1</v>
      </c>
      <c r="AO346" s="141" t="s">
        <v>1</v>
      </c>
      <c r="AP346" s="2">
        <v>0</v>
      </c>
    </row>
    <row r="347" spans="1:42" x14ac:dyDescent="0.25">
      <c r="A347" s="2" t="s">
        <v>490</v>
      </c>
      <c r="B347" s="47">
        <v>44382</v>
      </c>
      <c r="C347" s="2" t="s">
        <v>27</v>
      </c>
      <c r="D347" s="2" t="s">
        <v>901</v>
      </c>
      <c r="E347" s="2" t="s">
        <v>905</v>
      </c>
      <c r="F347" s="2" t="s">
        <v>2054</v>
      </c>
      <c r="G347" s="2" t="s">
        <v>3</v>
      </c>
      <c r="H347" s="2" t="s">
        <v>2055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151546330</v>
      </c>
      <c r="R347" s="1">
        <v>0</v>
      </c>
      <c r="S347" s="1">
        <v>17225000</v>
      </c>
      <c r="T347" s="1">
        <v>0</v>
      </c>
      <c r="U347" s="2" t="s">
        <v>0</v>
      </c>
      <c r="V347" s="1">
        <v>0</v>
      </c>
      <c r="W347" s="1">
        <v>115794250</v>
      </c>
      <c r="X347" s="2" t="s">
        <v>9</v>
      </c>
      <c r="Y347" s="1">
        <v>18527080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41" t="s">
        <v>1</v>
      </c>
      <c r="AN347" s="2" t="s">
        <v>1</v>
      </c>
      <c r="AO347" s="141" t="s">
        <v>1</v>
      </c>
      <c r="AP347" s="2">
        <v>0</v>
      </c>
    </row>
    <row r="348" spans="1:42" x14ac:dyDescent="0.25">
      <c r="A348" s="2" t="s">
        <v>491</v>
      </c>
      <c r="B348" s="47">
        <v>44382</v>
      </c>
      <c r="C348" s="2" t="s">
        <v>6</v>
      </c>
      <c r="D348" s="2" t="s">
        <v>19</v>
      </c>
      <c r="E348" s="2" t="s">
        <v>185</v>
      </c>
      <c r="F348" s="2" t="s">
        <v>1257</v>
      </c>
      <c r="G348" s="2" t="s">
        <v>3</v>
      </c>
      <c r="H348" s="2" t="s">
        <v>2056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1362930153.5999999</v>
      </c>
      <c r="R348" s="1">
        <v>0</v>
      </c>
      <c r="S348" s="1">
        <v>1004581097.6</v>
      </c>
      <c r="T348" s="1">
        <v>0</v>
      </c>
      <c r="U348" s="2" t="s">
        <v>0</v>
      </c>
      <c r="V348" s="1">
        <v>0</v>
      </c>
      <c r="W348" s="1">
        <v>308921600</v>
      </c>
      <c r="X348" s="2" t="s">
        <v>0</v>
      </c>
      <c r="Y348" s="1">
        <v>49427456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41" t="s">
        <v>1</v>
      </c>
      <c r="AN348" s="2" t="s">
        <v>1</v>
      </c>
      <c r="AO348" s="141" t="s">
        <v>1</v>
      </c>
      <c r="AP348" s="2">
        <v>0</v>
      </c>
    </row>
    <row r="349" spans="1:42" x14ac:dyDescent="0.25">
      <c r="A349" s="2" t="s">
        <v>492</v>
      </c>
      <c r="B349" s="47">
        <v>44382</v>
      </c>
      <c r="C349" s="2" t="s">
        <v>6</v>
      </c>
      <c r="D349" s="2" t="s">
        <v>19</v>
      </c>
      <c r="E349" s="2" t="s">
        <v>185</v>
      </c>
      <c r="F349" s="2" t="s">
        <v>1257</v>
      </c>
      <c r="G349" s="2" t="s">
        <v>3</v>
      </c>
      <c r="H349" s="2" t="s">
        <v>2057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743</v>
      </c>
      <c r="P349" s="2" t="s">
        <v>899</v>
      </c>
      <c r="Q349" s="1">
        <v>308230542.5</v>
      </c>
      <c r="R349" s="1">
        <v>0</v>
      </c>
      <c r="S349" s="1">
        <v>252023612.5</v>
      </c>
      <c r="T349" s="1">
        <v>48454250</v>
      </c>
      <c r="U349" s="2" t="s">
        <v>9</v>
      </c>
      <c r="V349" s="1">
        <v>7752680</v>
      </c>
      <c r="W349" s="1">
        <v>0</v>
      </c>
      <c r="X349" s="2" t="s">
        <v>0</v>
      </c>
      <c r="Y349" s="1">
        <v>0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41" t="s">
        <v>1</v>
      </c>
      <c r="AN349" s="2" t="s">
        <v>1</v>
      </c>
      <c r="AO349" s="141" t="s">
        <v>1</v>
      </c>
      <c r="AP349" s="2">
        <v>0</v>
      </c>
    </row>
    <row r="350" spans="1:42" x14ac:dyDescent="0.25">
      <c r="A350" s="2" t="s">
        <v>493</v>
      </c>
      <c r="B350" s="47">
        <v>44382</v>
      </c>
      <c r="C350" s="2" t="s">
        <v>6</v>
      </c>
      <c r="D350" s="2" t="s">
        <v>19</v>
      </c>
      <c r="E350" s="2" t="s">
        <v>185</v>
      </c>
      <c r="F350" s="2" t="s">
        <v>1257</v>
      </c>
      <c r="G350" s="2" t="s">
        <v>3</v>
      </c>
      <c r="H350" s="2" t="s">
        <v>2058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 t="s">
        <v>1</v>
      </c>
      <c r="Q350" s="1">
        <v>944406436.89999998</v>
      </c>
      <c r="R350" s="1">
        <v>0</v>
      </c>
      <c r="S350" s="1">
        <v>589725240</v>
      </c>
      <c r="T350" s="1">
        <v>0</v>
      </c>
      <c r="U350" s="2" t="s">
        <v>0</v>
      </c>
      <c r="V350" s="1">
        <v>0</v>
      </c>
      <c r="W350" s="1">
        <v>305759652.5</v>
      </c>
      <c r="X350" s="2" t="s">
        <v>9</v>
      </c>
      <c r="Y350" s="1">
        <v>48921544.399999999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41" t="s">
        <v>1</v>
      </c>
      <c r="AN350" s="2" t="s">
        <v>1</v>
      </c>
      <c r="AO350" s="141" t="s">
        <v>1</v>
      </c>
      <c r="AP350" s="2">
        <v>0</v>
      </c>
    </row>
    <row r="351" spans="1:42" x14ac:dyDescent="0.25">
      <c r="A351" s="2" t="s">
        <v>494</v>
      </c>
      <c r="B351" s="47">
        <v>44382</v>
      </c>
      <c r="C351" s="2" t="s">
        <v>6</v>
      </c>
      <c r="D351" s="2" t="s">
        <v>17</v>
      </c>
      <c r="E351" s="2" t="s">
        <v>183</v>
      </c>
      <c r="F351" s="2" t="s">
        <v>2059</v>
      </c>
      <c r="G351" s="2" t="s">
        <v>3</v>
      </c>
      <c r="H351" s="2" t="s">
        <v>2060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102027461.25</v>
      </c>
      <c r="R351" s="1">
        <v>0</v>
      </c>
      <c r="S351" s="1">
        <v>97703271.25</v>
      </c>
      <c r="T351" s="1">
        <v>0</v>
      </c>
      <c r="U351" s="2" t="s">
        <v>0</v>
      </c>
      <c r="V351" s="1">
        <v>0</v>
      </c>
      <c r="W351" s="1">
        <v>3727750</v>
      </c>
      <c r="X351" s="2" t="s">
        <v>0</v>
      </c>
      <c r="Y351" s="1">
        <v>596440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41" t="s">
        <v>1</v>
      </c>
      <c r="AN351" s="2" t="s">
        <v>1</v>
      </c>
      <c r="AO351" s="141" t="s">
        <v>1</v>
      </c>
      <c r="AP351" s="2">
        <v>0</v>
      </c>
    </row>
    <row r="352" spans="1:42" x14ac:dyDescent="0.25">
      <c r="A352" s="2" t="s">
        <v>495</v>
      </c>
      <c r="B352" s="47">
        <v>44382</v>
      </c>
      <c r="C352" s="2" t="s">
        <v>6</v>
      </c>
      <c r="D352" s="2" t="s">
        <v>10</v>
      </c>
      <c r="E352" s="2" t="s">
        <v>178</v>
      </c>
      <c r="F352" s="2" t="s">
        <v>2061</v>
      </c>
      <c r="G352" s="2" t="s">
        <v>3</v>
      </c>
      <c r="H352" s="2" t="s">
        <v>2062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279514508.64999998</v>
      </c>
      <c r="R352" s="1">
        <v>0</v>
      </c>
      <c r="S352" s="1">
        <v>158957938.75</v>
      </c>
      <c r="T352" s="1">
        <v>0</v>
      </c>
      <c r="U352" s="2" t="s">
        <v>0</v>
      </c>
      <c r="V352" s="1">
        <v>0</v>
      </c>
      <c r="W352" s="1">
        <v>103928077.5</v>
      </c>
      <c r="X352" s="2" t="s">
        <v>9</v>
      </c>
      <c r="Y352" s="1">
        <v>16628492.4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41" t="s">
        <v>1</v>
      </c>
      <c r="AN352" s="2" t="s">
        <v>1</v>
      </c>
      <c r="AO352" s="141" t="s">
        <v>1</v>
      </c>
      <c r="AP352" s="2">
        <v>0</v>
      </c>
    </row>
    <row r="353" spans="1:42" x14ac:dyDescent="0.25">
      <c r="A353" s="2" t="s">
        <v>496</v>
      </c>
      <c r="B353" s="47">
        <v>44382</v>
      </c>
      <c r="C353" s="2" t="s">
        <v>6</v>
      </c>
      <c r="D353" s="2" t="s">
        <v>7</v>
      </c>
      <c r="E353" s="2" t="s">
        <v>736</v>
      </c>
      <c r="F353" s="2" t="s">
        <v>2063</v>
      </c>
      <c r="G353" s="2" t="s">
        <v>3</v>
      </c>
      <c r="H353" s="2" t="s">
        <v>2064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479065080</v>
      </c>
      <c r="R353" s="1">
        <v>0</v>
      </c>
      <c r="S353" s="1">
        <v>403084500</v>
      </c>
      <c r="T353" s="1">
        <v>0</v>
      </c>
      <c r="U353" s="2" t="s">
        <v>0</v>
      </c>
      <c r="V353" s="1">
        <v>0</v>
      </c>
      <c r="W353" s="1">
        <v>65500500</v>
      </c>
      <c r="X353" s="2" t="s">
        <v>9</v>
      </c>
      <c r="Y353" s="1">
        <v>10480080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41" t="s">
        <v>1</v>
      </c>
      <c r="AN353" s="2" t="s">
        <v>1</v>
      </c>
      <c r="AO353" s="141" t="s">
        <v>1</v>
      </c>
      <c r="AP353" s="2">
        <v>0</v>
      </c>
    </row>
    <row r="354" spans="1:42" x14ac:dyDescent="0.25">
      <c r="A354" s="2" t="s">
        <v>497</v>
      </c>
      <c r="B354" s="47">
        <v>44382</v>
      </c>
      <c r="C354" s="2" t="s">
        <v>6</v>
      </c>
      <c r="D354" s="2" t="s">
        <v>5</v>
      </c>
      <c r="E354" s="2" t="s">
        <v>175</v>
      </c>
      <c r="F354" s="2" t="s">
        <v>1085</v>
      </c>
      <c r="G354" s="2" t="s">
        <v>3</v>
      </c>
      <c r="H354" s="2" t="s">
        <v>2065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521321898.5</v>
      </c>
      <c r="R354" s="1">
        <v>0</v>
      </c>
      <c r="S354" s="1">
        <v>456645475</v>
      </c>
      <c r="T354" s="1">
        <v>0</v>
      </c>
      <c r="U354" s="2" t="s">
        <v>0</v>
      </c>
      <c r="V354" s="1">
        <v>0</v>
      </c>
      <c r="W354" s="1">
        <v>55755537.5</v>
      </c>
      <c r="X354" s="2" t="s">
        <v>9</v>
      </c>
      <c r="Y354" s="1">
        <v>8920886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41" t="s">
        <v>1</v>
      </c>
      <c r="AN354" s="2" t="s">
        <v>1</v>
      </c>
      <c r="AO354" s="141" t="s">
        <v>1</v>
      </c>
      <c r="AP354" s="2">
        <v>0</v>
      </c>
    </row>
    <row r="355" spans="1:42" x14ac:dyDescent="0.25">
      <c r="A355" s="2" t="s">
        <v>498</v>
      </c>
      <c r="B355" s="47">
        <v>44382</v>
      </c>
      <c r="C355" s="2" t="s">
        <v>6</v>
      </c>
      <c r="D355" s="2" t="s">
        <v>1245</v>
      </c>
      <c r="E355" s="2" t="s">
        <v>1246</v>
      </c>
      <c r="F355" s="2" t="s">
        <v>2066</v>
      </c>
      <c r="G355" s="2" t="s">
        <v>3</v>
      </c>
      <c r="H355" s="2" t="s">
        <v>2067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71450291.25</v>
      </c>
      <c r="R355" s="1">
        <v>0</v>
      </c>
      <c r="S355" s="1">
        <v>71450291.25</v>
      </c>
      <c r="T355" s="1">
        <v>0</v>
      </c>
      <c r="U355" s="2" t="s">
        <v>0</v>
      </c>
      <c r="V355" s="1">
        <v>0</v>
      </c>
      <c r="W355" s="1">
        <v>0</v>
      </c>
      <c r="X355" s="2" t="s">
        <v>0</v>
      </c>
      <c r="Y355" s="1">
        <v>0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41" t="s">
        <v>1</v>
      </c>
      <c r="AN355" s="2" t="s">
        <v>1</v>
      </c>
      <c r="AO355" s="141" t="s">
        <v>1</v>
      </c>
      <c r="AP355" s="2">
        <v>0</v>
      </c>
    </row>
    <row r="356" spans="1:42" x14ac:dyDescent="0.25">
      <c r="A356" s="2" t="s">
        <v>499</v>
      </c>
      <c r="B356" s="47">
        <v>44382</v>
      </c>
      <c r="C356" s="2" t="s">
        <v>6</v>
      </c>
      <c r="D356" s="2" t="s">
        <v>1245</v>
      </c>
      <c r="E356" s="2" t="s">
        <v>1246</v>
      </c>
      <c r="F356" s="2" t="s">
        <v>2066</v>
      </c>
      <c r="G356" s="2" t="s">
        <v>3</v>
      </c>
      <c r="H356" s="2" t="s">
        <v>2068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1081</v>
      </c>
      <c r="P356" s="2" t="s">
        <v>1082</v>
      </c>
      <c r="Q356" s="1">
        <v>3382600</v>
      </c>
      <c r="R356" s="1">
        <v>0</v>
      </c>
      <c r="S356" s="1">
        <v>3382600</v>
      </c>
      <c r="T356" s="1">
        <v>0</v>
      </c>
      <c r="U356" s="2" t="s">
        <v>0</v>
      </c>
      <c r="V356" s="1">
        <v>0</v>
      </c>
      <c r="W356" s="1">
        <v>0</v>
      </c>
      <c r="X356" s="2" t="s">
        <v>0</v>
      </c>
      <c r="Y356" s="1">
        <v>0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41" t="s">
        <v>1</v>
      </c>
      <c r="AN356" s="2" t="s">
        <v>1</v>
      </c>
      <c r="AO356" s="141" t="s">
        <v>1</v>
      </c>
      <c r="AP356" s="2">
        <v>0</v>
      </c>
    </row>
    <row r="357" spans="1:42" x14ac:dyDescent="0.25">
      <c r="A357" s="2" t="s">
        <v>500</v>
      </c>
      <c r="B357" s="47">
        <v>44382</v>
      </c>
      <c r="C357" s="2" t="s">
        <v>6</v>
      </c>
      <c r="D357" s="2" t="s">
        <v>1245</v>
      </c>
      <c r="E357" s="2" t="s">
        <v>1246</v>
      </c>
      <c r="F357" s="2" t="s">
        <v>2066</v>
      </c>
      <c r="G357" s="2" t="s">
        <v>3</v>
      </c>
      <c r="H357" s="2" t="s">
        <v>2069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28922660</v>
      </c>
      <c r="R357" s="1">
        <v>0</v>
      </c>
      <c r="S357" s="1">
        <v>26442000</v>
      </c>
      <c r="T357" s="1">
        <v>0</v>
      </c>
      <c r="U357" s="2" t="s">
        <v>0</v>
      </c>
      <c r="V357" s="1">
        <v>0</v>
      </c>
      <c r="W357" s="1">
        <v>2138500</v>
      </c>
      <c r="X357" s="2" t="s">
        <v>9</v>
      </c>
      <c r="Y357" s="1">
        <v>342160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41" t="s">
        <v>1</v>
      </c>
      <c r="AN357" s="2" t="s">
        <v>1</v>
      </c>
      <c r="AO357" s="141" t="s">
        <v>1</v>
      </c>
      <c r="AP357" s="2">
        <v>0</v>
      </c>
    </row>
    <row r="358" spans="1:42" x14ac:dyDescent="0.25">
      <c r="A358" s="2" t="s">
        <v>501</v>
      </c>
      <c r="B358" s="47">
        <v>44382</v>
      </c>
      <c r="C358" s="2" t="s">
        <v>6</v>
      </c>
      <c r="D358" s="2" t="s">
        <v>1245</v>
      </c>
      <c r="E358" s="2" t="s">
        <v>1246</v>
      </c>
      <c r="F358" s="2" t="s">
        <v>2066</v>
      </c>
      <c r="G358" s="2" t="s">
        <v>3</v>
      </c>
      <c r="H358" s="2" t="s">
        <v>2070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98516827.5</v>
      </c>
      <c r="R358" s="1">
        <v>0</v>
      </c>
      <c r="S358" s="1">
        <v>73992977.5</v>
      </c>
      <c r="T358" s="1">
        <v>0</v>
      </c>
      <c r="U358" s="2" t="s">
        <v>0</v>
      </c>
      <c r="V358" s="1">
        <v>0</v>
      </c>
      <c r="W358" s="1">
        <v>21141250</v>
      </c>
      <c r="X358" s="2" t="s">
        <v>9</v>
      </c>
      <c r="Y358" s="1">
        <v>3382600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41" t="s">
        <v>1</v>
      </c>
      <c r="AN358" s="2" t="s">
        <v>1</v>
      </c>
      <c r="AO358" s="141" t="s">
        <v>1</v>
      </c>
      <c r="AP358" s="2">
        <v>0</v>
      </c>
    </row>
    <row r="359" spans="1:42" x14ac:dyDescent="0.25">
      <c r="A359" s="2" t="s">
        <v>502</v>
      </c>
      <c r="B359" s="47">
        <v>44382</v>
      </c>
      <c r="C359" s="2" t="s">
        <v>6</v>
      </c>
      <c r="D359" s="2" t="s">
        <v>1245</v>
      </c>
      <c r="E359" s="2" t="s">
        <v>1246</v>
      </c>
      <c r="F359" s="2" t="s">
        <v>2066</v>
      </c>
      <c r="G359" s="2" t="s">
        <v>3</v>
      </c>
      <c r="H359" s="2" t="s">
        <v>2071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36981620</v>
      </c>
      <c r="R359" s="1">
        <v>0</v>
      </c>
      <c r="S359" s="1">
        <v>35356750</v>
      </c>
      <c r="T359" s="1">
        <v>0</v>
      </c>
      <c r="U359" s="2" t="s">
        <v>0</v>
      </c>
      <c r="V359" s="1">
        <v>0</v>
      </c>
      <c r="W359" s="1">
        <v>1400750</v>
      </c>
      <c r="X359" s="2" t="s">
        <v>0</v>
      </c>
      <c r="Y359" s="1">
        <v>224120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41" t="s">
        <v>1</v>
      </c>
      <c r="AN359" s="2" t="s">
        <v>1</v>
      </c>
      <c r="AO359" s="141" t="s">
        <v>1</v>
      </c>
      <c r="AP359" s="2">
        <v>0</v>
      </c>
    </row>
    <row r="360" spans="1:42" x14ac:dyDescent="0.25">
      <c r="A360" s="2" t="s">
        <v>503</v>
      </c>
      <c r="B360" s="47">
        <v>44382</v>
      </c>
      <c r="C360" s="2" t="s">
        <v>6</v>
      </c>
      <c r="D360" s="2" t="s">
        <v>1245</v>
      </c>
      <c r="E360" s="2" t="s">
        <v>1246</v>
      </c>
      <c r="F360" s="2" t="s">
        <v>2066</v>
      </c>
      <c r="G360" s="2" t="s">
        <v>3</v>
      </c>
      <c r="H360" s="2" t="s">
        <v>2072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22209460</v>
      </c>
      <c r="R360" s="1">
        <v>0</v>
      </c>
      <c r="S360" s="1">
        <v>3084250</v>
      </c>
      <c r="T360" s="1">
        <v>0</v>
      </c>
      <c r="U360" s="2" t="s">
        <v>0</v>
      </c>
      <c r="V360" s="1">
        <v>0</v>
      </c>
      <c r="W360" s="1">
        <v>16487250</v>
      </c>
      <c r="X360" s="2" t="s">
        <v>9</v>
      </c>
      <c r="Y360" s="1">
        <v>2637960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41" t="s">
        <v>1</v>
      </c>
      <c r="AN360" s="2" t="s">
        <v>1</v>
      </c>
      <c r="AO360" s="141" t="s">
        <v>1</v>
      </c>
      <c r="AP360" s="2">
        <v>0</v>
      </c>
    </row>
    <row r="361" spans="1:42" x14ac:dyDescent="0.25">
      <c r="A361" s="2" t="s">
        <v>504</v>
      </c>
      <c r="B361" s="47">
        <v>44382</v>
      </c>
      <c r="C361" s="2" t="s">
        <v>6</v>
      </c>
      <c r="D361" s="2" t="s">
        <v>1245</v>
      </c>
      <c r="E361" s="2" t="s">
        <v>1246</v>
      </c>
      <c r="F361" s="2" t="s">
        <v>2066</v>
      </c>
      <c r="G361" s="2" t="s">
        <v>3</v>
      </c>
      <c r="H361" s="2" t="s">
        <v>2073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16393975</v>
      </c>
      <c r="R361" s="1">
        <v>0</v>
      </c>
      <c r="S361" s="1">
        <v>15074475</v>
      </c>
      <c r="T361" s="1">
        <v>0</v>
      </c>
      <c r="U361" s="2" t="s">
        <v>0</v>
      </c>
      <c r="V361" s="1">
        <v>0</v>
      </c>
      <c r="W361" s="1">
        <v>1137500</v>
      </c>
      <c r="X361" s="2" t="s">
        <v>9</v>
      </c>
      <c r="Y361" s="1">
        <v>182000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41" t="s">
        <v>1</v>
      </c>
      <c r="AN361" s="2" t="s">
        <v>1</v>
      </c>
      <c r="AO361" s="141" t="s">
        <v>1</v>
      </c>
      <c r="AP361" s="2">
        <v>0</v>
      </c>
    </row>
    <row r="362" spans="1:42" x14ac:dyDescent="0.25">
      <c r="A362" s="2" t="s">
        <v>505</v>
      </c>
      <c r="B362" s="47">
        <v>44382</v>
      </c>
      <c r="C362" s="2" t="s">
        <v>6</v>
      </c>
      <c r="D362" s="2" t="s">
        <v>1245</v>
      </c>
      <c r="E362" s="2" t="s">
        <v>1246</v>
      </c>
      <c r="F362" s="2" t="s">
        <v>2066</v>
      </c>
      <c r="G362" s="2" t="s">
        <v>3</v>
      </c>
      <c r="H362" s="2" t="s">
        <v>2074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1208</v>
      </c>
      <c r="P362" s="2" t="s">
        <v>1209</v>
      </c>
      <c r="Q362" s="1">
        <v>43422600</v>
      </c>
      <c r="R362" s="1">
        <v>0</v>
      </c>
      <c r="S362" s="1">
        <v>18427500</v>
      </c>
      <c r="T362" s="1">
        <v>21547500</v>
      </c>
      <c r="U362" s="2" t="s">
        <v>9</v>
      </c>
      <c r="V362" s="1">
        <v>3447600</v>
      </c>
      <c r="W362" s="1">
        <v>0</v>
      </c>
      <c r="X362" s="2" t="s">
        <v>0</v>
      </c>
      <c r="Y362" s="1">
        <v>0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41" t="s">
        <v>1</v>
      </c>
      <c r="AN362" s="2" t="s">
        <v>1</v>
      </c>
      <c r="AO362" s="141" t="s">
        <v>1</v>
      </c>
      <c r="AP362" s="2">
        <v>0</v>
      </c>
    </row>
    <row r="363" spans="1:42" x14ac:dyDescent="0.25">
      <c r="A363" s="2" t="s">
        <v>506</v>
      </c>
      <c r="B363" s="47">
        <v>44382</v>
      </c>
      <c r="C363" s="2" t="s">
        <v>6</v>
      </c>
      <c r="D363" s="2" t="s">
        <v>1245</v>
      </c>
      <c r="E363" s="2" t="s">
        <v>1246</v>
      </c>
      <c r="F363" s="2" t="s">
        <v>2066</v>
      </c>
      <c r="G363" s="2" t="s">
        <v>3</v>
      </c>
      <c r="H363" s="2" t="s">
        <v>2075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24027705</v>
      </c>
      <c r="R363" s="1">
        <v>0</v>
      </c>
      <c r="S363" s="1">
        <v>20299175</v>
      </c>
      <c r="T363" s="1">
        <v>0</v>
      </c>
      <c r="U363" s="2" t="s">
        <v>0</v>
      </c>
      <c r="V363" s="1">
        <v>0</v>
      </c>
      <c r="W363" s="1">
        <v>3214250</v>
      </c>
      <c r="X363" s="2" t="s">
        <v>9</v>
      </c>
      <c r="Y363" s="1">
        <v>514280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41" t="s">
        <v>1</v>
      </c>
      <c r="AN363" s="2" t="s">
        <v>1</v>
      </c>
      <c r="AO363" s="141" t="s">
        <v>1</v>
      </c>
      <c r="AP363" s="2">
        <v>0</v>
      </c>
    </row>
    <row r="364" spans="1:42" x14ac:dyDescent="0.25">
      <c r="A364" s="2" t="s">
        <v>507</v>
      </c>
      <c r="B364" s="47">
        <v>44382</v>
      </c>
      <c r="C364" s="2" t="s">
        <v>6</v>
      </c>
      <c r="D364" s="2" t="s">
        <v>890</v>
      </c>
      <c r="E364" s="2" t="s">
        <v>856</v>
      </c>
      <c r="F364" s="2" t="s">
        <v>2076</v>
      </c>
      <c r="G364" s="2" t="s">
        <v>3</v>
      </c>
      <c r="H364" s="2" t="s">
        <v>1127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98</v>
      </c>
      <c r="P364" s="2" t="s">
        <v>1</v>
      </c>
      <c r="Q364" s="1"/>
      <c r="R364" s="1">
        <v>0</v>
      </c>
      <c r="S364" s="1"/>
      <c r="T364" s="1">
        <v>0</v>
      </c>
      <c r="U364" s="2" t="s">
        <v>0</v>
      </c>
      <c r="V364" s="1">
        <v>0</v>
      </c>
      <c r="W364" s="1">
        <v>0</v>
      </c>
      <c r="X364" s="2" t="s">
        <v>9</v>
      </c>
      <c r="Y364" s="1">
        <v>0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41"/>
      <c r="AN364" s="2"/>
      <c r="AO364" s="141"/>
      <c r="AP364" s="2">
        <v>0</v>
      </c>
    </row>
    <row r="365" spans="1:42" x14ac:dyDescent="0.25">
      <c r="A365" s="2" t="s">
        <v>508</v>
      </c>
      <c r="B365" s="47">
        <v>44383</v>
      </c>
      <c r="C365" s="2" t="s">
        <v>6</v>
      </c>
      <c r="D365" s="2" t="s">
        <v>49</v>
      </c>
      <c r="E365" s="2" t="s">
        <v>230</v>
      </c>
      <c r="F365" s="2" t="s">
        <v>1068</v>
      </c>
      <c r="G365" s="2" t="s">
        <v>3</v>
      </c>
      <c r="H365" s="2" t="s">
        <v>2077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2368993888.1999998</v>
      </c>
      <c r="R365" s="1">
        <v>0</v>
      </c>
      <c r="S365" s="1">
        <v>1831504022.5</v>
      </c>
      <c r="T365" s="1">
        <v>0</v>
      </c>
      <c r="U365" s="2" t="s">
        <v>0</v>
      </c>
      <c r="V365" s="1">
        <v>0</v>
      </c>
      <c r="W365" s="1">
        <v>463353332.5</v>
      </c>
      <c r="X365" s="2" t="s">
        <v>0</v>
      </c>
      <c r="Y365" s="1">
        <v>74136533.199999988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41" t="s">
        <v>1</v>
      </c>
      <c r="AN365" s="2" t="s">
        <v>1</v>
      </c>
      <c r="AO365" s="141" t="s">
        <v>1</v>
      </c>
      <c r="AP365" s="2">
        <v>0</v>
      </c>
    </row>
    <row r="366" spans="1:42" x14ac:dyDescent="0.25">
      <c r="A366" s="2" t="s">
        <v>509</v>
      </c>
      <c r="B366" s="47">
        <v>44383</v>
      </c>
      <c r="C366" s="2" t="s">
        <v>6</v>
      </c>
      <c r="D366" s="2" t="s">
        <v>49</v>
      </c>
      <c r="E366" s="2" t="s">
        <v>230</v>
      </c>
      <c r="F366" s="2" t="s">
        <v>1068</v>
      </c>
      <c r="G366" s="2" t="s">
        <v>3</v>
      </c>
      <c r="H366" s="2" t="s">
        <v>2078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1551</v>
      </c>
      <c r="P366" s="2" t="s">
        <v>1552</v>
      </c>
      <c r="Q366" s="1">
        <v>163840350.69999999</v>
      </c>
      <c r="R366" s="1">
        <v>0</v>
      </c>
      <c r="S366" s="1">
        <v>113427307.5</v>
      </c>
      <c r="T366" s="1">
        <v>43459520</v>
      </c>
      <c r="U366" s="2" t="s">
        <v>9</v>
      </c>
      <c r="V366" s="1">
        <v>6953523.2000000002</v>
      </c>
      <c r="W366" s="1">
        <v>0</v>
      </c>
      <c r="X366" s="2" t="s">
        <v>0</v>
      </c>
      <c r="Y366" s="1">
        <v>0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41" t="s">
        <v>1</v>
      </c>
      <c r="AN366" s="2" t="s">
        <v>1</v>
      </c>
      <c r="AO366" s="141" t="s">
        <v>1</v>
      </c>
      <c r="AP366" s="2">
        <v>0</v>
      </c>
    </row>
    <row r="367" spans="1:42" x14ac:dyDescent="0.25">
      <c r="A367" s="2" t="s">
        <v>510</v>
      </c>
      <c r="B367" s="47">
        <v>44383</v>
      </c>
      <c r="C367" s="2" t="s">
        <v>6</v>
      </c>
      <c r="D367" s="2" t="s">
        <v>49</v>
      </c>
      <c r="E367" s="2" t="s">
        <v>230</v>
      </c>
      <c r="F367" s="2" t="s">
        <v>1068</v>
      </c>
      <c r="G367" s="2" t="s">
        <v>3</v>
      </c>
      <c r="H367" s="2" t="s">
        <v>2079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159576576.25</v>
      </c>
      <c r="R367" s="1">
        <v>0</v>
      </c>
      <c r="S367" s="1">
        <v>138943366.25</v>
      </c>
      <c r="T367" s="1">
        <v>0</v>
      </c>
      <c r="U367" s="2" t="s">
        <v>0</v>
      </c>
      <c r="V367" s="1">
        <v>0</v>
      </c>
      <c r="W367" s="1">
        <v>17787250</v>
      </c>
      <c r="X367" s="2" t="s">
        <v>0</v>
      </c>
      <c r="Y367" s="1">
        <v>2845960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41" t="s">
        <v>1</v>
      </c>
      <c r="AN367" s="2" t="s">
        <v>1</v>
      </c>
      <c r="AO367" s="141" t="s">
        <v>1</v>
      </c>
      <c r="AP367" s="2">
        <v>0</v>
      </c>
    </row>
    <row r="368" spans="1:42" x14ac:dyDescent="0.25">
      <c r="A368" s="2" t="s">
        <v>511</v>
      </c>
      <c r="B368" s="47">
        <v>44383</v>
      </c>
      <c r="C368" s="2" t="s">
        <v>27</v>
      </c>
      <c r="D368" s="2" t="s">
        <v>49</v>
      </c>
      <c r="E368" s="2" t="s">
        <v>221</v>
      </c>
      <c r="F368" s="2" t="s">
        <v>2080</v>
      </c>
      <c r="G368" s="2" t="s">
        <v>3</v>
      </c>
      <c r="H368" s="2" t="s">
        <v>2081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648865476.75</v>
      </c>
      <c r="R368" s="1">
        <v>0</v>
      </c>
      <c r="S368" s="1">
        <v>424240300</v>
      </c>
      <c r="T368" s="1">
        <v>0</v>
      </c>
      <c r="U368" s="2" t="s">
        <v>0</v>
      </c>
      <c r="V368" s="1">
        <v>0</v>
      </c>
      <c r="W368" s="1">
        <v>193642393.75</v>
      </c>
      <c r="X368" s="2" t="s">
        <v>9</v>
      </c>
      <c r="Y368" s="1">
        <v>30982783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41" t="s">
        <v>1</v>
      </c>
      <c r="AN368" s="2" t="s">
        <v>1</v>
      </c>
      <c r="AO368" s="141" t="s">
        <v>1</v>
      </c>
      <c r="AP368" s="2">
        <v>0</v>
      </c>
    </row>
    <row r="369" spans="1:42" x14ac:dyDescent="0.25">
      <c r="A369" s="2" t="s">
        <v>520</v>
      </c>
      <c r="B369" s="47">
        <v>44383</v>
      </c>
      <c r="C369" s="2" t="s">
        <v>35</v>
      </c>
      <c r="D369" s="2" t="s">
        <v>42</v>
      </c>
      <c r="E369" s="2" t="s">
        <v>217</v>
      </c>
      <c r="F369" s="2" t="s">
        <v>1998</v>
      </c>
      <c r="G369" s="2" t="s">
        <v>3</v>
      </c>
      <c r="H369" s="2" t="s">
        <v>2082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125089872.5</v>
      </c>
      <c r="R369" s="1">
        <v>0</v>
      </c>
      <c r="S369" s="1">
        <v>124976772.5</v>
      </c>
      <c r="T369" s="1">
        <v>0</v>
      </c>
      <c r="U369" s="2" t="s">
        <v>0</v>
      </c>
      <c r="V369" s="1">
        <v>0</v>
      </c>
      <c r="W369" s="1">
        <v>97500</v>
      </c>
      <c r="X369" s="2" t="s">
        <v>0</v>
      </c>
      <c r="Y369" s="1">
        <v>15600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41" t="s">
        <v>1</v>
      </c>
      <c r="AN369" s="2" t="s">
        <v>1</v>
      </c>
      <c r="AO369" s="141" t="s">
        <v>1</v>
      </c>
      <c r="AP369" s="2">
        <v>0</v>
      </c>
    </row>
    <row r="370" spans="1:42" x14ac:dyDescent="0.25">
      <c r="A370" s="2" t="s">
        <v>588</v>
      </c>
      <c r="B370" s="47">
        <v>44384</v>
      </c>
      <c r="C370" s="2" t="s">
        <v>35</v>
      </c>
      <c r="D370" s="2" t="s">
        <v>42</v>
      </c>
      <c r="E370" s="2" t="s">
        <v>217</v>
      </c>
      <c r="F370" s="2" t="s">
        <v>2083</v>
      </c>
      <c r="G370" s="2" t="s">
        <v>3</v>
      </c>
      <c r="H370" s="2" t="s">
        <v>2084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216051183.75</v>
      </c>
      <c r="R370" s="1">
        <v>0</v>
      </c>
      <c r="S370" s="1">
        <v>198407583.75</v>
      </c>
      <c r="T370" s="1">
        <v>0</v>
      </c>
      <c r="U370" s="2" t="s">
        <v>0</v>
      </c>
      <c r="V370" s="1">
        <v>0</v>
      </c>
      <c r="W370" s="1">
        <v>15210000</v>
      </c>
      <c r="X370" s="2" t="s">
        <v>0</v>
      </c>
      <c r="Y370" s="1">
        <v>2433600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41" t="s">
        <v>1</v>
      </c>
      <c r="AN370" s="2" t="s">
        <v>1</v>
      </c>
      <c r="AO370" s="141" t="s">
        <v>1</v>
      </c>
      <c r="AP370" s="2">
        <v>0</v>
      </c>
    </row>
    <row r="371" spans="1:42" x14ac:dyDescent="0.25">
      <c r="A371" s="2" t="s">
        <v>514</v>
      </c>
      <c r="B371" s="47">
        <v>44383</v>
      </c>
      <c r="C371" s="2" t="s">
        <v>6</v>
      </c>
      <c r="D371" s="2" t="s">
        <v>42</v>
      </c>
      <c r="E371" s="2" t="s">
        <v>219</v>
      </c>
      <c r="F371" s="2" t="s">
        <v>1056</v>
      </c>
      <c r="G371" s="2" t="s">
        <v>3</v>
      </c>
      <c r="H371" s="2" t="s">
        <v>2085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2004245168.53</v>
      </c>
      <c r="R371" s="1">
        <v>0</v>
      </c>
      <c r="S371" s="1">
        <v>1535053738.75</v>
      </c>
      <c r="T371" s="1">
        <v>0</v>
      </c>
      <c r="U371" s="2" t="s">
        <v>0</v>
      </c>
      <c r="V371" s="1">
        <v>0</v>
      </c>
      <c r="W371" s="1">
        <v>404475370.5</v>
      </c>
      <c r="X371" s="2" t="s">
        <v>9</v>
      </c>
      <c r="Y371" s="1">
        <v>64716059.280000001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41" t="s">
        <v>1</v>
      </c>
      <c r="AN371" s="2" t="s">
        <v>1</v>
      </c>
      <c r="AO371" s="141" t="s">
        <v>1</v>
      </c>
      <c r="AP371" s="2">
        <v>0</v>
      </c>
    </row>
    <row r="372" spans="1:42" x14ac:dyDescent="0.25">
      <c r="A372" s="2" t="s">
        <v>515</v>
      </c>
      <c r="B372" s="47">
        <v>44383</v>
      </c>
      <c r="C372" s="2" t="s">
        <v>27</v>
      </c>
      <c r="D372" s="2" t="s">
        <v>42</v>
      </c>
      <c r="E372" s="2" t="s">
        <v>212</v>
      </c>
      <c r="F372" s="2" t="s">
        <v>1714</v>
      </c>
      <c r="G372" s="2" t="s">
        <v>3</v>
      </c>
      <c r="H372" s="2" t="s">
        <v>2086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522321244.14999998</v>
      </c>
      <c r="R372" s="1">
        <v>0</v>
      </c>
      <c r="S372" s="1">
        <v>409359716.25</v>
      </c>
      <c r="T372" s="1">
        <v>0</v>
      </c>
      <c r="U372" s="2" t="s">
        <v>0</v>
      </c>
      <c r="V372" s="1">
        <v>0</v>
      </c>
      <c r="W372" s="1">
        <v>97380627.5</v>
      </c>
      <c r="X372" s="2" t="s">
        <v>9</v>
      </c>
      <c r="Y372" s="1">
        <v>15580900.4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41" t="s">
        <v>1</v>
      </c>
      <c r="AN372" s="2" t="s">
        <v>1</v>
      </c>
      <c r="AO372" s="141" t="s">
        <v>1</v>
      </c>
      <c r="AP372" s="2">
        <v>0</v>
      </c>
    </row>
    <row r="373" spans="1:42" x14ac:dyDescent="0.25">
      <c r="A373" s="2" t="s">
        <v>516</v>
      </c>
      <c r="B373" s="47">
        <v>44383</v>
      </c>
      <c r="C373" s="2" t="s">
        <v>27</v>
      </c>
      <c r="D373" s="2" t="s">
        <v>42</v>
      </c>
      <c r="E373" s="2" t="s">
        <v>212</v>
      </c>
      <c r="F373" s="2" t="s">
        <v>1708</v>
      </c>
      <c r="G373" s="2" t="s">
        <v>3</v>
      </c>
      <c r="H373" s="2" t="s">
        <v>2087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734</v>
      </c>
      <c r="P373" s="2" t="s">
        <v>735</v>
      </c>
      <c r="Q373" s="1">
        <v>37560250</v>
      </c>
      <c r="R373" s="1">
        <v>0</v>
      </c>
      <c r="S373" s="1">
        <v>15505750</v>
      </c>
      <c r="T373" s="1">
        <v>19012500</v>
      </c>
      <c r="U373" s="2" t="s">
        <v>9</v>
      </c>
      <c r="V373" s="1">
        <v>3042000</v>
      </c>
      <c r="W373" s="1">
        <v>0</v>
      </c>
      <c r="X373" s="2" t="s">
        <v>0</v>
      </c>
      <c r="Y373" s="1">
        <v>0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41" t="s">
        <v>1</v>
      </c>
      <c r="AN373" s="2" t="s">
        <v>1</v>
      </c>
      <c r="AO373" s="141" t="s">
        <v>1</v>
      </c>
      <c r="AP373" s="2">
        <v>0</v>
      </c>
    </row>
    <row r="374" spans="1:42" x14ac:dyDescent="0.25">
      <c r="A374" s="2" t="s">
        <v>517</v>
      </c>
      <c r="B374" s="47">
        <v>44383</v>
      </c>
      <c r="C374" s="2" t="s">
        <v>27</v>
      </c>
      <c r="D374" s="2" t="s">
        <v>42</v>
      </c>
      <c r="E374" s="2" t="s">
        <v>212</v>
      </c>
      <c r="F374" s="2" t="s">
        <v>1714</v>
      </c>
      <c r="G374" s="2" t="s">
        <v>3</v>
      </c>
      <c r="H374" s="2" t="s">
        <v>2088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362381220</v>
      </c>
      <c r="R374" s="1">
        <v>0</v>
      </c>
      <c r="S374" s="1">
        <v>279803140</v>
      </c>
      <c r="T374" s="1">
        <v>0</v>
      </c>
      <c r="U374" s="2" t="s">
        <v>0</v>
      </c>
      <c r="V374" s="1">
        <v>0</v>
      </c>
      <c r="W374" s="1">
        <v>71188000</v>
      </c>
      <c r="X374" s="2" t="s">
        <v>0</v>
      </c>
      <c r="Y374" s="1">
        <v>11390080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41" t="s">
        <v>1</v>
      </c>
      <c r="AN374" s="2" t="s">
        <v>1</v>
      </c>
      <c r="AO374" s="141" t="s">
        <v>1</v>
      </c>
      <c r="AP374" s="2">
        <v>0</v>
      </c>
    </row>
    <row r="375" spans="1:42" x14ac:dyDescent="0.25">
      <c r="A375" s="2" t="s">
        <v>589</v>
      </c>
      <c r="B375" s="47">
        <v>44384</v>
      </c>
      <c r="C375" s="2" t="s">
        <v>35</v>
      </c>
      <c r="D375" s="2" t="s">
        <v>42</v>
      </c>
      <c r="E375" s="2" t="s">
        <v>217</v>
      </c>
      <c r="F375" s="2" t="s">
        <v>2089</v>
      </c>
      <c r="G375" s="2" t="s">
        <v>3</v>
      </c>
      <c r="H375" s="2" t="s">
        <v>2090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2091</v>
      </c>
      <c r="P375" s="2" t="s">
        <v>2092</v>
      </c>
      <c r="Q375" s="1">
        <v>15860000</v>
      </c>
      <c r="R375" s="1">
        <v>0</v>
      </c>
      <c r="S375" s="1">
        <v>15860000</v>
      </c>
      <c r="T375" s="1">
        <v>0</v>
      </c>
      <c r="U375" s="2" t="s">
        <v>0</v>
      </c>
      <c r="V375" s="1">
        <v>0</v>
      </c>
      <c r="W375" s="1">
        <v>0</v>
      </c>
      <c r="X375" s="2" t="s">
        <v>0</v>
      </c>
      <c r="Y375" s="1">
        <v>0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41" t="s">
        <v>1</v>
      </c>
      <c r="AN375" s="2" t="s">
        <v>1</v>
      </c>
      <c r="AO375" s="141" t="s">
        <v>1</v>
      </c>
      <c r="AP375" s="2">
        <v>0</v>
      </c>
    </row>
    <row r="376" spans="1:42" x14ac:dyDescent="0.25">
      <c r="A376" s="2" t="s">
        <v>590</v>
      </c>
      <c r="B376" s="47">
        <v>44384</v>
      </c>
      <c r="C376" s="2" t="s">
        <v>35</v>
      </c>
      <c r="D376" s="2" t="s">
        <v>42</v>
      </c>
      <c r="E376" s="2" t="s">
        <v>217</v>
      </c>
      <c r="F376" s="2" t="s">
        <v>2093</v>
      </c>
      <c r="G376" s="2" t="s">
        <v>3</v>
      </c>
      <c r="H376" s="2" t="s">
        <v>2094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5550000</v>
      </c>
      <c r="R376" s="1">
        <v>0</v>
      </c>
      <c r="S376" s="1">
        <v>5550000</v>
      </c>
      <c r="T376" s="1">
        <v>0</v>
      </c>
      <c r="U376" s="2" t="s">
        <v>0</v>
      </c>
      <c r="V376" s="1">
        <v>0</v>
      </c>
      <c r="W376" s="1">
        <v>0</v>
      </c>
      <c r="X376" s="2" t="s">
        <v>0</v>
      </c>
      <c r="Y376" s="1">
        <v>0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41" t="s">
        <v>1</v>
      </c>
      <c r="AN376" s="2" t="s">
        <v>1</v>
      </c>
      <c r="AO376" s="141" t="s">
        <v>1</v>
      </c>
      <c r="AP376" s="2">
        <v>0</v>
      </c>
    </row>
    <row r="377" spans="1:42" x14ac:dyDescent="0.25">
      <c r="A377" s="2" t="s">
        <v>591</v>
      </c>
      <c r="B377" s="47">
        <v>44384</v>
      </c>
      <c r="C377" s="2" t="s">
        <v>35</v>
      </c>
      <c r="D377" s="2" t="s">
        <v>42</v>
      </c>
      <c r="E377" s="2" t="s">
        <v>217</v>
      </c>
      <c r="F377" s="2" t="s">
        <v>2089</v>
      </c>
      <c r="G377" s="2" t="s">
        <v>3</v>
      </c>
      <c r="H377" s="2" t="s">
        <v>2095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357</v>
      </c>
      <c r="P377" s="2" t="s">
        <v>1128</v>
      </c>
      <c r="Q377" s="1">
        <v>19662500</v>
      </c>
      <c r="R377" s="1">
        <v>0</v>
      </c>
      <c r="S377" s="1">
        <v>19662500</v>
      </c>
      <c r="T377" s="1">
        <v>0</v>
      </c>
      <c r="U377" s="2" t="s">
        <v>0</v>
      </c>
      <c r="V377" s="1">
        <v>0</v>
      </c>
      <c r="W377" s="1">
        <v>0</v>
      </c>
      <c r="X377" s="2" t="s">
        <v>0</v>
      </c>
      <c r="Y377" s="1">
        <v>0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41" t="s">
        <v>1</v>
      </c>
      <c r="AN377" s="2" t="s">
        <v>1</v>
      </c>
      <c r="AO377" s="141" t="s">
        <v>1</v>
      </c>
      <c r="AP377" s="2">
        <v>0</v>
      </c>
    </row>
    <row r="378" spans="1:42" x14ac:dyDescent="0.25">
      <c r="A378" s="2" t="s">
        <v>521</v>
      </c>
      <c r="B378" s="47">
        <v>44383</v>
      </c>
      <c r="C378" s="2" t="s">
        <v>6</v>
      </c>
      <c r="D378" s="2" t="s">
        <v>42</v>
      </c>
      <c r="E378" s="2" t="s">
        <v>215</v>
      </c>
      <c r="F378" s="2" t="s">
        <v>1095</v>
      </c>
      <c r="G378" s="2" t="s">
        <v>906</v>
      </c>
      <c r="H378" s="2" t="s">
        <v>2096</v>
      </c>
      <c r="I378" s="1"/>
      <c r="J378" s="1"/>
      <c r="K378" s="1"/>
      <c r="L378" s="1"/>
      <c r="M378" s="1">
        <v>0</v>
      </c>
      <c r="N378" s="2"/>
      <c r="O378" s="2" t="s">
        <v>2</v>
      </c>
      <c r="P378" s="2"/>
      <c r="Q378" s="1">
        <v>473938708</v>
      </c>
      <c r="R378" s="1">
        <v>0</v>
      </c>
      <c r="S378" s="1">
        <v>473938708</v>
      </c>
      <c r="T378" s="1">
        <v>0</v>
      </c>
      <c r="U378" s="2" t="s">
        <v>0</v>
      </c>
      <c r="V378" s="1">
        <v>0</v>
      </c>
      <c r="W378" s="1">
        <v>0</v>
      </c>
      <c r="X378" s="2" t="s">
        <v>0</v>
      </c>
      <c r="Y378" s="1">
        <v>0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41"/>
      <c r="AN378" s="2"/>
      <c r="AO378" s="141"/>
      <c r="AP378" s="2">
        <v>0</v>
      </c>
    </row>
    <row r="379" spans="1:42" x14ac:dyDescent="0.25">
      <c r="A379" s="2" t="s">
        <v>522</v>
      </c>
      <c r="B379" s="47">
        <v>44383</v>
      </c>
      <c r="C379" s="2" t="s">
        <v>6</v>
      </c>
      <c r="D379" s="2" t="s">
        <v>42</v>
      </c>
      <c r="E379" s="2" t="s">
        <v>215</v>
      </c>
      <c r="F379" s="2" t="s">
        <v>1095</v>
      </c>
      <c r="G379" s="2" t="s">
        <v>13</v>
      </c>
      <c r="H379" s="2"/>
      <c r="I379" s="1" t="s">
        <v>2097</v>
      </c>
      <c r="J379" s="1"/>
      <c r="K379" s="1"/>
      <c r="L379" s="1"/>
      <c r="M379" s="1">
        <v>0</v>
      </c>
      <c r="N379" s="2"/>
      <c r="O379" s="2" t="s">
        <v>1133</v>
      </c>
      <c r="P379" s="2"/>
      <c r="Q379" s="1">
        <v>-16250000</v>
      </c>
      <c r="R379" s="1">
        <v>0</v>
      </c>
      <c r="S379" s="1">
        <v>-16250000</v>
      </c>
      <c r="T379" s="1">
        <v>0</v>
      </c>
      <c r="U379" s="2" t="s">
        <v>0</v>
      </c>
      <c r="V379" s="1">
        <v>0</v>
      </c>
      <c r="W379" s="1">
        <v>0</v>
      </c>
      <c r="X379" s="2" t="s">
        <v>0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41"/>
      <c r="AN379" s="2"/>
      <c r="AO379" s="141"/>
      <c r="AP379" s="2">
        <v>0</v>
      </c>
    </row>
    <row r="380" spans="1:42" x14ac:dyDescent="0.25">
      <c r="A380" s="2" t="s">
        <v>523</v>
      </c>
      <c r="B380" s="47">
        <v>44383</v>
      </c>
      <c r="C380" s="2" t="s">
        <v>6</v>
      </c>
      <c r="D380" s="2" t="s">
        <v>38</v>
      </c>
      <c r="E380" s="2" t="s">
        <v>210</v>
      </c>
      <c r="F380" s="2" t="s">
        <v>2019</v>
      </c>
      <c r="G380" s="2" t="s">
        <v>3</v>
      </c>
      <c r="H380" s="2" t="s">
        <v>2098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1677643718.0999997</v>
      </c>
      <c r="R380" s="1">
        <v>0</v>
      </c>
      <c r="S380" s="1">
        <v>1171797728.75</v>
      </c>
      <c r="T380" s="1">
        <v>0</v>
      </c>
      <c r="U380" s="2" t="s">
        <v>0</v>
      </c>
      <c r="V380" s="1">
        <v>0</v>
      </c>
      <c r="W380" s="1">
        <v>436074128.75</v>
      </c>
      <c r="X380" s="2" t="s">
        <v>0</v>
      </c>
      <c r="Y380" s="1">
        <v>69771860.599999994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41" t="s">
        <v>1</v>
      </c>
      <c r="AN380" s="2" t="s">
        <v>1</v>
      </c>
      <c r="AO380" s="141" t="s">
        <v>1</v>
      </c>
      <c r="AP380" s="2">
        <v>0</v>
      </c>
    </row>
    <row r="381" spans="1:42" x14ac:dyDescent="0.25">
      <c r="A381" s="2" t="s">
        <v>524</v>
      </c>
      <c r="B381" s="47">
        <v>44383</v>
      </c>
      <c r="C381" s="2" t="s">
        <v>6</v>
      </c>
      <c r="D381" s="2" t="s">
        <v>38</v>
      </c>
      <c r="E381" s="2" t="s">
        <v>210</v>
      </c>
      <c r="F381" s="2" t="s">
        <v>2019</v>
      </c>
      <c r="G381" s="2" t="s">
        <v>3</v>
      </c>
      <c r="H381" s="2" t="s">
        <v>2099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2100</v>
      </c>
      <c r="P381" s="2" t="s">
        <v>1105</v>
      </c>
      <c r="Q381" s="1">
        <v>61423960</v>
      </c>
      <c r="R381" s="1">
        <v>0</v>
      </c>
      <c r="S381" s="1">
        <v>35230000</v>
      </c>
      <c r="T381" s="1">
        <v>22581000</v>
      </c>
      <c r="U381" s="2" t="s">
        <v>9</v>
      </c>
      <c r="V381" s="1">
        <v>3612960</v>
      </c>
      <c r="W381" s="1">
        <v>0</v>
      </c>
      <c r="X381" s="2" t="s">
        <v>0</v>
      </c>
      <c r="Y381" s="1">
        <v>0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41" t="s">
        <v>1</v>
      </c>
      <c r="AN381" s="2" t="s">
        <v>1</v>
      </c>
      <c r="AO381" s="141" t="s">
        <v>1</v>
      </c>
      <c r="AP381" s="2">
        <v>0</v>
      </c>
    </row>
    <row r="382" spans="1:42" x14ac:dyDescent="0.25">
      <c r="A382" s="2" t="s">
        <v>525</v>
      </c>
      <c r="B382" s="47">
        <v>44383</v>
      </c>
      <c r="C382" s="2" t="s">
        <v>6</v>
      </c>
      <c r="D382" s="2" t="s">
        <v>38</v>
      </c>
      <c r="E382" s="2" t="s">
        <v>210</v>
      </c>
      <c r="F382" s="2" t="s">
        <v>2019</v>
      </c>
      <c r="G382" s="2" t="s">
        <v>3</v>
      </c>
      <c r="H382" s="2" t="s">
        <v>2101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969651051.85000002</v>
      </c>
      <c r="R382" s="1">
        <v>0</v>
      </c>
      <c r="S382" s="1">
        <v>780425685</v>
      </c>
      <c r="T382" s="1">
        <v>0</v>
      </c>
      <c r="U382" s="2" t="s">
        <v>0</v>
      </c>
      <c r="V382" s="1">
        <v>0</v>
      </c>
      <c r="W382" s="1">
        <v>163125316.25</v>
      </c>
      <c r="X382" s="2" t="s">
        <v>9</v>
      </c>
      <c r="Y382" s="1">
        <v>26100050.599999998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41" t="s">
        <v>1</v>
      </c>
      <c r="AN382" s="2" t="s">
        <v>1</v>
      </c>
      <c r="AO382" s="141" t="s">
        <v>1</v>
      </c>
      <c r="AP382" s="2">
        <v>0</v>
      </c>
    </row>
    <row r="383" spans="1:42" x14ac:dyDescent="0.25">
      <c r="A383" s="2" t="s">
        <v>526</v>
      </c>
      <c r="B383" s="47">
        <v>44383</v>
      </c>
      <c r="C383" s="2" t="s">
        <v>6</v>
      </c>
      <c r="D383" s="2" t="s">
        <v>38</v>
      </c>
      <c r="E383" s="2" t="s">
        <v>210</v>
      </c>
      <c r="F383" s="2" t="s">
        <v>2019</v>
      </c>
      <c r="G383" s="2" t="s">
        <v>3</v>
      </c>
      <c r="H383" s="2" t="s">
        <v>2102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2103</v>
      </c>
      <c r="P383" s="2" t="s">
        <v>2104</v>
      </c>
      <c r="Q383" s="1">
        <v>96835180</v>
      </c>
      <c r="R383" s="1">
        <v>0</v>
      </c>
      <c r="S383" s="1">
        <v>56368000</v>
      </c>
      <c r="T383" s="1">
        <v>34885500</v>
      </c>
      <c r="U383" s="2" t="s">
        <v>9</v>
      </c>
      <c r="V383" s="1">
        <v>5581680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41" t="s">
        <v>1</v>
      </c>
      <c r="AN383" s="2" t="s">
        <v>1</v>
      </c>
      <c r="AO383" s="141" t="s">
        <v>1</v>
      </c>
      <c r="AP383" s="2">
        <v>0</v>
      </c>
    </row>
    <row r="384" spans="1:42" x14ac:dyDescent="0.25">
      <c r="A384" s="2" t="s">
        <v>527</v>
      </c>
      <c r="B384" s="47">
        <v>44383</v>
      </c>
      <c r="C384" s="2" t="s">
        <v>6</v>
      </c>
      <c r="D384" s="2" t="s">
        <v>38</v>
      </c>
      <c r="E384" s="2" t="s">
        <v>210</v>
      </c>
      <c r="F384" s="2" t="s">
        <v>2019</v>
      </c>
      <c r="G384" s="2" t="s">
        <v>3</v>
      </c>
      <c r="H384" s="2" t="s">
        <v>2105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836154819.04999995</v>
      </c>
      <c r="R384" s="1">
        <v>0</v>
      </c>
      <c r="S384" s="1">
        <v>625903566.25</v>
      </c>
      <c r="T384" s="1">
        <v>0</v>
      </c>
      <c r="U384" s="2" t="s">
        <v>0</v>
      </c>
      <c r="V384" s="1">
        <v>0</v>
      </c>
      <c r="W384" s="1">
        <v>181251080</v>
      </c>
      <c r="X384" s="2" t="s">
        <v>0</v>
      </c>
      <c r="Y384" s="1">
        <v>29000172.799999997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41" t="s">
        <v>1</v>
      </c>
      <c r="AN384" s="2" t="s">
        <v>1</v>
      </c>
      <c r="AO384" s="141" t="s">
        <v>1</v>
      </c>
      <c r="AP384" s="2">
        <v>0</v>
      </c>
    </row>
    <row r="385" spans="1:42" x14ac:dyDescent="0.25">
      <c r="A385" s="2" t="s">
        <v>528</v>
      </c>
      <c r="B385" s="47">
        <v>44383</v>
      </c>
      <c r="C385" s="2" t="s">
        <v>27</v>
      </c>
      <c r="D385" s="2" t="s">
        <v>38</v>
      </c>
      <c r="E385" s="2" t="s">
        <v>4</v>
      </c>
      <c r="F385" s="2" t="s">
        <v>1485</v>
      </c>
      <c r="G385" s="2" t="s">
        <v>13</v>
      </c>
      <c r="H385" s="2" t="s">
        <v>1</v>
      </c>
      <c r="I385" s="1" t="s">
        <v>2106</v>
      </c>
      <c r="J385" s="1" t="s">
        <v>1</v>
      </c>
      <c r="K385" s="1" t="s">
        <v>2107</v>
      </c>
      <c r="L385" s="1" t="s">
        <v>2108</v>
      </c>
      <c r="M385" s="1">
        <v>136445257.90000001</v>
      </c>
      <c r="N385" s="2" t="s">
        <v>12</v>
      </c>
      <c r="O385" s="2" t="s">
        <v>2109</v>
      </c>
      <c r="P385" s="2" t="s">
        <v>2110</v>
      </c>
      <c r="Q385" s="1">
        <v>-2381827.5</v>
      </c>
      <c r="R385" s="1">
        <v>0</v>
      </c>
      <c r="S385" s="1">
        <v>-2381827.5</v>
      </c>
      <c r="T385" s="1">
        <v>0</v>
      </c>
      <c r="U385" s="2" t="s">
        <v>0</v>
      </c>
      <c r="V385" s="1">
        <v>0</v>
      </c>
      <c r="W385" s="1">
        <v>0</v>
      </c>
      <c r="X385" s="2" t="s">
        <v>0</v>
      </c>
      <c r="Y385" s="1">
        <v>0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41" t="s">
        <v>1</v>
      </c>
      <c r="AN385" s="2" t="s">
        <v>1</v>
      </c>
      <c r="AO385" s="141" t="s">
        <v>1</v>
      </c>
      <c r="AP385" s="2">
        <v>0</v>
      </c>
    </row>
    <row r="386" spans="1:42" x14ac:dyDescent="0.25">
      <c r="A386" s="2" t="s">
        <v>529</v>
      </c>
      <c r="B386" s="47">
        <v>44383</v>
      </c>
      <c r="C386" s="2" t="s">
        <v>27</v>
      </c>
      <c r="D386" s="2" t="s">
        <v>38</v>
      </c>
      <c r="E386" s="2" t="s">
        <v>4</v>
      </c>
      <c r="F386" s="2" t="s">
        <v>1256</v>
      </c>
      <c r="G386" s="2" t="s">
        <v>3</v>
      </c>
      <c r="H386" s="2" t="s">
        <v>2111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2904027013.5399995</v>
      </c>
      <c r="R386" s="1">
        <v>0</v>
      </c>
      <c r="S386" s="1">
        <v>1957842211.1900001</v>
      </c>
      <c r="T386" s="1">
        <v>0</v>
      </c>
      <c r="U386" s="2" t="s">
        <v>0</v>
      </c>
      <c r="V386" s="1">
        <v>0</v>
      </c>
      <c r="W386" s="1">
        <v>815676553.75</v>
      </c>
      <c r="X386" s="2" t="s">
        <v>9</v>
      </c>
      <c r="Y386" s="1">
        <v>130508248.60000001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41" t="s">
        <v>1</v>
      </c>
      <c r="AN386" s="2" t="s">
        <v>1</v>
      </c>
      <c r="AO386" s="141" t="s">
        <v>1</v>
      </c>
      <c r="AP386" s="2">
        <v>0</v>
      </c>
    </row>
    <row r="387" spans="1:42" x14ac:dyDescent="0.25">
      <c r="A387" s="2" t="s">
        <v>592</v>
      </c>
      <c r="B387" s="47">
        <v>44384</v>
      </c>
      <c r="C387" s="2" t="s">
        <v>35</v>
      </c>
      <c r="D387" s="2" t="s">
        <v>42</v>
      </c>
      <c r="E387" s="2" t="s">
        <v>217</v>
      </c>
      <c r="F387" s="2" t="s">
        <v>2093</v>
      </c>
      <c r="G387" s="2" t="s">
        <v>3</v>
      </c>
      <c r="H387" s="2" t="s">
        <v>2112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958930857.5</v>
      </c>
      <c r="R387" s="1">
        <v>0</v>
      </c>
      <c r="S387" s="1">
        <v>898950157.5</v>
      </c>
      <c r="T387" s="1">
        <v>0</v>
      </c>
      <c r="U387" s="2" t="s">
        <v>0</v>
      </c>
      <c r="V387" s="1">
        <v>0</v>
      </c>
      <c r="W387" s="1">
        <v>51707500</v>
      </c>
      <c r="X387" s="2" t="s">
        <v>0</v>
      </c>
      <c r="Y387" s="1">
        <v>8273200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41" t="s">
        <v>1</v>
      </c>
      <c r="AN387" s="2" t="s">
        <v>1</v>
      </c>
      <c r="AO387" s="141" t="s">
        <v>1</v>
      </c>
      <c r="AP387" s="2">
        <v>0</v>
      </c>
    </row>
    <row r="388" spans="1:42" x14ac:dyDescent="0.25">
      <c r="A388" s="2" t="s">
        <v>593</v>
      </c>
      <c r="B388" s="47">
        <v>44384</v>
      </c>
      <c r="C388" s="2" t="s">
        <v>35</v>
      </c>
      <c r="D388" s="2" t="s">
        <v>42</v>
      </c>
      <c r="E388" s="2" t="s">
        <v>217</v>
      </c>
      <c r="F388" s="2" t="s">
        <v>2089</v>
      </c>
      <c r="G388" s="2" t="s">
        <v>3</v>
      </c>
      <c r="H388" s="2" t="s">
        <v>2113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930</v>
      </c>
      <c r="P388" s="2" t="s">
        <v>931</v>
      </c>
      <c r="Q388" s="1">
        <v>3737500</v>
      </c>
      <c r="R388" s="1">
        <v>0</v>
      </c>
      <c r="S388" s="1">
        <v>3737500</v>
      </c>
      <c r="T388" s="1">
        <v>0</v>
      </c>
      <c r="U388" s="2" t="s">
        <v>0</v>
      </c>
      <c r="V388" s="1">
        <v>0</v>
      </c>
      <c r="W388" s="1">
        <v>0</v>
      </c>
      <c r="X388" s="2" t="s">
        <v>0</v>
      </c>
      <c r="Y388" s="1">
        <v>0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41" t="s">
        <v>1</v>
      </c>
      <c r="AN388" s="2" t="s">
        <v>1</v>
      </c>
      <c r="AO388" s="141" t="s">
        <v>1</v>
      </c>
      <c r="AP388" s="2">
        <v>0</v>
      </c>
    </row>
    <row r="389" spans="1:42" x14ac:dyDescent="0.25">
      <c r="A389" s="2" t="s">
        <v>594</v>
      </c>
      <c r="B389" s="47">
        <v>44384</v>
      </c>
      <c r="C389" s="2" t="s">
        <v>35</v>
      </c>
      <c r="D389" s="2" t="s">
        <v>42</v>
      </c>
      <c r="E389" s="2" t="s">
        <v>217</v>
      </c>
      <c r="F389" s="2" t="s">
        <v>2089</v>
      </c>
      <c r="G389" s="2" t="s">
        <v>3</v>
      </c>
      <c r="H389" s="2" t="s">
        <v>2114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2115</v>
      </c>
      <c r="P389" s="2" t="s">
        <v>2116</v>
      </c>
      <c r="Q389" s="1">
        <v>2300000</v>
      </c>
      <c r="R389" s="1">
        <v>0</v>
      </c>
      <c r="S389" s="1">
        <v>2300000</v>
      </c>
      <c r="T389" s="1">
        <v>0</v>
      </c>
      <c r="U389" s="2" t="s">
        <v>0</v>
      </c>
      <c r="V389" s="1">
        <v>0</v>
      </c>
      <c r="W389" s="1">
        <v>0</v>
      </c>
      <c r="X389" s="2" t="s">
        <v>0</v>
      </c>
      <c r="Y389" s="1">
        <v>0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41" t="s">
        <v>1</v>
      </c>
      <c r="AN389" s="2" t="s">
        <v>1</v>
      </c>
      <c r="AO389" s="141" t="s">
        <v>1</v>
      </c>
      <c r="AP389" s="2">
        <v>0</v>
      </c>
    </row>
    <row r="390" spans="1:42" x14ac:dyDescent="0.25">
      <c r="A390" s="2" t="s">
        <v>672</v>
      </c>
      <c r="B390" s="47">
        <v>44385</v>
      </c>
      <c r="C390" s="2" t="s">
        <v>35</v>
      </c>
      <c r="D390" s="2" t="s">
        <v>42</v>
      </c>
      <c r="E390" s="2" t="s">
        <v>217</v>
      </c>
      <c r="F390" s="2" t="s">
        <v>2117</v>
      </c>
      <c r="G390" s="2" t="s">
        <v>3</v>
      </c>
      <c r="H390" s="2" t="s">
        <v>2118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1352209451.5</v>
      </c>
      <c r="R390" s="1">
        <v>0</v>
      </c>
      <c r="S390" s="1">
        <v>1237720395</v>
      </c>
      <c r="T390" s="1">
        <v>0</v>
      </c>
      <c r="U390" s="2" t="s">
        <v>0</v>
      </c>
      <c r="V390" s="1">
        <v>0</v>
      </c>
      <c r="W390" s="1">
        <v>98697462.5</v>
      </c>
      <c r="X390" s="2" t="s">
        <v>0</v>
      </c>
      <c r="Y390" s="1">
        <v>15791594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41" t="s">
        <v>1</v>
      </c>
      <c r="AN390" s="2" t="s">
        <v>1</v>
      </c>
      <c r="AO390" s="141" t="s">
        <v>1</v>
      </c>
      <c r="AP390" s="2">
        <v>0</v>
      </c>
    </row>
    <row r="391" spans="1:42" x14ac:dyDescent="0.25">
      <c r="A391" s="2" t="s">
        <v>747</v>
      </c>
      <c r="B391" s="47">
        <v>44386</v>
      </c>
      <c r="C391" s="2" t="s">
        <v>35</v>
      </c>
      <c r="D391" s="2" t="s">
        <v>42</v>
      </c>
      <c r="E391" s="2" t="s">
        <v>217</v>
      </c>
      <c r="F391" s="2" t="s">
        <v>2119</v>
      </c>
      <c r="G391" s="2" t="s">
        <v>13</v>
      </c>
      <c r="H391" s="2" t="s">
        <v>1</v>
      </c>
      <c r="I391" s="1" t="s">
        <v>1335</v>
      </c>
      <c r="J391" s="1" t="s">
        <v>1</v>
      </c>
      <c r="K391" s="1" t="s">
        <v>2120</v>
      </c>
      <c r="L391" s="1" t="s">
        <v>2121</v>
      </c>
      <c r="M391" s="1">
        <v>42524224.5</v>
      </c>
      <c r="N391" s="2" t="s">
        <v>12</v>
      </c>
      <c r="O391" s="2" t="s">
        <v>2122</v>
      </c>
      <c r="P391" s="2" t="s">
        <v>2123</v>
      </c>
      <c r="Q391" s="1">
        <v>-1144500</v>
      </c>
      <c r="R391" s="1">
        <v>0</v>
      </c>
      <c r="S391" s="1">
        <v>-1144500</v>
      </c>
      <c r="T391" s="1">
        <v>0</v>
      </c>
      <c r="U391" s="2" t="s">
        <v>0</v>
      </c>
      <c r="V391" s="1">
        <v>0</v>
      </c>
      <c r="W391" s="1">
        <v>0</v>
      </c>
      <c r="X391" s="2" t="s">
        <v>0</v>
      </c>
      <c r="Y391" s="1">
        <v>0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41" t="s">
        <v>1</v>
      </c>
      <c r="AN391" s="2" t="s">
        <v>1</v>
      </c>
      <c r="AO391" s="141" t="s">
        <v>1</v>
      </c>
      <c r="AP391" s="2">
        <v>0</v>
      </c>
    </row>
    <row r="392" spans="1:42" x14ac:dyDescent="0.25">
      <c r="A392" s="2" t="s">
        <v>748</v>
      </c>
      <c r="B392" s="47">
        <v>44386</v>
      </c>
      <c r="C392" s="2" t="s">
        <v>35</v>
      </c>
      <c r="D392" s="2" t="s">
        <v>42</v>
      </c>
      <c r="E392" s="2" t="s">
        <v>217</v>
      </c>
      <c r="F392" s="2" t="s">
        <v>2124</v>
      </c>
      <c r="G392" s="2" t="s">
        <v>3</v>
      </c>
      <c r="H392" s="2" t="s">
        <v>2125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1810359296.9399998</v>
      </c>
      <c r="R392" s="1">
        <v>0</v>
      </c>
      <c r="S392" s="1">
        <v>1659684099.5999999</v>
      </c>
      <c r="T392" s="1">
        <v>0</v>
      </c>
      <c r="U392" s="2" t="s">
        <v>0</v>
      </c>
      <c r="V392" s="1">
        <v>0</v>
      </c>
      <c r="W392" s="1">
        <v>129892411.5</v>
      </c>
      <c r="X392" s="2" t="s">
        <v>9</v>
      </c>
      <c r="Y392" s="1">
        <v>20782785.84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41" t="s">
        <v>1</v>
      </c>
      <c r="AN392" s="2" t="s">
        <v>1</v>
      </c>
      <c r="AO392" s="141" t="s">
        <v>1</v>
      </c>
      <c r="AP392" s="2">
        <v>0</v>
      </c>
    </row>
    <row r="393" spans="1:42" x14ac:dyDescent="0.25">
      <c r="A393" s="2" t="s">
        <v>536</v>
      </c>
      <c r="B393" s="47">
        <v>44383</v>
      </c>
      <c r="C393" s="2" t="s">
        <v>6</v>
      </c>
      <c r="D393" s="2" t="s">
        <v>33</v>
      </c>
      <c r="E393" s="2" t="s">
        <v>204</v>
      </c>
      <c r="F393" s="2" t="s">
        <v>1187</v>
      </c>
      <c r="G393" s="2" t="s">
        <v>13</v>
      </c>
      <c r="H393" s="2" t="s">
        <v>1</v>
      </c>
      <c r="I393" s="1" t="s">
        <v>1119</v>
      </c>
      <c r="J393" s="1" t="s">
        <v>1</v>
      </c>
      <c r="K393" s="1" t="s">
        <v>2126</v>
      </c>
      <c r="L393" s="1" t="s">
        <v>1647</v>
      </c>
      <c r="M393" s="1">
        <v>16057210</v>
      </c>
      <c r="N393" s="2" t="s">
        <v>12</v>
      </c>
      <c r="O393" s="2" t="s">
        <v>2127</v>
      </c>
      <c r="P393" s="2" t="s">
        <v>2128</v>
      </c>
      <c r="Q393" s="1">
        <v>-2762500</v>
      </c>
      <c r="R393" s="1">
        <v>0</v>
      </c>
      <c r="S393" s="1">
        <v>-2762500</v>
      </c>
      <c r="T393" s="1">
        <v>0</v>
      </c>
      <c r="U393" s="2" t="s">
        <v>0</v>
      </c>
      <c r="V393" s="1">
        <v>0</v>
      </c>
      <c r="W393" s="1">
        <v>0</v>
      </c>
      <c r="X393" s="2" t="s">
        <v>0</v>
      </c>
      <c r="Y393" s="1">
        <v>0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41" t="s">
        <v>1</v>
      </c>
      <c r="AN393" s="2" t="s">
        <v>1</v>
      </c>
      <c r="AO393" s="141" t="s">
        <v>1</v>
      </c>
      <c r="AP393" s="2">
        <v>0</v>
      </c>
    </row>
    <row r="394" spans="1:42" x14ac:dyDescent="0.25">
      <c r="A394" s="2" t="s">
        <v>537</v>
      </c>
      <c r="B394" s="47">
        <v>44383</v>
      </c>
      <c r="C394" s="2" t="s">
        <v>6</v>
      </c>
      <c r="D394" s="2" t="s">
        <v>33</v>
      </c>
      <c r="E394" s="2" t="s">
        <v>204</v>
      </c>
      <c r="F394" s="2" t="s">
        <v>1187</v>
      </c>
      <c r="G394" s="2" t="s">
        <v>3</v>
      </c>
      <c r="H394" s="2" t="s">
        <v>2129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2181789854.3999996</v>
      </c>
      <c r="R394" s="1">
        <v>0</v>
      </c>
      <c r="S394" s="1">
        <v>1612437027.5</v>
      </c>
      <c r="T394" s="1">
        <v>0</v>
      </c>
      <c r="U394" s="2" t="s">
        <v>0</v>
      </c>
      <c r="V394" s="1">
        <v>0</v>
      </c>
      <c r="W394" s="1">
        <v>490821402.5</v>
      </c>
      <c r="X394" s="2" t="s">
        <v>0</v>
      </c>
      <c r="Y394" s="1">
        <v>78531424.400000006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41" t="s">
        <v>1</v>
      </c>
      <c r="AN394" s="2" t="s">
        <v>1</v>
      </c>
      <c r="AO394" s="141" t="s">
        <v>1</v>
      </c>
      <c r="AP394" s="2">
        <v>0</v>
      </c>
    </row>
    <row r="395" spans="1:42" x14ac:dyDescent="0.25">
      <c r="A395" s="2" t="s">
        <v>538</v>
      </c>
      <c r="B395" s="47">
        <v>44383</v>
      </c>
      <c r="C395" s="2" t="s">
        <v>6</v>
      </c>
      <c r="D395" s="2" t="s">
        <v>33</v>
      </c>
      <c r="E395" s="2" t="s">
        <v>204</v>
      </c>
      <c r="F395" s="2" t="s">
        <v>1187</v>
      </c>
      <c r="G395" s="2" t="s">
        <v>3</v>
      </c>
      <c r="H395" s="2" t="s">
        <v>2130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2131</v>
      </c>
      <c r="P395" s="2" t="s">
        <v>2132</v>
      </c>
      <c r="Q395" s="1">
        <v>21157500</v>
      </c>
      <c r="R395" s="1">
        <v>0</v>
      </c>
      <c r="S395" s="1">
        <v>21157500</v>
      </c>
      <c r="T395" s="1">
        <v>0</v>
      </c>
      <c r="U395" s="2" t="s">
        <v>0</v>
      </c>
      <c r="V395" s="1">
        <v>0</v>
      </c>
      <c r="W395" s="1">
        <v>0</v>
      </c>
      <c r="X395" s="2" t="s">
        <v>0</v>
      </c>
      <c r="Y395" s="1">
        <v>0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41" t="s">
        <v>1</v>
      </c>
      <c r="AN395" s="2" t="s">
        <v>1</v>
      </c>
      <c r="AO395" s="141" t="s">
        <v>1</v>
      </c>
      <c r="AP395" s="2">
        <v>0</v>
      </c>
    </row>
    <row r="396" spans="1:42" x14ac:dyDescent="0.25">
      <c r="A396" s="2" t="s">
        <v>539</v>
      </c>
      <c r="B396" s="47">
        <v>44383</v>
      </c>
      <c r="C396" s="2" t="s">
        <v>6</v>
      </c>
      <c r="D396" s="2" t="s">
        <v>33</v>
      </c>
      <c r="E396" s="2" t="s">
        <v>204</v>
      </c>
      <c r="F396" s="2" t="s">
        <v>1187</v>
      </c>
      <c r="G396" s="2" t="s">
        <v>3</v>
      </c>
      <c r="H396" s="2" t="s">
        <v>2133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1674042506.3000002</v>
      </c>
      <c r="R396" s="1">
        <v>0</v>
      </c>
      <c r="S396" s="1">
        <v>1360255265</v>
      </c>
      <c r="T396" s="1">
        <v>0</v>
      </c>
      <c r="U396" s="2" t="s">
        <v>0</v>
      </c>
      <c r="V396" s="1">
        <v>0</v>
      </c>
      <c r="W396" s="1">
        <v>270506242.5</v>
      </c>
      <c r="X396" s="2" t="s">
        <v>0</v>
      </c>
      <c r="Y396" s="1">
        <v>43280998.800000004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41" t="s">
        <v>1</v>
      </c>
      <c r="AN396" s="2" t="s">
        <v>1</v>
      </c>
      <c r="AO396" s="141" t="s">
        <v>1</v>
      </c>
      <c r="AP396" s="2">
        <v>0</v>
      </c>
    </row>
    <row r="397" spans="1:42" x14ac:dyDescent="0.25">
      <c r="A397" s="2" t="s">
        <v>540</v>
      </c>
      <c r="B397" s="47">
        <v>44383</v>
      </c>
      <c r="C397" s="2" t="s">
        <v>27</v>
      </c>
      <c r="D397" s="2" t="s">
        <v>33</v>
      </c>
      <c r="E397" s="2" t="s">
        <v>32</v>
      </c>
      <c r="F397" s="2" t="s">
        <v>2134</v>
      </c>
      <c r="G397" s="2" t="s">
        <v>13</v>
      </c>
      <c r="H397" s="2" t="s">
        <v>1</v>
      </c>
      <c r="I397" s="1" t="s">
        <v>1087</v>
      </c>
      <c r="J397" s="1" t="s">
        <v>1</v>
      </c>
      <c r="K397" s="1" t="s">
        <v>2135</v>
      </c>
      <c r="L397" s="1" t="s">
        <v>2108</v>
      </c>
      <c r="M397" s="1">
        <v>27028116.050000001</v>
      </c>
      <c r="N397" s="2" t="s">
        <v>12</v>
      </c>
      <c r="O397" s="2" t="s">
        <v>2136</v>
      </c>
      <c r="P397" s="2" t="s">
        <v>2137</v>
      </c>
      <c r="Q397" s="1">
        <v>-9815000</v>
      </c>
      <c r="R397" s="1">
        <v>0</v>
      </c>
      <c r="S397" s="1">
        <v>-9815000</v>
      </c>
      <c r="T397" s="1">
        <v>0</v>
      </c>
      <c r="U397" s="2" t="s">
        <v>0</v>
      </c>
      <c r="V397" s="1">
        <v>0</v>
      </c>
      <c r="W397" s="1">
        <v>0</v>
      </c>
      <c r="X397" s="2" t="s">
        <v>0</v>
      </c>
      <c r="Y397" s="1">
        <v>0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41" t="s">
        <v>1</v>
      </c>
      <c r="AN397" s="2" t="s">
        <v>1</v>
      </c>
      <c r="AO397" s="141" t="s">
        <v>1</v>
      </c>
      <c r="AP397" s="2">
        <v>0</v>
      </c>
    </row>
    <row r="398" spans="1:42" x14ac:dyDescent="0.25">
      <c r="A398" s="2" t="s">
        <v>541</v>
      </c>
      <c r="B398" s="47">
        <v>44383</v>
      </c>
      <c r="C398" s="2" t="s">
        <v>27</v>
      </c>
      <c r="D398" s="2" t="s">
        <v>33</v>
      </c>
      <c r="E398" s="2" t="s">
        <v>32</v>
      </c>
      <c r="F398" s="2" t="s">
        <v>1470</v>
      </c>
      <c r="G398" s="2" t="s">
        <v>3</v>
      </c>
      <c r="H398" s="2" t="s">
        <v>2138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1415186673.5123999</v>
      </c>
      <c r="R398" s="1">
        <v>0</v>
      </c>
      <c r="S398" s="1">
        <v>978147627.38</v>
      </c>
      <c r="T398" s="1">
        <v>0</v>
      </c>
      <c r="U398" s="2" t="s">
        <v>0</v>
      </c>
      <c r="V398" s="1">
        <v>0</v>
      </c>
      <c r="W398" s="1">
        <v>376757798.38999999</v>
      </c>
      <c r="X398" s="2" t="s">
        <v>9</v>
      </c>
      <c r="Y398" s="1">
        <v>60281247.742399998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41" t="s">
        <v>1</v>
      </c>
      <c r="AN398" s="2" t="s">
        <v>1</v>
      </c>
      <c r="AO398" s="141" t="s">
        <v>1</v>
      </c>
      <c r="AP398" s="2">
        <v>0</v>
      </c>
    </row>
    <row r="399" spans="1:42" x14ac:dyDescent="0.25">
      <c r="A399" s="2" t="s">
        <v>837</v>
      </c>
      <c r="B399" s="47">
        <v>44387</v>
      </c>
      <c r="C399" s="2" t="s">
        <v>35</v>
      </c>
      <c r="D399" s="2" t="s">
        <v>42</v>
      </c>
      <c r="E399" s="2" t="s">
        <v>217</v>
      </c>
      <c r="F399" s="2" t="s">
        <v>2139</v>
      </c>
      <c r="G399" s="2" t="s">
        <v>3</v>
      </c>
      <c r="H399" s="2" t="s">
        <v>2140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2031559069.1659997</v>
      </c>
      <c r="R399" s="1">
        <v>0</v>
      </c>
      <c r="S399" s="1">
        <v>1848138390.0500002</v>
      </c>
      <c r="T399" s="1">
        <v>0</v>
      </c>
      <c r="U399" s="2" t="s">
        <v>0</v>
      </c>
      <c r="V399" s="1">
        <v>0</v>
      </c>
      <c r="W399" s="1">
        <v>158121275.09999999</v>
      </c>
      <c r="X399" s="2" t="s">
        <v>0</v>
      </c>
      <c r="Y399" s="1">
        <v>25299404.015999999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41" t="s">
        <v>1</v>
      </c>
      <c r="AN399" s="2" t="s">
        <v>1</v>
      </c>
      <c r="AO399" s="141" t="s">
        <v>1</v>
      </c>
      <c r="AP399" s="2">
        <v>0</v>
      </c>
    </row>
    <row r="400" spans="1:42" x14ac:dyDescent="0.25">
      <c r="A400" s="2" t="s">
        <v>543</v>
      </c>
      <c r="B400" s="47">
        <v>44383</v>
      </c>
      <c r="C400" s="2" t="s">
        <v>6</v>
      </c>
      <c r="D400" s="2" t="s">
        <v>26</v>
      </c>
      <c r="E400" s="2" t="s">
        <v>198</v>
      </c>
      <c r="F400" s="2" t="s">
        <v>2141</v>
      </c>
      <c r="G400" s="2" t="s">
        <v>13</v>
      </c>
      <c r="H400" s="2" t="s">
        <v>1</v>
      </c>
      <c r="I400" s="1" t="s">
        <v>2142</v>
      </c>
      <c r="J400" s="1" t="s">
        <v>1</v>
      </c>
      <c r="K400" s="1" t="s">
        <v>2143</v>
      </c>
      <c r="L400" s="1" t="s">
        <v>2144</v>
      </c>
      <c r="M400" s="1">
        <v>5468750</v>
      </c>
      <c r="N400" s="2" t="s">
        <v>12</v>
      </c>
      <c r="O400" s="2" t="s">
        <v>2145</v>
      </c>
      <c r="P400" s="2" t="s">
        <v>2146</v>
      </c>
      <c r="Q400" s="1">
        <v>-5468750</v>
      </c>
      <c r="R400" s="1">
        <v>0</v>
      </c>
      <c r="S400" s="1">
        <v>-5468750</v>
      </c>
      <c r="T400" s="1">
        <v>0</v>
      </c>
      <c r="U400" s="2" t="s">
        <v>0</v>
      </c>
      <c r="V400" s="1">
        <v>0</v>
      </c>
      <c r="W400" s="1">
        <v>0</v>
      </c>
      <c r="X400" s="2" t="s">
        <v>0</v>
      </c>
      <c r="Y400" s="1">
        <v>0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41" t="s">
        <v>1</v>
      </c>
      <c r="AN400" s="2" t="s">
        <v>1</v>
      </c>
      <c r="AO400" s="141" t="s">
        <v>1</v>
      </c>
      <c r="AP400" s="2">
        <v>0</v>
      </c>
    </row>
    <row r="401" spans="1:42" x14ac:dyDescent="0.25">
      <c r="A401" s="2" t="s">
        <v>544</v>
      </c>
      <c r="B401" s="47">
        <v>44383</v>
      </c>
      <c r="C401" s="2" t="s">
        <v>6</v>
      </c>
      <c r="D401" s="2" t="s">
        <v>26</v>
      </c>
      <c r="E401" s="2" t="s">
        <v>198</v>
      </c>
      <c r="F401" s="2" t="s">
        <v>2141</v>
      </c>
      <c r="G401" s="2" t="s">
        <v>3</v>
      </c>
      <c r="H401" s="2" t="s">
        <v>2147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2983591282</v>
      </c>
      <c r="R401" s="1">
        <v>0</v>
      </c>
      <c r="S401" s="1">
        <v>2400498961.25</v>
      </c>
      <c r="T401" s="1">
        <v>0</v>
      </c>
      <c r="U401" s="2" t="s">
        <v>0</v>
      </c>
      <c r="V401" s="1">
        <v>0</v>
      </c>
      <c r="W401" s="1">
        <v>502665793.75</v>
      </c>
      <c r="X401" s="2" t="s">
        <v>9</v>
      </c>
      <c r="Y401" s="1">
        <v>80426527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41" t="s">
        <v>1</v>
      </c>
      <c r="AN401" s="2" t="s">
        <v>1</v>
      </c>
      <c r="AO401" s="141" t="s">
        <v>1</v>
      </c>
      <c r="AP401" s="2">
        <v>0</v>
      </c>
    </row>
    <row r="402" spans="1:42" x14ac:dyDescent="0.25">
      <c r="A402" s="2" t="s">
        <v>545</v>
      </c>
      <c r="B402" s="47">
        <v>44383</v>
      </c>
      <c r="C402" s="2" t="s">
        <v>27</v>
      </c>
      <c r="D402" s="2" t="s">
        <v>26</v>
      </c>
      <c r="E402" s="2" t="s">
        <v>251</v>
      </c>
      <c r="F402" s="2" t="s">
        <v>1191</v>
      </c>
      <c r="G402" s="2" t="s">
        <v>3</v>
      </c>
      <c r="H402" s="2" t="s">
        <v>2148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1742575769.75</v>
      </c>
      <c r="R402" s="1">
        <v>0</v>
      </c>
      <c r="S402" s="1">
        <v>1084677086.25</v>
      </c>
      <c r="T402" s="1">
        <v>0</v>
      </c>
      <c r="U402" s="2" t="s">
        <v>0</v>
      </c>
      <c r="V402" s="1">
        <v>0</v>
      </c>
      <c r="W402" s="1">
        <v>567154037.5</v>
      </c>
      <c r="X402" s="2" t="s">
        <v>0</v>
      </c>
      <c r="Y402" s="1">
        <v>90744645.999999985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41" t="s">
        <v>1</v>
      </c>
      <c r="AN402" s="2" t="s">
        <v>1</v>
      </c>
      <c r="AO402" s="141" t="s">
        <v>1</v>
      </c>
      <c r="AP402" s="2">
        <v>0</v>
      </c>
    </row>
    <row r="403" spans="1:42" x14ac:dyDescent="0.25">
      <c r="A403" s="2" t="s">
        <v>546</v>
      </c>
      <c r="B403" s="47">
        <v>44383</v>
      </c>
      <c r="C403" s="2" t="s">
        <v>6</v>
      </c>
      <c r="D403" s="2" t="s">
        <v>24</v>
      </c>
      <c r="E403" s="2" t="s">
        <v>194</v>
      </c>
      <c r="F403" s="2" t="s">
        <v>1248</v>
      </c>
      <c r="G403" s="2" t="s">
        <v>13</v>
      </c>
      <c r="H403" s="2" t="s">
        <v>1</v>
      </c>
      <c r="I403" s="1" t="s">
        <v>1277</v>
      </c>
      <c r="J403" s="1" t="s">
        <v>1</v>
      </c>
      <c r="K403" s="1" t="s">
        <v>2149</v>
      </c>
      <c r="L403" s="1" t="s">
        <v>2144</v>
      </c>
      <c r="M403" s="1">
        <v>113582660.09999999</v>
      </c>
      <c r="N403" s="2" t="s">
        <v>12</v>
      </c>
      <c r="O403" s="2" t="s">
        <v>2150</v>
      </c>
      <c r="P403" s="2" t="s">
        <v>2151</v>
      </c>
      <c r="Q403" s="1">
        <v>-113582660.09999999</v>
      </c>
      <c r="R403" s="1">
        <v>0</v>
      </c>
      <c r="S403" s="1">
        <v>-91020605</v>
      </c>
      <c r="T403" s="1">
        <v>0</v>
      </c>
      <c r="U403" s="2" t="s">
        <v>0</v>
      </c>
      <c r="V403" s="1">
        <v>0</v>
      </c>
      <c r="W403" s="1">
        <v>-19450047.5</v>
      </c>
      <c r="X403" s="2" t="s">
        <v>9</v>
      </c>
      <c r="Y403" s="1">
        <v>-3112007.6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41" t="s">
        <v>1</v>
      </c>
      <c r="AN403" s="2" t="s">
        <v>1</v>
      </c>
      <c r="AO403" s="141" t="s">
        <v>1</v>
      </c>
      <c r="AP403" s="2">
        <v>0</v>
      </c>
    </row>
    <row r="404" spans="1:42" x14ac:dyDescent="0.25">
      <c r="A404" s="2" t="s">
        <v>547</v>
      </c>
      <c r="B404" s="47">
        <v>44383</v>
      </c>
      <c r="C404" s="2" t="s">
        <v>6</v>
      </c>
      <c r="D404" s="2" t="s">
        <v>24</v>
      </c>
      <c r="E404" s="2" t="s">
        <v>194</v>
      </c>
      <c r="F404" s="2" t="s">
        <v>1248</v>
      </c>
      <c r="G404" s="2" t="s">
        <v>3</v>
      </c>
      <c r="H404" s="2" t="s">
        <v>2152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4654910196.9499998</v>
      </c>
      <c r="R404" s="1">
        <v>0</v>
      </c>
      <c r="S404" s="1">
        <v>3276920871.25</v>
      </c>
      <c r="T404" s="1">
        <v>0</v>
      </c>
      <c r="U404" s="2" t="s">
        <v>0</v>
      </c>
      <c r="V404" s="1">
        <v>0</v>
      </c>
      <c r="W404" s="1">
        <v>1187921832.5</v>
      </c>
      <c r="X404" s="2" t="s">
        <v>9</v>
      </c>
      <c r="Y404" s="1">
        <v>190067493.19999999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41" t="s">
        <v>1</v>
      </c>
      <c r="AN404" s="2" t="s">
        <v>1</v>
      </c>
      <c r="AO404" s="141" t="s">
        <v>1</v>
      </c>
      <c r="AP404" s="2">
        <v>0</v>
      </c>
    </row>
    <row r="405" spans="1:42" x14ac:dyDescent="0.25">
      <c r="A405" s="2" t="s">
        <v>548</v>
      </c>
      <c r="B405" s="47">
        <v>44383</v>
      </c>
      <c r="C405" s="2" t="s">
        <v>27</v>
      </c>
      <c r="D405" s="2" t="s">
        <v>24</v>
      </c>
      <c r="E405" s="2" t="s">
        <v>356</v>
      </c>
      <c r="F405" s="2" t="s">
        <v>975</v>
      </c>
      <c r="G405" s="2" t="s">
        <v>3</v>
      </c>
      <c r="H405" s="2" t="s">
        <v>2153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552299651.79999995</v>
      </c>
      <c r="R405" s="1">
        <v>0</v>
      </c>
      <c r="S405" s="1">
        <v>391268475</v>
      </c>
      <c r="T405" s="1">
        <v>0</v>
      </c>
      <c r="U405" s="2" t="s">
        <v>0</v>
      </c>
      <c r="V405" s="1">
        <v>0</v>
      </c>
      <c r="W405" s="1">
        <v>138819980</v>
      </c>
      <c r="X405" s="2" t="s">
        <v>9</v>
      </c>
      <c r="Y405" s="1">
        <v>22211196.799999997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41" t="s">
        <v>1</v>
      </c>
      <c r="AN405" s="2" t="s">
        <v>1</v>
      </c>
      <c r="AO405" s="141" t="s">
        <v>1</v>
      </c>
      <c r="AP405" s="2">
        <v>0</v>
      </c>
    </row>
    <row r="406" spans="1:42" x14ac:dyDescent="0.25">
      <c r="A406" s="2" t="s">
        <v>549</v>
      </c>
      <c r="B406" s="47">
        <v>44383</v>
      </c>
      <c r="C406" s="2" t="s">
        <v>6</v>
      </c>
      <c r="D406" s="2" t="s">
        <v>22</v>
      </c>
      <c r="E406" s="2" t="s">
        <v>192</v>
      </c>
      <c r="F406" s="2" t="s">
        <v>2154</v>
      </c>
      <c r="G406" s="2" t="s">
        <v>3</v>
      </c>
      <c r="H406" s="2" t="s">
        <v>2155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98</v>
      </c>
      <c r="P406" s="2" t="s">
        <v>1</v>
      </c>
      <c r="Q406" s="1">
        <v>0</v>
      </c>
      <c r="R406" s="1">
        <v>0</v>
      </c>
      <c r="S406" s="1">
        <v>0</v>
      </c>
      <c r="T406" s="1">
        <v>0</v>
      </c>
      <c r="U406" s="2" t="s">
        <v>0</v>
      </c>
      <c r="V406" s="1">
        <v>0</v>
      </c>
      <c r="W406" s="1">
        <v>0</v>
      </c>
      <c r="X406" s="2" t="s">
        <v>9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41" t="s">
        <v>1</v>
      </c>
      <c r="AN406" s="2" t="s">
        <v>1</v>
      </c>
      <c r="AO406" s="141" t="s">
        <v>1</v>
      </c>
      <c r="AP406" s="2">
        <v>0</v>
      </c>
    </row>
    <row r="407" spans="1:42" x14ac:dyDescent="0.25">
      <c r="A407" s="2" t="s">
        <v>550</v>
      </c>
      <c r="B407" s="47">
        <v>44383</v>
      </c>
      <c r="C407" s="2" t="s">
        <v>6</v>
      </c>
      <c r="D407" s="2" t="s">
        <v>901</v>
      </c>
      <c r="E407" s="2" t="s">
        <v>902</v>
      </c>
      <c r="F407" s="2" t="s">
        <v>2156</v>
      </c>
      <c r="G407" s="2" t="s">
        <v>3</v>
      </c>
      <c r="H407" s="2" t="s">
        <v>2157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</v>
      </c>
      <c r="P407" s="2" t="s">
        <v>1</v>
      </c>
      <c r="Q407" s="1">
        <v>930304681.44999993</v>
      </c>
      <c r="R407" s="1">
        <v>0</v>
      </c>
      <c r="S407" s="1">
        <v>693035923.75</v>
      </c>
      <c r="T407" s="1">
        <v>0</v>
      </c>
      <c r="U407" s="2" t="s">
        <v>0</v>
      </c>
      <c r="V407" s="1">
        <v>0</v>
      </c>
      <c r="W407" s="1">
        <v>204542032.5</v>
      </c>
      <c r="X407" s="2" t="s">
        <v>9</v>
      </c>
      <c r="Y407" s="1">
        <v>32726725.199999996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41" t="s">
        <v>1</v>
      </c>
      <c r="AN407" s="2" t="s">
        <v>1</v>
      </c>
      <c r="AO407" s="141" t="s">
        <v>1</v>
      </c>
      <c r="AP407" s="2">
        <v>0</v>
      </c>
    </row>
    <row r="408" spans="1:42" x14ac:dyDescent="0.25">
      <c r="A408" s="2" t="s">
        <v>551</v>
      </c>
      <c r="B408" s="47">
        <v>44383</v>
      </c>
      <c r="C408" s="2" t="s">
        <v>6</v>
      </c>
      <c r="D408" s="2" t="s">
        <v>901</v>
      </c>
      <c r="E408" s="2" t="s">
        <v>902</v>
      </c>
      <c r="F408" s="2" t="s">
        <v>2156</v>
      </c>
      <c r="G408" s="2" t="s">
        <v>3</v>
      </c>
      <c r="H408" s="2" t="s">
        <v>2158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2159</v>
      </c>
      <c r="P408" s="2" t="s">
        <v>2160</v>
      </c>
      <c r="Q408" s="1">
        <v>133562905.45</v>
      </c>
      <c r="R408" s="1">
        <v>0</v>
      </c>
      <c r="S408" s="1">
        <v>66645556.25</v>
      </c>
      <c r="T408" s="1">
        <v>57687370</v>
      </c>
      <c r="U408" s="2" t="s">
        <v>9</v>
      </c>
      <c r="V408" s="1">
        <v>9229979.1999999993</v>
      </c>
      <c r="W408" s="1">
        <v>0</v>
      </c>
      <c r="X408" s="2" t="s">
        <v>0</v>
      </c>
      <c r="Y408" s="1">
        <v>0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41" t="s">
        <v>1</v>
      </c>
      <c r="AN408" s="2" t="s">
        <v>1</v>
      </c>
      <c r="AO408" s="141" t="s">
        <v>1</v>
      </c>
      <c r="AP408" s="2">
        <v>0</v>
      </c>
    </row>
    <row r="409" spans="1:42" x14ac:dyDescent="0.25">
      <c r="A409" s="2" t="s">
        <v>552</v>
      </c>
      <c r="B409" s="47">
        <v>44383</v>
      </c>
      <c r="C409" s="2" t="s">
        <v>6</v>
      </c>
      <c r="D409" s="2" t="s">
        <v>901</v>
      </c>
      <c r="E409" s="2" t="s">
        <v>902</v>
      </c>
      <c r="F409" s="2" t="s">
        <v>2156</v>
      </c>
      <c r="G409" s="2" t="s">
        <v>3</v>
      </c>
      <c r="H409" s="2" t="s">
        <v>2161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2</v>
      </c>
      <c r="P409" s="2" t="s">
        <v>1</v>
      </c>
      <c r="Q409" s="1">
        <v>979922591.30000007</v>
      </c>
      <c r="R409" s="1">
        <v>0</v>
      </c>
      <c r="S409" s="1">
        <v>804993403.75</v>
      </c>
      <c r="T409" s="1">
        <v>0</v>
      </c>
      <c r="U409" s="2" t="s">
        <v>0</v>
      </c>
      <c r="V409" s="1">
        <v>0</v>
      </c>
      <c r="W409" s="1">
        <v>150801023.75</v>
      </c>
      <c r="X409" s="2" t="s">
        <v>9</v>
      </c>
      <c r="Y409" s="1">
        <v>24128163.799999997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41" t="s">
        <v>1</v>
      </c>
      <c r="AN409" s="2" t="s">
        <v>1</v>
      </c>
      <c r="AO409" s="141" t="s">
        <v>1</v>
      </c>
      <c r="AP409" s="2">
        <v>0</v>
      </c>
    </row>
    <row r="410" spans="1:42" x14ac:dyDescent="0.25">
      <c r="A410" s="2" t="s">
        <v>553</v>
      </c>
      <c r="B410" s="47">
        <v>44383</v>
      </c>
      <c r="C410" s="2" t="s">
        <v>6</v>
      </c>
      <c r="D410" s="2" t="s">
        <v>901</v>
      </c>
      <c r="E410" s="2" t="s">
        <v>902</v>
      </c>
      <c r="F410" s="2" t="s">
        <v>2156</v>
      </c>
      <c r="G410" s="2" t="s">
        <v>3</v>
      </c>
      <c r="H410" s="2" t="s">
        <v>2162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740</v>
      </c>
      <c r="P410" s="2" t="s">
        <v>915</v>
      </c>
      <c r="Q410" s="1">
        <v>44229250</v>
      </c>
      <c r="R410" s="1">
        <v>0</v>
      </c>
      <c r="S410" s="1">
        <v>44229250</v>
      </c>
      <c r="T410" s="1">
        <v>0</v>
      </c>
      <c r="U410" s="2" t="s">
        <v>0</v>
      </c>
      <c r="V410" s="1">
        <v>0</v>
      </c>
      <c r="W410" s="1">
        <v>0</v>
      </c>
      <c r="X410" s="2" t="s">
        <v>0</v>
      </c>
      <c r="Y410" s="1">
        <v>0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41" t="s">
        <v>1</v>
      </c>
      <c r="AN410" s="2" t="s">
        <v>1</v>
      </c>
      <c r="AO410" s="141" t="s">
        <v>1</v>
      </c>
      <c r="AP410" s="2">
        <v>0</v>
      </c>
    </row>
    <row r="411" spans="1:42" x14ac:dyDescent="0.25">
      <c r="A411" s="2" t="s">
        <v>554</v>
      </c>
      <c r="B411" s="47">
        <v>44383</v>
      </c>
      <c r="C411" s="2" t="s">
        <v>6</v>
      </c>
      <c r="D411" s="2" t="s">
        <v>901</v>
      </c>
      <c r="E411" s="2" t="s">
        <v>902</v>
      </c>
      <c r="F411" s="2" t="s">
        <v>2156</v>
      </c>
      <c r="G411" s="2" t="s">
        <v>3</v>
      </c>
      <c r="H411" s="2" t="s">
        <v>2163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860839115</v>
      </c>
      <c r="R411" s="1">
        <v>0</v>
      </c>
      <c r="S411" s="1">
        <v>649519305</v>
      </c>
      <c r="T411" s="1">
        <v>0</v>
      </c>
      <c r="U411" s="2" t="s">
        <v>0</v>
      </c>
      <c r="V411" s="1">
        <v>0</v>
      </c>
      <c r="W411" s="1">
        <v>182172250</v>
      </c>
      <c r="X411" s="2" t="s">
        <v>9</v>
      </c>
      <c r="Y411" s="1">
        <v>29147560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41" t="s">
        <v>1</v>
      </c>
      <c r="AN411" s="2" t="s">
        <v>1</v>
      </c>
      <c r="AO411" s="141" t="s">
        <v>1</v>
      </c>
      <c r="AP411" s="2">
        <v>0</v>
      </c>
    </row>
    <row r="412" spans="1:42" x14ac:dyDescent="0.25">
      <c r="A412" s="2" t="s">
        <v>555</v>
      </c>
      <c r="B412" s="47">
        <v>44383</v>
      </c>
      <c r="C412" s="2" t="s">
        <v>6</v>
      </c>
      <c r="D412" s="2" t="s">
        <v>901</v>
      </c>
      <c r="E412" s="2" t="s">
        <v>902</v>
      </c>
      <c r="F412" s="2" t="s">
        <v>2156</v>
      </c>
      <c r="G412" s="2" t="s">
        <v>3</v>
      </c>
      <c r="H412" s="2" t="s">
        <v>2164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2165</v>
      </c>
      <c r="P412" s="2" t="s">
        <v>2166</v>
      </c>
      <c r="Q412" s="1">
        <v>10725650</v>
      </c>
      <c r="R412" s="1">
        <v>0</v>
      </c>
      <c r="S412" s="1">
        <v>0</v>
      </c>
      <c r="T412" s="1">
        <v>9246250</v>
      </c>
      <c r="U412" s="2" t="s">
        <v>9</v>
      </c>
      <c r="V412" s="1">
        <v>1479400</v>
      </c>
      <c r="W412" s="1">
        <v>0</v>
      </c>
      <c r="X412" s="2" t="s">
        <v>0</v>
      </c>
      <c r="Y412" s="1">
        <v>0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41" t="s">
        <v>1</v>
      </c>
      <c r="AN412" s="2" t="s">
        <v>1</v>
      </c>
      <c r="AO412" s="141" t="s">
        <v>1</v>
      </c>
      <c r="AP412" s="2">
        <v>0</v>
      </c>
    </row>
    <row r="413" spans="1:42" x14ac:dyDescent="0.25">
      <c r="A413" s="2" t="s">
        <v>556</v>
      </c>
      <c r="B413" s="47">
        <v>44383</v>
      </c>
      <c r="C413" s="2" t="s">
        <v>6</v>
      </c>
      <c r="D413" s="2" t="s">
        <v>901</v>
      </c>
      <c r="E413" s="2" t="s">
        <v>902</v>
      </c>
      <c r="F413" s="2" t="s">
        <v>2156</v>
      </c>
      <c r="G413" s="2" t="s">
        <v>3</v>
      </c>
      <c r="H413" s="2" t="s">
        <v>2167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365121967.14999998</v>
      </c>
      <c r="R413" s="1">
        <v>0</v>
      </c>
      <c r="S413" s="1">
        <v>260085356.25</v>
      </c>
      <c r="T413" s="1">
        <v>0</v>
      </c>
      <c r="U413" s="2" t="s">
        <v>0</v>
      </c>
      <c r="V413" s="1">
        <v>0</v>
      </c>
      <c r="W413" s="1">
        <v>90548802.5</v>
      </c>
      <c r="X413" s="2" t="s">
        <v>0</v>
      </c>
      <c r="Y413" s="1">
        <v>14487808.4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41" t="s">
        <v>1</v>
      </c>
      <c r="AN413" s="2" t="s">
        <v>1</v>
      </c>
      <c r="AO413" s="141" t="s">
        <v>1</v>
      </c>
      <c r="AP413" s="2">
        <v>0</v>
      </c>
    </row>
    <row r="414" spans="1:42" x14ac:dyDescent="0.25">
      <c r="A414" s="2" t="s">
        <v>557</v>
      </c>
      <c r="B414" s="47">
        <v>44383</v>
      </c>
      <c r="C414" s="2" t="s">
        <v>27</v>
      </c>
      <c r="D414" s="2" t="s">
        <v>901</v>
      </c>
      <c r="E414" s="2" t="s">
        <v>905</v>
      </c>
      <c r="F414" s="2" t="s">
        <v>2168</v>
      </c>
      <c r="G414" s="2" t="s">
        <v>3</v>
      </c>
      <c r="H414" s="2" t="s">
        <v>2169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140386220</v>
      </c>
      <c r="R414" s="1">
        <v>0</v>
      </c>
      <c r="S414" s="1">
        <v>1985750</v>
      </c>
      <c r="T414" s="1">
        <v>0</v>
      </c>
      <c r="U414" s="2" t="s">
        <v>0</v>
      </c>
      <c r="V414" s="1">
        <v>0</v>
      </c>
      <c r="W414" s="1">
        <v>119310750</v>
      </c>
      <c r="X414" s="2" t="s">
        <v>9</v>
      </c>
      <c r="Y414" s="1">
        <v>19089720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41" t="s">
        <v>1</v>
      </c>
      <c r="AN414" s="2" t="s">
        <v>1</v>
      </c>
      <c r="AO414" s="141" t="s">
        <v>1</v>
      </c>
      <c r="AP414" s="2">
        <v>0</v>
      </c>
    </row>
    <row r="415" spans="1:42" x14ac:dyDescent="0.25">
      <c r="A415" s="2" t="s">
        <v>558</v>
      </c>
      <c r="B415" s="47">
        <v>44383</v>
      </c>
      <c r="C415" s="2" t="s">
        <v>6</v>
      </c>
      <c r="D415" s="2" t="s">
        <v>19</v>
      </c>
      <c r="E415" s="2" t="s">
        <v>185</v>
      </c>
      <c r="F415" s="2" t="s">
        <v>996</v>
      </c>
      <c r="G415" s="2" t="s">
        <v>3</v>
      </c>
      <c r="H415" s="2" t="s">
        <v>2170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98</v>
      </c>
      <c r="P415" s="2" t="s">
        <v>1</v>
      </c>
      <c r="Q415" s="1">
        <v>0</v>
      </c>
      <c r="R415" s="1">
        <v>0</v>
      </c>
      <c r="S415" s="1">
        <v>0</v>
      </c>
      <c r="T415" s="1">
        <v>0</v>
      </c>
      <c r="U415" s="2" t="s">
        <v>0</v>
      </c>
      <c r="V415" s="1">
        <v>0</v>
      </c>
      <c r="W415" s="1">
        <v>0</v>
      </c>
      <c r="X415" s="2" t="s">
        <v>0</v>
      </c>
      <c r="Y415" s="1">
        <v>0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41" t="s">
        <v>1</v>
      </c>
      <c r="AN415" s="2" t="s">
        <v>1</v>
      </c>
      <c r="AO415" s="141" t="s">
        <v>1</v>
      </c>
      <c r="AP415" s="2">
        <v>0</v>
      </c>
    </row>
    <row r="416" spans="1:42" x14ac:dyDescent="0.25">
      <c r="A416" s="2" t="s">
        <v>559</v>
      </c>
      <c r="B416" s="47">
        <v>44383</v>
      </c>
      <c r="C416" s="2" t="s">
        <v>6</v>
      </c>
      <c r="D416" s="2" t="s">
        <v>17</v>
      </c>
      <c r="E416" s="2" t="s">
        <v>183</v>
      </c>
      <c r="F416" s="2" t="s">
        <v>2171</v>
      </c>
      <c r="G416" s="2" t="s">
        <v>3</v>
      </c>
      <c r="H416" s="2" t="s">
        <v>2172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98</v>
      </c>
      <c r="P416" s="2" t="s">
        <v>1</v>
      </c>
      <c r="Q416" s="1">
        <v>0</v>
      </c>
      <c r="R416" s="1">
        <v>0</v>
      </c>
      <c r="S416" s="1">
        <v>0</v>
      </c>
      <c r="T416" s="1">
        <v>0</v>
      </c>
      <c r="U416" s="2" t="s">
        <v>0</v>
      </c>
      <c r="V416" s="1">
        <v>0</v>
      </c>
      <c r="W416" s="1">
        <v>0</v>
      </c>
      <c r="X416" s="2" t="s">
        <v>0</v>
      </c>
      <c r="Y416" s="1">
        <v>0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41" t="s">
        <v>1</v>
      </c>
      <c r="AN416" s="2" t="s">
        <v>1</v>
      </c>
      <c r="AO416" s="141" t="s">
        <v>1</v>
      </c>
      <c r="AP416" s="2">
        <v>0</v>
      </c>
    </row>
    <row r="417" spans="1:42" x14ac:dyDescent="0.25">
      <c r="A417" s="2" t="s">
        <v>560</v>
      </c>
      <c r="B417" s="47">
        <v>44383</v>
      </c>
      <c r="C417" s="2" t="s">
        <v>6</v>
      </c>
      <c r="D417" s="2" t="s">
        <v>10</v>
      </c>
      <c r="E417" s="2" t="s">
        <v>178</v>
      </c>
      <c r="F417" s="2" t="s">
        <v>2173</v>
      </c>
      <c r="G417" s="2" t="s">
        <v>3</v>
      </c>
      <c r="H417" s="2" t="s">
        <v>2174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354116977.5</v>
      </c>
      <c r="R417" s="1">
        <v>0</v>
      </c>
      <c r="S417" s="1">
        <v>165967587.5</v>
      </c>
      <c r="T417" s="1">
        <v>0</v>
      </c>
      <c r="U417" s="2" t="s">
        <v>0</v>
      </c>
      <c r="V417" s="1">
        <v>0</v>
      </c>
      <c r="W417" s="1">
        <v>162197750</v>
      </c>
      <c r="X417" s="2" t="s">
        <v>9</v>
      </c>
      <c r="Y417" s="1">
        <v>25951640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41" t="s">
        <v>1</v>
      </c>
      <c r="AN417" s="2" t="s">
        <v>1</v>
      </c>
      <c r="AO417" s="141" t="s">
        <v>1</v>
      </c>
      <c r="AP417" s="2">
        <v>0</v>
      </c>
    </row>
    <row r="418" spans="1:42" x14ac:dyDescent="0.25">
      <c r="A418" s="2" t="s">
        <v>561</v>
      </c>
      <c r="B418" s="47">
        <v>44383</v>
      </c>
      <c r="C418" s="2" t="s">
        <v>6</v>
      </c>
      <c r="D418" s="2" t="s">
        <v>7</v>
      </c>
      <c r="E418" s="2" t="s">
        <v>736</v>
      </c>
      <c r="F418" s="2" t="s">
        <v>2175</v>
      </c>
      <c r="G418" s="2" t="s">
        <v>3</v>
      </c>
      <c r="H418" s="2" t="s">
        <v>2176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437854690</v>
      </c>
      <c r="R418" s="1">
        <v>0</v>
      </c>
      <c r="S418" s="1">
        <v>352381250</v>
      </c>
      <c r="T418" s="1">
        <v>0</v>
      </c>
      <c r="U418" s="2" t="s">
        <v>0</v>
      </c>
      <c r="V418" s="1">
        <v>0</v>
      </c>
      <c r="W418" s="1">
        <v>73684000</v>
      </c>
      <c r="X418" s="2" t="s">
        <v>9</v>
      </c>
      <c r="Y418" s="1">
        <v>11789440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41" t="s">
        <v>1</v>
      </c>
      <c r="AN418" s="2" t="s">
        <v>1</v>
      </c>
      <c r="AO418" s="141" t="s">
        <v>1</v>
      </c>
      <c r="AP418" s="2">
        <v>0</v>
      </c>
    </row>
    <row r="419" spans="1:42" x14ac:dyDescent="0.25">
      <c r="A419" s="2" t="s">
        <v>562</v>
      </c>
      <c r="B419" s="47">
        <v>44383</v>
      </c>
      <c r="C419" s="2" t="s">
        <v>6</v>
      </c>
      <c r="D419" s="2" t="s">
        <v>5</v>
      </c>
      <c r="E419" s="2" t="s">
        <v>175</v>
      </c>
      <c r="F419" s="2" t="s">
        <v>1091</v>
      </c>
      <c r="G419" s="2" t="s">
        <v>3</v>
      </c>
      <c r="H419" s="2" t="s">
        <v>2177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2178</v>
      </c>
      <c r="P419" s="2" t="s">
        <v>2179</v>
      </c>
      <c r="Q419" s="1">
        <v>7052500</v>
      </c>
      <c r="R419" s="1">
        <v>0</v>
      </c>
      <c r="S419" s="1">
        <v>7052500</v>
      </c>
      <c r="T419" s="1">
        <v>0</v>
      </c>
      <c r="U419" s="2" t="s">
        <v>0</v>
      </c>
      <c r="V419" s="1">
        <v>0</v>
      </c>
      <c r="W419" s="1">
        <v>0</v>
      </c>
      <c r="X419" s="2" t="s">
        <v>0</v>
      </c>
      <c r="Y419" s="1">
        <v>0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41" t="s">
        <v>1</v>
      </c>
      <c r="AN419" s="2" t="s">
        <v>1</v>
      </c>
      <c r="AO419" s="141" t="s">
        <v>1</v>
      </c>
      <c r="AP419" s="2">
        <v>0</v>
      </c>
    </row>
    <row r="420" spans="1:42" x14ac:dyDescent="0.25">
      <c r="A420" s="2" t="s">
        <v>563</v>
      </c>
      <c r="B420" s="47">
        <v>44383</v>
      </c>
      <c r="C420" s="2" t="s">
        <v>6</v>
      </c>
      <c r="D420" s="2" t="s">
        <v>5</v>
      </c>
      <c r="E420" s="2" t="s">
        <v>175</v>
      </c>
      <c r="F420" s="2" t="s">
        <v>1091</v>
      </c>
      <c r="G420" s="2" t="s">
        <v>3</v>
      </c>
      <c r="H420" s="2" t="s">
        <v>2180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2181</v>
      </c>
      <c r="P420" s="2" t="s">
        <v>2182</v>
      </c>
      <c r="Q420" s="1">
        <v>12675000</v>
      </c>
      <c r="R420" s="1">
        <v>0</v>
      </c>
      <c r="S420" s="1">
        <v>12675000</v>
      </c>
      <c r="T420" s="1">
        <v>0</v>
      </c>
      <c r="U420" s="2" t="s">
        <v>0</v>
      </c>
      <c r="V420" s="1">
        <v>0</v>
      </c>
      <c r="W420" s="1">
        <v>0</v>
      </c>
      <c r="X420" s="2" t="s">
        <v>0</v>
      </c>
      <c r="Y420" s="1">
        <v>0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41" t="s">
        <v>1</v>
      </c>
      <c r="AN420" s="2" t="s">
        <v>1</v>
      </c>
      <c r="AO420" s="141" t="s">
        <v>1</v>
      </c>
      <c r="AP420" s="2">
        <v>0</v>
      </c>
    </row>
    <row r="421" spans="1:42" x14ac:dyDescent="0.25">
      <c r="A421" s="2" t="s">
        <v>564</v>
      </c>
      <c r="B421" s="47">
        <v>44383</v>
      </c>
      <c r="C421" s="2" t="s">
        <v>6</v>
      </c>
      <c r="D421" s="2" t="s">
        <v>1245</v>
      </c>
      <c r="E421" s="2" t="s">
        <v>1246</v>
      </c>
      <c r="F421" s="2" t="s">
        <v>2183</v>
      </c>
      <c r="G421" s="2" t="s">
        <v>13</v>
      </c>
      <c r="H421" s="2" t="s">
        <v>1</v>
      </c>
      <c r="I421" s="1" t="s">
        <v>1379</v>
      </c>
      <c r="J421" s="1" t="s">
        <v>1</v>
      </c>
      <c r="K421" s="1" t="s">
        <v>2184</v>
      </c>
      <c r="L421" s="1" t="s">
        <v>2144</v>
      </c>
      <c r="M421" s="1">
        <v>38131925</v>
      </c>
      <c r="N421" s="2" t="s">
        <v>12</v>
      </c>
      <c r="O421" s="2" t="s">
        <v>2185</v>
      </c>
      <c r="P421" s="2" t="s">
        <v>2186</v>
      </c>
      <c r="Q421" s="1">
        <v>-38131925</v>
      </c>
      <c r="R421" s="1">
        <v>0</v>
      </c>
      <c r="S421" s="1">
        <v>-38131925</v>
      </c>
      <c r="T421" s="1">
        <v>0</v>
      </c>
      <c r="U421" s="2" t="s">
        <v>0</v>
      </c>
      <c r="V421" s="1">
        <v>0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41" t="s">
        <v>1</v>
      </c>
      <c r="AN421" s="2" t="s">
        <v>1</v>
      </c>
      <c r="AO421" s="141" t="s">
        <v>1</v>
      </c>
      <c r="AP421" s="2">
        <v>0</v>
      </c>
    </row>
    <row r="422" spans="1:42" x14ac:dyDescent="0.25">
      <c r="A422" s="2" t="s">
        <v>565</v>
      </c>
      <c r="B422" s="47">
        <v>44383</v>
      </c>
      <c r="C422" s="2" t="s">
        <v>6</v>
      </c>
      <c r="D422" s="2" t="s">
        <v>1245</v>
      </c>
      <c r="E422" s="2" t="s">
        <v>1246</v>
      </c>
      <c r="F422" s="2" t="s">
        <v>2183</v>
      </c>
      <c r="G422" s="2" t="s">
        <v>3</v>
      </c>
      <c r="H422" s="2" t="s">
        <v>2187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2188</v>
      </c>
      <c r="P422" s="2" t="s">
        <v>2189</v>
      </c>
      <c r="Q422" s="1">
        <v>1625000</v>
      </c>
      <c r="R422" s="1">
        <v>0</v>
      </c>
      <c r="S422" s="1">
        <v>1625000</v>
      </c>
      <c r="T422" s="1">
        <v>0</v>
      </c>
      <c r="U422" s="2" t="s">
        <v>0</v>
      </c>
      <c r="V422" s="1">
        <v>0</v>
      </c>
      <c r="W422" s="1">
        <v>0</v>
      </c>
      <c r="X422" s="2" t="s">
        <v>0</v>
      </c>
      <c r="Y422" s="1">
        <v>0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41" t="s">
        <v>1</v>
      </c>
      <c r="AN422" s="2" t="s">
        <v>1</v>
      </c>
      <c r="AO422" s="141" t="s">
        <v>1</v>
      </c>
      <c r="AP422" s="2">
        <v>0</v>
      </c>
    </row>
    <row r="423" spans="1:42" x14ac:dyDescent="0.25">
      <c r="A423" s="2" t="s">
        <v>566</v>
      </c>
      <c r="B423" s="47">
        <v>44383</v>
      </c>
      <c r="C423" s="2" t="s">
        <v>6</v>
      </c>
      <c r="D423" s="2" t="s">
        <v>1245</v>
      </c>
      <c r="E423" s="2" t="s">
        <v>1246</v>
      </c>
      <c r="F423" s="2" t="s">
        <v>2183</v>
      </c>
      <c r="G423" s="2" t="s">
        <v>3</v>
      </c>
      <c r="H423" s="2" t="s">
        <v>2190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9343798.75</v>
      </c>
      <c r="R423" s="1">
        <v>0</v>
      </c>
      <c r="S423" s="1">
        <v>9343798.75</v>
      </c>
      <c r="T423" s="1">
        <v>0</v>
      </c>
      <c r="U423" s="2" t="s">
        <v>0</v>
      </c>
      <c r="V423" s="1">
        <v>0</v>
      </c>
      <c r="W423" s="1">
        <v>0</v>
      </c>
      <c r="X423" s="2" t="s">
        <v>0</v>
      </c>
      <c r="Y423" s="1">
        <v>0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41" t="s">
        <v>1</v>
      </c>
      <c r="AN423" s="2" t="s">
        <v>1</v>
      </c>
      <c r="AO423" s="141" t="s">
        <v>1</v>
      </c>
      <c r="AP423" s="2">
        <v>0</v>
      </c>
    </row>
    <row r="424" spans="1:42" x14ac:dyDescent="0.25">
      <c r="A424" s="2" t="s">
        <v>567</v>
      </c>
      <c r="B424" s="47">
        <v>44383</v>
      </c>
      <c r="C424" s="2" t="s">
        <v>6</v>
      </c>
      <c r="D424" s="2" t="s">
        <v>1245</v>
      </c>
      <c r="E424" s="2" t="s">
        <v>1246</v>
      </c>
      <c r="F424" s="2" t="s">
        <v>2183</v>
      </c>
      <c r="G424" s="2" t="s">
        <v>3</v>
      </c>
      <c r="H424" s="2" t="s">
        <v>2191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2192</v>
      </c>
      <c r="P424" s="2" t="s">
        <v>2193</v>
      </c>
      <c r="Q424" s="1">
        <v>3217500</v>
      </c>
      <c r="R424" s="1">
        <v>0</v>
      </c>
      <c r="S424" s="1">
        <v>3217500</v>
      </c>
      <c r="T424" s="1">
        <v>0</v>
      </c>
      <c r="U424" s="2" t="s">
        <v>0</v>
      </c>
      <c r="V424" s="1">
        <v>0</v>
      </c>
      <c r="W424" s="1">
        <v>0</v>
      </c>
      <c r="X424" s="2" t="s">
        <v>0</v>
      </c>
      <c r="Y424" s="1">
        <v>0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41" t="s">
        <v>1</v>
      </c>
      <c r="AN424" s="2" t="s">
        <v>1</v>
      </c>
      <c r="AO424" s="141" t="s">
        <v>1</v>
      </c>
      <c r="AP424" s="2">
        <v>0</v>
      </c>
    </row>
    <row r="425" spans="1:42" x14ac:dyDescent="0.25">
      <c r="A425" s="2" t="s">
        <v>568</v>
      </c>
      <c r="B425" s="47">
        <v>44383</v>
      </c>
      <c r="C425" s="2" t="s">
        <v>6</v>
      </c>
      <c r="D425" s="2" t="s">
        <v>1245</v>
      </c>
      <c r="E425" s="2" t="s">
        <v>1246</v>
      </c>
      <c r="F425" s="2" t="s">
        <v>2183</v>
      </c>
      <c r="G425" s="2" t="s">
        <v>3</v>
      </c>
      <c r="H425" s="2" t="s">
        <v>2194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49485930</v>
      </c>
      <c r="R425" s="1">
        <v>0</v>
      </c>
      <c r="S425" s="1">
        <v>36207990</v>
      </c>
      <c r="T425" s="1">
        <v>0</v>
      </c>
      <c r="U425" s="2" t="s">
        <v>0</v>
      </c>
      <c r="V425" s="1">
        <v>0</v>
      </c>
      <c r="W425" s="1">
        <v>11446500</v>
      </c>
      <c r="X425" s="2" t="s">
        <v>0</v>
      </c>
      <c r="Y425" s="1">
        <v>1831440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41" t="s">
        <v>1</v>
      </c>
      <c r="AN425" s="2" t="s">
        <v>1</v>
      </c>
      <c r="AO425" s="141" t="s">
        <v>1</v>
      </c>
      <c r="AP425" s="2">
        <v>0</v>
      </c>
    </row>
    <row r="426" spans="1:42" x14ac:dyDescent="0.25">
      <c r="A426" s="2" t="s">
        <v>569</v>
      </c>
      <c r="B426" s="47">
        <v>44383</v>
      </c>
      <c r="C426" s="2" t="s">
        <v>6</v>
      </c>
      <c r="D426" s="2" t="s">
        <v>1245</v>
      </c>
      <c r="E426" s="2" t="s">
        <v>1246</v>
      </c>
      <c r="F426" s="2" t="s">
        <v>2183</v>
      </c>
      <c r="G426" s="2" t="s">
        <v>3</v>
      </c>
      <c r="H426" s="2" t="s">
        <v>2195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4984525</v>
      </c>
      <c r="R426" s="1">
        <v>0</v>
      </c>
      <c r="S426" s="1">
        <v>4984525</v>
      </c>
      <c r="T426" s="1">
        <v>0</v>
      </c>
      <c r="U426" s="2" t="s">
        <v>0</v>
      </c>
      <c r="V426" s="1">
        <v>0</v>
      </c>
      <c r="W426" s="1">
        <v>0</v>
      </c>
      <c r="X426" s="2" t="s">
        <v>0</v>
      </c>
      <c r="Y426" s="1">
        <v>0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41" t="s">
        <v>1</v>
      </c>
      <c r="AN426" s="2" t="s">
        <v>1</v>
      </c>
      <c r="AO426" s="141" t="s">
        <v>1</v>
      </c>
      <c r="AP426" s="2">
        <v>0</v>
      </c>
    </row>
    <row r="427" spans="1:42" x14ac:dyDescent="0.25">
      <c r="A427" s="2" t="s">
        <v>570</v>
      </c>
      <c r="B427" s="47">
        <v>44383</v>
      </c>
      <c r="C427" s="2" t="s">
        <v>6</v>
      </c>
      <c r="D427" s="2" t="s">
        <v>1245</v>
      </c>
      <c r="E427" s="2" t="s">
        <v>1246</v>
      </c>
      <c r="F427" s="2" t="s">
        <v>2183</v>
      </c>
      <c r="G427" s="2" t="s">
        <v>3</v>
      </c>
      <c r="H427" s="2" t="s">
        <v>2196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63103413.75</v>
      </c>
      <c r="R427" s="1">
        <v>0</v>
      </c>
      <c r="S427" s="1">
        <v>63103413.75</v>
      </c>
      <c r="T427" s="1">
        <v>0</v>
      </c>
      <c r="U427" s="2" t="s">
        <v>0</v>
      </c>
      <c r="V427" s="1">
        <v>0</v>
      </c>
      <c r="W427" s="1">
        <v>0</v>
      </c>
      <c r="X427" s="2" t="s">
        <v>0</v>
      </c>
      <c r="Y427" s="1">
        <v>0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41" t="s">
        <v>1</v>
      </c>
      <c r="AN427" s="2" t="s">
        <v>1</v>
      </c>
      <c r="AO427" s="141" t="s">
        <v>1</v>
      </c>
      <c r="AP427" s="2">
        <v>0</v>
      </c>
    </row>
    <row r="428" spans="1:42" x14ac:dyDescent="0.25">
      <c r="A428" s="2" t="s">
        <v>571</v>
      </c>
      <c r="B428" s="47">
        <v>44383</v>
      </c>
      <c r="C428" s="2" t="s">
        <v>6</v>
      </c>
      <c r="D428" s="2" t="s">
        <v>1245</v>
      </c>
      <c r="E428" s="2" t="s">
        <v>1246</v>
      </c>
      <c r="F428" s="2" t="s">
        <v>2183</v>
      </c>
      <c r="G428" s="2" t="s">
        <v>3</v>
      </c>
      <c r="H428" s="2" t="s">
        <v>2197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4907500</v>
      </c>
      <c r="R428" s="1">
        <v>0</v>
      </c>
      <c r="S428" s="1">
        <v>4907500</v>
      </c>
      <c r="T428" s="1">
        <v>0</v>
      </c>
      <c r="U428" s="2" t="s">
        <v>0</v>
      </c>
      <c r="V428" s="1">
        <v>0</v>
      </c>
      <c r="W428" s="1">
        <v>0</v>
      </c>
      <c r="X428" s="2" t="s">
        <v>0</v>
      </c>
      <c r="Y428" s="1">
        <v>0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41" t="s">
        <v>1</v>
      </c>
      <c r="AN428" s="2" t="s">
        <v>1</v>
      </c>
      <c r="AO428" s="141" t="s">
        <v>1</v>
      </c>
      <c r="AP428" s="2">
        <v>0</v>
      </c>
    </row>
    <row r="429" spans="1:42" x14ac:dyDescent="0.25">
      <c r="A429" s="2" t="s">
        <v>572</v>
      </c>
      <c r="B429" s="47">
        <v>44383</v>
      </c>
      <c r="C429" s="2" t="s">
        <v>6</v>
      </c>
      <c r="D429" s="2" t="s">
        <v>1245</v>
      </c>
      <c r="E429" s="2" t="s">
        <v>1246</v>
      </c>
      <c r="F429" s="2" t="s">
        <v>2183</v>
      </c>
      <c r="G429" s="2" t="s">
        <v>3</v>
      </c>
      <c r="H429" s="2" t="s">
        <v>2198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90169673.75</v>
      </c>
      <c r="R429" s="1">
        <v>0</v>
      </c>
      <c r="S429" s="1">
        <v>87760643.75</v>
      </c>
      <c r="T429" s="1">
        <v>0</v>
      </c>
      <c r="U429" s="2" t="s">
        <v>0</v>
      </c>
      <c r="V429" s="1">
        <v>0</v>
      </c>
      <c r="W429" s="1">
        <v>2076750</v>
      </c>
      <c r="X429" s="2" t="s">
        <v>0</v>
      </c>
      <c r="Y429" s="1">
        <v>332280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41" t="s">
        <v>1</v>
      </c>
      <c r="AN429" s="2" t="s">
        <v>1</v>
      </c>
      <c r="AO429" s="141" t="s">
        <v>1</v>
      </c>
      <c r="AP429" s="2">
        <v>0</v>
      </c>
    </row>
    <row r="430" spans="1:42" x14ac:dyDescent="0.25">
      <c r="A430" s="2" t="s">
        <v>573</v>
      </c>
      <c r="B430" s="47">
        <v>44383</v>
      </c>
      <c r="C430" s="2" t="s">
        <v>6</v>
      </c>
      <c r="D430" s="2" t="s">
        <v>1245</v>
      </c>
      <c r="E430" s="2" t="s">
        <v>1246</v>
      </c>
      <c r="F430" s="2" t="s">
        <v>2183</v>
      </c>
      <c r="G430" s="2" t="s">
        <v>3</v>
      </c>
      <c r="H430" s="2" t="s">
        <v>2199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2200</v>
      </c>
      <c r="P430" s="2" t="s">
        <v>2201</v>
      </c>
      <c r="Q430" s="1">
        <v>46778208.75</v>
      </c>
      <c r="R430" s="1">
        <v>0</v>
      </c>
      <c r="S430" s="1">
        <v>44561448.75</v>
      </c>
      <c r="T430" s="1">
        <v>1911000</v>
      </c>
      <c r="U430" s="2" t="s">
        <v>9</v>
      </c>
      <c r="V430" s="1">
        <v>305760</v>
      </c>
      <c r="W430" s="1">
        <v>0</v>
      </c>
      <c r="X430" s="2" t="s">
        <v>0</v>
      </c>
      <c r="Y430" s="1">
        <v>0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41" t="s">
        <v>1</v>
      </c>
      <c r="AN430" s="2" t="s">
        <v>1</v>
      </c>
      <c r="AO430" s="141" t="s">
        <v>1</v>
      </c>
      <c r="AP430" s="2">
        <v>0</v>
      </c>
    </row>
    <row r="431" spans="1:42" x14ac:dyDescent="0.25">
      <c r="A431" s="2" t="s">
        <v>574</v>
      </c>
      <c r="B431" s="47">
        <v>44383</v>
      </c>
      <c r="C431" s="2" t="s">
        <v>6</v>
      </c>
      <c r="D431" s="2" t="s">
        <v>1245</v>
      </c>
      <c r="E431" s="2" t="s">
        <v>1246</v>
      </c>
      <c r="F431" s="2" t="s">
        <v>2183</v>
      </c>
      <c r="G431" s="2" t="s">
        <v>3</v>
      </c>
      <c r="H431" s="2" t="s">
        <v>2202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19497660</v>
      </c>
      <c r="R431" s="1">
        <v>0</v>
      </c>
      <c r="S431" s="1">
        <v>17280900</v>
      </c>
      <c r="T431" s="1">
        <v>0</v>
      </c>
      <c r="U431" s="2" t="s">
        <v>0</v>
      </c>
      <c r="V431" s="1">
        <v>0</v>
      </c>
      <c r="W431" s="1">
        <v>1911000</v>
      </c>
      <c r="X431" s="2" t="s">
        <v>0</v>
      </c>
      <c r="Y431" s="1">
        <v>305760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41" t="s">
        <v>1</v>
      </c>
      <c r="AN431" s="2" t="s">
        <v>1</v>
      </c>
      <c r="AO431" s="141" t="s">
        <v>1</v>
      </c>
      <c r="AP431" s="2">
        <v>0</v>
      </c>
    </row>
    <row r="432" spans="1:42" x14ac:dyDescent="0.25">
      <c r="A432" s="2" t="s">
        <v>575</v>
      </c>
      <c r="B432" s="47">
        <v>44383</v>
      </c>
      <c r="C432" s="2" t="s">
        <v>6</v>
      </c>
      <c r="D432" s="2" t="s">
        <v>1245</v>
      </c>
      <c r="E432" s="2" t="s">
        <v>1246</v>
      </c>
      <c r="F432" s="2" t="s">
        <v>2183</v>
      </c>
      <c r="G432" s="2" t="s">
        <v>3</v>
      </c>
      <c r="H432" s="2" t="s">
        <v>2203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28101775</v>
      </c>
      <c r="R432" s="1">
        <v>0</v>
      </c>
      <c r="S432" s="1">
        <v>28101775</v>
      </c>
      <c r="T432" s="1">
        <v>0</v>
      </c>
      <c r="U432" s="2" t="s">
        <v>0</v>
      </c>
      <c r="V432" s="1">
        <v>0</v>
      </c>
      <c r="W432" s="1">
        <v>0</v>
      </c>
      <c r="X432" s="2" t="s">
        <v>0</v>
      </c>
      <c r="Y432" s="1">
        <v>0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41" t="s">
        <v>1</v>
      </c>
      <c r="AN432" s="2" t="s">
        <v>1</v>
      </c>
      <c r="AO432" s="141" t="s">
        <v>1</v>
      </c>
      <c r="AP432" s="2">
        <v>0</v>
      </c>
    </row>
    <row r="433" spans="1:42" x14ac:dyDescent="0.25">
      <c r="A433" s="2" t="s">
        <v>576</v>
      </c>
      <c r="B433" s="47">
        <v>44383</v>
      </c>
      <c r="C433" s="2" t="s">
        <v>6</v>
      </c>
      <c r="D433" s="2" t="s">
        <v>1245</v>
      </c>
      <c r="E433" s="2" t="s">
        <v>1246</v>
      </c>
      <c r="F433" s="2" t="s">
        <v>2183</v>
      </c>
      <c r="G433" s="2" t="s">
        <v>3</v>
      </c>
      <c r="H433" s="2" t="s">
        <v>2204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86759611.25</v>
      </c>
      <c r="R433" s="1">
        <v>0</v>
      </c>
      <c r="S433" s="1">
        <v>76957611.25</v>
      </c>
      <c r="T433" s="1">
        <v>0</v>
      </c>
      <c r="U433" s="2" t="s">
        <v>0</v>
      </c>
      <c r="V433" s="1">
        <v>0</v>
      </c>
      <c r="W433" s="1">
        <v>8450000</v>
      </c>
      <c r="X433" s="2" t="s">
        <v>0</v>
      </c>
      <c r="Y433" s="1">
        <v>1352000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41" t="s">
        <v>1</v>
      </c>
      <c r="AN433" s="2" t="s">
        <v>1</v>
      </c>
      <c r="AO433" s="141" t="s">
        <v>1</v>
      </c>
      <c r="AP433" s="2">
        <v>0</v>
      </c>
    </row>
    <row r="434" spans="1:42" x14ac:dyDescent="0.25">
      <c r="A434" s="2" t="s">
        <v>577</v>
      </c>
      <c r="B434" s="47">
        <v>44383</v>
      </c>
      <c r="C434" s="2" t="s">
        <v>6</v>
      </c>
      <c r="D434" s="2" t="s">
        <v>1245</v>
      </c>
      <c r="E434" s="2" t="s">
        <v>1246</v>
      </c>
      <c r="F434" s="2" t="s">
        <v>2183</v>
      </c>
      <c r="G434" s="2" t="s">
        <v>3</v>
      </c>
      <c r="H434" s="2" t="s">
        <v>2205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2206</v>
      </c>
      <c r="P434" s="2" t="s">
        <v>2207</v>
      </c>
      <c r="Q434" s="1">
        <v>3242850</v>
      </c>
      <c r="R434" s="1">
        <v>0</v>
      </c>
      <c r="S434" s="1">
        <v>3242850</v>
      </c>
      <c r="T434" s="1">
        <v>0</v>
      </c>
      <c r="U434" s="2" t="s">
        <v>0</v>
      </c>
      <c r="V434" s="1">
        <v>0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41" t="s">
        <v>1</v>
      </c>
      <c r="AN434" s="2" t="s">
        <v>1</v>
      </c>
      <c r="AO434" s="141" t="s">
        <v>1</v>
      </c>
      <c r="AP434" s="2">
        <v>0</v>
      </c>
    </row>
    <row r="435" spans="1:42" x14ac:dyDescent="0.25">
      <c r="A435" s="2" t="s">
        <v>578</v>
      </c>
      <c r="B435" s="47">
        <v>44383</v>
      </c>
      <c r="C435" s="2" t="s">
        <v>6</v>
      </c>
      <c r="D435" s="2" t="s">
        <v>1245</v>
      </c>
      <c r="E435" s="2" t="s">
        <v>1246</v>
      </c>
      <c r="F435" s="2" t="s">
        <v>2183</v>
      </c>
      <c r="G435" s="2" t="s">
        <v>3</v>
      </c>
      <c r="H435" s="2" t="s">
        <v>2208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2206</v>
      </c>
      <c r="P435" s="2" t="s">
        <v>2207</v>
      </c>
      <c r="Q435" s="1">
        <v>7175545</v>
      </c>
      <c r="R435" s="1">
        <v>0</v>
      </c>
      <c r="S435" s="1">
        <v>7175545</v>
      </c>
      <c r="T435" s="1">
        <v>0</v>
      </c>
      <c r="U435" s="2" t="s">
        <v>0</v>
      </c>
      <c r="V435" s="1">
        <v>0</v>
      </c>
      <c r="W435" s="1">
        <v>0</v>
      </c>
      <c r="X435" s="2" t="s">
        <v>0</v>
      </c>
      <c r="Y435" s="1">
        <v>0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41" t="s">
        <v>1</v>
      </c>
      <c r="AN435" s="2" t="s">
        <v>1</v>
      </c>
      <c r="AO435" s="141" t="s">
        <v>1</v>
      </c>
      <c r="AP435" s="2">
        <v>0</v>
      </c>
    </row>
    <row r="436" spans="1:42" x14ac:dyDescent="0.25">
      <c r="A436" s="2" t="s">
        <v>579</v>
      </c>
      <c r="B436" s="47">
        <v>44383</v>
      </c>
      <c r="C436" s="2" t="s">
        <v>6</v>
      </c>
      <c r="D436" s="2" t="s">
        <v>1245</v>
      </c>
      <c r="E436" s="2" t="s">
        <v>1246</v>
      </c>
      <c r="F436" s="2" t="s">
        <v>2183</v>
      </c>
      <c r="G436" s="2" t="s">
        <v>3</v>
      </c>
      <c r="H436" s="2" t="s">
        <v>2209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2206</v>
      </c>
      <c r="P436" s="2" t="s">
        <v>2207</v>
      </c>
      <c r="Q436" s="1">
        <v>3217500</v>
      </c>
      <c r="R436" s="1">
        <v>0</v>
      </c>
      <c r="S436" s="1">
        <v>3217500</v>
      </c>
      <c r="T436" s="1">
        <v>0</v>
      </c>
      <c r="U436" s="2" t="s">
        <v>0</v>
      </c>
      <c r="V436" s="1">
        <v>0</v>
      </c>
      <c r="W436" s="1">
        <v>0</v>
      </c>
      <c r="X436" s="2" t="s">
        <v>0</v>
      </c>
      <c r="Y436" s="1">
        <v>0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41" t="s">
        <v>1</v>
      </c>
      <c r="AN436" s="2" t="s">
        <v>1</v>
      </c>
      <c r="AO436" s="141" t="s">
        <v>1</v>
      </c>
      <c r="AP436" s="2">
        <v>0</v>
      </c>
    </row>
    <row r="437" spans="1:42" x14ac:dyDescent="0.25">
      <c r="A437" s="2" t="s">
        <v>580</v>
      </c>
      <c r="B437" s="47">
        <v>44383</v>
      </c>
      <c r="C437" s="2" t="s">
        <v>6</v>
      </c>
      <c r="D437" s="2" t="s">
        <v>1245</v>
      </c>
      <c r="E437" s="2" t="s">
        <v>1246</v>
      </c>
      <c r="F437" s="2" t="s">
        <v>2183</v>
      </c>
      <c r="G437" s="2" t="s">
        <v>3</v>
      </c>
      <c r="H437" s="2" t="s">
        <v>2210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9193990</v>
      </c>
      <c r="R437" s="1">
        <v>0</v>
      </c>
      <c r="S437" s="1">
        <v>6924450</v>
      </c>
      <c r="T437" s="1">
        <v>0</v>
      </c>
      <c r="U437" s="2" t="s">
        <v>0</v>
      </c>
      <c r="V437" s="1">
        <v>0</v>
      </c>
      <c r="W437" s="1">
        <v>1956500</v>
      </c>
      <c r="X437" s="2" t="s">
        <v>0</v>
      </c>
      <c r="Y437" s="1">
        <v>313040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41" t="s">
        <v>1</v>
      </c>
      <c r="AN437" s="2" t="s">
        <v>1</v>
      </c>
      <c r="AO437" s="141" t="s">
        <v>1</v>
      </c>
      <c r="AP437" s="2">
        <v>0</v>
      </c>
    </row>
    <row r="438" spans="1:42" x14ac:dyDescent="0.25">
      <c r="A438" s="2" t="s">
        <v>581</v>
      </c>
      <c r="B438" s="47">
        <v>44384</v>
      </c>
      <c r="C438" s="2" t="s">
        <v>6</v>
      </c>
      <c r="D438" s="2" t="s">
        <v>49</v>
      </c>
      <c r="E438" s="2" t="s">
        <v>230</v>
      </c>
      <c r="F438" s="2" t="s">
        <v>1078</v>
      </c>
      <c r="G438" s="2" t="s">
        <v>3</v>
      </c>
      <c r="H438" s="2" t="s">
        <v>2211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2167680683.1999998</v>
      </c>
      <c r="R438" s="1">
        <v>0</v>
      </c>
      <c r="S438" s="1">
        <v>1584045908.75</v>
      </c>
      <c r="T438" s="1">
        <v>0</v>
      </c>
      <c r="U438" s="2" t="s">
        <v>0</v>
      </c>
      <c r="V438" s="1">
        <v>0</v>
      </c>
      <c r="W438" s="1">
        <v>503133426.25</v>
      </c>
      <c r="X438" s="2" t="s">
        <v>0</v>
      </c>
      <c r="Y438" s="1">
        <v>80501348.199999988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41" t="s">
        <v>1</v>
      </c>
      <c r="AN438" s="2" t="s">
        <v>1</v>
      </c>
      <c r="AO438" s="141" t="s">
        <v>1</v>
      </c>
      <c r="AP438" s="2">
        <v>0</v>
      </c>
    </row>
    <row r="439" spans="1:42" x14ac:dyDescent="0.25">
      <c r="A439" s="2" t="s">
        <v>582</v>
      </c>
      <c r="B439" s="47">
        <v>44384</v>
      </c>
      <c r="C439" s="2" t="s">
        <v>27</v>
      </c>
      <c r="D439" s="2" t="s">
        <v>49</v>
      </c>
      <c r="E439" s="2" t="s">
        <v>221</v>
      </c>
      <c r="F439" s="2" t="s">
        <v>2212</v>
      </c>
      <c r="G439" s="2" t="s">
        <v>3</v>
      </c>
      <c r="H439" s="2" t="s">
        <v>2213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652772128.39999998</v>
      </c>
      <c r="R439" s="1">
        <v>0</v>
      </c>
      <c r="S439" s="1">
        <v>306151670</v>
      </c>
      <c r="T439" s="1">
        <v>0</v>
      </c>
      <c r="U439" s="2" t="s">
        <v>0</v>
      </c>
      <c r="V439" s="1">
        <v>0</v>
      </c>
      <c r="W439" s="1">
        <v>298810740</v>
      </c>
      <c r="X439" s="2" t="s">
        <v>9</v>
      </c>
      <c r="Y439" s="1">
        <v>47809718.399999999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41" t="s">
        <v>1</v>
      </c>
      <c r="AN439" s="2" t="s">
        <v>1</v>
      </c>
      <c r="AO439" s="141" t="s">
        <v>1</v>
      </c>
      <c r="AP439" s="2">
        <v>0</v>
      </c>
    </row>
    <row r="440" spans="1:42" x14ac:dyDescent="0.25">
      <c r="A440" s="2" t="s">
        <v>583</v>
      </c>
      <c r="B440" s="47">
        <v>44384</v>
      </c>
      <c r="C440" s="2" t="s">
        <v>27</v>
      </c>
      <c r="D440" s="2" t="s">
        <v>49</v>
      </c>
      <c r="E440" s="2" t="s">
        <v>221</v>
      </c>
      <c r="F440" s="2" t="s">
        <v>2214</v>
      </c>
      <c r="G440" s="2" t="s">
        <v>3</v>
      </c>
      <c r="H440" s="2" t="s">
        <v>2215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734</v>
      </c>
      <c r="P440" s="2" t="s">
        <v>735</v>
      </c>
      <c r="Q440" s="1">
        <v>5470237.5</v>
      </c>
      <c r="R440" s="1">
        <v>0</v>
      </c>
      <c r="S440" s="1">
        <v>5470237.5</v>
      </c>
      <c r="T440" s="1">
        <v>0</v>
      </c>
      <c r="U440" s="2" t="s">
        <v>0</v>
      </c>
      <c r="V440" s="1">
        <v>0</v>
      </c>
      <c r="W440" s="1">
        <v>0</v>
      </c>
      <c r="X440" s="2" t="s">
        <v>0</v>
      </c>
      <c r="Y440" s="1">
        <v>0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41" t="s">
        <v>1</v>
      </c>
      <c r="AN440" s="2" t="s">
        <v>1</v>
      </c>
      <c r="AO440" s="141" t="s">
        <v>1</v>
      </c>
      <c r="AP440" s="2">
        <v>0</v>
      </c>
    </row>
    <row r="441" spans="1:42" x14ac:dyDescent="0.25">
      <c r="A441" s="2" t="s">
        <v>584</v>
      </c>
      <c r="B441" s="47">
        <v>44384</v>
      </c>
      <c r="C441" s="2" t="s">
        <v>27</v>
      </c>
      <c r="D441" s="2" t="s">
        <v>49</v>
      </c>
      <c r="E441" s="2" t="s">
        <v>221</v>
      </c>
      <c r="F441" s="2" t="s">
        <v>2212</v>
      </c>
      <c r="G441" s="2" t="s">
        <v>3</v>
      </c>
      <c r="H441" s="2" t="s">
        <v>2216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34108305</v>
      </c>
      <c r="R441" s="1">
        <v>0</v>
      </c>
      <c r="S441" s="1">
        <v>27759625</v>
      </c>
      <c r="T441" s="1">
        <v>0</v>
      </c>
      <c r="U441" s="2" t="s">
        <v>0</v>
      </c>
      <c r="V441" s="1">
        <v>0</v>
      </c>
      <c r="W441" s="1">
        <v>5473000</v>
      </c>
      <c r="X441" s="2" t="s">
        <v>0</v>
      </c>
      <c r="Y441" s="1">
        <v>875680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41" t="s">
        <v>1</v>
      </c>
      <c r="AN441" s="2" t="s">
        <v>1</v>
      </c>
      <c r="AO441" s="141" t="s">
        <v>1</v>
      </c>
      <c r="AP441" s="2">
        <v>0</v>
      </c>
    </row>
    <row r="442" spans="1:42" x14ac:dyDescent="0.25">
      <c r="A442" s="2" t="s">
        <v>1281</v>
      </c>
      <c r="B442" s="47">
        <v>44388</v>
      </c>
      <c r="C442" s="2" t="s">
        <v>35</v>
      </c>
      <c r="D442" s="2" t="s">
        <v>42</v>
      </c>
      <c r="E442" s="2" t="s">
        <v>217</v>
      </c>
      <c r="F442" s="2" t="s">
        <v>2217</v>
      </c>
      <c r="G442" s="2" t="s">
        <v>3</v>
      </c>
      <c r="H442" s="2" t="s">
        <v>2218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v>2114303725.9199998</v>
      </c>
      <c r="R442" s="1">
        <v>0</v>
      </c>
      <c r="S442" s="1">
        <v>1888831745.4000001</v>
      </c>
      <c r="T442" s="1">
        <v>0</v>
      </c>
      <c r="U442" s="2" t="s">
        <v>0</v>
      </c>
      <c r="V442" s="1">
        <v>0</v>
      </c>
      <c r="W442" s="1">
        <v>194372397</v>
      </c>
      <c r="X442" s="2" t="s">
        <v>0</v>
      </c>
      <c r="Y442" s="1">
        <v>31099583.52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41" t="s">
        <v>1</v>
      </c>
      <c r="AN442" s="2" t="s">
        <v>1</v>
      </c>
      <c r="AO442" s="141" t="s">
        <v>1</v>
      </c>
      <c r="AP442" s="2">
        <v>0</v>
      </c>
    </row>
    <row r="443" spans="1:42" x14ac:dyDescent="0.25">
      <c r="A443" s="2" t="s">
        <v>586</v>
      </c>
      <c r="B443" s="47">
        <v>44384</v>
      </c>
      <c r="C443" s="2" t="s">
        <v>6</v>
      </c>
      <c r="D443" s="2" t="s">
        <v>42</v>
      </c>
      <c r="E443" s="2" t="s">
        <v>219</v>
      </c>
      <c r="F443" s="2" t="s">
        <v>1065</v>
      </c>
      <c r="G443" s="2" t="s">
        <v>3</v>
      </c>
      <c r="H443" s="2" t="s">
        <v>2219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2588717767.1500006</v>
      </c>
      <c r="R443" s="1">
        <v>0</v>
      </c>
      <c r="S443" s="1">
        <v>1992760060</v>
      </c>
      <c r="T443" s="1">
        <v>0</v>
      </c>
      <c r="U443" s="2" t="s">
        <v>0</v>
      </c>
      <c r="V443" s="1">
        <v>0</v>
      </c>
      <c r="W443" s="1">
        <v>507226833.75</v>
      </c>
      <c r="X443" s="2" t="s">
        <v>0</v>
      </c>
      <c r="Y443" s="1">
        <v>81156293.400000006</v>
      </c>
      <c r="Z443" s="1">
        <v>0</v>
      </c>
      <c r="AA443" s="2" t="s">
        <v>0</v>
      </c>
      <c r="AB443" s="1">
        <v>0</v>
      </c>
      <c r="AC443" s="1">
        <v>7013500</v>
      </c>
      <c r="AD443" s="2" t="s">
        <v>0</v>
      </c>
      <c r="AE443" s="1">
        <v>561080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41" t="s">
        <v>1</v>
      </c>
      <c r="AN443" s="2" t="s">
        <v>1</v>
      </c>
      <c r="AO443" s="141" t="s">
        <v>1</v>
      </c>
      <c r="AP443" s="2">
        <v>0</v>
      </c>
    </row>
    <row r="444" spans="1:42" x14ac:dyDescent="0.25">
      <c r="A444" s="2" t="s">
        <v>587</v>
      </c>
      <c r="B444" s="47">
        <v>44384</v>
      </c>
      <c r="C444" s="2" t="s">
        <v>27</v>
      </c>
      <c r="D444" s="2" t="s">
        <v>42</v>
      </c>
      <c r="E444" s="2" t="s">
        <v>212</v>
      </c>
      <c r="F444" s="2" t="s">
        <v>1831</v>
      </c>
      <c r="G444" s="2" t="s">
        <v>3</v>
      </c>
      <c r="H444" s="2" t="s">
        <v>2220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2020046932.9000001</v>
      </c>
      <c r="R444" s="1">
        <v>0</v>
      </c>
      <c r="S444" s="1">
        <v>1268902958.75</v>
      </c>
      <c r="T444" s="1">
        <v>0</v>
      </c>
      <c r="U444" s="2" t="s">
        <v>0</v>
      </c>
      <c r="V444" s="1">
        <v>0</v>
      </c>
      <c r="W444" s="1">
        <v>647537908.75</v>
      </c>
      <c r="X444" s="2" t="s">
        <v>9</v>
      </c>
      <c r="Y444" s="1">
        <v>103606065.40000001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41" t="s">
        <v>1</v>
      </c>
      <c r="AN444" s="2" t="s">
        <v>1</v>
      </c>
      <c r="AO444" s="141" t="s">
        <v>1</v>
      </c>
      <c r="AP444" s="2">
        <v>0</v>
      </c>
    </row>
    <row r="445" spans="1:42" x14ac:dyDescent="0.25">
      <c r="A445" s="2" t="s">
        <v>1374</v>
      </c>
      <c r="B445" s="47">
        <v>44389</v>
      </c>
      <c r="C445" s="2" t="s">
        <v>35</v>
      </c>
      <c r="D445" s="2" t="s">
        <v>42</v>
      </c>
      <c r="E445" s="2" t="s">
        <v>217</v>
      </c>
      <c r="F445" s="2" t="s">
        <v>2221</v>
      </c>
      <c r="G445" s="2" t="s">
        <v>3</v>
      </c>
      <c r="H445" s="2" t="s">
        <v>2222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707756028.03799987</v>
      </c>
      <c r="R445" s="1">
        <v>0</v>
      </c>
      <c r="S445" s="1">
        <v>614548227.95000005</v>
      </c>
      <c r="T445" s="1">
        <v>0</v>
      </c>
      <c r="U445" s="2" t="s">
        <v>0</v>
      </c>
      <c r="V445" s="1">
        <v>0</v>
      </c>
      <c r="W445" s="1">
        <v>80351551.799999997</v>
      </c>
      <c r="X445" s="2" t="s">
        <v>0</v>
      </c>
      <c r="Y445" s="1">
        <v>12856248.288000001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41" t="s">
        <v>1</v>
      </c>
      <c r="AN445" s="2" t="s">
        <v>1</v>
      </c>
      <c r="AO445" s="141" t="s">
        <v>1</v>
      </c>
      <c r="AP445" s="2">
        <v>0</v>
      </c>
    </row>
    <row r="446" spans="1:42" x14ac:dyDescent="0.25">
      <c r="A446" s="2" t="s">
        <v>1377</v>
      </c>
      <c r="B446" s="47">
        <v>44389</v>
      </c>
      <c r="C446" s="2" t="s">
        <v>35</v>
      </c>
      <c r="D446" s="2" t="s">
        <v>42</v>
      </c>
      <c r="E446" s="2" t="s">
        <v>217</v>
      </c>
      <c r="F446" s="2" t="s">
        <v>2221</v>
      </c>
      <c r="G446" s="2" t="s">
        <v>3</v>
      </c>
      <c r="H446" s="2" t="s">
        <v>2223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785418799.20000005</v>
      </c>
      <c r="R446" s="1">
        <v>0</v>
      </c>
      <c r="S446" s="1">
        <v>702787730.39999998</v>
      </c>
      <c r="T446" s="1">
        <v>0</v>
      </c>
      <c r="U446" s="2" t="s">
        <v>0</v>
      </c>
      <c r="V446" s="1">
        <v>0</v>
      </c>
      <c r="W446" s="1">
        <v>71233680</v>
      </c>
      <c r="X446" s="2" t="s">
        <v>0</v>
      </c>
      <c r="Y446" s="1">
        <v>11397388.799999999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41" t="s">
        <v>1</v>
      </c>
      <c r="AN446" s="2" t="s">
        <v>1</v>
      </c>
      <c r="AO446" s="141" t="s">
        <v>1</v>
      </c>
      <c r="AP446" s="2">
        <v>0</v>
      </c>
    </row>
    <row r="447" spans="1:42" x14ac:dyDescent="0.25">
      <c r="A447" s="2" t="s">
        <v>2224</v>
      </c>
      <c r="B447" s="47">
        <v>44390</v>
      </c>
      <c r="C447" s="2" t="s">
        <v>35</v>
      </c>
      <c r="D447" s="2" t="s">
        <v>42</v>
      </c>
      <c r="E447" s="2" t="s">
        <v>217</v>
      </c>
      <c r="F447" s="2" t="s">
        <v>2225</v>
      </c>
      <c r="G447" s="2" t="s">
        <v>13</v>
      </c>
      <c r="H447" s="2" t="s">
        <v>1</v>
      </c>
      <c r="I447" s="1" t="s">
        <v>2226</v>
      </c>
      <c r="J447" s="1" t="s">
        <v>1</v>
      </c>
      <c r="K447" s="1" t="s">
        <v>2227</v>
      </c>
      <c r="L447" s="1" t="s">
        <v>1881</v>
      </c>
      <c r="M447" s="1">
        <v>7999800</v>
      </c>
      <c r="N447" s="2" t="s">
        <v>12</v>
      </c>
      <c r="O447" s="2" t="s">
        <v>98</v>
      </c>
      <c r="P447" s="2" t="s">
        <v>2228</v>
      </c>
      <c r="Q447" s="1">
        <v>-7999800</v>
      </c>
      <c r="R447" s="1">
        <v>0</v>
      </c>
      <c r="S447" s="1">
        <v>-7999800</v>
      </c>
      <c r="T447" s="1">
        <v>0</v>
      </c>
      <c r="U447" s="2" t="s">
        <v>0</v>
      </c>
      <c r="V447" s="1">
        <v>0</v>
      </c>
      <c r="W447" s="1">
        <v>0</v>
      </c>
      <c r="X447" s="2" t="s">
        <v>0</v>
      </c>
      <c r="Y447" s="1">
        <v>0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41" t="s">
        <v>1</v>
      </c>
      <c r="AN447" s="2" t="s">
        <v>1</v>
      </c>
      <c r="AO447" s="141" t="s">
        <v>1</v>
      </c>
      <c r="AP447" s="2">
        <v>0</v>
      </c>
    </row>
    <row r="448" spans="1:42" x14ac:dyDescent="0.25">
      <c r="A448" s="2" t="s">
        <v>2229</v>
      </c>
      <c r="B448" s="47">
        <v>44390</v>
      </c>
      <c r="C448" s="2" t="s">
        <v>35</v>
      </c>
      <c r="D448" s="2" t="s">
        <v>42</v>
      </c>
      <c r="E448" s="2" t="s">
        <v>217</v>
      </c>
      <c r="F448" s="2" t="s">
        <v>2230</v>
      </c>
      <c r="G448" s="2" t="s">
        <v>3</v>
      </c>
      <c r="H448" s="2" t="s">
        <v>2231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98</v>
      </c>
      <c r="P448" s="2" t="s">
        <v>1</v>
      </c>
      <c r="Q448" s="1">
        <v>1251160735.98</v>
      </c>
      <c r="R448" s="1">
        <v>0</v>
      </c>
      <c r="S448" s="1">
        <v>1070636392.25</v>
      </c>
      <c r="T448" s="1">
        <v>0</v>
      </c>
      <c r="U448" s="2" t="s">
        <v>0</v>
      </c>
      <c r="V448" s="1">
        <v>0</v>
      </c>
      <c r="W448" s="1">
        <v>155624434.25</v>
      </c>
      <c r="X448" s="2" t="s">
        <v>0</v>
      </c>
      <c r="Y448" s="1">
        <v>24899909.479999997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41" t="s">
        <v>1</v>
      </c>
      <c r="AN448" s="2" t="s">
        <v>1</v>
      </c>
      <c r="AO448" s="141" t="s">
        <v>1</v>
      </c>
      <c r="AP448" s="2">
        <v>0</v>
      </c>
    </row>
    <row r="449" spans="1:42" x14ac:dyDescent="0.25">
      <c r="A449" s="2" t="s">
        <v>2232</v>
      </c>
      <c r="B449" s="47">
        <v>44390</v>
      </c>
      <c r="C449" s="2" t="s">
        <v>35</v>
      </c>
      <c r="D449" s="2" t="s">
        <v>42</v>
      </c>
      <c r="E449" s="2" t="s">
        <v>217</v>
      </c>
      <c r="F449" s="2" t="s">
        <v>2225</v>
      </c>
      <c r="G449" s="2" t="s">
        <v>3</v>
      </c>
      <c r="H449" s="2" t="s">
        <v>2233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98</v>
      </c>
      <c r="P449" s="2" t="s">
        <v>2234</v>
      </c>
      <c r="Q449" s="1">
        <v>19045740</v>
      </c>
      <c r="R449" s="1">
        <v>0</v>
      </c>
      <c r="S449" s="1">
        <v>19045740</v>
      </c>
      <c r="T449" s="1">
        <v>0</v>
      </c>
      <c r="U449" s="2" t="s">
        <v>0</v>
      </c>
      <c r="V449" s="1">
        <v>0</v>
      </c>
      <c r="W449" s="1">
        <v>0</v>
      </c>
      <c r="X449" s="2" t="s">
        <v>0</v>
      </c>
      <c r="Y449" s="1">
        <v>0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41" t="s">
        <v>1</v>
      </c>
      <c r="AN449" s="2" t="s">
        <v>1</v>
      </c>
      <c r="AO449" s="141" t="s">
        <v>1</v>
      </c>
      <c r="AP449" s="2">
        <v>0</v>
      </c>
    </row>
    <row r="450" spans="1:42" x14ac:dyDescent="0.25">
      <c r="A450" s="2" t="s">
        <v>2235</v>
      </c>
      <c r="B450" s="47">
        <v>44390</v>
      </c>
      <c r="C450" s="2" t="s">
        <v>35</v>
      </c>
      <c r="D450" s="2" t="s">
        <v>42</v>
      </c>
      <c r="E450" s="2" t="s">
        <v>217</v>
      </c>
      <c r="F450" s="2" t="s">
        <v>2230</v>
      </c>
      <c r="G450" s="2" t="s">
        <v>3</v>
      </c>
      <c r="H450" s="2" t="s">
        <v>2236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98</v>
      </c>
      <c r="P450" s="2" t="s">
        <v>1</v>
      </c>
      <c r="Q450" s="1">
        <v>759934677.64999998</v>
      </c>
      <c r="R450" s="1">
        <v>0</v>
      </c>
      <c r="S450" s="1">
        <v>698757194.04999995</v>
      </c>
      <c r="T450" s="1">
        <v>0</v>
      </c>
      <c r="U450" s="2" t="s">
        <v>0</v>
      </c>
      <c r="V450" s="1">
        <v>0</v>
      </c>
      <c r="W450" s="1">
        <v>52739210</v>
      </c>
      <c r="X450" s="2" t="s">
        <v>0</v>
      </c>
      <c r="Y450" s="1">
        <v>8438273.6000000015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41" t="s">
        <v>1</v>
      </c>
      <c r="AN450" s="2" t="s">
        <v>1</v>
      </c>
      <c r="AO450" s="141" t="s">
        <v>1</v>
      </c>
      <c r="AP450" s="2">
        <v>0</v>
      </c>
    </row>
    <row r="451" spans="1:42" x14ac:dyDescent="0.25">
      <c r="A451" s="2" t="s">
        <v>2237</v>
      </c>
      <c r="B451" s="47">
        <v>44391</v>
      </c>
      <c r="C451" s="2" t="s">
        <v>35</v>
      </c>
      <c r="D451" s="2" t="s">
        <v>42</v>
      </c>
      <c r="E451" s="2" t="s">
        <v>217</v>
      </c>
      <c r="F451" s="2" t="s">
        <v>2238</v>
      </c>
      <c r="G451" s="2" t="s">
        <v>3</v>
      </c>
      <c r="H451" s="2" t="s">
        <v>2239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98</v>
      </c>
      <c r="P451" s="2" t="s">
        <v>1</v>
      </c>
      <c r="Q451" s="1">
        <v>658428824.25</v>
      </c>
      <c r="R451" s="1">
        <v>0</v>
      </c>
      <c r="S451" s="1">
        <v>590306084.25</v>
      </c>
      <c r="T451" s="1">
        <v>0</v>
      </c>
      <c r="U451" s="2" t="s">
        <v>0</v>
      </c>
      <c r="V451" s="1">
        <v>0</v>
      </c>
      <c r="W451" s="1">
        <v>58726500</v>
      </c>
      <c r="X451" s="2" t="s">
        <v>9</v>
      </c>
      <c r="Y451" s="1">
        <v>9396240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41" t="s">
        <v>1</v>
      </c>
      <c r="AN451" s="2" t="s">
        <v>1</v>
      </c>
      <c r="AO451" s="141" t="s">
        <v>1</v>
      </c>
      <c r="AP451" s="2">
        <v>0</v>
      </c>
    </row>
    <row r="452" spans="1:42" x14ac:dyDescent="0.25">
      <c r="A452" s="2" t="s">
        <v>595</v>
      </c>
      <c r="B452" s="47">
        <v>44384</v>
      </c>
      <c r="C452" s="2" t="s">
        <v>6</v>
      </c>
      <c r="D452" s="2" t="s">
        <v>42</v>
      </c>
      <c r="E452" s="2" t="s">
        <v>215</v>
      </c>
      <c r="F452" s="2" t="s">
        <v>1111</v>
      </c>
      <c r="G452" s="2" t="s">
        <v>906</v>
      </c>
      <c r="H452" s="2" t="s">
        <v>2240</v>
      </c>
      <c r="I452" s="1"/>
      <c r="J452" s="1"/>
      <c r="K452" s="1"/>
      <c r="L452" s="1"/>
      <c r="M452" s="1">
        <v>0</v>
      </c>
      <c r="N452" s="2"/>
      <c r="O452" s="2" t="s">
        <v>2</v>
      </c>
      <c r="P452" s="2"/>
      <c r="Q452" s="1">
        <v>1108297789</v>
      </c>
      <c r="R452" s="1">
        <v>0</v>
      </c>
      <c r="S452" s="1">
        <v>1108297789</v>
      </c>
      <c r="T452" s="1">
        <v>0</v>
      </c>
      <c r="U452" s="2" t="s">
        <v>0</v>
      </c>
      <c r="V452" s="1">
        <v>0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41"/>
      <c r="AN452" s="2"/>
      <c r="AO452" s="141"/>
      <c r="AP452" s="2">
        <v>0</v>
      </c>
    </row>
    <row r="453" spans="1:42" x14ac:dyDescent="0.25">
      <c r="A453" s="2" t="s">
        <v>596</v>
      </c>
      <c r="B453" s="47">
        <v>44384</v>
      </c>
      <c r="C453" s="2" t="s">
        <v>6</v>
      </c>
      <c r="D453" s="2" t="s">
        <v>42</v>
      </c>
      <c r="E453" s="2" t="s">
        <v>215</v>
      </c>
      <c r="F453" s="2" t="s">
        <v>1111</v>
      </c>
      <c r="G453" s="2" t="s">
        <v>13</v>
      </c>
      <c r="H453" s="2"/>
      <c r="I453" s="1" t="s">
        <v>2241</v>
      </c>
      <c r="J453" s="1"/>
      <c r="K453" s="1"/>
      <c r="L453" s="1"/>
      <c r="M453" s="1">
        <v>0</v>
      </c>
      <c r="N453" s="2"/>
      <c r="O453" s="2" t="s">
        <v>1133</v>
      </c>
      <c r="P453" s="2"/>
      <c r="Q453" s="1">
        <v>-19362410</v>
      </c>
      <c r="R453" s="1">
        <v>0</v>
      </c>
      <c r="S453" s="1">
        <v>-19362410</v>
      </c>
      <c r="T453" s="1">
        <v>0</v>
      </c>
      <c r="U453" s="2" t="s">
        <v>0</v>
      </c>
      <c r="V453" s="1">
        <v>0</v>
      </c>
      <c r="W453" s="1">
        <v>0</v>
      </c>
      <c r="X453" s="2" t="s">
        <v>0</v>
      </c>
      <c r="Y453" s="1">
        <v>0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41"/>
      <c r="AN453" s="2"/>
      <c r="AO453" s="141"/>
      <c r="AP453" s="2">
        <v>0</v>
      </c>
    </row>
    <row r="454" spans="1:42" x14ac:dyDescent="0.25">
      <c r="A454" s="2" t="s">
        <v>597</v>
      </c>
      <c r="B454" s="47">
        <v>44384</v>
      </c>
      <c r="C454" s="2" t="s">
        <v>6</v>
      </c>
      <c r="D454" s="2" t="s">
        <v>38</v>
      </c>
      <c r="E454" s="2" t="s">
        <v>210</v>
      </c>
      <c r="F454" s="2" t="s">
        <v>2141</v>
      </c>
      <c r="G454" s="2" t="s">
        <v>3</v>
      </c>
      <c r="H454" s="2" t="s">
        <v>2242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1955158320.0500004</v>
      </c>
      <c r="R454" s="1">
        <v>0</v>
      </c>
      <c r="S454" s="1">
        <v>1476349333.75</v>
      </c>
      <c r="T454" s="1">
        <v>0</v>
      </c>
      <c r="U454" s="2" t="s">
        <v>0</v>
      </c>
      <c r="V454" s="1">
        <v>0</v>
      </c>
      <c r="W454" s="1">
        <v>412766367.5</v>
      </c>
      <c r="X454" s="2" t="s">
        <v>9</v>
      </c>
      <c r="Y454" s="1">
        <v>66042618.799999997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41" t="s">
        <v>1</v>
      </c>
      <c r="AN454" s="2" t="s">
        <v>1</v>
      </c>
      <c r="AO454" s="141" t="s">
        <v>1</v>
      </c>
      <c r="AP454" s="2">
        <v>0</v>
      </c>
    </row>
    <row r="455" spans="1:42" x14ac:dyDescent="0.25">
      <c r="A455" s="2" t="s">
        <v>598</v>
      </c>
      <c r="B455" s="47">
        <v>44384</v>
      </c>
      <c r="C455" s="2" t="s">
        <v>27</v>
      </c>
      <c r="D455" s="2" t="s">
        <v>38</v>
      </c>
      <c r="E455" s="2" t="s">
        <v>4</v>
      </c>
      <c r="F455" s="2" t="s">
        <v>1319</v>
      </c>
      <c r="G455" s="2" t="s">
        <v>3</v>
      </c>
      <c r="H455" s="2" t="s">
        <v>2243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295359725.19999999</v>
      </c>
      <c r="R455" s="1">
        <v>0</v>
      </c>
      <c r="S455" s="1">
        <v>226986025</v>
      </c>
      <c r="T455" s="1">
        <v>0</v>
      </c>
      <c r="U455" s="2" t="s">
        <v>0</v>
      </c>
      <c r="V455" s="1">
        <v>0</v>
      </c>
      <c r="W455" s="1">
        <v>58942845</v>
      </c>
      <c r="X455" s="2" t="s">
        <v>0</v>
      </c>
      <c r="Y455" s="1">
        <v>9430855.1999999993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41" t="s">
        <v>1</v>
      </c>
      <c r="AN455" s="2" t="s">
        <v>1</v>
      </c>
      <c r="AO455" s="141" t="s">
        <v>1</v>
      </c>
      <c r="AP455" s="2">
        <v>0</v>
      </c>
    </row>
    <row r="456" spans="1:42" x14ac:dyDescent="0.25">
      <c r="A456" s="2" t="s">
        <v>599</v>
      </c>
      <c r="B456" s="47">
        <v>44384</v>
      </c>
      <c r="C456" s="2" t="s">
        <v>27</v>
      </c>
      <c r="D456" s="2" t="s">
        <v>38</v>
      </c>
      <c r="E456" s="2" t="s">
        <v>4</v>
      </c>
      <c r="F456" s="2" t="s">
        <v>2010</v>
      </c>
      <c r="G456" s="2" t="s">
        <v>3</v>
      </c>
      <c r="H456" s="2" t="s">
        <v>2244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916</v>
      </c>
      <c r="P456" s="2" t="s">
        <v>917</v>
      </c>
      <c r="Q456" s="1">
        <v>174761047.5</v>
      </c>
      <c r="R456" s="1">
        <v>0</v>
      </c>
      <c r="S456" s="1">
        <v>118346767.5</v>
      </c>
      <c r="T456" s="1">
        <v>48633000</v>
      </c>
      <c r="U456" s="2" t="s">
        <v>9</v>
      </c>
      <c r="V456" s="1">
        <v>7781280</v>
      </c>
      <c r="W456" s="1">
        <v>0</v>
      </c>
      <c r="X456" s="2" t="s">
        <v>0</v>
      </c>
      <c r="Y456" s="1">
        <v>0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41" t="s">
        <v>1</v>
      </c>
      <c r="AN456" s="2" t="s">
        <v>1</v>
      </c>
      <c r="AO456" s="141" t="s">
        <v>1</v>
      </c>
      <c r="AP456" s="2">
        <v>0</v>
      </c>
    </row>
    <row r="457" spans="1:42" x14ac:dyDescent="0.25">
      <c r="A457" s="2" t="s">
        <v>600</v>
      </c>
      <c r="B457" s="47">
        <v>44384</v>
      </c>
      <c r="C457" s="2" t="s">
        <v>27</v>
      </c>
      <c r="D457" s="2" t="s">
        <v>38</v>
      </c>
      <c r="E457" s="2" t="s">
        <v>4</v>
      </c>
      <c r="F457" s="2" t="s">
        <v>1319</v>
      </c>
      <c r="G457" s="2" t="s">
        <v>3</v>
      </c>
      <c r="H457" s="2" t="s">
        <v>2245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197640390</v>
      </c>
      <c r="R457" s="1">
        <v>0</v>
      </c>
      <c r="S457" s="1">
        <v>115269660</v>
      </c>
      <c r="T457" s="1">
        <v>0</v>
      </c>
      <c r="U457" s="2" t="s">
        <v>0</v>
      </c>
      <c r="V457" s="1">
        <v>0</v>
      </c>
      <c r="W457" s="1">
        <v>71009250</v>
      </c>
      <c r="X457" s="2" t="s">
        <v>9</v>
      </c>
      <c r="Y457" s="1">
        <v>11361480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41" t="s">
        <v>1</v>
      </c>
      <c r="AN457" s="2" t="s">
        <v>1</v>
      </c>
      <c r="AO457" s="141" t="s">
        <v>1</v>
      </c>
      <c r="AP457" s="2">
        <v>0</v>
      </c>
    </row>
    <row r="458" spans="1:42" x14ac:dyDescent="0.25">
      <c r="A458" s="2" t="s">
        <v>601</v>
      </c>
      <c r="B458" s="47">
        <v>44384</v>
      </c>
      <c r="C458" s="2" t="s">
        <v>27</v>
      </c>
      <c r="D458" s="2" t="s">
        <v>38</v>
      </c>
      <c r="E458" s="2" t="s">
        <v>4</v>
      </c>
      <c r="F458" s="2" t="s">
        <v>2010</v>
      </c>
      <c r="G458" s="2" t="s">
        <v>3</v>
      </c>
      <c r="H458" s="2" t="s">
        <v>2246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2247</v>
      </c>
      <c r="P458" s="2" t="s">
        <v>2248</v>
      </c>
      <c r="Q458" s="1">
        <v>3932500</v>
      </c>
      <c r="R458" s="1">
        <v>0</v>
      </c>
      <c r="S458" s="1">
        <v>3932500</v>
      </c>
      <c r="T458" s="1">
        <v>0</v>
      </c>
      <c r="U458" s="2" t="s">
        <v>0</v>
      </c>
      <c r="V458" s="1">
        <v>0</v>
      </c>
      <c r="W458" s="1">
        <v>0</v>
      </c>
      <c r="X458" s="2" t="s">
        <v>0</v>
      </c>
      <c r="Y458" s="1">
        <v>0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41" t="s">
        <v>1</v>
      </c>
      <c r="AN458" s="2" t="s">
        <v>1</v>
      </c>
      <c r="AO458" s="141" t="s">
        <v>1</v>
      </c>
      <c r="AP458" s="2">
        <v>0</v>
      </c>
    </row>
    <row r="459" spans="1:42" x14ac:dyDescent="0.25">
      <c r="A459" s="2" t="s">
        <v>602</v>
      </c>
      <c r="B459" s="47">
        <v>44384</v>
      </c>
      <c r="C459" s="2" t="s">
        <v>27</v>
      </c>
      <c r="D459" s="2" t="s">
        <v>38</v>
      </c>
      <c r="E459" s="2" t="s">
        <v>4</v>
      </c>
      <c r="F459" s="2" t="s">
        <v>1319</v>
      </c>
      <c r="G459" s="2" t="s">
        <v>3</v>
      </c>
      <c r="H459" s="2" t="s">
        <v>2249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96185666.200000003</v>
      </c>
      <c r="R459" s="1">
        <v>0</v>
      </c>
      <c r="S459" s="1">
        <v>86512562.5</v>
      </c>
      <c r="T459" s="1">
        <v>0</v>
      </c>
      <c r="U459" s="2" t="s">
        <v>0</v>
      </c>
      <c r="V459" s="1">
        <v>0</v>
      </c>
      <c r="W459" s="1">
        <v>8338882.5</v>
      </c>
      <c r="X459" s="2" t="s">
        <v>0</v>
      </c>
      <c r="Y459" s="1">
        <v>1334221.2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41" t="s">
        <v>1</v>
      </c>
      <c r="AN459" s="2" t="s">
        <v>1</v>
      </c>
      <c r="AO459" s="141" t="s">
        <v>1</v>
      </c>
      <c r="AP459" s="2">
        <v>0</v>
      </c>
    </row>
    <row r="460" spans="1:42" x14ac:dyDescent="0.25">
      <c r="A460" s="2" t="s">
        <v>603</v>
      </c>
      <c r="B460" s="47">
        <v>44384</v>
      </c>
      <c r="C460" s="2" t="s">
        <v>27</v>
      </c>
      <c r="D460" s="2" t="s">
        <v>38</v>
      </c>
      <c r="E460" s="2" t="s">
        <v>4</v>
      </c>
      <c r="F460" s="2" t="s">
        <v>2010</v>
      </c>
      <c r="G460" s="2" t="s">
        <v>3</v>
      </c>
      <c r="H460" s="2" t="s">
        <v>2250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2247</v>
      </c>
      <c r="P460" s="2" t="s">
        <v>2248</v>
      </c>
      <c r="Q460" s="1">
        <v>16069950</v>
      </c>
      <c r="R460" s="1">
        <v>0</v>
      </c>
      <c r="S460" s="1">
        <v>15843750</v>
      </c>
      <c r="T460" s="1">
        <v>195000</v>
      </c>
      <c r="U460" s="2" t="s">
        <v>9</v>
      </c>
      <c r="V460" s="1">
        <v>31200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41" t="s">
        <v>1</v>
      </c>
      <c r="AN460" s="2" t="s">
        <v>1</v>
      </c>
      <c r="AO460" s="141" t="s">
        <v>1</v>
      </c>
      <c r="AP460" s="2">
        <v>0</v>
      </c>
    </row>
    <row r="461" spans="1:42" x14ac:dyDescent="0.25">
      <c r="A461" s="2" t="s">
        <v>604</v>
      </c>
      <c r="B461" s="47">
        <v>44384</v>
      </c>
      <c r="C461" s="2" t="s">
        <v>27</v>
      </c>
      <c r="D461" s="2" t="s">
        <v>38</v>
      </c>
      <c r="E461" s="2" t="s">
        <v>4</v>
      </c>
      <c r="F461" s="2" t="s">
        <v>1319</v>
      </c>
      <c r="G461" s="2" t="s">
        <v>3</v>
      </c>
      <c r="H461" s="2" t="s">
        <v>2251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13154375</v>
      </c>
      <c r="R461" s="1">
        <v>0</v>
      </c>
      <c r="S461" s="1">
        <v>13154375</v>
      </c>
      <c r="T461" s="1">
        <v>0</v>
      </c>
      <c r="U461" s="2" t="s">
        <v>0</v>
      </c>
      <c r="V461" s="1">
        <v>0</v>
      </c>
      <c r="W461" s="1">
        <v>0</v>
      </c>
      <c r="X461" s="2" t="s">
        <v>0</v>
      </c>
      <c r="Y461" s="1">
        <v>0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41" t="s">
        <v>1</v>
      </c>
      <c r="AN461" s="2" t="s">
        <v>1</v>
      </c>
      <c r="AO461" s="141" t="s">
        <v>1</v>
      </c>
      <c r="AP461" s="2">
        <v>0</v>
      </c>
    </row>
    <row r="462" spans="1:42" x14ac:dyDescent="0.25">
      <c r="A462" s="2" t="s">
        <v>2252</v>
      </c>
      <c r="B462" s="47">
        <v>44391</v>
      </c>
      <c r="C462" s="2" t="s">
        <v>35</v>
      </c>
      <c r="D462" s="2" t="s">
        <v>42</v>
      </c>
      <c r="E462" s="2" t="s">
        <v>217</v>
      </c>
      <c r="F462" s="2" t="s">
        <v>2253</v>
      </c>
      <c r="G462" s="2" t="s">
        <v>3</v>
      </c>
      <c r="H462" s="2" t="s">
        <v>2254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98</v>
      </c>
      <c r="P462" s="2" t="s">
        <v>2255</v>
      </c>
      <c r="Q462" s="1">
        <v>2772632</v>
      </c>
      <c r="R462" s="1">
        <v>0</v>
      </c>
      <c r="S462" s="1">
        <v>0</v>
      </c>
      <c r="T462" s="1">
        <v>2390200</v>
      </c>
      <c r="U462" s="2" t="s">
        <v>9</v>
      </c>
      <c r="V462" s="1">
        <v>382432</v>
      </c>
      <c r="W462" s="1">
        <v>0</v>
      </c>
      <c r="X462" s="2" t="s">
        <v>0</v>
      </c>
      <c r="Y462" s="1">
        <v>0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41" t="s">
        <v>1</v>
      </c>
      <c r="AN462" s="2" t="s">
        <v>1</v>
      </c>
      <c r="AO462" s="141" t="s">
        <v>1</v>
      </c>
      <c r="AP462" s="2">
        <v>0</v>
      </c>
    </row>
    <row r="463" spans="1:42" x14ac:dyDescent="0.25">
      <c r="A463" s="2" t="s">
        <v>2256</v>
      </c>
      <c r="B463" s="47">
        <v>44391</v>
      </c>
      <c r="C463" s="2" t="s">
        <v>35</v>
      </c>
      <c r="D463" s="2" t="s">
        <v>42</v>
      </c>
      <c r="E463" s="2" t="s">
        <v>217</v>
      </c>
      <c r="F463" s="2" t="s">
        <v>2238</v>
      </c>
      <c r="G463" s="2" t="s">
        <v>3</v>
      </c>
      <c r="H463" s="2" t="s">
        <v>2257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98</v>
      </c>
      <c r="P463" s="2" t="s">
        <v>1</v>
      </c>
      <c r="Q463" s="1">
        <v>333731340.75999999</v>
      </c>
      <c r="R463" s="1">
        <v>0</v>
      </c>
      <c r="S463" s="1">
        <v>291577508</v>
      </c>
      <c r="T463" s="1">
        <v>0</v>
      </c>
      <c r="U463" s="2" t="s">
        <v>0</v>
      </c>
      <c r="V463" s="1">
        <v>0</v>
      </c>
      <c r="W463" s="1">
        <v>36339511</v>
      </c>
      <c r="X463" s="2" t="s">
        <v>0</v>
      </c>
      <c r="Y463" s="1">
        <v>5814321.7599999998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41" t="s">
        <v>1</v>
      </c>
      <c r="AN463" s="2" t="s">
        <v>1</v>
      </c>
      <c r="AO463" s="141" t="s">
        <v>1</v>
      </c>
      <c r="AP463" s="2">
        <v>0</v>
      </c>
    </row>
    <row r="464" spans="1:42" x14ac:dyDescent="0.25">
      <c r="A464" s="2" t="s">
        <v>2258</v>
      </c>
      <c r="B464" s="47">
        <v>44392</v>
      </c>
      <c r="C464" s="2" t="s">
        <v>35</v>
      </c>
      <c r="D464" s="2" t="s">
        <v>42</v>
      </c>
      <c r="E464" s="2" t="s">
        <v>217</v>
      </c>
      <c r="F464" s="2" t="s">
        <v>2259</v>
      </c>
      <c r="G464" s="2" t="s">
        <v>3</v>
      </c>
      <c r="H464" s="2" t="s">
        <v>2260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1964450599.5</v>
      </c>
      <c r="R464" s="1">
        <v>0</v>
      </c>
      <c r="S464" s="1">
        <v>1798968247.5</v>
      </c>
      <c r="T464" s="1">
        <v>0</v>
      </c>
      <c r="U464" s="2" t="s">
        <v>0</v>
      </c>
      <c r="V464" s="1">
        <v>0</v>
      </c>
      <c r="W464" s="1">
        <v>142657200</v>
      </c>
      <c r="X464" s="2" t="s">
        <v>0</v>
      </c>
      <c r="Y464" s="1">
        <v>22825152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41" t="s">
        <v>1</v>
      </c>
      <c r="AN464" s="2" t="s">
        <v>1</v>
      </c>
      <c r="AO464" s="141" t="s">
        <v>1</v>
      </c>
      <c r="AP464" s="2">
        <v>0</v>
      </c>
    </row>
    <row r="465" spans="1:42" x14ac:dyDescent="0.25">
      <c r="A465" s="2" t="s">
        <v>243</v>
      </c>
      <c r="B465" s="47">
        <v>44378</v>
      </c>
      <c r="C465" s="2" t="s">
        <v>35</v>
      </c>
      <c r="D465" s="2" t="s">
        <v>38</v>
      </c>
      <c r="E465" s="2" t="s">
        <v>208</v>
      </c>
      <c r="F465" s="2" t="s">
        <v>1166</v>
      </c>
      <c r="G465" s="2" t="s">
        <v>3</v>
      </c>
      <c r="H465" s="2" t="s">
        <v>2261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1489821513.04</v>
      </c>
      <c r="R465" s="1">
        <v>0</v>
      </c>
      <c r="S465" s="1">
        <v>1429341416.8000002</v>
      </c>
      <c r="T465" s="1">
        <v>0</v>
      </c>
      <c r="U465" s="2" t="s">
        <v>0</v>
      </c>
      <c r="V465" s="1">
        <v>0</v>
      </c>
      <c r="W465" s="1">
        <v>52138014</v>
      </c>
      <c r="X465" s="2" t="s">
        <v>9</v>
      </c>
      <c r="Y465" s="1">
        <v>8342082.2399999993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41" t="s">
        <v>1</v>
      </c>
      <c r="AN465" s="2" t="s">
        <v>1</v>
      </c>
      <c r="AO465" s="141" t="s">
        <v>1</v>
      </c>
      <c r="AP465" s="2">
        <v>0</v>
      </c>
    </row>
    <row r="466" spans="1:42" x14ac:dyDescent="0.25">
      <c r="A466" s="2" t="s">
        <v>153</v>
      </c>
      <c r="B466" s="47">
        <v>44379</v>
      </c>
      <c r="C466" s="2" t="s">
        <v>35</v>
      </c>
      <c r="D466" s="2" t="s">
        <v>38</v>
      </c>
      <c r="E466" s="2" t="s">
        <v>208</v>
      </c>
      <c r="F466" s="2" t="s">
        <v>1180</v>
      </c>
      <c r="G466" s="2" t="s">
        <v>13</v>
      </c>
      <c r="H466" s="2" t="s">
        <v>1</v>
      </c>
      <c r="I466" s="1" t="s">
        <v>1079</v>
      </c>
      <c r="J466" s="1" t="s">
        <v>1</v>
      </c>
      <c r="K466" s="1" t="s">
        <v>2262</v>
      </c>
      <c r="L466" s="1" t="s">
        <v>1611</v>
      </c>
      <c r="M466" s="1">
        <v>14806480</v>
      </c>
      <c r="N466" s="2" t="s">
        <v>12</v>
      </c>
      <c r="O466" s="2" t="s">
        <v>2263</v>
      </c>
      <c r="P466" s="2" t="s">
        <v>2264</v>
      </c>
      <c r="Q466" s="1">
        <v>-4179500</v>
      </c>
      <c r="R466" s="1">
        <v>0</v>
      </c>
      <c r="S466" s="1">
        <v>-4179500</v>
      </c>
      <c r="T466" s="1">
        <v>0</v>
      </c>
      <c r="U466" s="2" t="s">
        <v>0</v>
      </c>
      <c r="V466" s="1">
        <v>0</v>
      </c>
      <c r="W466" s="1">
        <v>0</v>
      </c>
      <c r="X466" s="2" t="s">
        <v>0</v>
      </c>
      <c r="Y466" s="1">
        <v>0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41" t="s">
        <v>1</v>
      </c>
      <c r="AN466" s="2" t="s">
        <v>1</v>
      </c>
      <c r="AO466" s="141" t="s">
        <v>1</v>
      </c>
      <c r="AP466" s="2">
        <v>0</v>
      </c>
    </row>
    <row r="467" spans="1:42" x14ac:dyDescent="0.25">
      <c r="A467" s="2" t="s">
        <v>152</v>
      </c>
      <c r="B467" s="47">
        <v>44379</v>
      </c>
      <c r="C467" s="2" t="s">
        <v>35</v>
      </c>
      <c r="D467" s="2" t="s">
        <v>38</v>
      </c>
      <c r="E467" s="2" t="s">
        <v>208</v>
      </c>
      <c r="F467" s="2" t="s">
        <v>1179</v>
      </c>
      <c r="G467" s="2" t="s">
        <v>3</v>
      </c>
      <c r="H467" s="2" t="s">
        <v>2265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400972025</v>
      </c>
      <c r="R467" s="1">
        <v>0</v>
      </c>
      <c r="S467" s="1">
        <v>327871725</v>
      </c>
      <c r="T467" s="1">
        <v>0</v>
      </c>
      <c r="U467" s="2" t="s">
        <v>0</v>
      </c>
      <c r="V467" s="1">
        <v>0</v>
      </c>
      <c r="W467" s="1">
        <v>63017500</v>
      </c>
      <c r="X467" s="2" t="s">
        <v>0</v>
      </c>
      <c r="Y467" s="1">
        <v>10082800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41" t="s">
        <v>1</v>
      </c>
      <c r="AN467" s="2" t="s">
        <v>1</v>
      </c>
      <c r="AO467" s="141" t="s">
        <v>1</v>
      </c>
      <c r="AP467" s="2">
        <v>0</v>
      </c>
    </row>
    <row r="468" spans="1:42" x14ac:dyDescent="0.25">
      <c r="A468" s="2" t="s">
        <v>151</v>
      </c>
      <c r="B468" s="47">
        <v>44379</v>
      </c>
      <c r="C468" s="2" t="s">
        <v>35</v>
      </c>
      <c r="D468" s="2" t="s">
        <v>38</v>
      </c>
      <c r="E468" s="2" t="s">
        <v>208</v>
      </c>
      <c r="F468" s="2" t="s">
        <v>1180</v>
      </c>
      <c r="G468" s="2" t="s">
        <v>3</v>
      </c>
      <c r="H468" s="2" t="s">
        <v>2266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2267</v>
      </c>
      <c r="P468" s="2" t="s">
        <v>2268</v>
      </c>
      <c r="Q468" s="1">
        <v>8207631.25</v>
      </c>
      <c r="R468" s="1">
        <v>0</v>
      </c>
      <c r="S468" s="1">
        <v>8207631.25</v>
      </c>
      <c r="T468" s="1">
        <v>0</v>
      </c>
      <c r="U468" s="2" t="s">
        <v>0</v>
      </c>
      <c r="V468" s="1">
        <v>0</v>
      </c>
      <c r="W468" s="1">
        <v>0</v>
      </c>
      <c r="X468" s="2" t="s">
        <v>0</v>
      </c>
      <c r="Y468" s="1">
        <v>0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41" t="s">
        <v>1</v>
      </c>
      <c r="AN468" s="2" t="s">
        <v>1</v>
      </c>
      <c r="AO468" s="141" t="s">
        <v>1</v>
      </c>
      <c r="AP468" s="2">
        <v>0</v>
      </c>
    </row>
    <row r="469" spans="1:42" x14ac:dyDescent="0.25">
      <c r="A469" s="2" t="s">
        <v>612</v>
      </c>
      <c r="B469" s="47">
        <v>44384</v>
      </c>
      <c r="C469" s="2" t="s">
        <v>6</v>
      </c>
      <c r="D469" s="2" t="s">
        <v>33</v>
      </c>
      <c r="E469" s="2" t="s">
        <v>204</v>
      </c>
      <c r="F469" s="2" t="s">
        <v>1199</v>
      </c>
      <c r="G469" s="2" t="s">
        <v>3</v>
      </c>
      <c r="H469" s="2" t="s">
        <v>2269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4450907303.0500011</v>
      </c>
      <c r="R469" s="1">
        <v>0</v>
      </c>
      <c r="S469" s="1">
        <v>3207143653.75</v>
      </c>
      <c r="T469" s="1">
        <v>0</v>
      </c>
      <c r="U469" s="2" t="s">
        <v>0</v>
      </c>
      <c r="V469" s="1">
        <v>0</v>
      </c>
      <c r="W469" s="1">
        <v>1072210042.5</v>
      </c>
      <c r="X469" s="2" t="s">
        <v>9</v>
      </c>
      <c r="Y469" s="1">
        <v>171553606.80000001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41" t="s">
        <v>1</v>
      </c>
      <c r="AN469" s="2" t="s">
        <v>1</v>
      </c>
      <c r="AO469" s="141" t="s">
        <v>1</v>
      </c>
      <c r="AP469" s="2">
        <v>0</v>
      </c>
    </row>
    <row r="470" spans="1:42" x14ac:dyDescent="0.25">
      <c r="A470" s="2" t="s">
        <v>613</v>
      </c>
      <c r="B470" s="47">
        <v>44384</v>
      </c>
      <c r="C470" s="2" t="s">
        <v>27</v>
      </c>
      <c r="D470" s="2" t="s">
        <v>33</v>
      </c>
      <c r="E470" s="2" t="s">
        <v>32</v>
      </c>
      <c r="F470" s="2" t="s">
        <v>1589</v>
      </c>
      <c r="G470" s="2" t="s">
        <v>3</v>
      </c>
      <c r="H470" s="2" t="s">
        <v>2270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2159493512.7412</v>
      </c>
      <c r="R470" s="1">
        <v>0</v>
      </c>
      <c r="S470" s="1">
        <v>1547972087.6500003</v>
      </c>
      <c r="T470" s="1">
        <v>0</v>
      </c>
      <c r="U470" s="2" t="s">
        <v>0</v>
      </c>
      <c r="V470" s="1">
        <v>0</v>
      </c>
      <c r="W470" s="1">
        <v>527173642.31999999</v>
      </c>
      <c r="X470" s="2" t="s">
        <v>0</v>
      </c>
      <c r="Y470" s="1">
        <v>84347782.771200001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41" t="s">
        <v>1</v>
      </c>
      <c r="AN470" s="2" t="s">
        <v>1</v>
      </c>
      <c r="AO470" s="141" t="s">
        <v>1</v>
      </c>
      <c r="AP470" s="2">
        <v>0</v>
      </c>
    </row>
    <row r="471" spans="1:42" x14ac:dyDescent="0.25">
      <c r="A471" s="2" t="s">
        <v>150</v>
      </c>
      <c r="B471" s="47">
        <v>44379</v>
      </c>
      <c r="C471" s="2" t="s">
        <v>35</v>
      </c>
      <c r="D471" s="2" t="s">
        <v>38</v>
      </c>
      <c r="E471" s="2" t="s">
        <v>208</v>
      </c>
      <c r="F471" s="2" t="s">
        <v>1179</v>
      </c>
      <c r="G471" s="2" t="s">
        <v>3</v>
      </c>
      <c r="H471" s="2" t="s">
        <v>2271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</v>
      </c>
      <c r="P471" s="2" t="s">
        <v>1</v>
      </c>
      <c r="Q471" s="1">
        <v>169987797.5</v>
      </c>
      <c r="R471" s="1">
        <v>0</v>
      </c>
      <c r="S471" s="1">
        <v>161791817.5</v>
      </c>
      <c r="T471" s="1">
        <v>0</v>
      </c>
      <c r="U471" s="2" t="s">
        <v>0</v>
      </c>
      <c r="V471" s="1">
        <v>0</v>
      </c>
      <c r="W471" s="1">
        <v>7065500</v>
      </c>
      <c r="X471" s="2" t="s">
        <v>0</v>
      </c>
      <c r="Y471" s="1">
        <v>1130480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41" t="s">
        <v>1</v>
      </c>
      <c r="AN471" s="2" t="s">
        <v>1</v>
      </c>
      <c r="AO471" s="141" t="s">
        <v>1</v>
      </c>
      <c r="AP471" s="2">
        <v>0</v>
      </c>
    </row>
    <row r="472" spans="1:42" x14ac:dyDescent="0.25">
      <c r="A472" s="2" t="s">
        <v>149</v>
      </c>
      <c r="B472" s="47">
        <v>44379</v>
      </c>
      <c r="C472" s="2" t="s">
        <v>35</v>
      </c>
      <c r="D472" s="2" t="s">
        <v>38</v>
      </c>
      <c r="E472" s="2" t="s">
        <v>208</v>
      </c>
      <c r="F472" s="2" t="s">
        <v>1180</v>
      </c>
      <c r="G472" s="2" t="s">
        <v>3</v>
      </c>
      <c r="H472" s="2" t="s">
        <v>2272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2273</v>
      </c>
      <c r="P472" s="2" t="s">
        <v>2234</v>
      </c>
      <c r="Q472" s="1">
        <v>26552500</v>
      </c>
      <c r="R472" s="1">
        <v>0</v>
      </c>
      <c r="S472" s="1">
        <v>26552500</v>
      </c>
      <c r="T472" s="1">
        <v>0</v>
      </c>
      <c r="U472" s="2" t="s">
        <v>0</v>
      </c>
      <c r="V472" s="1">
        <v>0</v>
      </c>
      <c r="W472" s="1">
        <v>0</v>
      </c>
      <c r="X472" s="2" t="s">
        <v>0</v>
      </c>
      <c r="Y472" s="1">
        <v>0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41" t="s">
        <v>1</v>
      </c>
      <c r="AN472" s="2" t="s">
        <v>1</v>
      </c>
      <c r="AO472" s="141" t="s">
        <v>1</v>
      </c>
      <c r="AP472" s="2">
        <v>0</v>
      </c>
    </row>
    <row r="473" spans="1:42" x14ac:dyDescent="0.25">
      <c r="A473" s="2" t="s">
        <v>148</v>
      </c>
      <c r="B473" s="47">
        <v>44379</v>
      </c>
      <c r="C473" s="2" t="s">
        <v>35</v>
      </c>
      <c r="D473" s="2" t="s">
        <v>38</v>
      </c>
      <c r="E473" s="2" t="s">
        <v>208</v>
      </c>
      <c r="F473" s="2" t="s">
        <v>1179</v>
      </c>
      <c r="G473" s="2" t="s">
        <v>3</v>
      </c>
      <c r="H473" s="2" t="s">
        <v>2274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878659041.25</v>
      </c>
      <c r="R473" s="1">
        <v>0</v>
      </c>
      <c r="S473" s="1">
        <v>823164641.25</v>
      </c>
      <c r="T473" s="1">
        <v>0</v>
      </c>
      <c r="U473" s="2" t="s">
        <v>0</v>
      </c>
      <c r="V473" s="1">
        <v>0</v>
      </c>
      <c r="W473" s="1">
        <v>47840000</v>
      </c>
      <c r="X473" s="2" t="s">
        <v>0</v>
      </c>
      <c r="Y473" s="1">
        <v>7654400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41" t="s">
        <v>1</v>
      </c>
      <c r="AN473" s="2" t="s">
        <v>1</v>
      </c>
      <c r="AO473" s="141" t="s">
        <v>1</v>
      </c>
      <c r="AP473" s="2">
        <v>0</v>
      </c>
    </row>
    <row r="474" spans="1:42" x14ac:dyDescent="0.25">
      <c r="A474" s="2" t="s">
        <v>87</v>
      </c>
      <c r="B474" s="47">
        <v>44380</v>
      </c>
      <c r="C474" s="2" t="s">
        <v>35</v>
      </c>
      <c r="D474" s="2" t="s">
        <v>38</v>
      </c>
      <c r="E474" s="2" t="s">
        <v>208</v>
      </c>
      <c r="F474" s="2" t="s">
        <v>1193</v>
      </c>
      <c r="G474" s="2" t="s">
        <v>3</v>
      </c>
      <c r="H474" s="2" t="s">
        <v>2275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1589687668.5</v>
      </c>
      <c r="R474" s="1">
        <v>0</v>
      </c>
      <c r="S474" s="1">
        <v>1483023812.5</v>
      </c>
      <c r="T474" s="1">
        <v>0</v>
      </c>
      <c r="U474" s="2" t="s">
        <v>0</v>
      </c>
      <c r="V474" s="1">
        <v>0</v>
      </c>
      <c r="W474" s="1">
        <v>91951600</v>
      </c>
      <c r="X474" s="2" t="s">
        <v>0</v>
      </c>
      <c r="Y474" s="1">
        <v>14712256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41" t="s">
        <v>1</v>
      </c>
      <c r="AN474" s="2" t="s">
        <v>1</v>
      </c>
      <c r="AO474" s="141" t="s">
        <v>1</v>
      </c>
      <c r="AP474" s="2">
        <v>0</v>
      </c>
    </row>
    <row r="475" spans="1:42" x14ac:dyDescent="0.25">
      <c r="A475" s="2" t="s">
        <v>368</v>
      </c>
      <c r="B475" s="47">
        <v>44381</v>
      </c>
      <c r="C475" s="2" t="s">
        <v>35</v>
      </c>
      <c r="D475" s="2" t="s">
        <v>38</v>
      </c>
      <c r="E475" s="2" t="s">
        <v>208</v>
      </c>
      <c r="F475" s="2" t="s">
        <v>1204</v>
      </c>
      <c r="G475" s="2" t="s">
        <v>3</v>
      </c>
      <c r="H475" s="2" t="s">
        <v>2276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1180772473.45</v>
      </c>
      <c r="R475" s="1">
        <v>0</v>
      </c>
      <c r="S475" s="1">
        <v>1031629916.25</v>
      </c>
      <c r="T475" s="1">
        <v>0</v>
      </c>
      <c r="U475" s="2" t="s">
        <v>0</v>
      </c>
      <c r="V475" s="1">
        <v>0</v>
      </c>
      <c r="W475" s="1">
        <v>128571170</v>
      </c>
      <c r="X475" s="2" t="s">
        <v>0</v>
      </c>
      <c r="Y475" s="1">
        <v>20571387.199999999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41" t="s">
        <v>1</v>
      </c>
      <c r="AN475" s="2" t="s">
        <v>1</v>
      </c>
      <c r="AO475" s="141" t="s">
        <v>1</v>
      </c>
      <c r="AP475" s="2">
        <v>0</v>
      </c>
    </row>
    <row r="476" spans="1:42" x14ac:dyDescent="0.25">
      <c r="A476" s="2" t="s">
        <v>619</v>
      </c>
      <c r="B476" s="47">
        <v>44384</v>
      </c>
      <c r="C476" s="2" t="s">
        <v>6</v>
      </c>
      <c r="D476" s="2" t="s">
        <v>26</v>
      </c>
      <c r="E476" s="2" t="s">
        <v>198</v>
      </c>
      <c r="F476" s="2" t="s">
        <v>2277</v>
      </c>
      <c r="G476" s="2" t="s">
        <v>3</v>
      </c>
      <c r="H476" s="2" t="s">
        <v>2278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563484245.25</v>
      </c>
      <c r="R476" s="1">
        <v>0</v>
      </c>
      <c r="S476" s="1">
        <v>401709963.75</v>
      </c>
      <c r="T476" s="1">
        <v>0</v>
      </c>
      <c r="U476" s="2" t="s">
        <v>0</v>
      </c>
      <c r="V476" s="1">
        <v>0</v>
      </c>
      <c r="W476" s="1">
        <v>139460587.5</v>
      </c>
      <c r="X476" s="2" t="s">
        <v>9</v>
      </c>
      <c r="Y476" s="1">
        <v>22313694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41" t="s">
        <v>1</v>
      </c>
      <c r="AN476" s="2" t="s">
        <v>1</v>
      </c>
      <c r="AO476" s="141" t="s">
        <v>1</v>
      </c>
      <c r="AP476" s="2">
        <v>0</v>
      </c>
    </row>
    <row r="477" spans="1:42" x14ac:dyDescent="0.25">
      <c r="A477" s="2" t="s">
        <v>620</v>
      </c>
      <c r="B477" s="47">
        <v>44384</v>
      </c>
      <c r="C477" s="2" t="s">
        <v>6</v>
      </c>
      <c r="D477" s="2" t="s">
        <v>26</v>
      </c>
      <c r="E477" s="2" t="s">
        <v>198</v>
      </c>
      <c r="F477" s="2" t="s">
        <v>2277</v>
      </c>
      <c r="G477" s="2" t="s">
        <v>3</v>
      </c>
      <c r="H477" s="2" t="s">
        <v>2279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1058</v>
      </c>
      <c r="P477" s="2" t="s">
        <v>1059</v>
      </c>
      <c r="Q477" s="1">
        <v>69838306.200000003</v>
      </c>
      <c r="R477" s="1">
        <v>0</v>
      </c>
      <c r="S477" s="1">
        <v>49064437.5</v>
      </c>
      <c r="T477" s="1">
        <v>17908507.5</v>
      </c>
      <c r="U477" s="2" t="s">
        <v>9</v>
      </c>
      <c r="V477" s="1">
        <v>2865361.2</v>
      </c>
      <c r="W477" s="1">
        <v>0</v>
      </c>
      <c r="X477" s="2" t="s">
        <v>0</v>
      </c>
      <c r="Y477" s="1">
        <v>0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41" t="s">
        <v>1</v>
      </c>
      <c r="AN477" s="2" t="s">
        <v>1</v>
      </c>
      <c r="AO477" s="141" t="s">
        <v>1</v>
      </c>
      <c r="AP477" s="2">
        <v>0</v>
      </c>
    </row>
    <row r="478" spans="1:42" x14ac:dyDescent="0.25">
      <c r="A478" s="2" t="s">
        <v>621</v>
      </c>
      <c r="B478" s="47">
        <v>44384</v>
      </c>
      <c r="C478" s="2" t="s">
        <v>6</v>
      </c>
      <c r="D478" s="2" t="s">
        <v>26</v>
      </c>
      <c r="E478" s="2" t="s">
        <v>198</v>
      </c>
      <c r="F478" s="2" t="s">
        <v>2277</v>
      </c>
      <c r="G478" s="2" t="s">
        <v>3</v>
      </c>
      <c r="H478" s="2" t="s">
        <v>2280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425767307.14999998</v>
      </c>
      <c r="R478" s="1">
        <v>0</v>
      </c>
      <c r="S478" s="1">
        <v>221279038.75</v>
      </c>
      <c r="T478" s="1">
        <v>0</v>
      </c>
      <c r="U478" s="2" t="s">
        <v>0</v>
      </c>
      <c r="V478" s="1">
        <v>0</v>
      </c>
      <c r="W478" s="1">
        <v>176282990</v>
      </c>
      <c r="X478" s="2" t="s">
        <v>9</v>
      </c>
      <c r="Y478" s="1">
        <v>28205278.399999999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41" t="s">
        <v>1</v>
      </c>
      <c r="AN478" s="2" t="s">
        <v>1</v>
      </c>
      <c r="AO478" s="141" t="s">
        <v>1</v>
      </c>
      <c r="AP478" s="2">
        <v>0</v>
      </c>
    </row>
    <row r="479" spans="1:42" x14ac:dyDescent="0.25">
      <c r="A479" s="2" t="s">
        <v>622</v>
      </c>
      <c r="B479" s="47">
        <v>44384</v>
      </c>
      <c r="C479" s="2" t="s">
        <v>6</v>
      </c>
      <c r="D479" s="2" t="s">
        <v>26</v>
      </c>
      <c r="E479" s="2" t="s">
        <v>198</v>
      </c>
      <c r="F479" s="2" t="s">
        <v>2277</v>
      </c>
      <c r="G479" s="2" t="s">
        <v>3</v>
      </c>
      <c r="H479" s="2" t="s">
        <v>2281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743</v>
      </c>
      <c r="P479" s="2" t="s">
        <v>899</v>
      </c>
      <c r="Q479" s="1">
        <v>18074870</v>
      </c>
      <c r="R479" s="1">
        <v>0</v>
      </c>
      <c r="S479" s="1">
        <v>8910000</v>
      </c>
      <c r="T479" s="1">
        <v>7900750</v>
      </c>
      <c r="U479" s="2" t="s">
        <v>9</v>
      </c>
      <c r="V479" s="1">
        <v>1264120</v>
      </c>
      <c r="W479" s="1">
        <v>0</v>
      </c>
      <c r="X479" s="2" t="s">
        <v>0</v>
      </c>
      <c r="Y479" s="1">
        <v>0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41" t="s">
        <v>1</v>
      </c>
      <c r="AN479" s="2" t="s">
        <v>1</v>
      </c>
      <c r="AO479" s="141" t="s">
        <v>1</v>
      </c>
      <c r="AP479" s="2">
        <v>0</v>
      </c>
    </row>
    <row r="480" spans="1:42" x14ac:dyDescent="0.25">
      <c r="A480" s="2" t="s">
        <v>623</v>
      </c>
      <c r="B480" s="47">
        <v>44384</v>
      </c>
      <c r="C480" s="2" t="s">
        <v>6</v>
      </c>
      <c r="D480" s="2" t="s">
        <v>26</v>
      </c>
      <c r="E480" s="2" t="s">
        <v>198</v>
      </c>
      <c r="F480" s="2" t="s">
        <v>2277</v>
      </c>
      <c r="G480" s="2" t="s">
        <v>3</v>
      </c>
      <c r="H480" s="2" t="s">
        <v>2282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2595946851.3000002</v>
      </c>
      <c r="R480" s="1">
        <v>0</v>
      </c>
      <c r="S480" s="1">
        <v>1984317470.5999999</v>
      </c>
      <c r="T480" s="1">
        <v>0</v>
      </c>
      <c r="U480" s="2" t="s">
        <v>0</v>
      </c>
      <c r="V480" s="1">
        <v>0</v>
      </c>
      <c r="W480" s="1">
        <v>527266707.5</v>
      </c>
      <c r="X480" s="2" t="s">
        <v>9</v>
      </c>
      <c r="Y480" s="1">
        <v>84362673.199999988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41" t="s">
        <v>1</v>
      </c>
      <c r="AN480" s="2" t="s">
        <v>1</v>
      </c>
      <c r="AO480" s="141" t="s">
        <v>1</v>
      </c>
      <c r="AP480" s="2">
        <v>0</v>
      </c>
    </row>
    <row r="481" spans="1:42" x14ac:dyDescent="0.25">
      <c r="A481" s="2" t="s">
        <v>624</v>
      </c>
      <c r="B481" s="47">
        <v>44384</v>
      </c>
      <c r="C481" s="2" t="s">
        <v>27</v>
      </c>
      <c r="D481" s="2" t="s">
        <v>26</v>
      </c>
      <c r="E481" s="2" t="s">
        <v>251</v>
      </c>
      <c r="F481" s="2" t="s">
        <v>1202</v>
      </c>
      <c r="G481" s="2" t="s">
        <v>3</v>
      </c>
      <c r="H481" s="2" t="s">
        <v>2283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843420221.39999998</v>
      </c>
      <c r="R481" s="1">
        <v>0</v>
      </c>
      <c r="S481" s="1">
        <v>629299301.39999998</v>
      </c>
      <c r="T481" s="1">
        <v>0</v>
      </c>
      <c r="U481" s="2" t="s">
        <v>0</v>
      </c>
      <c r="V481" s="1">
        <v>0</v>
      </c>
      <c r="W481" s="1">
        <v>184587000</v>
      </c>
      <c r="X481" s="2" t="s">
        <v>9</v>
      </c>
      <c r="Y481" s="1">
        <v>29533920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41" t="s">
        <v>1</v>
      </c>
      <c r="AN481" s="2" t="s">
        <v>1</v>
      </c>
      <c r="AO481" s="141" t="s">
        <v>1</v>
      </c>
      <c r="AP481" s="2">
        <v>0</v>
      </c>
    </row>
    <row r="482" spans="1:42" x14ac:dyDescent="0.25">
      <c r="A482" s="2" t="s">
        <v>625</v>
      </c>
      <c r="B482" s="47">
        <v>44384</v>
      </c>
      <c r="C482" s="2" t="s">
        <v>6</v>
      </c>
      <c r="D482" s="2" t="s">
        <v>24</v>
      </c>
      <c r="E482" s="2" t="s">
        <v>194</v>
      </c>
      <c r="F482" s="2" t="s">
        <v>1257</v>
      </c>
      <c r="G482" s="2" t="s">
        <v>3</v>
      </c>
      <c r="H482" s="2" t="s">
        <v>2284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1058587108.3499999</v>
      </c>
      <c r="R482" s="1">
        <v>0</v>
      </c>
      <c r="S482" s="1">
        <v>811742917.5</v>
      </c>
      <c r="T482" s="1">
        <v>0</v>
      </c>
      <c r="U482" s="2" t="s">
        <v>0</v>
      </c>
      <c r="V482" s="1">
        <v>0</v>
      </c>
      <c r="W482" s="1">
        <v>212796716.25</v>
      </c>
      <c r="X482" s="2" t="s">
        <v>9</v>
      </c>
      <c r="Y482" s="1">
        <v>34047474.599999994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41" t="s">
        <v>1</v>
      </c>
      <c r="AN482" s="2" t="s">
        <v>1</v>
      </c>
      <c r="AO482" s="141" t="s">
        <v>1</v>
      </c>
      <c r="AP482" s="2">
        <v>0</v>
      </c>
    </row>
    <row r="483" spans="1:42" x14ac:dyDescent="0.25">
      <c r="A483" s="2" t="s">
        <v>626</v>
      </c>
      <c r="B483" s="47">
        <v>44384</v>
      </c>
      <c r="C483" s="2" t="s">
        <v>6</v>
      </c>
      <c r="D483" s="2" t="s">
        <v>24</v>
      </c>
      <c r="E483" s="2" t="s">
        <v>194</v>
      </c>
      <c r="F483" s="2" t="s">
        <v>1257</v>
      </c>
      <c r="G483" s="2" t="s">
        <v>3</v>
      </c>
      <c r="H483" s="2" t="s">
        <v>2285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2286</v>
      </c>
      <c r="P483" s="2" t="s">
        <v>2287</v>
      </c>
      <c r="Q483" s="1">
        <v>93323809.799999997</v>
      </c>
      <c r="R483" s="1">
        <v>0</v>
      </c>
      <c r="S483" s="1">
        <v>32469450</v>
      </c>
      <c r="T483" s="1">
        <v>52460655</v>
      </c>
      <c r="U483" s="2" t="s">
        <v>9</v>
      </c>
      <c r="V483" s="1">
        <v>8393704.8000000007</v>
      </c>
      <c r="W483" s="1">
        <v>0</v>
      </c>
      <c r="X483" s="2" t="s">
        <v>0</v>
      </c>
      <c r="Y483" s="1">
        <v>0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41" t="s">
        <v>1</v>
      </c>
      <c r="AN483" s="2" t="s">
        <v>1</v>
      </c>
      <c r="AO483" s="141" t="s">
        <v>1</v>
      </c>
      <c r="AP483" s="2">
        <v>0</v>
      </c>
    </row>
    <row r="484" spans="1:42" x14ac:dyDescent="0.25">
      <c r="A484" s="2" t="s">
        <v>627</v>
      </c>
      <c r="B484" s="47">
        <v>44384</v>
      </c>
      <c r="C484" s="2" t="s">
        <v>6</v>
      </c>
      <c r="D484" s="2" t="s">
        <v>24</v>
      </c>
      <c r="E484" s="2" t="s">
        <v>194</v>
      </c>
      <c r="F484" s="2" t="s">
        <v>1257</v>
      </c>
      <c r="G484" s="2" t="s">
        <v>3</v>
      </c>
      <c r="H484" s="2" t="s">
        <v>2288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1499882548.9000001</v>
      </c>
      <c r="R484" s="1">
        <v>0</v>
      </c>
      <c r="S484" s="1">
        <v>1201967931.25</v>
      </c>
      <c r="T484" s="1">
        <v>0</v>
      </c>
      <c r="U484" s="2" t="s">
        <v>0</v>
      </c>
      <c r="V484" s="1">
        <v>0</v>
      </c>
      <c r="W484" s="1">
        <v>256822946.25</v>
      </c>
      <c r="X484" s="2" t="s">
        <v>9</v>
      </c>
      <c r="Y484" s="1">
        <v>41091671.399999999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41" t="s">
        <v>1</v>
      </c>
      <c r="AN484" s="2" t="s">
        <v>1</v>
      </c>
      <c r="AO484" s="141" t="s">
        <v>1</v>
      </c>
      <c r="AP484" s="2">
        <v>0</v>
      </c>
    </row>
    <row r="485" spans="1:42" x14ac:dyDescent="0.25">
      <c r="A485" s="2" t="s">
        <v>628</v>
      </c>
      <c r="B485" s="47">
        <v>44384</v>
      </c>
      <c r="C485" s="2" t="s">
        <v>6</v>
      </c>
      <c r="D485" s="2" t="s">
        <v>24</v>
      </c>
      <c r="E485" s="2" t="s">
        <v>194</v>
      </c>
      <c r="F485" s="2" t="s">
        <v>1257</v>
      </c>
      <c r="G485" s="2" t="s">
        <v>3</v>
      </c>
      <c r="H485" s="2" t="s">
        <v>2289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2290</v>
      </c>
      <c r="P485" s="2" t="s">
        <v>2291</v>
      </c>
      <c r="Q485" s="1">
        <v>91447200</v>
      </c>
      <c r="R485" s="1">
        <v>0</v>
      </c>
      <c r="S485" s="1">
        <v>91221000</v>
      </c>
      <c r="T485" s="1">
        <v>195000</v>
      </c>
      <c r="U485" s="2" t="s">
        <v>9</v>
      </c>
      <c r="V485" s="1">
        <v>31200</v>
      </c>
      <c r="W485" s="1">
        <v>0</v>
      </c>
      <c r="X485" s="2" t="s">
        <v>0</v>
      </c>
      <c r="Y485" s="1">
        <v>0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41" t="s">
        <v>1</v>
      </c>
      <c r="AN485" s="2" t="s">
        <v>1</v>
      </c>
      <c r="AO485" s="141" t="s">
        <v>1</v>
      </c>
      <c r="AP485" s="2">
        <v>0</v>
      </c>
    </row>
    <row r="486" spans="1:42" x14ac:dyDescent="0.25">
      <c r="A486" s="2" t="s">
        <v>629</v>
      </c>
      <c r="B486" s="47">
        <v>44384</v>
      </c>
      <c r="C486" s="2" t="s">
        <v>6</v>
      </c>
      <c r="D486" s="2" t="s">
        <v>24</v>
      </c>
      <c r="E486" s="2" t="s">
        <v>194</v>
      </c>
      <c r="F486" s="2" t="s">
        <v>1257</v>
      </c>
      <c r="G486" s="2" t="s">
        <v>3</v>
      </c>
      <c r="H486" s="2" t="s">
        <v>2292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558423224.79999995</v>
      </c>
      <c r="R486" s="1">
        <v>0</v>
      </c>
      <c r="S486" s="1">
        <v>461653017.5</v>
      </c>
      <c r="T486" s="1">
        <v>0</v>
      </c>
      <c r="U486" s="2" t="s">
        <v>0</v>
      </c>
      <c r="V486" s="1">
        <v>0</v>
      </c>
      <c r="W486" s="1">
        <v>83422592.5</v>
      </c>
      <c r="X486" s="2" t="s">
        <v>9</v>
      </c>
      <c r="Y486" s="1">
        <v>13347614.800000001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41" t="s">
        <v>1</v>
      </c>
      <c r="AN486" s="2" t="s">
        <v>1</v>
      </c>
      <c r="AO486" s="141" t="s">
        <v>1</v>
      </c>
      <c r="AP486" s="2">
        <v>0</v>
      </c>
    </row>
    <row r="487" spans="1:42" x14ac:dyDescent="0.25">
      <c r="A487" s="2" t="s">
        <v>630</v>
      </c>
      <c r="B487" s="47">
        <v>44384</v>
      </c>
      <c r="C487" s="2" t="s">
        <v>27</v>
      </c>
      <c r="D487" s="2" t="s">
        <v>24</v>
      </c>
      <c r="E487" s="2" t="s">
        <v>356</v>
      </c>
      <c r="F487" s="2" t="s">
        <v>977</v>
      </c>
      <c r="G487" s="2" t="s">
        <v>3</v>
      </c>
      <c r="H487" s="2" t="s">
        <v>2293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2</v>
      </c>
      <c r="P487" s="2" t="s">
        <v>1</v>
      </c>
      <c r="Q487" s="1">
        <v>386273355.95000005</v>
      </c>
      <c r="R487" s="1">
        <v>0</v>
      </c>
      <c r="S487" s="1">
        <v>167495600</v>
      </c>
      <c r="T487" s="1">
        <v>0</v>
      </c>
      <c r="U487" s="2" t="s">
        <v>0</v>
      </c>
      <c r="V487" s="1">
        <v>0</v>
      </c>
      <c r="W487" s="1">
        <v>188601513.75</v>
      </c>
      <c r="X487" s="2" t="s">
        <v>9</v>
      </c>
      <c r="Y487" s="1">
        <v>30176242.200000003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41" t="s">
        <v>1</v>
      </c>
      <c r="AN487" s="2" t="s">
        <v>1</v>
      </c>
      <c r="AO487" s="141" t="s">
        <v>1</v>
      </c>
      <c r="AP487" s="2">
        <v>0</v>
      </c>
    </row>
    <row r="488" spans="1:42" x14ac:dyDescent="0.25">
      <c r="A488" s="2" t="s">
        <v>631</v>
      </c>
      <c r="B488" s="47">
        <v>44384</v>
      </c>
      <c r="C488" s="2" t="s">
        <v>27</v>
      </c>
      <c r="D488" s="2" t="s">
        <v>24</v>
      </c>
      <c r="E488" s="2" t="s">
        <v>356</v>
      </c>
      <c r="F488" s="2" t="s">
        <v>978</v>
      </c>
      <c r="G488" s="2" t="s">
        <v>3</v>
      </c>
      <c r="H488" s="2" t="s">
        <v>2294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891</v>
      </c>
      <c r="P488" s="2" t="s">
        <v>892</v>
      </c>
      <c r="Q488" s="1">
        <v>10083900</v>
      </c>
      <c r="R488" s="1">
        <v>0</v>
      </c>
      <c r="S488" s="1">
        <v>6050000</v>
      </c>
      <c r="T488" s="1">
        <v>3477500</v>
      </c>
      <c r="U488" s="2" t="s">
        <v>9</v>
      </c>
      <c r="V488" s="1">
        <v>556400</v>
      </c>
      <c r="W488" s="1">
        <v>0</v>
      </c>
      <c r="X488" s="2" t="s">
        <v>0</v>
      </c>
      <c r="Y488" s="1">
        <v>0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41" t="s">
        <v>1</v>
      </c>
      <c r="AN488" s="2" t="s">
        <v>1</v>
      </c>
      <c r="AO488" s="141" t="s">
        <v>1</v>
      </c>
      <c r="AP488" s="2">
        <v>0</v>
      </c>
    </row>
    <row r="489" spans="1:42" x14ac:dyDescent="0.25">
      <c r="A489" s="2" t="s">
        <v>632</v>
      </c>
      <c r="B489" s="47">
        <v>44384</v>
      </c>
      <c r="C489" s="2" t="s">
        <v>27</v>
      </c>
      <c r="D489" s="2" t="s">
        <v>24</v>
      </c>
      <c r="E489" s="2" t="s">
        <v>356</v>
      </c>
      <c r="F489" s="2" t="s">
        <v>978</v>
      </c>
      <c r="G489" s="2" t="s">
        <v>3</v>
      </c>
      <c r="H489" s="2" t="s">
        <v>2295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2296</v>
      </c>
      <c r="P489" s="2" t="s">
        <v>2297</v>
      </c>
      <c r="Q489" s="1">
        <v>49534062.5</v>
      </c>
      <c r="R489" s="1">
        <v>0</v>
      </c>
      <c r="S489" s="1">
        <v>49534062.5</v>
      </c>
      <c r="T489" s="1">
        <v>0</v>
      </c>
      <c r="U489" s="2" t="s">
        <v>0</v>
      </c>
      <c r="V489" s="1">
        <v>0</v>
      </c>
      <c r="W489" s="1">
        <v>0</v>
      </c>
      <c r="X489" s="2" t="s">
        <v>0</v>
      </c>
      <c r="Y489" s="1">
        <v>0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41" t="s">
        <v>1</v>
      </c>
      <c r="AN489" s="2" t="s">
        <v>1</v>
      </c>
      <c r="AO489" s="141" t="s">
        <v>1</v>
      </c>
      <c r="AP489" s="2">
        <v>0</v>
      </c>
    </row>
    <row r="490" spans="1:42" x14ac:dyDescent="0.25">
      <c r="A490" s="2" t="s">
        <v>633</v>
      </c>
      <c r="B490" s="47">
        <v>44384</v>
      </c>
      <c r="C490" s="2" t="s">
        <v>27</v>
      </c>
      <c r="D490" s="2" t="s">
        <v>24</v>
      </c>
      <c r="E490" s="2" t="s">
        <v>356</v>
      </c>
      <c r="F490" s="2" t="s">
        <v>978</v>
      </c>
      <c r="G490" s="2" t="s">
        <v>3</v>
      </c>
      <c r="H490" s="2" t="s">
        <v>2298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1108</v>
      </c>
      <c r="P490" s="2" t="s">
        <v>1109</v>
      </c>
      <c r="Q490" s="1">
        <v>15918370</v>
      </c>
      <c r="R490" s="1">
        <v>0</v>
      </c>
      <c r="S490" s="1">
        <v>8450000</v>
      </c>
      <c r="T490" s="1">
        <v>6438250</v>
      </c>
      <c r="U490" s="2" t="s">
        <v>9</v>
      </c>
      <c r="V490" s="1">
        <v>1030120</v>
      </c>
      <c r="W490" s="1">
        <v>0</v>
      </c>
      <c r="X490" s="2" t="s">
        <v>0</v>
      </c>
      <c r="Y490" s="1">
        <v>0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41" t="s">
        <v>1</v>
      </c>
      <c r="AN490" s="2" t="s">
        <v>1</v>
      </c>
      <c r="AO490" s="141" t="s">
        <v>1</v>
      </c>
      <c r="AP490" s="2">
        <v>0</v>
      </c>
    </row>
    <row r="491" spans="1:42" x14ac:dyDescent="0.25">
      <c r="A491" s="2" t="s">
        <v>634</v>
      </c>
      <c r="B491" s="47">
        <v>44384</v>
      </c>
      <c r="C491" s="2" t="s">
        <v>27</v>
      </c>
      <c r="D491" s="2" t="s">
        <v>24</v>
      </c>
      <c r="E491" s="2" t="s">
        <v>356</v>
      </c>
      <c r="F491" s="2" t="s">
        <v>977</v>
      </c>
      <c r="G491" s="2" t="s">
        <v>3</v>
      </c>
      <c r="H491" s="2" t="s">
        <v>2299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358069618.14999998</v>
      </c>
      <c r="R491" s="1">
        <v>0</v>
      </c>
      <c r="S491" s="1">
        <v>206822623.75</v>
      </c>
      <c r="T491" s="1">
        <v>0</v>
      </c>
      <c r="U491" s="2" t="s">
        <v>0</v>
      </c>
      <c r="V491" s="1">
        <v>0</v>
      </c>
      <c r="W491" s="1">
        <v>130385340</v>
      </c>
      <c r="X491" s="2" t="s">
        <v>0</v>
      </c>
      <c r="Y491" s="1">
        <v>20861654.399999999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41" t="s">
        <v>1</v>
      </c>
      <c r="AN491" s="2" t="s">
        <v>1</v>
      </c>
      <c r="AO491" s="141" t="s">
        <v>1</v>
      </c>
      <c r="AP491" s="2">
        <v>0</v>
      </c>
    </row>
    <row r="492" spans="1:42" x14ac:dyDescent="0.25">
      <c r="A492" s="2" t="s">
        <v>635</v>
      </c>
      <c r="B492" s="47">
        <v>44384</v>
      </c>
      <c r="C492" s="2" t="s">
        <v>27</v>
      </c>
      <c r="D492" s="2" t="s">
        <v>24</v>
      </c>
      <c r="E492" s="2" t="s">
        <v>356</v>
      </c>
      <c r="F492" s="2" t="s">
        <v>978</v>
      </c>
      <c r="G492" s="2" t="s">
        <v>3</v>
      </c>
      <c r="H492" s="2" t="s">
        <v>2300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2301</v>
      </c>
      <c r="P492" s="2" t="s">
        <v>2302</v>
      </c>
      <c r="Q492" s="1">
        <v>49827293.75</v>
      </c>
      <c r="R492" s="1">
        <v>0</v>
      </c>
      <c r="S492" s="1">
        <v>43648263.75</v>
      </c>
      <c r="T492" s="1">
        <v>5326750</v>
      </c>
      <c r="U492" s="2" t="s">
        <v>9</v>
      </c>
      <c r="V492" s="1">
        <v>852280</v>
      </c>
      <c r="W492" s="1">
        <v>0</v>
      </c>
      <c r="X492" s="2" t="s">
        <v>0</v>
      </c>
      <c r="Y492" s="1">
        <v>0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41" t="s">
        <v>1</v>
      </c>
      <c r="AN492" s="2" t="s">
        <v>1</v>
      </c>
      <c r="AO492" s="141" t="s">
        <v>1</v>
      </c>
      <c r="AP492" s="2">
        <v>0</v>
      </c>
    </row>
    <row r="493" spans="1:42" x14ac:dyDescent="0.25">
      <c r="A493" s="2" t="s">
        <v>636</v>
      </c>
      <c r="B493" s="47">
        <v>44384</v>
      </c>
      <c r="C493" s="2" t="s">
        <v>27</v>
      </c>
      <c r="D493" s="2" t="s">
        <v>24</v>
      </c>
      <c r="E493" s="2" t="s">
        <v>356</v>
      </c>
      <c r="F493" s="2" t="s">
        <v>977</v>
      </c>
      <c r="G493" s="2" t="s">
        <v>3</v>
      </c>
      <c r="H493" s="2" t="s">
        <v>2303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1101975263.3888001</v>
      </c>
      <c r="R493" s="1">
        <v>0</v>
      </c>
      <c r="S493" s="1">
        <v>496465430.00000006</v>
      </c>
      <c r="T493" s="1">
        <v>0</v>
      </c>
      <c r="U493" s="2" t="s">
        <v>0</v>
      </c>
      <c r="V493" s="1">
        <v>0</v>
      </c>
      <c r="W493" s="1">
        <v>521991235.68000001</v>
      </c>
      <c r="X493" s="2" t="s">
        <v>9</v>
      </c>
      <c r="Y493" s="1">
        <v>83518597.708799988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41" t="s">
        <v>1</v>
      </c>
      <c r="AN493" s="2" t="s">
        <v>1</v>
      </c>
      <c r="AO493" s="141" t="s">
        <v>1</v>
      </c>
      <c r="AP493" s="2">
        <v>0</v>
      </c>
    </row>
    <row r="494" spans="1:42" x14ac:dyDescent="0.25">
      <c r="A494" s="2" t="s">
        <v>637</v>
      </c>
      <c r="B494" s="47">
        <v>44384</v>
      </c>
      <c r="C494" s="2" t="s">
        <v>27</v>
      </c>
      <c r="D494" s="2" t="s">
        <v>24</v>
      </c>
      <c r="E494" s="2" t="s">
        <v>356</v>
      </c>
      <c r="F494" s="2" t="s">
        <v>978</v>
      </c>
      <c r="G494" s="2" t="s">
        <v>3</v>
      </c>
      <c r="H494" s="2" t="s">
        <v>2304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2305</v>
      </c>
      <c r="P494" s="2" t="s">
        <v>2306</v>
      </c>
      <c r="Q494" s="1">
        <v>2782000</v>
      </c>
      <c r="R494" s="1">
        <v>0</v>
      </c>
      <c r="S494" s="1">
        <v>1462500</v>
      </c>
      <c r="T494" s="1">
        <v>1137500</v>
      </c>
      <c r="U494" s="2" t="s">
        <v>9</v>
      </c>
      <c r="V494" s="1">
        <v>182000</v>
      </c>
      <c r="W494" s="1">
        <v>0</v>
      </c>
      <c r="X494" s="2" t="s">
        <v>0</v>
      </c>
      <c r="Y494" s="1">
        <v>0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41" t="s">
        <v>1</v>
      </c>
      <c r="AN494" s="2" t="s">
        <v>1</v>
      </c>
      <c r="AO494" s="141" t="s">
        <v>1</v>
      </c>
      <c r="AP494" s="2">
        <v>0</v>
      </c>
    </row>
    <row r="495" spans="1:42" x14ac:dyDescent="0.25">
      <c r="A495" s="2" t="s">
        <v>638</v>
      </c>
      <c r="B495" s="47">
        <v>44384</v>
      </c>
      <c r="C495" s="2" t="s">
        <v>27</v>
      </c>
      <c r="D495" s="2" t="s">
        <v>24</v>
      </c>
      <c r="E495" s="2" t="s">
        <v>356</v>
      </c>
      <c r="F495" s="2" t="s">
        <v>977</v>
      </c>
      <c r="G495" s="2" t="s">
        <v>3</v>
      </c>
      <c r="H495" s="2" t="s">
        <v>2307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62156331.25</v>
      </c>
      <c r="R495" s="1">
        <v>0</v>
      </c>
      <c r="S495" s="1">
        <v>61703931.25</v>
      </c>
      <c r="T495" s="1">
        <v>0</v>
      </c>
      <c r="U495" s="2" t="s">
        <v>0</v>
      </c>
      <c r="V495" s="1">
        <v>0</v>
      </c>
      <c r="W495" s="1">
        <v>390000</v>
      </c>
      <c r="X495" s="2" t="s">
        <v>0</v>
      </c>
      <c r="Y495" s="1">
        <v>62400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41" t="s">
        <v>1</v>
      </c>
      <c r="AN495" s="2" t="s">
        <v>1</v>
      </c>
      <c r="AO495" s="141" t="s">
        <v>1</v>
      </c>
      <c r="AP495" s="2">
        <v>0</v>
      </c>
    </row>
    <row r="496" spans="1:42" x14ac:dyDescent="0.25">
      <c r="A496" s="2" t="s">
        <v>639</v>
      </c>
      <c r="B496" s="47">
        <v>44384</v>
      </c>
      <c r="C496" s="2" t="s">
        <v>6</v>
      </c>
      <c r="D496" s="2" t="s">
        <v>22</v>
      </c>
      <c r="E496" s="2" t="s">
        <v>192</v>
      </c>
      <c r="F496" s="2" t="s">
        <v>2308</v>
      </c>
      <c r="G496" s="2" t="s">
        <v>3</v>
      </c>
      <c r="H496" s="2" t="s">
        <v>2309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1694246514.95</v>
      </c>
      <c r="R496" s="1">
        <v>0</v>
      </c>
      <c r="S496" s="1">
        <v>1249239258.75</v>
      </c>
      <c r="T496" s="1">
        <v>0</v>
      </c>
      <c r="U496" s="2" t="s">
        <v>0</v>
      </c>
      <c r="V496" s="1">
        <v>0</v>
      </c>
      <c r="W496" s="1">
        <v>383626945</v>
      </c>
      <c r="X496" s="2" t="s">
        <v>9</v>
      </c>
      <c r="Y496" s="1">
        <v>61380311.200000003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41" t="s">
        <v>1</v>
      </c>
      <c r="AN496" s="2" t="s">
        <v>1</v>
      </c>
      <c r="AO496" s="141" t="s">
        <v>1</v>
      </c>
      <c r="AP496" s="2">
        <v>0</v>
      </c>
    </row>
    <row r="497" spans="1:42" x14ac:dyDescent="0.25">
      <c r="A497" s="2" t="s">
        <v>640</v>
      </c>
      <c r="B497" s="47">
        <v>44384</v>
      </c>
      <c r="C497" s="2" t="s">
        <v>6</v>
      </c>
      <c r="D497" s="2" t="s">
        <v>901</v>
      </c>
      <c r="E497" s="2" t="s">
        <v>902</v>
      </c>
      <c r="F497" s="2" t="s">
        <v>2310</v>
      </c>
      <c r="G497" s="2" t="s">
        <v>3</v>
      </c>
      <c r="H497" s="2" t="s">
        <v>2311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2111895426.6499999</v>
      </c>
      <c r="R497" s="1">
        <v>0</v>
      </c>
      <c r="S497" s="1">
        <v>1660958582.5</v>
      </c>
      <c r="T497" s="1">
        <v>0</v>
      </c>
      <c r="U497" s="2" t="s">
        <v>0</v>
      </c>
      <c r="V497" s="1">
        <v>0</v>
      </c>
      <c r="W497" s="1">
        <v>388738658.75</v>
      </c>
      <c r="X497" s="2" t="s">
        <v>9</v>
      </c>
      <c r="Y497" s="1">
        <v>62198185.400000006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41" t="s">
        <v>1</v>
      </c>
      <c r="AN497" s="2" t="s">
        <v>1</v>
      </c>
      <c r="AO497" s="141" t="s">
        <v>1</v>
      </c>
      <c r="AP497" s="2">
        <v>0</v>
      </c>
    </row>
    <row r="498" spans="1:42" x14ac:dyDescent="0.25">
      <c r="A498" s="2" t="s">
        <v>641</v>
      </c>
      <c r="B498" s="47">
        <v>44384</v>
      </c>
      <c r="C498" s="2" t="s">
        <v>27</v>
      </c>
      <c r="D498" s="2" t="s">
        <v>901</v>
      </c>
      <c r="E498" s="2" t="s">
        <v>905</v>
      </c>
      <c r="F498" s="2" t="s">
        <v>2312</v>
      </c>
      <c r="G498" s="2" t="s">
        <v>3</v>
      </c>
      <c r="H498" s="2" t="s">
        <v>2313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187171790</v>
      </c>
      <c r="R498" s="1">
        <v>0</v>
      </c>
      <c r="S498" s="1">
        <v>4225000</v>
      </c>
      <c r="T498" s="1">
        <v>0</v>
      </c>
      <c r="U498" s="2" t="s">
        <v>0</v>
      </c>
      <c r="V498" s="1">
        <v>0</v>
      </c>
      <c r="W498" s="1">
        <v>157712750</v>
      </c>
      <c r="X498" s="2" t="s">
        <v>9</v>
      </c>
      <c r="Y498" s="1">
        <v>25234040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41" t="s">
        <v>1</v>
      </c>
      <c r="AN498" s="2" t="s">
        <v>1</v>
      </c>
      <c r="AO498" s="141" t="s">
        <v>1</v>
      </c>
      <c r="AP498" s="2">
        <v>0</v>
      </c>
    </row>
    <row r="499" spans="1:42" x14ac:dyDescent="0.25">
      <c r="A499" s="2" t="s">
        <v>642</v>
      </c>
      <c r="B499" s="47">
        <v>44384</v>
      </c>
      <c r="C499" s="2" t="s">
        <v>6</v>
      </c>
      <c r="D499" s="2" t="s">
        <v>19</v>
      </c>
      <c r="E499" s="2" t="s">
        <v>185</v>
      </c>
      <c r="F499" s="2" t="s">
        <v>1002</v>
      </c>
      <c r="G499" s="2" t="s">
        <v>3</v>
      </c>
      <c r="H499" s="2" t="s">
        <v>2314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363251606.25</v>
      </c>
      <c r="R499" s="1">
        <v>0</v>
      </c>
      <c r="S499" s="1">
        <v>319466826.25</v>
      </c>
      <c r="T499" s="1">
        <v>0</v>
      </c>
      <c r="U499" s="2" t="s">
        <v>0</v>
      </c>
      <c r="V499" s="1">
        <v>0</v>
      </c>
      <c r="W499" s="1">
        <v>37745500</v>
      </c>
      <c r="X499" s="2" t="s">
        <v>9</v>
      </c>
      <c r="Y499" s="1">
        <v>6039280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41" t="s">
        <v>1</v>
      </c>
      <c r="AN499" s="2" t="s">
        <v>1</v>
      </c>
      <c r="AO499" s="141" t="s">
        <v>1</v>
      </c>
      <c r="AP499" s="2">
        <v>0</v>
      </c>
    </row>
    <row r="500" spans="1:42" x14ac:dyDescent="0.25">
      <c r="A500" s="2" t="s">
        <v>643</v>
      </c>
      <c r="B500" s="47">
        <v>44384</v>
      </c>
      <c r="C500" s="2" t="s">
        <v>6</v>
      </c>
      <c r="D500" s="2" t="s">
        <v>17</v>
      </c>
      <c r="E500" s="2" t="s">
        <v>183</v>
      </c>
      <c r="F500" s="2" t="s">
        <v>2315</v>
      </c>
      <c r="G500" s="2" t="s">
        <v>3</v>
      </c>
      <c r="H500" s="2" t="s">
        <v>2172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98</v>
      </c>
      <c r="P500" s="2" t="s">
        <v>1</v>
      </c>
      <c r="Q500" s="1">
        <v>0</v>
      </c>
      <c r="R500" s="1">
        <v>0</v>
      </c>
      <c r="S500" s="1">
        <v>0</v>
      </c>
      <c r="T500" s="1">
        <v>0</v>
      </c>
      <c r="U500" s="2" t="s">
        <v>0</v>
      </c>
      <c r="V500" s="1">
        <v>0</v>
      </c>
      <c r="W500" s="1">
        <v>0</v>
      </c>
      <c r="X500" s="2" t="s">
        <v>0</v>
      </c>
      <c r="Y500" s="1">
        <v>0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41" t="s">
        <v>1</v>
      </c>
      <c r="AN500" s="2" t="s">
        <v>1</v>
      </c>
      <c r="AO500" s="141" t="s">
        <v>1</v>
      </c>
      <c r="AP500" s="2">
        <v>0</v>
      </c>
    </row>
    <row r="501" spans="1:42" x14ac:dyDescent="0.25">
      <c r="A501" s="2" t="s">
        <v>644</v>
      </c>
      <c r="B501" s="47">
        <v>44384</v>
      </c>
      <c r="C501" s="2" t="s">
        <v>6</v>
      </c>
      <c r="D501" s="2" t="s">
        <v>10</v>
      </c>
      <c r="E501" s="2" t="s">
        <v>178</v>
      </c>
      <c r="F501" s="2" t="s">
        <v>2316</v>
      </c>
      <c r="G501" s="2" t="s">
        <v>3</v>
      </c>
      <c r="H501" s="2" t="s">
        <v>2317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83630950</v>
      </c>
      <c r="R501" s="1">
        <v>0</v>
      </c>
      <c r="S501" s="1">
        <v>9230000</v>
      </c>
      <c r="T501" s="1">
        <v>0</v>
      </c>
      <c r="U501" s="2" t="s">
        <v>0</v>
      </c>
      <c r="V501" s="1">
        <v>0</v>
      </c>
      <c r="W501" s="1">
        <v>64138750</v>
      </c>
      <c r="X501" s="2" t="s">
        <v>9</v>
      </c>
      <c r="Y501" s="1">
        <v>10262200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41" t="s">
        <v>1</v>
      </c>
      <c r="AN501" s="2" t="s">
        <v>1</v>
      </c>
      <c r="AO501" s="141" t="s">
        <v>1</v>
      </c>
      <c r="AP501" s="2">
        <v>0</v>
      </c>
    </row>
    <row r="502" spans="1:42" x14ac:dyDescent="0.25">
      <c r="A502" s="2" t="s">
        <v>645</v>
      </c>
      <c r="B502" s="47">
        <v>44384</v>
      </c>
      <c r="C502" s="2" t="s">
        <v>6</v>
      </c>
      <c r="D502" s="2" t="s">
        <v>7</v>
      </c>
      <c r="E502" s="2" t="s">
        <v>736</v>
      </c>
      <c r="F502" s="2" t="s">
        <v>2318</v>
      </c>
      <c r="G502" s="2" t="s">
        <v>3</v>
      </c>
      <c r="H502" s="2" t="s">
        <v>2319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351385970</v>
      </c>
      <c r="R502" s="1">
        <v>0</v>
      </c>
      <c r="S502" s="1">
        <v>258979500</v>
      </c>
      <c r="T502" s="1">
        <v>0</v>
      </c>
      <c r="U502" s="2" t="s">
        <v>0</v>
      </c>
      <c r="V502" s="1">
        <v>0</v>
      </c>
      <c r="W502" s="1">
        <v>79660750</v>
      </c>
      <c r="X502" s="2" t="s">
        <v>0</v>
      </c>
      <c r="Y502" s="1">
        <v>12745720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41" t="s">
        <v>1</v>
      </c>
      <c r="AN502" s="2" t="s">
        <v>1</v>
      </c>
      <c r="AO502" s="141" t="s">
        <v>1</v>
      </c>
      <c r="AP502" s="2">
        <v>0</v>
      </c>
    </row>
    <row r="503" spans="1:42" x14ac:dyDescent="0.25">
      <c r="A503" s="2" t="s">
        <v>646</v>
      </c>
      <c r="B503" s="47">
        <v>44384</v>
      </c>
      <c r="C503" s="2" t="s">
        <v>6</v>
      </c>
      <c r="D503" s="2" t="s">
        <v>5</v>
      </c>
      <c r="E503" s="2" t="s">
        <v>175</v>
      </c>
      <c r="F503" s="2" t="s">
        <v>1096</v>
      </c>
      <c r="G503" s="2" t="s">
        <v>3</v>
      </c>
      <c r="H503" s="2" t="s">
        <v>2177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98</v>
      </c>
      <c r="P503" s="2"/>
      <c r="Q503" s="1">
        <v>0</v>
      </c>
      <c r="R503" s="1">
        <v>0</v>
      </c>
      <c r="S503" s="1">
        <v>0</v>
      </c>
      <c r="T503" s="1">
        <v>0</v>
      </c>
      <c r="U503" s="2" t="s">
        <v>0</v>
      </c>
      <c r="V503" s="1">
        <v>0</v>
      </c>
      <c r="W503" s="1">
        <v>0</v>
      </c>
      <c r="X503" s="2" t="s">
        <v>0</v>
      </c>
      <c r="Y503" s="1">
        <v>0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41" t="s">
        <v>1</v>
      </c>
      <c r="AN503" s="2" t="s">
        <v>1</v>
      </c>
      <c r="AO503" s="141" t="s">
        <v>1</v>
      </c>
      <c r="AP503" s="2">
        <v>0</v>
      </c>
    </row>
    <row r="504" spans="1:42" x14ac:dyDescent="0.25">
      <c r="A504" s="2" t="s">
        <v>647</v>
      </c>
      <c r="B504" s="47">
        <v>44384</v>
      </c>
      <c r="C504" s="2" t="s">
        <v>6</v>
      </c>
      <c r="D504" s="2" t="s">
        <v>1245</v>
      </c>
      <c r="E504" s="2" t="s">
        <v>1246</v>
      </c>
      <c r="F504" s="2" t="s">
        <v>2320</v>
      </c>
      <c r="G504" s="2" t="s">
        <v>3</v>
      </c>
      <c r="H504" s="2" t="s">
        <v>2321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2322</v>
      </c>
      <c r="P504" s="2" t="s">
        <v>2323</v>
      </c>
      <c r="Q504" s="1">
        <v>2778750</v>
      </c>
      <c r="R504" s="1">
        <v>0</v>
      </c>
      <c r="S504" s="1">
        <v>2778750</v>
      </c>
      <c r="T504" s="1">
        <v>0</v>
      </c>
      <c r="U504" s="2" t="s">
        <v>0</v>
      </c>
      <c r="V504" s="1">
        <v>0</v>
      </c>
      <c r="W504" s="1">
        <v>0</v>
      </c>
      <c r="X504" s="2" t="s">
        <v>0</v>
      </c>
      <c r="Y504" s="1">
        <v>0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41" t="s">
        <v>1</v>
      </c>
      <c r="AN504" s="2" t="s">
        <v>1</v>
      </c>
      <c r="AO504" s="141" t="s">
        <v>1</v>
      </c>
      <c r="AP504" s="2">
        <v>0</v>
      </c>
    </row>
    <row r="505" spans="1:42" x14ac:dyDescent="0.25">
      <c r="A505" s="2" t="s">
        <v>648</v>
      </c>
      <c r="B505" s="47">
        <v>44384</v>
      </c>
      <c r="C505" s="2" t="s">
        <v>6</v>
      </c>
      <c r="D505" s="2" t="s">
        <v>1245</v>
      </c>
      <c r="E505" s="2" t="s">
        <v>1246</v>
      </c>
      <c r="F505" s="2" t="s">
        <v>2320</v>
      </c>
      <c r="G505" s="2" t="s">
        <v>3</v>
      </c>
      <c r="H505" s="2" t="s">
        <v>2324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13087490</v>
      </c>
      <c r="R505" s="1">
        <v>0</v>
      </c>
      <c r="S505" s="1">
        <v>9837750</v>
      </c>
      <c r="T505" s="1">
        <v>0</v>
      </c>
      <c r="U505" s="2" t="s">
        <v>0</v>
      </c>
      <c r="V505" s="1">
        <v>0</v>
      </c>
      <c r="W505" s="1">
        <v>2801500</v>
      </c>
      <c r="X505" s="2" t="s">
        <v>0</v>
      </c>
      <c r="Y505" s="1">
        <v>448240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41" t="s">
        <v>1</v>
      </c>
      <c r="AN505" s="2" t="s">
        <v>1</v>
      </c>
      <c r="AO505" s="141" t="s">
        <v>1</v>
      </c>
      <c r="AP505" s="2">
        <v>0</v>
      </c>
    </row>
    <row r="506" spans="1:42" x14ac:dyDescent="0.25">
      <c r="A506" s="2" t="s">
        <v>649</v>
      </c>
      <c r="B506" s="47">
        <v>44384</v>
      </c>
      <c r="C506" s="2" t="s">
        <v>6</v>
      </c>
      <c r="D506" s="2" t="s">
        <v>1245</v>
      </c>
      <c r="E506" s="2" t="s">
        <v>1246</v>
      </c>
      <c r="F506" s="2" t="s">
        <v>2320</v>
      </c>
      <c r="G506" s="2" t="s">
        <v>3</v>
      </c>
      <c r="H506" s="2" t="s">
        <v>2325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28849990</v>
      </c>
      <c r="R506" s="1">
        <v>0</v>
      </c>
      <c r="S506" s="1">
        <v>28849990</v>
      </c>
      <c r="T506" s="1">
        <v>0</v>
      </c>
      <c r="U506" s="2" t="s">
        <v>0</v>
      </c>
      <c r="V506" s="1">
        <v>0</v>
      </c>
      <c r="W506" s="1">
        <v>0</v>
      </c>
      <c r="X506" s="2" t="s">
        <v>0</v>
      </c>
      <c r="Y506" s="1">
        <v>0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41" t="s">
        <v>1</v>
      </c>
      <c r="AN506" s="2" t="s">
        <v>1</v>
      </c>
      <c r="AO506" s="141" t="s">
        <v>1</v>
      </c>
      <c r="AP506" s="2">
        <v>0</v>
      </c>
    </row>
    <row r="507" spans="1:42" x14ac:dyDescent="0.25">
      <c r="A507" s="2" t="s">
        <v>650</v>
      </c>
      <c r="B507" s="47">
        <v>44384</v>
      </c>
      <c r="C507" s="2" t="s">
        <v>6</v>
      </c>
      <c r="D507" s="2" t="s">
        <v>1245</v>
      </c>
      <c r="E507" s="2" t="s">
        <v>1246</v>
      </c>
      <c r="F507" s="2" t="s">
        <v>2320</v>
      </c>
      <c r="G507" s="2" t="s">
        <v>3</v>
      </c>
      <c r="H507" s="2" t="s">
        <v>2326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31396755</v>
      </c>
      <c r="R507" s="1">
        <v>0</v>
      </c>
      <c r="S507" s="1">
        <v>12927525</v>
      </c>
      <c r="T507" s="1">
        <v>0</v>
      </c>
      <c r="U507" s="2" t="s">
        <v>0</v>
      </c>
      <c r="V507" s="1">
        <v>0</v>
      </c>
      <c r="W507" s="1">
        <v>15921750</v>
      </c>
      <c r="X507" s="2" t="s">
        <v>0</v>
      </c>
      <c r="Y507" s="1">
        <v>2547480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41" t="s">
        <v>1</v>
      </c>
      <c r="AN507" s="2" t="s">
        <v>1</v>
      </c>
      <c r="AO507" s="141" t="s">
        <v>1</v>
      </c>
      <c r="AP507" s="2">
        <v>0</v>
      </c>
    </row>
    <row r="508" spans="1:42" x14ac:dyDescent="0.25">
      <c r="A508" s="2" t="s">
        <v>651</v>
      </c>
      <c r="B508" s="47">
        <v>44384</v>
      </c>
      <c r="C508" s="2" t="s">
        <v>6</v>
      </c>
      <c r="D508" s="2" t="s">
        <v>1245</v>
      </c>
      <c r="E508" s="2" t="s">
        <v>1246</v>
      </c>
      <c r="F508" s="2" t="s">
        <v>2320</v>
      </c>
      <c r="G508" s="2" t="s">
        <v>3</v>
      </c>
      <c r="H508" s="2" t="s">
        <v>2327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2328</v>
      </c>
      <c r="P508" s="2" t="s">
        <v>2329</v>
      </c>
      <c r="Q508" s="1">
        <v>3363750</v>
      </c>
      <c r="R508" s="1">
        <v>0</v>
      </c>
      <c r="S508" s="1">
        <v>3363750</v>
      </c>
      <c r="T508" s="1">
        <v>0</v>
      </c>
      <c r="U508" s="2" t="s">
        <v>0</v>
      </c>
      <c r="V508" s="1">
        <v>0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41" t="s">
        <v>1</v>
      </c>
      <c r="AN508" s="2" t="s">
        <v>1</v>
      </c>
      <c r="AO508" s="141" t="s">
        <v>1</v>
      </c>
      <c r="AP508" s="2">
        <v>0</v>
      </c>
    </row>
    <row r="509" spans="1:42" x14ac:dyDescent="0.25">
      <c r="A509" s="2" t="s">
        <v>652</v>
      </c>
      <c r="B509" s="47">
        <v>44384</v>
      </c>
      <c r="C509" s="2" t="s">
        <v>6</v>
      </c>
      <c r="D509" s="2" t="s">
        <v>1245</v>
      </c>
      <c r="E509" s="2" t="s">
        <v>1246</v>
      </c>
      <c r="F509" s="2" t="s">
        <v>2320</v>
      </c>
      <c r="G509" s="2" t="s">
        <v>3</v>
      </c>
      <c r="H509" s="2" t="s">
        <v>2330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2331</v>
      </c>
      <c r="P509" s="2" t="s">
        <v>2332</v>
      </c>
      <c r="Q509" s="1">
        <v>24426675</v>
      </c>
      <c r="R509" s="1">
        <v>0</v>
      </c>
      <c r="S509" s="1">
        <v>4596475</v>
      </c>
      <c r="T509" s="1">
        <v>0</v>
      </c>
      <c r="U509" s="2" t="s">
        <v>0</v>
      </c>
      <c r="V509" s="1">
        <v>0</v>
      </c>
      <c r="W509" s="1">
        <v>17095000</v>
      </c>
      <c r="X509" s="2" t="s">
        <v>9</v>
      </c>
      <c r="Y509" s="1">
        <v>2735200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41" t="s">
        <v>1</v>
      </c>
      <c r="AN509" s="2" t="s">
        <v>1</v>
      </c>
      <c r="AO509" s="141" t="s">
        <v>1</v>
      </c>
      <c r="AP509" s="2">
        <v>0</v>
      </c>
    </row>
    <row r="510" spans="1:42" x14ac:dyDescent="0.25">
      <c r="A510" s="2" t="s">
        <v>653</v>
      </c>
      <c r="B510" s="47">
        <v>44384</v>
      </c>
      <c r="C510" s="2" t="s">
        <v>6</v>
      </c>
      <c r="D510" s="2" t="s">
        <v>1245</v>
      </c>
      <c r="E510" s="2" t="s">
        <v>1246</v>
      </c>
      <c r="F510" s="2" t="s">
        <v>2320</v>
      </c>
      <c r="G510" s="2" t="s">
        <v>3</v>
      </c>
      <c r="H510" s="2" t="s">
        <v>2333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15340390</v>
      </c>
      <c r="R510" s="1">
        <v>0</v>
      </c>
      <c r="S510" s="1">
        <v>13715520</v>
      </c>
      <c r="T510" s="1">
        <v>0</v>
      </c>
      <c r="U510" s="2" t="s">
        <v>0</v>
      </c>
      <c r="V510" s="1">
        <v>0</v>
      </c>
      <c r="W510" s="1">
        <v>1400750</v>
      </c>
      <c r="X510" s="2" t="s">
        <v>0</v>
      </c>
      <c r="Y510" s="1">
        <v>224120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41" t="s">
        <v>1</v>
      </c>
      <c r="AN510" s="2" t="s">
        <v>1</v>
      </c>
      <c r="AO510" s="141" t="s">
        <v>1</v>
      </c>
      <c r="AP510" s="2">
        <v>0</v>
      </c>
    </row>
    <row r="511" spans="1:42" x14ac:dyDescent="0.25">
      <c r="A511" s="2" t="s">
        <v>654</v>
      </c>
      <c r="B511" s="47">
        <v>44384</v>
      </c>
      <c r="C511" s="2" t="s">
        <v>6</v>
      </c>
      <c r="D511" s="2" t="s">
        <v>1245</v>
      </c>
      <c r="E511" s="2" t="s">
        <v>1246</v>
      </c>
      <c r="F511" s="2" t="s">
        <v>2320</v>
      </c>
      <c r="G511" s="2" t="s">
        <v>3</v>
      </c>
      <c r="H511" s="2" t="s">
        <v>2334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33891585</v>
      </c>
      <c r="R511" s="1">
        <v>0</v>
      </c>
      <c r="S511" s="1">
        <v>22871875</v>
      </c>
      <c r="T511" s="1">
        <v>0</v>
      </c>
      <c r="U511" s="2" t="s">
        <v>0</v>
      </c>
      <c r="V511" s="1">
        <v>0</v>
      </c>
      <c r="W511" s="1">
        <v>9499750</v>
      </c>
      <c r="X511" s="2" t="s">
        <v>9</v>
      </c>
      <c r="Y511" s="1">
        <v>1519960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41" t="s">
        <v>1</v>
      </c>
      <c r="AN511" s="2" t="s">
        <v>1</v>
      </c>
      <c r="AO511" s="141" t="s">
        <v>1</v>
      </c>
      <c r="AP511" s="2">
        <v>0</v>
      </c>
    </row>
    <row r="512" spans="1:42" x14ac:dyDescent="0.25">
      <c r="A512" s="2" t="s">
        <v>655</v>
      </c>
      <c r="B512" s="47">
        <v>44384</v>
      </c>
      <c r="C512" s="2" t="s">
        <v>6</v>
      </c>
      <c r="D512" s="2" t="s">
        <v>1245</v>
      </c>
      <c r="E512" s="2" t="s">
        <v>1246</v>
      </c>
      <c r="F512" s="2" t="s">
        <v>2320</v>
      </c>
      <c r="G512" s="2" t="s">
        <v>3</v>
      </c>
      <c r="H512" s="2" t="s">
        <v>2335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2336</v>
      </c>
      <c r="P512" s="2" t="s">
        <v>2337</v>
      </c>
      <c r="Q512" s="1">
        <v>2925000</v>
      </c>
      <c r="R512" s="1">
        <v>0</v>
      </c>
      <c r="S512" s="1">
        <v>2925000</v>
      </c>
      <c r="T512" s="1">
        <v>0</v>
      </c>
      <c r="U512" s="2" t="s">
        <v>0</v>
      </c>
      <c r="V512" s="1">
        <v>0</v>
      </c>
      <c r="W512" s="1">
        <v>0</v>
      </c>
      <c r="X512" s="2" t="s">
        <v>0</v>
      </c>
      <c r="Y512" s="1">
        <v>0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41" t="s">
        <v>1</v>
      </c>
      <c r="AN512" s="2" t="s">
        <v>1</v>
      </c>
      <c r="AO512" s="141" t="s">
        <v>1</v>
      </c>
      <c r="AP512" s="2">
        <v>0</v>
      </c>
    </row>
    <row r="513" spans="1:42" x14ac:dyDescent="0.25">
      <c r="A513" s="2" t="s">
        <v>656</v>
      </c>
      <c r="B513" s="47">
        <v>44384</v>
      </c>
      <c r="C513" s="2" t="s">
        <v>6</v>
      </c>
      <c r="D513" s="2" t="s">
        <v>1245</v>
      </c>
      <c r="E513" s="2" t="s">
        <v>1246</v>
      </c>
      <c r="F513" s="2" t="s">
        <v>2320</v>
      </c>
      <c r="G513" s="2" t="s">
        <v>3</v>
      </c>
      <c r="H513" s="2" t="s">
        <v>2338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45968390</v>
      </c>
      <c r="R513" s="1">
        <v>0</v>
      </c>
      <c r="S513" s="1">
        <v>41188030</v>
      </c>
      <c r="T513" s="1">
        <v>0</v>
      </c>
      <c r="U513" s="2" t="s">
        <v>0</v>
      </c>
      <c r="V513" s="1">
        <v>0</v>
      </c>
      <c r="W513" s="1">
        <v>4121000</v>
      </c>
      <c r="X513" s="2" t="s">
        <v>0</v>
      </c>
      <c r="Y513" s="1">
        <v>659360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41" t="s">
        <v>1</v>
      </c>
      <c r="AN513" s="2" t="s">
        <v>1</v>
      </c>
      <c r="AO513" s="141" t="s">
        <v>1</v>
      </c>
      <c r="AP513" s="2">
        <v>0</v>
      </c>
    </row>
    <row r="514" spans="1:42" x14ac:dyDescent="0.25">
      <c r="A514" s="2" t="s">
        <v>657</v>
      </c>
      <c r="B514" s="47">
        <v>44384</v>
      </c>
      <c r="C514" s="2" t="s">
        <v>6</v>
      </c>
      <c r="D514" s="2" t="s">
        <v>1245</v>
      </c>
      <c r="E514" s="2" t="s">
        <v>1246</v>
      </c>
      <c r="F514" s="2" t="s">
        <v>2320</v>
      </c>
      <c r="G514" s="2" t="s">
        <v>3</v>
      </c>
      <c r="H514" s="2" t="s">
        <v>2339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47197930</v>
      </c>
      <c r="R514" s="1">
        <v>0</v>
      </c>
      <c r="S514" s="1">
        <v>31895500</v>
      </c>
      <c r="T514" s="1">
        <v>0</v>
      </c>
      <c r="U514" s="2" t="s">
        <v>0</v>
      </c>
      <c r="V514" s="1">
        <v>0</v>
      </c>
      <c r="W514" s="1">
        <v>13191750</v>
      </c>
      <c r="X514" s="2" t="s">
        <v>9</v>
      </c>
      <c r="Y514" s="1">
        <v>2110680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41" t="s">
        <v>1</v>
      </c>
      <c r="AN514" s="2" t="s">
        <v>1</v>
      </c>
      <c r="AO514" s="141" t="s">
        <v>1</v>
      </c>
      <c r="AP514" s="2">
        <v>0</v>
      </c>
    </row>
    <row r="515" spans="1:42" x14ac:dyDescent="0.25">
      <c r="A515" s="2" t="s">
        <v>658</v>
      </c>
      <c r="B515" s="47">
        <v>44384</v>
      </c>
      <c r="C515" s="2" t="s">
        <v>6</v>
      </c>
      <c r="D515" s="2" t="s">
        <v>890</v>
      </c>
      <c r="E515" s="2" t="s">
        <v>856</v>
      </c>
      <c r="F515" s="2" t="s">
        <v>2340</v>
      </c>
      <c r="G515" s="2" t="s">
        <v>3</v>
      </c>
      <c r="H515" s="2" t="s">
        <v>1127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98</v>
      </c>
      <c r="P515" s="2" t="s">
        <v>1</v>
      </c>
      <c r="Q515" s="1"/>
      <c r="R515" s="1">
        <v>0</v>
      </c>
      <c r="S515" s="1"/>
      <c r="T515" s="1">
        <v>0</v>
      </c>
      <c r="U515" s="2" t="s">
        <v>0</v>
      </c>
      <c r="V515" s="1">
        <v>0</v>
      </c>
      <c r="W515" s="1">
        <v>0</v>
      </c>
      <c r="X515" s="2" t="s">
        <v>9</v>
      </c>
      <c r="Y515" s="1">
        <v>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41"/>
      <c r="AN515" s="2"/>
      <c r="AO515" s="141"/>
      <c r="AP515" s="2">
        <v>0</v>
      </c>
    </row>
    <row r="516" spans="1:42" x14ac:dyDescent="0.25">
      <c r="A516" s="2" t="s">
        <v>659</v>
      </c>
      <c r="B516" s="47">
        <v>44385</v>
      </c>
      <c r="C516" s="2" t="s">
        <v>6</v>
      </c>
      <c r="D516" s="2" t="s">
        <v>49</v>
      </c>
      <c r="E516" s="2" t="s">
        <v>230</v>
      </c>
      <c r="F516" s="2" t="s">
        <v>1086</v>
      </c>
      <c r="G516" s="2" t="s">
        <v>3</v>
      </c>
      <c r="H516" s="2" t="s">
        <v>2341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766225541.25</v>
      </c>
      <c r="R516" s="1">
        <v>0</v>
      </c>
      <c r="S516" s="1">
        <v>637979095</v>
      </c>
      <c r="T516" s="1">
        <v>0</v>
      </c>
      <c r="U516" s="2" t="s">
        <v>0</v>
      </c>
      <c r="V516" s="1">
        <v>0</v>
      </c>
      <c r="W516" s="1">
        <v>110557281.25</v>
      </c>
      <c r="X516" s="2" t="s">
        <v>0</v>
      </c>
      <c r="Y516" s="1">
        <v>17689165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41" t="s">
        <v>1</v>
      </c>
      <c r="AN516" s="2" t="s">
        <v>1</v>
      </c>
      <c r="AO516" s="141" t="s">
        <v>1</v>
      </c>
      <c r="AP516" s="2">
        <v>0</v>
      </c>
    </row>
    <row r="517" spans="1:42" x14ac:dyDescent="0.25">
      <c r="A517" s="2" t="s">
        <v>660</v>
      </c>
      <c r="B517" s="47">
        <v>44385</v>
      </c>
      <c r="C517" s="2" t="s">
        <v>27</v>
      </c>
      <c r="D517" s="2" t="s">
        <v>49</v>
      </c>
      <c r="E517" s="2" t="s">
        <v>221</v>
      </c>
      <c r="F517" s="2" t="s">
        <v>2342</v>
      </c>
      <c r="G517" s="2" t="s">
        <v>3</v>
      </c>
      <c r="H517" s="2" t="s">
        <v>2343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1515044483.71</v>
      </c>
      <c r="R517" s="1">
        <v>0</v>
      </c>
      <c r="S517" s="1">
        <v>1026936251.8499999</v>
      </c>
      <c r="T517" s="1">
        <v>0</v>
      </c>
      <c r="U517" s="2" t="s">
        <v>0</v>
      </c>
      <c r="V517" s="1">
        <v>0</v>
      </c>
      <c r="W517" s="1">
        <v>420782958.5</v>
      </c>
      <c r="X517" s="2" t="s">
        <v>0</v>
      </c>
      <c r="Y517" s="1">
        <v>67325273.359999999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41" t="s">
        <v>1</v>
      </c>
      <c r="AN517" s="2" t="s">
        <v>1</v>
      </c>
      <c r="AO517" s="141" t="s">
        <v>1</v>
      </c>
      <c r="AP517" s="2">
        <v>0</v>
      </c>
    </row>
    <row r="518" spans="1:42" x14ac:dyDescent="0.25">
      <c r="A518" s="2" t="s">
        <v>661</v>
      </c>
      <c r="B518" s="47">
        <v>44385</v>
      </c>
      <c r="C518" s="2" t="s">
        <v>27</v>
      </c>
      <c r="D518" s="2" t="s">
        <v>49</v>
      </c>
      <c r="E518" s="2" t="s">
        <v>221</v>
      </c>
      <c r="F518" s="2" t="s">
        <v>2344</v>
      </c>
      <c r="G518" s="2" t="s">
        <v>3</v>
      </c>
      <c r="H518" s="2" t="s">
        <v>2345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734</v>
      </c>
      <c r="P518" s="2" t="s">
        <v>735</v>
      </c>
      <c r="Q518" s="1">
        <v>37560250</v>
      </c>
      <c r="R518" s="1">
        <v>0</v>
      </c>
      <c r="S518" s="1">
        <v>15505750</v>
      </c>
      <c r="T518" s="1">
        <v>19012500</v>
      </c>
      <c r="U518" s="2" t="s">
        <v>9</v>
      </c>
      <c r="V518" s="1">
        <v>3042000</v>
      </c>
      <c r="W518" s="1">
        <v>0</v>
      </c>
      <c r="X518" s="2" t="s">
        <v>0</v>
      </c>
      <c r="Y518" s="1">
        <v>0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41" t="s">
        <v>1</v>
      </c>
      <c r="AN518" s="2" t="s">
        <v>1</v>
      </c>
      <c r="AO518" s="141" t="s">
        <v>1</v>
      </c>
      <c r="AP518" s="2">
        <v>0</v>
      </c>
    </row>
    <row r="519" spans="1:42" x14ac:dyDescent="0.25">
      <c r="A519" s="2" t="s">
        <v>662</v>
      </c>
      <c r="B519" s="47">
        <v>44385</v>
      </c>
      <c r="C519" s="2" t="s">
        <v>27</v>
      </c>
      <c r="D519" s="2" t="s">
        <v>49</v>
      </c>
      <c r="E519" s="2" t="s">
        <v>221</v>
      </c>
      <c r="F519" s="2" t="s">
        <v>2342</v>
      </c>
      <c r="G519" s="2" t="s">
        <v>3</v>
      </c>
      <c r="H519" s="2" t="s">
        <v>2346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17694912.5</v>
      </c>
      <c r="R519" s="1">
        <v>0</v>
      </c>
      <c r="S519" s="1">
        <v>13170912.5</v>
      </c>
      <c r="T519" s="1">
        <v>0</v>
      </c>
      <c r="U519" s="2" t="s">
        <v>0</v>
      </c>
      <c r="V519" s="1">
        <v>0</v>
      </c>
      <c r="W519" s="1">
        <v>3900000</v>
      </c>
      <c r="X519" s="2" t="s">
        <v>0</v>
      </c>
      <c r="Y519" s="1">
        <v>624000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41" t="s">
        <v>1</v>
      </c>
      <c r="AN519" s="2" t="s">
        <v>1</v>
      </c>
      <c r="AO519" s="141" t="s">
        <v>1</v>
      </c>
      <c r="AP519" s="2">
        <v>0</v>
      </c>
    </row>
    <row r="520" spans="1:42" x14ac:dyDescent="0.25">
      <c r="A520" s="2" t="s">
        <v>459</v>
      </c>
      <c r="B520" s="47">
        <v>44382</v>
      </c>
      <c r="C520" s="2" t="s">
        <v>35</v>
      </c>
      <c r="D520" s="2" t="s">
        <v>38</v>
      </c>
      <c r="E520" s="2" t="s">
        <v>208</v>
      </c>
      <c r="F520" s="2" t="s">
        <v>1217</v>
      </c>
      <c r="G520" s="2" t="s">
        <v>3</v>
      </c>
      <c r="H520" s="2" t="s">
        <v>2347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100885663.75</v>
      </c>
      <c r="R520" s="1">
        <v>0</v>
      </c>
      <c r="S520" s="1">
        <v>81021533.75</v>
      </c>
      <c r="T520" s="1">
        <v>0</v>
      </c>
      <c r="U520" s="2" t="s">
        <v>0</v>
      </c>
      <c r="V520" s="1">
        <v>0</v>
      </c>
      <c r="W520" s="1">
        <v>17124250</v>
      </c>
      <c r="X520" s="2" t="s">
        <v>9</v>
      </c>
      <c r="Y520" s="1">
        <v>2739880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41" t="s">
        <v>1</v>
      </c>
      <c r="AN520" s="2" t="s">
        <v>1</v>
      </c>
      <c r="AO520" s="141" t="s">
        <v>1</v>
      </c>
      <c r="AP520" s="2">
        <v>0</v>
      </c>
    </row>
    <row r="521" spans="1:42" x14ac:dyDescent="0.25">
      <c r="A521" s="2" t="s">
        <v>460</v>
      </c>
      <c r="B521" s="47">
        <v>44382</v>
      </c>
      <c r="C521" s="2" t="s">
        <v>35</v>
      </c>
      <c r="D521" s="2" t="s">
        <v>38</v>
      </c>
      <c r="E521" s="2" t="s">
        <v>208</v>
      </c>
      <c r="F521" s="2" t="s">
        <v>2348</v>
      </c>
      <c r="G521" s="2" t="s">
        <v>3</v>
      </c>
      <c r="H521" s="2" t="s">
        <v>2349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1049</v>
      </c>
      <c r="P521" s="2" t="s">
        <v>2350</v>
      </c>
      <c r="Q521" s="1">
        <v>4021875</v>
      </c>
      <c r="R521" s="1">
        <v>0</v>
      </c>
      <c r="S521" s="1">
        <v>4021875</v>
      </c>
      <c r="T521" s="1">
        <v>0</v>
      </c>
      <c r="U521" s="2" t="s">
        <v>0</v>
      </c>
      <c r="V521" s="1">
        <v>0</v>
      </c>
      <c r="W521" s="1">
        <v>0</v>
      </c>
      <c r="X521" s="2" t="s">
        <v>0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41" t="s">
        <v>1</v>
      </c>
      <c r="AN521" s="2" t="s">
        <v>1</v>
      </c>
      <c r="AO521" s="141" t="s">
        <v>1</v>
      </c>
      <c r="AP521" s="2">
        <v>0</v>
      </c>
    </row>
    <row r="522" spans="1:42" x14ac:dyDescent="0.25">
      <c r="A522" s="2" t="s">
        <v>665</v>
      </c>
      <c r="B522" s="47">
        <v>44385</v>
      </c>
      <c r="C522" s="2" t="s">
        <v>6</v>
      </c>
      <c r="D522" s="2" t="s">
        <v>42</v>
      </c>
      <c r="E522" s="2" t="s">
        <v>219</v>
      </c>
      <c r="F522" s="2" t="s">
        <v>1075</v>
      </c>
      <c r="G522" s="2" t="s">
        <v>13</v>
      </c>
      <c r="H522" s="2" t="s">
        <v>1</v>
      </c>
      <c r="I522" s="1" t="s">
        <v>1687</v>
      </c>
      <c r="J522" s="1" t="s">
        <v>1</v>
      </c>
      <c r="K522" s="1" t="s">
        <v>2351</v>
      </c>
      <c r="L522" s="1" t="s">
        <v>1726</v>
      </c>
      <c r="M522" s="1">
        <v>33585370</v>
      </c>
      <c r="N522" s="2" t="s">
        <v>12</v>
      </c>
      <c r="O522" s="2" t="s">
        <v>2352</v>
      </c>
      <c r="P522" s="2" t="s">
        <v>2353</v>
      </c>
      <c r="Q522" s="1">
        <v>-33585370</v>
      </c>
      <c r="R522" s="1">
        <v>0</v>
      </c>
      <c r="S522" s="1">
        <v>-23236720</v>
      </c>
      <c r="T522" s="1">
        <v>0</v>
      </c>
      <c r="U522" s="2" t="s">
        <v>0</v>
      </c>
      <c r="V522" s="1">
        <v>0</v>
      </c>
      <c r="W522" s="1">
        <v>-8921250</v>
      </c>
      <c r="X522" s="2" t="s">
        <v>9</v>
      </c>
      <c r="Y522" s="1">
        <v>-1427400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41" t="s">
        <v>1</v>
      </c>
      <c r="AN522" s="2" t="s">
        <v>1</v>
      </c>
      <c r="AO522" s="141" t="s">
        <v>1</v>
      </c>
      <c r="AP522" s="2">
        <v>0</v>
      </c>
    </row>
    <row r="523" spans="1:42" x14ac:dyDescent="0.25">
      <c r="A523" s="2" t="s">
        <v>666</v>
      </c>
      <c r="B523" s="47">
        <v>44385</v>
      </c>
      <c r="C523" s="2" t="s">
        <v>6</v>
      </c>
      <c r="D523" s="2" t="s">
        <v>42</v>
      </c>
      <c r="E523" s="2" t="s">
        <v>219</v>
      </c>
      <c r="F523" s="2" t="s">
        <v>1075</v>
      </c>
      <c r="G523" s="2" t="s">
        <v>3</v>
      </c>
      <c r="H523" s="2" t="s">
        <v>2354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2</v>
      </c>
      <c r="P523" s="2" t="s">
        <v>1</v>
      </c>
      <c r="Q523" s="1">
        <v>1690561375.618</v>
      </c>
      <c r="R523" s="1">
        <v>0</v>
      </c>
      <c r="S523" s="1">
        <v>1305246588.6500001</v>
      </c>
      <c r="T523" s="1">
        <v>0</v>
      </c>
      <c r="U523" s="2" t="s">
        <v>0</v>
      </c>
      <c r="V523" s="1">
        <v>0</v>
      </c>
      <c r="W523" s="1">
        <v>332167919.79999995</v>
      </c>
      <c r="X523" s="2" t="s">
        <v>9</v>
      </c>
      <c r="Y523" s="1">
        <v>53146867.167999998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41" t="s">
        <v>1</v>
      </c>
      <c r="AN523" s="2" t="s">
        <v>1</v>
      </c>
      <c r="AO523" s="141" t="s">
        <v>1</v>
      </c>
      <c r="AP523" s="2">
        <v>0</v>
      </c>
    </row>
    <row r="524" spans="1:42" x14ac:dyDescent="0.25">
      <c r="A524" s="2" t="s">
        <v>667</v>
      </c>
      <c r="B524" s="47">
        <v>44385</v>
      </c>
      <c r="C524" s="2" t="s">
        <v>6</v>
      </c>
      <c r="D524" s="2" t="s">
        <v>42</v>
      </c>
      <c r="E524" s="2" t="s">
        <v>219</v>
      </c>
      <c r="F524" s="2" t="s">
        <v>1075</v>
      </c>
      <c r="G524" s="2" t="s">
        <v>3</v>
      </c>
      <c r="H524" s="2" t="s">
        <v>2355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2356</v>
      </c>
      <c r="P524" s="2" t="s">
        <v>2357</v>
      </c>
      <c r="Q524" s="1">
        <v>17379700</v>
      </c>
      <c r="R524" s="1">
        <v>0</v>
      </c>
      <c r="S524" s="1">
        <v>0</v>
      </c>
      <c r="T524" s="1">
        <v>14982500</v>
      </c>
      <c r="U524" s="2" t="s">
        <v>9</v>
      </c>
      <c r="V524" s="1">
        <v>2397200</v>
      </c>
      <c r="W524" s="1">
        <v>0</v>
      </c>
      <c r="X524" s="2" t="s">
        <v>0</v>
      </c>
      <c r="Y524" s="1">
        <v>0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41" t="s">
        <v>1</v>
      </c>
      <c r="AN524" s="2" t="s">
        <v>1</v>
      </c>
      <c r="AO524" s="141" t="s">
        <v>1</v>
      </c>
      <c r="AP524" s="2">
        <v>0</v>
      </c>
    </row>
    <row r="525" spans="1:42" x14ac:dyDescent="0.25">
      <c r="A525" s="2" t="s">
        <v>668</v>
      </c>
      <c r="B525" s="47">
        <v>44385</v>
      </c>
      <c r="C525" s="2" t="s">
        <v>6</v>
      </c>
      <c r="D525" s="2" t="s">
        <v>42</v>
      </c>
      <c r="E525" s="2" t="s">
        <v>219</v>
      </c>
      <c r="F525" s="2" t="s">
        <v>1075</v>
      </c>
      <c r="G525" s="2" t="s">
        <v>3</v>
      </c>
      <c r="H525" s="2" t="s">
        <v>2358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476826637.5</v>
      </c>
      <c r="R525" s="1">
        <v>0</v>
      </c>
      <c r="S525" s="1">
        <v>384348537.5</v>
      </c>
      <c r="T525" s="1">
        <v>0</v>
      </c>
      <c r="U525" s="2" t="s">
        <v>0</v>
      </c>
      <c r="V525" s="1">
        <v>0</v>
      </c>
      <c r="W525" s="1">
        <v>79722500</v>
      </c>
      <c r="X525" s="2" t="s">
        <v>0</v>
      </c>
      <c r="Y525" s="1">
        <v>12755600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41" t="s">
        <v>1</v>
      </c>
      <c r="AN525" s="2" t="s">
        <v>1</v>
      </c>
      <c r="AO525" s="141" t="s">
        <v>1</v>
      </c>
      <c r="AP525" s="2">
        <v>0</v>
      </c>
    </row>
    <row r="526" spans="1:42" x14ac:dyDescent="0.25">
      <c r="A526" s="2" t="s">
        <v>669</v>
      </c>
      <c r="B526" s="47">
        <v>44385</v>
      </c>
      <c r="C526" s="2" t="s">
        <v>27</v>
      </c>
      <c r="D526" s="2" t="s">
        <v>42</v>
      </c>
      <c r="E526" s="2" t="s">
        <v>212</v>
      </c>
      <c r="F526" s="2" t="s">
        <v>1969</v>
      </c>
      <c r="G526" s="2" t="s">
        <v>3</v>
      </c>
      <c r="H526" s="2" t="s">
        <v>2359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460735829.40799999</v>
      </c>
      <c r="R526" s="1">
        <v>0</v>
      </c>
      <c r="S526" s="1">
        <v>266903537</v>
      </c>
      <c r="T526" s="1">
        <v>0</v>
      </c>
      <c r="U526" s="2" t="s">
        <v>0</v>
      </c>
      <c r="V526" s="1">
        <v>0</v>
      </c>
      <c r="W526" s="1">
        <v>167096803.80000001</v>
      </c>
      <c r="X526" s="2" t="s">
        <v>9</v>
      </c>
      <c r="Y526" s="1">
        <v>26735488.608000003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41" t="s">
        <v>1</v>
      </c>
      <c r="AN526" s="2" t="s">
        <v>1</v>
      </c>
      <c r="AO526" s="141" t="s">
        <v>1</v>
      </c>
      <c r="AP526" s="2">
        <v>0</v>
      </c>
    </row>
    <row r="527" spans="1:42" x14ac:dyDescent="0.25">
      <c r="A527" s="2" t="s">
        <v>670</v>
      </c>
      <c r="B527" s="47">
        <v>44385</v>
      </c>
      <c r="C527" s="2" t="s">
        <v>27</v>
      </c>
      <c r="D527" s="2" t="s">
        <v>42</v>
      </c>
      <c r="E527" s="2" t="s">
        <v>212</v>
      </c>
      <c r="F527" s="2" t="s">
        <v>2360</v>
      </c>
      <c r="G527" s="2" t="s">
        <v>3</v>
      </c>
      <c r="H527" s="2" t="s">
        <v>2361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933</v>
      </c>
      <c r="P527" s="2" t="s">
        <v>934</v>
      </c>
      <c r="Q527" s="1">
        <v>4695981.5999999996</v>
      </c>
      <c r="R527" s="1">
        <v>0</v>
      </c>
      <c r="S527" s="1">
        <v>0</v>
      </c>
      <c r="T527" s="1">
        <v>4048260</v>
      </c>
      <c r="U527" s="2" t="s">
        <v>9</v>
      </c>
      <c r="V527" s="1">
        <v>647721.6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41" t="s">
        <v>1</v>
      </c>
      <c r="AN527" s="2" t="s">
        <v>1</v>
      </c>
      <c r="AO527" s="141" t="s">
        <v>1</v>
      </c>
      <c r="AP527" s="2">
        <v>0</v>
      </c>
    </row>
    <row r="528" spans="1:42" x14ac:dyDescent="0.25">
      <c r="A528" s="2" t="s">
        <v>671</v>
      </c>
      <c r="B528" s="47">
        <v>44385</v>
      </c>
      <c r="C528" s="2" t="s">
        <v>27</v>
      </c>
      <c r="D528" s="2" t="s">
        <v>42</v>
      </c>
      <c r="E528" s="2" t="s">
        <v>212</v>
      </c>
      <c r="F528" s="2" t="s">
        <v>1969</v>
      </c>
      <c r="G528" s="2" t="s">
        <v>3</v>
      </c>
      <c r="H528" s="2" t="s">
        <v>2362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2074204505.2000003</v>
      </c>
      <c r="R528" s="1">
        <v>0</v>
      </c>
      <c r="S528" s="1">
        <v>1414434535.8</v>
      </c>
      <c r="T528" s="1">
        <v>0</v>
      </c>
      <c r="U528" s="2" t="s">
        <v>0</v>
      </c>
      <c r="V528" s="1">
        <v>0</v>
      </c>
      <c r="W528" s="1">
        <v>568767215</v>
      </c>
      <c r="X528" s="2" t="s">
        <v>0</v>
      </c>
      <c r="Y528" s="1">
        <v>91002754.400000006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41" t="s">
        <v>1</v>
      </c>
      <c r="AN528" s="2" t="s">
        <v>1</v>
      </c>
      <c r="AO528" s="141" t="s">
        <v>1</v>
      </c>
      <c r="AP528" s="2">
        <v>0</v>
      </c>
    </row>
    <row r="529" spans="1:42" x14ac:dyDescent="0.25">
      <c r="A529" s="2" t="s">
        <v>461</v>
      </c>
      <c r="B529" s="47">
        <v>44382</v>
      </c>
      <c r="C529" s="2" t="s">
        <v>35</v>
      </c>
      <c r="D529" s="2" t="s">
        <v>38</v>
      </c>
      <c r="E529" s="2" t="s">
        <v>208</v>
      </c>
      <c r="F529" s="2" t="s">
        <v>2348</v>
      </c>
      <c r="G529" s="2" t="s">
        <v>3</v>
      </c>
      <c r="H529" s="2" t="s">
        <v>2363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357</v>
      </c>
      <c r="P529" s="2" t="s">
        <v>1396</v>
      </c>
      <c r="Q529" s="1">
        <v>19662500</v>
      </c>
      <c r="R529" s="1">
        <v>0</v>
      </c>
      <c r="S529" s="1">
        <v>19662500</v>
      </c>
      <c r="T529" s="1">
        <v>0</v>
      </c>
      <c r="U529" s="2" t="s">
        <v>0</v>
      </c>
      <c r="V529" s="1">
        <v>0</v>
      </c>
      <c r="W529" s="1">
        <v>0</v>
      </c>
      <c r="X529" s="2" t="s">
        <v>0</v>
      </c>
      <c r="Y529" s="1">
        <v>0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41" t="s">
        <v>1</v>
      </c>
      <c r="AN529" s="2" t="s">
        <v>1</v>
      </c>
      <c r="AO529" s="141" t="s">
        <v>1</v>
      </c>
      <c r="AP529" s="2">
        <v>0</v>
      </c>
    </row>
    <row r="530" spans="1:42" x14ac:dyDescent="0.25">
      <c r="A530" s="2" t="s">
        <v>673</v>
      </c>
      <c r="B530" s="47">
        <v>44385</v>
      </c>
      <c r="C530" s="2" t="s">
        <v>6</v>
      </c>
      <c r="D530" s="2" t="s">
        <v>42</v>
      </c>
      <c r="E530" s="2" t="s">
        <v>215</v>
      </c>
      <c r="F530" s="2" t="s">
        <v>1121</v>
      </c>
      <c r="G530" s="2" t="s">
        <v>906</v>
      </c>
      <c r="H530" s="2" t="s">
        <v>2240</v>
      </c>
      <c r="I530" s="1"/>
      <c r="J530" s="1"/>
      <c r="K530" s="1"/>
      <c r="L530" s="1"/>
      <c r="M530" s="1">
        <v>0</v>
      </c>
      <c r="N530" s="2"/>
      <c r="O530" s="2" t="s">
        <v>2</v>
      </c>
      <c r="P530" s="2"/>
      <c r="Q530" s="1">
        <v>732309280</v>
      </c>
      <c r="R530" s="1">
        <v>0</v>
      </c>
      <c r="S530" s="1">
        <v>732309280</v>
      </c>
      <c r="T530" s="1">
        <v>0</v>
      </c>
      <c r="U530" s="2" t="s">
        <v>0</v>
      </c>
      <c r="V530" s="1">
        <v>0</v>
      </c>
      <c r="W530" s="1">
        <v>0</v>
      </c>
      <c r="X530" s="2" t="s">
        <v>0</v>
      </c>
      <c r="Y530" s="1">
        <v>0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41"/>
      <c r="AN530" s="2"/>
      <c r="AO530" s="141"/>
      <c r="AP530" s="2">
        <v>0</v>
      </c>
    </row>
    <row r="531" spans="1:42" x14ac:dyDescent="0.25">
      <c r="A531" s="2" t="s">
        <v>674</v>
      </c>
      <c r="B531" s="47">
        <v>44385</v>
      </c>
      <c r="C531" s="2" t="s">
        <v>6</v>
      </c>
      <c r="D531" s="2" t="s">
        <v>38</v>
      </c>
      <c r="E531" s="2" t="s">
        <v>210</v>
      </c>
      <c r="F531" s="2" t="s">
        <v>2277</v>
      </c>
      <c r="G531" s="2" t="s">
        <v>3</v>
      </c>
      <c r="H531" s="2" t="s">
        <v>2364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2946354742.6000004</v>
      </c>
      <c r="R531" s="1">
        <v>0</v>
      </c>
      <c r="S531" s="1">
        <v>2330384413.8499999</v>
      </c>
      <c r="T531" s="1">
        <v>0</v>
      </c>
      <c r="U531" s="2" t="s">
        <v>0</v>
      </c>
      <c r="V531" s="1">
        <v>0</v>
      </c>
      <c r="W531" s="1">
        <v>524479093.75</v>
      </c>
      <c r="X531" s="2" t="s">
        <v>9</v>
      </c>
      <c r="Y531" s="1">
        <v>83916655</v>
      </c>
      <c r="Z531" s="1">
        <v>0</v>
      </c>
      <c r="AA531" s="2" t="s">
        <v>0</v>
      </c>
      <c r="AB531" s="1">
        <v>0</v>
      </c>
      <c r="AC531" s="1">
        <v>7013500</v>
      </c>
      <c r="AD531" s="2" t="s">
        <v>0</v>
      </c>
      <c r="AE531" s="1">
        <v>561080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41" t="s">
        <v>1</v>
      </c>
      <c r="AN531" s="2" t="s">
        <v>1</v>
      </c>
      <c r="AO531" s="141" t="s">
        <v>1</v>
      </c>
      <c r="AP531" s="2">
        <v>0</v>
      </c>
    </row>
    <row r="532" spans="1:42" x14ac:dyDescent="0.25">
      <c r="A532" s="2" t="s">
        <v>675</v>
      </c>
      <c r="B532" s="47">
        <v>44385</v>
      </c>
      <c r="C532" s="2" t="s">
        <v>6</v>
      </c>
      <c r="D532" s="2" t="s">
        <v>38</v>
      </c>
      <c r="E532" s="2" t="s">
        <v>210</v>
      </c>
      <c r="F532" s="2" t="s">
        <v>2277</v>
      </c>
      <c r="G532" s="2" t="s">
        <v>3</v>
      </c>
      <c r="H532" s="2" t="s">
        <v>2365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741</v>
      </c>
      <c r="P532" s="2" t="s">
        <v>742</v>
      </c>
      <c r="Q532" s="1">
        <v>242542088.75</v>
      </c>
      <c r="R532" s="1">
        <v>0</v>
      </c>
      <c r="S532" s="1">
        <v>241976588.75</v>
      </c>
      <c r="T532" s="1">
        <v>487500</v>
      </c>
      <c r="U532" s="2" t="s">
        <v>9</v>
      </c>
      <c r="V532" s="1">
        <v>78000</v>
      </c>
      <c r="W532" s="1">
        <v>0</v>
      </c>
      <c r="X532" s="2" t="s">
        <v>0</v>
      </c>
      <c r="Y532" s="1">
        <v>0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41" t="s">
        <v>1</v>
      </c>
      <c r="AN532" s="2" t="s">
        <v>1</v>
      </c>
      <c r="AO532" s="141" t="s">
        <v>1</v>
      </c>
      <c r="AP532" s="2">
        <v>0</v>
      </c>
    </row>
    <row r="533" spans="1:42" x14ac:dyDescent="0.25">
      <c r="A533" s="2" t="s">
        <v>676</v>
      </c>
      <c r="B533" s="47">
        <v>44385</v>
      </c>
      <c r="C533" s="2" t="s">
        <v>6</v>
      </c>
      <c r="D533" s="2" t="s">
        <v>38</v>
      </c>
      <c r="E533" s="2" t="s">
        <v>210</v>
      </c>
      <c r="F533" s="2" t="s">
        <v>2277</v>
      </c>
      <c r="G533" s="2" t="s">
        <v>3</v>
      </c>
      <c r="H533" s="2" t="s">
        <v>2366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91093228.200000003</v>
      </c>
      <c r="R533" s="1">
        <v>0</v>
      </c>
      <c r="S533" s="1">
        <v>81652545</v>
      </c>
      <c r="T533" s="1">
        <v>0</v>
      </c>
      <c r="U533" s="2" t="s">
        <v>0</v>
      </c>
      <c r="V533" s="1">
        <v>0</v>
      </c>
      <c r="W533" s="1">
        <v>8138520</v>
      </c>
      <c r="X533" s="2" t="s">
        <v>9</v>
      </c>
      <c r="Y533" s="1">
        <v>1302163.2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41" t="s">
        <v>1</v>
      </c>
      <c r="AN533" s="2" t="s">
        <v>1</v>
      </c>
      <c r="AO533" s="141" t="s">
        <v>1</v>
      </c>
      <c r="AP533" s="2">
        <v>0</v>
      </c>
    </row>
    <row r="534" spans="1:42" x14ac:dyDescent="0.25">
      <c r="A534" s="2" t="s">
        <v>677</v>
      </c>
      <c r="B534" s="47">
        <v>44385</v>
      </c>
      <c r="C534" s="2" t="s">
        <v>27</v>
      </c>
      <c r="D534" s="2" t="s">
        <v>38</v>
      </c>
      <c r="E534" s="2" t="s">
        <v>4</v>
      </c>
      <c r="F534" s="2" t="s">
        <v>1393</v>
      </c>
      <c r="G534" s="2" t="s">
        <v>3</v>
      </c>
      <c r="H534" s="2" t="s">
        <v>2367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905820113.94799995</v>
      </c>
      <c r="R534" s="1">
        <v>0</v>
      </c>
      <c r="S534" s="1">
        <v>647925443.75</v>
      </c>
      <c r="T534" s="1">
        <v>0</v>
      </c>
      <c r="U534" s="2" t="s">
        <v>0</v>
      </c>
      <c r="V534" s="1">
        <v>0</v>
      </c>
      <c r="W534" s="1">
        <v>222322991.55000001</v>
      </c>
      <c r="X534" s="2" t="s">
        <v>9</v>
      </c>
      <c r="Y534" s="1">
        <v>35571678.647999994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41" t="s">
        <v>1</v>
      </c>
      <c r="AN534" s="2" t="s">
        <v>1</v>
      </c>
      <c r="AO534" s="141" t="s">
        <v>1</v>
      </c>
      <c r="AP534" s="2">
        <v>0</v>
      </c>
    </row>
    <row r="535" spans="1:42" x14ac:dyDescent="0.25">
      <c r="A535" s="2" t="s">
        <v>462</v>
      </c>
      <c r="B535" s="47">
        <v>44382</v>
      </c>
      <c r="C535" s="2" t="s">
        <v>35</v>
      </c>
      <c r="D535" s="2" t="s">
        <v>38</v>
      </c>
      <c r="E535" s="2" t="s">
        <v>208</v>
      </c>
      <c r="F535" s="2" t="s">
        <v>1217</v>
      </c>
      <c r="G535" s="2" t="s">
        <v>3</v>
      </c>
      <c r="H535" s="2" t="s">
        <v>2368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838885175</v>
      </c>
      <c r="R535" s="1">
        <v>0</v>
      </c>
      <c r="S535" s="1">
        <v>773886605</v>
      </c>
      <c r="T535" s="1">
        <v>0</v>
      </c>
      <c r="U535" s="2" t="s">
        <v>0</v>
      </c>
      <c r="V535" s="1">
        <v>0</v>
      </c>
      <c r="W535" s="1">
        <v>56033250</v>
      </c>
      <c r="X535" s="2" t="s">
        <v>9</v>
      </c>
      <c r="Y535" s="1">
        <v>8965320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41" t="s">
        <v>1</v>
      </c>
      <c r="AN535" s="2" t="s">
        <v>1</v>
      </c>
      <c r="AO535" s="141" t="s">
        <v>1</v>
      </c>
      <c r="AP535" s="2">
        <v>0</v>
      </c>
    </row>
    <row r="536" spans="1:42" x14ac:dyDescent="0.25">
      <c r="A536" s="2" t="s">
        <v>463</v>
      </c>
      <c r="B536" s="47">
        <v>44382</v>
      </c>
      <c r="C536" s="2" t="s">
        <v>35</v>
      </c>
      <c r="D536" s="2" t="s">
        <v>38</v>
      </c>
      <c r="E536" s="2" t="s">
        <v>208</v>
      </c>
      <c r="F536" s="2" t="s">
        <v>2348</v>
      </c>
      <c r="G536" s="2" t="s">
        <v>3</v>
      </c>
      <c r="H536" s="2" t="s">
        <v>2369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2370</v>
      </c>
      <c r="P536" s="2" t="s">
        <v>2371</v>
      </c>
      <c r="Q536" s="1">
        <v>21801000</v>
      </c>
      <c r="R536" s="1">
        <v>0</v>
      </c>
      <c r="S536" s="1">
        <v>21801000</v>
      </c>
      <c r="T536" s="1">
        <v>0</v>
      </c>
      <c r="U536" s="2" t="s">
        <v>0</v>
      </c>
      <c r="V536" s="1">
        <v>0</v>
      </c>
      <c r="W536" s="1">
        <v>0</v>
      </c>
      <c r="X536" s="2" t="s">
        <v>0</v>
      </c>
      <c r="Y536" s="1">
        <v>0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41" t="s">
        <v>1</v>
      </c>
      <c r="AN536" s="2" t="s">
        <v>1</v>
      </c>
      <c r="AO536" s="141" t="s">
        <v>1</v>
      </c>
      <c r="AP536" s="2">
        <v>0</v>
      </c>
    </row>
    <row r="537" spans="1:42" x14ac:dyDescent="0.25">
      <c r="A537" s="2" t="s">
        <v>464</v>
      </c>
      <c r="B537" s="47">
        <v>44382</v>
      </c>
      <c r="C537" s="2" t="s">
        <v>35</v>
      </c>
      <c r="D537" s="2" t="s">
        <v>38</v>
      </c>
      <c r="E537" s="2" t="s">
        <v>208</v>
      </c>
      <c r="F537" s="2" t="s">
        <v>1217</v>
      </c>
      <c r="G537" s="2" t="s">
        <v>3</v>
      </c>
      <c r="H537" s="2" t="s">
        <v>2372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149195913.75</v>
      </c>
      <c r="R537" s="1">
        <v>0</v>
      </c>
      <c r="S537" s="1">
        <v>142764293.75</v>
      </c>
      <c r="T537" s="1">
        <v>0</v>
      </c>
      <c r="U537" s="2" t="s">
        <v>0</v>
      </c>
      <c r="V537" s="1">
        <v>0</v>
      </c>
      <c r="W537" s="1">
        <v>5544500</v>
      </c>
      <c r="X537" s="2" t="s">
        <v>0</v>
      </c>
      <c r="Y537" s="1">
        <v>887120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41" t="s">
        <v>1</v>
      </c>
      <c r="AN537" s="2" t="s">
        <v>1</v>
      </c>
      <c r="AO537" s="141" t="s">
        <v>1</v>
      </c>
      <c r="AP537" s="2">
        <v>0</v>
      </c>
    </row>
    <row r="538" spans="1:42" x14ac:dyDescent="0.25">
      <c r="A538" s="2" t="s">
        <v>681</v>
      </c>
      <c r="B538" s="47">
        <v>44385</v>
      </c>
      <c r="C538" s="2" t="s">
        <v>6</v>
      </c>
      <c r="D538" s="2" t="s">
        <v>33</v>
      </c>
      <c r="E538" s="2" t="s">
        <v>204</v>
      </c>
      <c r="F538" s="2" t="s">
        <v>1207</v>
      </c>
      <c r="G538" s="2" t="s">
        <v>3</v>
      </c>
      <c r="H538" s="2" t="s">
        <v>2373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917746140.97599995</v>
      </c>
      <c r="R538" s="1">
        <v>0</v>
      </c>
      <c r="S538" s="1">
        <v>636043689.30000007</v>
      </c>
      <c r="T538" s="1">
        <v>0</v>
      </c>
      <c r="U538" s="2" t="s">
        <v>0</v>
      </c>
      <c r="V538" s="1">
        <v>0</v>
      </c>
      <c r="W538" s="1">
        <v>242846941.09999999</v>
      </c>
      <c r="X538" s="2" t="s">
        <v>9</v>
      </c>
      <c r="Y538" s="1">
        <v>38855510.57599999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41" t="s">
        <v>1</v>
      </c>
      <c r="AN538" s="2" t="s">
        <v>1</v>
      </c>
      <c r="AO538" s="141" t="s">
        <v>1</v>
      </c>
      <c r="AP538" s="2">
        <v>0</v>
      </c>
    </row>
    <row r="539" spans="1:42" x14ac:dyDescent="0.25">
      <c r="A539" s="2" t="s">
        <v>682</v>
      </c>
      <c r="B539" s="47">
        <v>44385</v>
      </c>
      <c r="C539" s="2" t="s">
        <v>6</v>
      </c>
      <c r="D539" s="2" t="s">
        <v>33</v>
      </c>
      <c r="E539" s="2" t="s">
        <v>204</v>
      </c>
      <c r="F539" s="2" t="s">
        <v>1207</v>
      </c>
      <c r="G539" s="2" t="s">
        <v>3</v>
      </c>
      <c r="H539" s="2" t="s">
        <v>2374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2375</v>
      </c>
      <c r="P539" s="2" t="s">
        <v>2376</v>
      </c>
      <c r="Q539" s="1">
        <v>471184041.25</v>
      </c>
      <c r="R539" s="1">
        <v>0</v>
      </c>
      <c r="S539" s="1">
        <v>257881211.25</v>
      </c>
      <c r="T539" s="1">
        <v>183881750</v>
      </c>
      <c r="U539" s="2" t="s">
        <v>9</v>
      </c>
      <c r="V539" s="1">
        <v>29421080</v>
      </c>
      <c r="W539" s="1">
        <v>0</v>
      </c>
      <c r="X539" s="2" t="s">
        <v>0</v>
      </c>
      <c r="Y539" s="1">
        <v>0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41" t="s">
        <v>1</v>
      </c>
      <c r="AN539" s="2" t="s">
        <v>1</v>
      </c>
      <c r="AO539" s="141" t="s">
        <v>1</v>
      </c>
      <c r="AP539" s="2">
        <v>0</v>
      </c>
    </row>
    <row r="540" spans="1:42" x14ac:dyDescent="0.25">
      <c r="A540" s="2" t="s">
        <v>683</v>
      </c>
      <c r="B540" s="47">
        <v>44385</v>
      </c>
      <c r="C540" s="2" t="s">
        <v>6</v>
      </c>
      <c r="D540" s="2" t="s">
        <v>33</v>
      </c>
      <c r="E540" s="2" t="s">
        <v>204</v>
      </c>
      <c r="F540" s="2" t="s">
        <v>1207</v>
      </c>
      <c r="G540" s="2" t="s">
        <v>3</v>
      </c>
      <c r="H540" s="2" t="s">
        <v>2377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2415928940.75</v>
      </c>
      <c r="R540" s="1">
        <v>0</v>
      </c>
      <c r="S540" s="1">
        <v>1947796571.25</v>
      </c>
      <c r="T540" s="1">
        <v>0</v>
      </c>
      <c r="U540" s="2" t="s">
        <v>0</v>
      </c>
      <c r="V540" s="1">
        <v>0</v>
      </c>
      <c r="W540" s="1">
        <v>403562387.5</v>
      </c>
      <c r="X540" s="2" t="s">
        <v>0</v>
      </c>
      <c r="Y540" s="1">
        <v>64569982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41" t="s">
        <v>1</v>
      </c>
      <c r="AN540" s="2" t="s">
        <v>1</v>
      </c>
      <c r="AO540" s="141" t="s">
        <v>1</v>
      </c>
      <c r="AP540" s="2">
        <v>0</v>
      </c>
    </row>
    <row r="541" spans="1:42" x14ac:dyDescent="0.25">
      <c r="A541" s="2" t="s">
        <v>684</v>
      </c>
      <c r="B541" s="47">
        <v>44385</v>
      </c>
      <c r="C541" s="2" t="s">
        <v>27</v>
      </c>
      <c r="D541" s="2" t="s">
        <v>33</v>
      </c>
      <c r="E541" s="2" t="s">
        <v>32</v>
      </c>
      <c r="F541" s="2" t="s">
        <v>1714</v>
      </c>
      <c r="G541" s="2" t="s">
        <v>3</v>
      </c>
      <c r="H541" s="2" t="s">
        <v>2378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1336418413.3679998</v>
      </c>
      <c r="R541" s="1">
        <v>0</v>
      </c>
      <c r="S541" s="1">
        <v>948069208.5</v>
      </c>
      <c r="T541" s="1">
        <v>0</v>
      </c>
      <c r="U541" s="2" t="s">
        <v>0</v>
      </c>
      <c r="V541" s="1">
        <v>0</v>
      </c>
      <c r="W541" s="1">
        <v>334783797.30000001</v>
      </c>
      <c r="X541" s="2" t="s">
        <v>9</v>
      </c>
      <c r="Y541" s="1">
        <v>53565407.568000004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41" t="s">
        <v>1</v>
      </c>
      <c r="AN541" s="2" t="s">
        <v>1</v>
      </c>
      <c r="AO541" s="141" t="s">
        <v>1</v>
      </c>
      <c r="AP541" s="2">
        <v>0</v>
      </c>
    </row>
    <row r="542" spans="1:42" x14ac:dyDescent="0.25">
      <c r="A542" s="2" t="s">
        <v>530</v>
      </c>
      <c r="B542" s="47">
        <v>44383</v>
      </c>
      <c r="C542" s="2" t="s">
        <v>35</v>
      </c>
      <c r="D542" s="2" t="s">
        <v>38</v>
      </c>
      <c r="E542" s="2" t="s">
        <v>208</v>
      </c>
      <c r="F542" s="2" t="s">
        <v>1227</v>
      </c>
      <c r="G542" s="2" t="s">
        <v>3</v>
      </c>
      <c r="H542" s="2" t="s">
        <v>2379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885953217.45000005</v>
      </c>
      <c r="R542" s="1">
        <v>0</v>
      </c>
      <c r="S542" s="1">
        <v>793123338.75</v>
      </c>
      <c r="T542" s="1">
        <v>0</v>
      </c>
      <c r="U542" s="2" t="s">
        <v>0</v>
      </c>
      <c r="V542" s="1">
        <v>0</v>
      </c>
      <c r="W542" s="1">
        <v>80025757.5</v>
      </c>
      <c r="X542" s="2" t="s">
        <v>9</v>
      </c>
      <c r="Y542" s="1">
        <v>12804121.199999999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41" t="s">
        <v>1</v>
      </c>
      <c r="AN542" s="2" t="s">
        <v>1</v>
      </c>
      <c r="AO542" s="141" t="s">
        <v>1</v>
      </c>
      <c r="AP542" s="2">
        <v>0</v>
      </c>
    </row>
    <row r="543" spans="1:42" x14ac:dyDescent="0.25">
      <c r="A543" s="2" t="s">
        <v>531</v>
      </c>
      <c r="B543" s="47">
        <v>44383</v>
      </c>
      <c r="C543" s="2" t="s">
        <v>35</v>
      </c>
      <c r="D543" s="2" t="s">
        <v>38</v>
      </c>
      <c r="E543" s="2" t="s">
        <v>208</v>
      </c>
      <c r="F543" s="2" t="s">
        <v>1228</v>
      </c>
      <c r="G543" s="2" t="s">
        <v>3</v>
      </c>
      <c r="H543" s="2" t="s">
        <v>2380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2381</v>
      </c>
      <c r="P543" s="2" t="s">
        <v>2382</v>
      </c>
      <c r="Q543" s="1">
        <v>21157500</v>
      </c>
      <c r="R543" s="1">
        <v>0</v>
      </c>
      <c r="S543" s="1">
        <v>21157500</v>
      </c>
      <c r="T543" s="1">
        <v>0</v>
      </c>
      <c r="U543" s="2" t="s">
        <v>0</v>
      </c>
      <c r="V543" s="1">
        <v>0</v>
      </c>
      <c r="W543" s="1">
        <v>0</v>
      </c>
      <c r="X543" s="2" t="s">
        <v>0</v>
      </c>
      <c r="Y543" s="1">
        <v>0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41" t="s">
        <v>1</v>
      </c>
      <c r="AN543" s="2" t="s">
        <v>1</v>
      </c>
      <c r="AO543" s="141" t="s">
        <v>1</v>
      </c>
      <c r="AP543" s="2">
        <v>0</v>
      </c>
    </row>
    <row r="544" spans="1:42" x14ac:dyDescent="0.25">
      <c r="A544" s="2" t="s">
        <v>532</v>
      </c>
      <c r="B544" s="47">
        <v>44383</v>
      </c>
      <c r="C544" s="2" t="s">
        <v>35</v>
      </c>
      <c r="D544" s="2" t="s">
        <v>38</v>
      </c>
      <c r="E544" s="2" t="s">
        <v>208</v>
      </c>
      <c r="F544" s="2" t="s">
        <v>1228</v>
      </c>
      <c r="G544" s="2" t="s">
        <v>3</v>
      </c>
      <c r="H544" s="2" t="s">
        <v>2383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2381</v>
      </c>
      <c r="P544" s="2" t="s">
        <v>2382</v>
      </c>
      <c r="Q544" s="1">
        <v>21157500</v>
      </c>
      <c r="R544" s="1">
        <v>0</v>
      </c>
      <c r="S544" s="1">
        <v>21157500</v>
      </c>
      <c r="T544" s="1">
        <v>0</v>
      </c>
      <c r="U544" s="2" t="s">
        <v>0</v>
      </c>
      <c r="V544" s="1">
        <v>0</v>
      </c>
      <c r="W544" s="1">
        <v>0</v>
      </c>
      <c r="X544" s="2" t="s">
        <v>0</v>
      </c>
      <c r="Y544" s="1">
        <v>0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41" t="s">
        <v>1</v>
      </c>
      <c r="AN544" s="2" t="s">
        <v>1</v>
      </c>
      <c r="AO544" s="141" t="s">
        <v>1</v>
      </c>
      <c r="AP544" s="2">
        <v>0</v>
      </c>
    </row>
    <row r="545" spans="1:42" x14ac:dyDescent="0.25">
      <c r="A545" s="2" t="s">
        <v>688</v>
      </c>
      <c r="B545" s="47">
        <v>44385</v>
      </c>
      <c r="C545" s="2" t="s">
        <v>6</v>
      </c>
      <c r="D545" s="2" t="s">
        <v>26</v>
      </c>
      <c r="E545" s="2" t="s">
        <v>198</v>
      </c>
      <c r="F545" s="2" t="s">
        <v>2384</v>
      </c>
      <c r="G545" s="2" t="s">
        <v>3</v>
      </c>
      <c r="H545" s="2" t="s">
        <v>2385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1424815168.8499999</v>
      </c>
      <c r="R545" s="1">
        <v>0</v>
      </c>
      <c r="S545" s="1">
        <v>1182513951.25</v>
      </c>
      <c r="T545" s="1">
        <v>0</v>
      </c>
      <c r="U545" s="2" t="s">
        <v>0</v>
      </c>
      <c r="V545" s="1">
        <v>0</v>
      </c>
      <c r="W545" s="1">
        <v>208880360</v>
      </c>
      <c r="X545" s="2" t="s">
        <v>9</v>
      </c>
      <c r="Y545" s="1">
        <v>33420857.600000001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41" t="s">
        <v>1</v>
      </c>
      <c r="AN545" s="2" t="s">
        <v>1</v>
      </c>
      <c r="AO545" s="141" t="s">
        <v>1</v>
      </c>
      <c r="AP545" s="2">
        <v>0</v>
      </c>
    </row>
    <row r="546" spans="1:42" x14ac:dyDescent="0.25">
      <c r="A546" s="2" t="s">
        <v>689</v>
      </c>
      <c r="B546" s="47">
        <v>44385</v>
      </c>
      <c r="C546" s="2" t="s">
        <v>27</v>
      </c>
      <c r="D546" s="2" t="s">
        <v>26</v>
      </c>
      <c r="E546" s="2" t="s">
        <v>251</v>
      </c>
      <c r="F546" s="2" t="s">
        <v>1422</v>
      </c>
      <c r="G546" s="2" t="s">
        <v>13</v>
      </c>
      <c r="H546" s="2" t="s">
        <v>1</v>
      </c>
      <c r="I546" s="1" t="s">
        <v>2386</v>
      </c>
      <c r="J546" s="1" t="s">
        <v>1</v>
      </c>
      <c r="K546" s="1" t="s">
        <v>2387</v>
      </c>
      <c r="L546" s="1" t="s">
        <v>2388</v>
      </c>
      <c r="M546" s="1">
        <v>12673081.199999999</v>
      </c>
      <c r="N546" s="2" t="s">
        <v>12</v>
      </c>
      <c r="O546" s="2" t="s">
        <v>2389</v>
      </c>
      <c r="P546" s="2" t="s">
        <v>2390</v>
      </c>
      <c r="Q546" s="1">
        <v>-6220848</v>
      </c>
      <c r="R546" s="1">
        <v>0</v>
      </c>
      <c r="S546" s="1">
        <v>0</v>
      </c>
      <c r="T546" s="1">
        <v>0</v>
      </c>
      <c r="U546" s="2" t="s">
        <v>0</v>
      </c>
      <c r="V546" s="1">
        <v>0</v>
      </c>
      <c r="W546" s="1">
        <v>-5362800</v>
      </c>
      <c r="X546" s="2" t="s">
        <v>9</v>
      </c>
      <c r="Y546" s="1">
        <v>-858048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41" t="s">
        <v>1</v>
      </c>
      <c r="AN546" s="2" t="s">
        <v>1</v>
      </c>
      <c r="AO546" s="141" t="s">
        <v>1</v>
      </c>
      <c r="AP546" s="2">
        <v>0</v>
      </c>
    </row>
    <row r="547" spans="1:42" x14ac:dyDescent="0.25">
      <c r="A547" s="2" t="s">
        <v>690</v>
      </c>
      <c r="B547" s="47">
        <v>44385</v>
      </c>
      <c r="C547" s="2" t="s">
        <v>27</v>
      </c>
      <c r="D547" s="2" t="s">
        <v>26</v>
      </c>
      <c r="E547" s="2" t="s">
        <v>251</v>
      </c>
      <c r="F547" s="2" t="s">
        <v>1213</v>
      </c>
      <c r="G547" s="2" t="s">
        <v>3</v>
      </c>
      <c r="H547" s="2" t="s">
        <v>2391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2</v>
      </c>
      <c r="P547" s="2" t="s">
        <v>1</v>
      </c>
      <c r="Q547" s="1">
        <v>1769928343.45</v>
      </c>
      <c r="R547" s="1">
        <v>0</v>
      </c>
      <c r="S547" s="1">
        <v>1141420810.4999998</v>
      </c>
      <c r="T547" s="1">
        <v>0</v>
      </c>
      <c r="U547" s="2" t="s">
        <v>0</v>
      </c>
      <c r="V547" s="1">
        <v>0</v>
      </c>
      <c r="W547" s="1">
        <v>541816838.75</v>
      </c>
      <c r="X547" s="2" t="s">
        <v>9</v>
      </c>
      <c r="Y547" s="1">
        <v>86690694.200000003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41" t="s">
        <v>1</v>
      </c>
      <c r="AN547" s="2" t="s">
        <v>1</v>
      </c>
      <c r="AO547" s="141" t="s">
        <v>1</v>
      </c>
      <c r="AP547" s="2">
        <v>0</v>
      </c>
    </row>
    <row r="548" spans="1:42" x14ac:dyDescent="0.25">
      <c r="A548" s="2" t="s">
        <v>691</v>
      </c>
      <c r="B548" s="47">
        <v>44385</v>
      </c>
      <c r="C548" s="2" t="s">
        <v>27</v>
      </c>
      <c r="D548" s="2" t="s">
        <v>26</v>
      </c>
      <c r="E548" s="2" t="s">
        <v>251</v>
      </c>
      <c r="F548" s="2" t="s">
        <v>1422</v>
      </c>
      <c r="G548" s="2" t="s">
        <v>3</v>
      </c>
      <c r="H548" s="2" t="s">
        <v>2392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916</v>
      </c>
      <c r="P548" s="2" t="s">
        <v>917</v>
      </c>
      <c r="Q548" s="1">
        <v>30175600</v>
      </c>
      <c r="R548" s="1">
        <v>0</v>
      </c>
      <c r="S548" s="1">
        <v>30062500</v>
      </c>
      <c r="T548" s="1">
        <v>97500</v>
      </c>
      <c r="U548" s="2" t="s">
        <v>9</v>
      </c>
      <c r="V548" s="1">
        <v>15600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41" t="s">
        <v>1</v>
      </c>
      <c r="AN548" s="2" t="s">
        <v>1</v>
      </c>
      <c r="AO548" s="141" t="s">
        <v>1</v>
      </c>
      <c r="AP548" s="2">
        <v>0</v>
      </c>
    </row>
    <row r="549" spans="1:42" x14ac:dyDescent="0.25">
      <c r="A549" s="2" t="s">
        <v>692</v>
      </c>
      <c r="B549" s="47">
        <v>44385</v>
      </c>
      <c r="C549" s="2" t="s">
        <v>27</v>
      </c>
      <c r="D549" s="2" t="s">
        <v>26</v>
      </c>
      <c r="E549" s="2" t="s">
        <v>251</v>
      </c>
      <c r="F549" s="2" t="s">
        <v>1213</v>
      </c>
      <c r="G549" s="2" t="s">
        <v>3</v>
      </c>
      <c r="H549" s="2" t="s">
        <v>2393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911953012.29999995</v>
      </c>
      <c r="R549" s="1">
        <v>0</v>
      </c>
      <c r="S549" s="1">
        <v>625069900.39999998</v>
      </c>
      <c r="T549" s="1">
        <v>0</v>
      </c>
      <c r="U549" s="2" t="s">
        <v>0</v>
      </c>
      <c r="V549" s="1">
        <v>0</v>
      </c>
      <c r="W549" s="1">
        <v>247313027.5</v>
      </c>
      <c r="X549" s="2" t="s">
        <v>9</v>
      </c>
      <c r="Y549" s="1">
        <v>39570084.399999999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41" t="s">
        <v>1</v>
      </c>
      <c r="AN549" s="2" t="s">
        <v>1</v>
      </c>
      <c r="AO549" s="141" t="s">
        <v>1</v>
      </c>
      <c r="AP549" s="2">
        <v>0</v>
      </c>
    </row>
    <row r="550" spans="1:42" x14ac:dyDescent="0.25">
      <c r="A550" s="2" t="s">
        <v>693</v>
      </c>
      <c r="B550" s="47">
        <v>44385</v>
      </c>
      <c r="C550" s="2" t="s">
        <v>6</v>
      </c>
      <c r="D550" s="2" t="s">
        <v>24</v>
      </c>
      <c r="E550" s="2" t="s">
        <v>194</v>
      </c>
      <c r="F550" s="2" t="s">
        <v>2394</v>
      </c>
      <c r="G550" s="2" t="s">
        <v>3</v>
      </c>
      <c r="H550" s="2" t="s">
        <v>2395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1154960792.1499999</v>
      </c>
      <c r="R550" s="1">
        <v>0</v>
      </c>
      <c r="S550" s="1">
        <v>837384776.25</v>
      </c>
      <c r="T550" s="1">
        <v>0</v>
      </c>
      <c r="U550" s="2" t="s">
        <v>0</v>
      </c>
      <c r="V550" s="1">
        <v>0</v>
      </c>
      <c r="W550" s="1">
        <v>273772427.5</v>
      </c>
      <c r="X550" s="2" t="s">
        <v>0</v>
      </c>
      <c r="Y550" s="1">
        <v>43803588.399999999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41" t="s">
        <v>1</v>
      </c>
      <c r="AN550" s="2" t="s">
        <v>1</v>
      </c>
      <c r="AO550" s="141" t="s">
        <v>1</v>
      </c>
      <c r="AP550" s="2">
        <v>0</v>
      </c>
    </row>
    <row r="551" spans="1:42" x14ac:dyDescent="0.25">
      <c r="A551" s="2" t="s">
        <v>694</v>
      </c>
      <c r="B551" s="47">
        <v>44385</v>
      </c>
      <c r="C551" s="2" t="s">
        <v>27</v>
      </c>
      <c r="D551" s="2" t="s">
        <v>24</v>
      </c>
      <c r="E551" s="2" t="s">
        <v>356</v>
      </c>
      <c r="F551" s="2" t="s">
        <v>2396</v>
      </c>
      <c r="G551" s="2" t="s">
        <v>3</v>
      </c>
      <c r="H551" s="2" t="s">
        <v>2397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98</v>
      </c>
      <c r="P551" s="2" t="s">
        <v>1</v>
      </c>
      <c r="Q551" s="1">
        <v>0</v>
      </c>
      <c r="R551" s="1">
        <v>0</v>
      </c>
      <c r="S551" s="1">
        <v>0</v>
      </c>
      <c r="T551" s="1">
        <v>0</v>
      </c>
      <c r="U551" s="2" t="s">
        <v>0</v>
      </c>
      <c r="V551" s="1">
        <v>0</v>
      </c>
      <c r="W551" s="1">
        <v>0</v>
      </c>
      <c r="X551" s="2" t="s">
        <v>0</v>
      </c>
      <c r="Y551" s="1">
        <v>0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41" t="s">
        <v>1</v>
      </c>
      <c r="AN551" s="2" t="s">
        <v>1</v>
      </c>
      <c r="AO551" s="141" t="s">
        <v>1</v>
      </c>
      <c r="AP551" s="2">
        <v>0</v>
      </c>
    </row>
    <row r="552" spans="1:42" x14ac:dyDescent="0.25">
      <c r="A552" s="2" t="s">
        <v>695</v>
      </c>
      <c r="B552" s="47">
        <v>44385</v>
      </c>
      <c r="C552" s="2" t="s">
        <v>6</v>
      </c>
      <c r="D552" s="2" t="s">
        <v>22</v>
      </c>
      <c r="E552" s="2" t="s">
        <v>192</v>
      </c>
      <c r="F552" s="2" t="s">
        <v>2398</v>
      </c>
      <c r="G552" s="2" t="s">
        <v>3</v>
      </c>
      <c r="H552" s="2" t="s">
        <v>2399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1844310767.9840002</v>
      </c>
      <c r="R552" s="1">
        <v>0</v>
      </c>
      <c r="S552" s="1">
        <v>1358052883.8499999</v>
      </c>
      <c r="T552" s="1">
        <v>0</v>
      </c>
      <c r="U552" s="2" t="s">
        <v>0</v>
      </c>
      <c r="V552" s="1">
        <v>0</v>
      </c>
      <c r="W552" s="1">
        <v>419187831.15000004</v>
      </c>
      <c r="X552" s="2" t="s">
        <v>9</v>
      </c>
      <c r="Y552" s="1">
        <v>67070052.984000005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41" t="s">
        <v>1</v>
      </c>
      <c r="AN552" s="2" t="s">
        <v>1</v>
      </c>
      <c r="AO552" s="141" t="s">
        <v>1</v>
      </c>
      <c r="AP552" s="2">
        <v>0</v>
      </c>
    </row>
    <row r="553" spans="1:42" x14ac:dyDescent="0.25">
      <c r="A553" s="2" t="s">
        <v>696</v>
      </c>
      <c r="B553" s="47">
        <v>44385</v>
      </c>
      <c r="C553" s="2" t="s">
        <v>6</v>
      </c>
      <c r="D553" s="2" t="s">
        <v>901</v>
      </c>
      <c r="E553" s="2" t="s">
        <v>902</v>
      </c>
      <c r="F553" s="2" t="s">
        <v>2400</v>
      </c>
      <c r="G553" s="2" t="s">
        <v>3</v>
      </c>
      <c r="H553" s="2" t="s">
        <v>2401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2185178046.4700003</v>
      </c>
      <c r="R553" s="1">
        <v>0</v>
      </c>
      <c r="S553" s="1">
        <v>1694779109.25</v>
      </c>
      <c r="T553" s="1">
        <v>0</v>
      </c>
      <c r="U553" s="2" t="s">
        <v>0</v>
      </c>
      <c r="V553" s="1">
        <v>0</v>
      </c>
      <c r="W553" s="1">
        <v>422757704.5</v>
      </c>
      <c r="X553" s="2" t="s">
        <v>0</v>
      </c>
      <c r="Y553" s="1">
        <v>67641232.719999984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41" t="s">
        <v>1</v>
      </c>
      <c r="AN553" s="2" t="s">
        <v>1</v>
      </c>
      <c r="AO553" s="141" t="s">
        <v>1</v>
      </c>
      <c r="AP553" s="2">
        <v>0</v>
      </c>
    </row>
    <row r="554" spans="1:42" x14ac:dyDescent="0.25">
      <c r="A554" s="2" t="s">
        <v>697</v>
      </c>
      <c r="B554" s="47">
        <v>44385</v>
      </c>
      <c r="C554" s="2" t="s">
        <v>6</v>
      </c>
      <c r="D554" s="2" t="s">
        <v>901</v>
      </c>
      <c r="E554" s="2" t="s">
        <v>902</v>
      </c>
      <c r="F554" s="2" t="s">
        <v>2400</v>
      </c>
      <c r="G554" s="2" t="s">
        <v>3</v>
      </c>
      <c r="H554" s="2" t="s">
        <v>2402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1073</v>
      </c>
      <c r="P554" s="2" t="s">
        <v>1074</v>
      </c>
      <c r="Q554" s="1">
        <v>7930000</v>
      </c>
      <c r="R554" s="1">
        <v>0</v>
      </c>
      <c r="S554" s="1">
        <v>7930000</v>
      </c>
      <c r="T554" s="1">
        <v>0</v>
      </c>
      <c r="U554" s="2" t="s">
        <v>0</v>
      </c>
      <c r="V554" s="1">
        <v>0</v>
      </c>
      <c r="W554" s="1">
        <v>0</v>
      </c>
      <c r="X554" s="2" t="s">
        <v>0</v>
      </c>
      <c r="Y554" s="1">
        <v>0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41" t="s">
        <v>1</v>
      </c>
      <c r="AN554" s="2" t="s">
        <v>1</v>
      </c>
      <c r="AO554" s="141" t="s">
        <v>1</v>
      </c>
      <c r="AP554" s="2">
        <v>0</v>
      </c>
    </row>
    <row r="555" spans="1:42" x14ac:dyDescent="0.25">
      <c r="A555" s="2" t="s">
        <v>698</v>
      </c>
      <c r="B555" s="47">
        <v>44385</v>
      </c>
      <c r="C555" s="2" t="s">
        <v>6</v>
      </c>
      <c r="D555" s="2" t="s">
        <v>901</v>
      </c>
      <c r="E555" s="2" t="s">
        <v>902</v>
      </c>
      <c r="F555" s="2" t="s">
        <v>2400</v>
      </c>
      <c r="G555" s="2" t="s">
        <v>3</v>
      </c>
      <c r="H555" s="2" t="s">
        <v>2403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276210701</v>
      </c>
      <c r="R555" s="1">
        <v>0</v>
      </c>
      <c r="S555" s="1">
        <v>237120325</v>
      </c>
      <c r="T555" s="1">
        <v>0</v>
      </c>
      <c r="U555" s="2" t="s">
        <v>0</v>
      </c>
      <c r="V555" s="1">
        <v>0</v>
      </c>
      <c r="W555" s="1">
        <v>33698600</v>
      </c>
      <c r="X555" s="2" t="s">
        <v>9</v>
      </c>
      <c r="Y555" s="1">
        <v>5391776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41" t="s">
        <v>1</v>
      </c>
      <c r="AN555" s="2" t="s">
        <v>1</v>
      </c>
      <c r="AO555" s="141" t="s">
        <v>1</v>
      </c>
      <c r="AP555" s="2">
        <v>0</v>
      </c>
    </row>
    <row r="556" spans="1:42" x14ac:dyDescent="0.25">
      <c r="A556" s="2" t="s">
        <v>699</v>
      </c>
      <c r="B556" s="47">
        <v>44385</v>
      </c>
      <c r="C556" s="2" t="s">
        <v>27</v>
      </c>
      <c r="D556" s="2" t="s">
        <v>901</v>
      </c>
      <c r="E556" s="2" t="s">
        <v>905</v>
      </c>
      <c r="F556" s="2" t="s">
        <v>2404</v>
      </c>
      <c r="G556" s="2" t="s">
        <v>3</v>
      </c>
      <c r="H556" s="2" t="s">
        <v>2405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37221210</v>
      </c>
      <c r="R556" s="1">
        <v>0</v>
      </c>
      <c r="S556" s="1">
        <v>0</v>
      </c>
      <c r="T556" s="1">
        <v>0</v>
      </c>
      <c r="U556" s="2" t="s">
        <v>0</v>
      </c>
      <c r="V556" s="1">
        <v>0</v>
      </c>
      <c r="W556" s="1">
        <v>32087250</v>
      </c>
      <c r="X556" s="2" t="s">
        <v>9</v>
      </c>
      <c r="Y556" s="1">
        <v>5133960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41" t="s">
        <v>1</v>
      </c>
      <c r="AN556" s="2" t="s">
        <v>1</v>
      </c>
      <c r="AO556" s="141" t="s">
        <v>1</v>
      </c>
      <c r="AP556" s="2">
        <v>0</v>
      </c>
    </row>
    <row r="557" spans="1:42" x14ac:dyDescent="0.25">
      <c r="A557" s="2" t="s">
        <v>700</v>
      </c>
      <c r="B557" s="47">
        <v>44385</v>
      </c>
      <c r="C557" s="2" t="s">
        <v>6</v>
      </c>
      <c r="D557" s="2" t="s">
        <v>19</v>
      </c>
      <c r="E557" s="2" t="s">
        <v>185</v>
      </c>
      <c r="F557" s="2" t="s">
        <v>1011</v>
      </c>
      <c r="G557" s="2" t="s">
        <v>3</v>
      </c>
      <c r="H557" s="2" t="s">
        <v>2406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1642131497.5420001</v>
      </c>
      <c r="R557" s="1">
        <v>0</v>
      </c>
      <c r="S557" s="1">
        <v>1269603625.3</v>
      </c>
      <c r="T557" s="1">
        <v>0</v>
      </c>
      <c r="U557" s="2" t="s">
        <v>0</v>
      </c>
      <c r="V557" s="1">
        <v>0</v>
      </c>
      <c r="W557" s="1">
        <v>321144717.44999999</v>
      </c>
      <c r="X557" s="2" t="s">
        <v>9</v>
      </c>
      <c r="Y557" s="1">
        <v>51383154.792000011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41" t="s">
        <v>1</v>
      </c>
      <c r="AN557" s="2" t="s">
        <v>1</v>
      </c>
      <c r="AO557" s="141" t="s">
        <v>1</v>
      </c>
      <c r="AP557" s="2">
        <v>0</v>
      </c>
    </row>
    <row r="558" spans="1:42" x14ac:dyDescent="0.25">
      <c r="A558" s="2" t="s">
        <v>701</v>
      </c>
      <c r="B558" s="47">
        <v>44385</v>
      </c>
      <c r="C558" s="2" t="s">
        <v>6</v>
      </c>
      <c r="D558" s="2" t="s">
        <v>17</v>
      </c>
      <c r="E558" s="2" t="s">
        <v>183</v>
      </c>
      <c r="F558" s="2" t="s">
        <v>2407</v>
      </c>
      <c r="G558" s="2" t="s">
        <v>3</v>
      </c>
      <c r="H558" s="2" t="s">
        <v>2408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</v>
      </c>
      <c r="P558" s="2" t="s">
        <v>1</v>
      </c>
      <c r="Q558" s="1">
        <v>1858786687.8240001</v>
      </c>
      <c r="R558" s="1">
        <v>0</v>
      </c>
      <c r="S558" s="1">
        <v>1478896108.3000002</v>
      </c>
      <c r="T558" s="1">
        <v>0</v>
      </c>
      <c r="U558" s="2" t="s">
        <v>0</v>
      </c>
      <c r="V558" s="1">
        <v>0</v>
      </c>
      <c r="W558" s="1">
        <v>327491878.89999998</v>
      </c>
      <c r="X558" s="2" t="s">
        <v>9</v>
      </c>
      <c r="Y558" s="1">
        <v>52398700.624000013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41" t="s">
        <v>1</v>
      </c>
      <c r="AN558" s="2" t="s">
        <v>1</v>
      </c>
      <c r="AO558" s="141" t="s">
        <v>1</v>
      </c>
      <c r="AP558" s="2">
        <v>0</v>
      </c>
    </row>
    <row r="559" spans="1:42" x14ac:dyDescent="0.25">
      <c r="A559" s="2" t="s">
        <v>702</v>
      </c>
      <c r="B559" s="47">
        <v>44385</v>
      </c>
      <c r="C559" s="2" t="s">
        <v>6</v>
      </c>
      <c r="D559" s="2" t="s">
        <v>10</v>
      </c>
      <c r="E559" s="2" t="s">
        <v>178</v>
      </c>
      <c r="F559" s="2" t="s">
        <v>2409</v>
      </c>
      <c r="G559" s="2" t="s">
        <v>3</v>
      </c>
      <c r="H559" s="2" t="s">
        <v>2410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0</v>
      </c>
      <c r="R559" s="1">
        <v>0</v>
      </c>
      <c r="S559" s="1">
        <v>0</v>
      </c>
      <c r="T559" s="1">
        <v>0</v>
      </c>
      <c r="U559" s="2" t="s">
        <v>0</v>
      </c>
      <c r="V559" s="1">
        <v>0</v>
      </c>
      <c r="W559" s="1">
        <v>0</v>
      </c>
      <c r="X559" s="2" t="s">
        <v>9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41" t="s">
        <v>1</v>
      </c>
      <c r="AN559" s="2" t="s">
        <v>1</v>
      </c>
      <c r="AO559" s="141" t="s">
        <v>1</v>
      </c>
      <c r="AP559" s="2">
        <v>0</v>
      </c>
    </row>
    <row r="560" spans="1:42" x14ac:dyDescent="0.25">
      <c r="A560" s="2" t="s">
        <v>703</v>
      </c>
      <c r="B560" s="47">
        <v>44385</v>
      </c>
      <c r="C560" s="2" t="s">
        <v>6</v>
      </c>
      <c r="D560" s="2" t="s">
        <v>7</v>
      </c>
      <c r="E560" s="2" t="s">
        <v>736</v>
      </c>
      <c r="F560" s="2" t="s">
        <v>2411</v>
      </c>
      <c r="G560" s="2" t="s">
        <v>3</v>
      </c>
      <c r="H560" s="2" t="s">
        <v>2412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302213646.40000004</v>
      </c>
      <c r="R560" s="1">
        <v>0</v>
      </c>
      <c r="S560" s="1">
        <v>210974090</v>
      </c>
      <c r="T560" s="1">
        <v>0</v>
      </c>
      <c r="U560" s="2" t="s">
        <v>0</v>
      </c>
      <c r="V560" s="1">
        <v>0</v>
      </c>
      <c r="W560" s="1">
        <v>78654790</v>
      </c>
      <c r="X560" s="2" t="s">
        <v>9</v>
      </c>
      <c r="Y560" s="1">
        <v>12584766.4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41" t="s">
        <v>1</v>
      </c>
      <c r="AN560" s="2" t="s">
        <v>1</v>
      </c>
      <c r="AO560" s="141" t="s">
        <v>1</v>
      </c>
      <c r="AP560" s="2">
        <v>0</v>
      </c>
    </row>
    <row r="561" spans="1:42" x14ac:dyDescent="0.25">
      <c r="A561" s="2" t="s">
        <v>704</v>
      </c>
      <c r="B561" s="47">
        <v>44385</v>
      </c>
      <c r="C561" s="2" t="s">
        <v>6</v>
      </c>
      <c r="D561" s="2" t="s">
        <v>5</v>
      </c>
      <c r="E561" s="2" t="s">
        <v>175</v>
      </c>
      <c r="F561" s="2" t="s">
        <v>1114</v>
      </c>
      <c r="G561" s="2" t="s">
        <v>3</v>
      </c>
      <c r="H561" s="2" t="s">
        <v>2413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1215485737.154</v>
      </c>
      <c r="R561" s="1">
        <v>0</v>
      </c>
      <c r="S561" s="1">
        <v>732863300.85000002</v>
      </c>
      <c r="T561" s="1">
        <v>0</v>
      </c>
      <c r="U561" s="2" t="s">
        <v>0</v>
      </c>
      <c r="V561" s="1">
        <v>0</v>
      </c>
      <c r="W561" s="1">
        <v>416053824.39999998</v>
      </c>
      <c r="X561" s="2" t="s">
        <v>0</v>
      </c>
      <c r="Y561" s="1">
        <v>66568611.903999999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41" t="s">
        <v>1</v>
      </c>
      <c r="AN561" s="2" t="s">
        <v>1</v>
      </c>
      <c r="AO561" s="141" t="s">
        <v>1</v>
      </c>
      <c r="AP561" s="2">
        <v>0</v>
      </c>
    </row>
    <row r="562" spans="1:42" x14ac:dyDescent="0.25">
      <c r="A562" s="2" t="s">
        <v>705</v>
      </c>
      <c r="B562" s="47">
        <v>44385</v>
      </c>
      <c r="C562" s="2" t="s">
        <v>6</v>
      </c>
      <c r="D562" s="2" t="s">
        <v>1245</v>
      </c>
      <c r="E562" s="2" t="s">
        <v>1246</v>
      </c>
      <c r="F562" s="2" t="s">
        <v>2414</v>
      </c>
      <c r="G562" s="2" t="s">
        <v>3</v>
      </c>
      <c r="H562" s="2" t="s">
        <v>2415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15651691.5</v>
      </c>
      <c r="R562" s="1">
        <v>0</v>
      </c>
      <c r="S562" s="1">
        <v>15651691.5</v>
      </c>
      <c r="T562" s="1">
        <v>0</v>
      </c>
      <c r="U562" s="2" t="s">
        <v>0</v>
      </c>
      <c r="V562" s="1">
        <v>0</v>
      </c>
      <c r="W562" s="1">
        <v>0</v>
      </c>
      <c r="X562" s="2" t="s">
        <v>0</v>
      </c>
      <c r="Y562" s="1">
        <v>0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41" t="s">
        <v>1</v>
      </c>
      <c r="AN562" s="2" t="s">
        <v>1</v>
      </c>
      <c r="AO562" s="141" t="s">
        <v>1</v>
      </c>
      <c r="AP562" s="2">
        <v>0</v>
      </c>
    </row>
    <row r="563" spans="1:42" x14ac:dyDescent="0.25">
      <c r="A563" s="2" t="s">
        <v>706</v>
      </c>
      <c r="B563" s="47">
        <v>44385</v>
      </c>
      <c r="C563" s="2" t="s">
        <v>6</v>
      </c>
      <c r="D563" s="2" t="s">
        <v>1245</v>
      </c>
      <c r="E563" s="2" t="s">
        <v>1246</v>
      </c>
      <c r="F563" s="2" t="s">
        <v>2414</v>
      </c>
      <c r="G563" s="2" t="s">
        <v>3</v>
      </c>
      <c r="H563" s="2" t="s">
        <v>2416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2417</v>
      </c>
      <c r="P563" s="2" t="s">
        <v>2418</v>
      </c>
      <c r="Q563" s="1">
        <v>4628031</v>
      </c>
      <c r="R563" s="1">
        <v>0</v>
      </c>
      <c r="S563" s="1">
        <v>4628031</v>
      </c>
      <c r="T563" s="1">
        <v>0</v>
      </c>
      <c r="U563" s="2" t="s">
        <v>0</v>
      </c>
      <c r="V563" s="1">
        <v>0</v>
      </c>
      <c r="W563" s="1">
        <v>0</v>
      </c>
      <c r="X563" s="2" t="s">
        <v>0</v>
      </c>
      <c r="Y563" s="1">
        <v>0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41" t="s">
        <v>1</v>
      </c>
      <c r="AN563" s="2" t="s">
        <v>1</v>
      </c>
      <c r="AO563" s="141" t="s">
        <v>1</v>
      </c>
      <c r="AP563" s="2">
        <v>0</v>
      </c>
    </row>
    <row r="564" spans="1:42" x14ac:dyDescent="0.25">
      <c r="A564" s="2" t="s">
        <v>707</v>
      </c>
      <c r="B564" s="47">
        <v>44385</v>
      </c>
      <c r="C564" s="2" t="s">
        <v>6</v>
      </c>
      <c r="D564" s="2" t="s">
        <v>1245</v>
      </c>
      <c r="E564" s="2" t="s">
        <v>1246</v>
      </c>
      <c r="F564" s="2" t="s">
        <v>2414</v>
      </c>
      <c r="G564" s="2" t="s">
        <v>3</v>
      </c>
      <c r="H564" s="2" t="s">
        <v>2419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969</v>
      </c>
      <c r="P564" s="2" t="s">
        <v>2420</v>
      </c>
      <c r="Q564" s="1">
        <v>6513349.5</v>
      </c>
      <c r="R564" s="1">
        <v>0</v>
      </c>
      <c r="S564" s="1">
        <v>6513349.5</v>
      </c>
      <c r="T564" s="1">
        <v>0</v>
      </c>
      <c r="U564" s="2" t="s">
        <v>0</v>
      </c>
      <c r="V564" s="1">
        <v>0</v>
      </c>
      <c r="W564" s="1">
        <v>0</v>
      </c>
      <c r="X564" s="2" t="s">
        <v>0</v>
      </c>
      <c r="Y564" s="1">
        <v>0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41" t="s">
        <v>1</v>
      </c>
      <c r="AN564" s="2" t="s">
        <v>1</v>
      </c>
      <c r="AO564" s="141" t="s">
        <v>1</v>
      </c>
      <c r="AP564" s="2">
        <v>0</v>
      </c>
    </row>
    <row r="565" spans="1:42" x14ac:dyDescent="0.25">
      <c r="A565" s="2" t="s">
        <v>708</v>
      </c>
      <c r="B565" s="47">
        <v>44385</v>
      </c>
      <c r="C565" s="2" t="s">
        <v>6</v>
      </c>
      <c r="D565" s="2" t="s">
        <v>1245</v>
      </c>
      <c r="E565" s="2" t="s">
        <v>1246</v>
      </c>
      <c r="F565" s="2" t="s">
        <v>2414</v>
      </c>
      <c r="G565" s="2" t="s">
        <v>3</v>
      </c>
      <c r="H565" s="2" t="s">
        <v>2421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16553540</v>
      </c>
      <c r="R565" s="1">
        <v>0</v>
      </c>
      <c r="S565" s="1">
        <v>14529050</v>
      </c>
      <c r="T565" s="1">
        <v>0</v>
      </c>
      <c r="U565" s="2" t="s">
        <v>0</v>
      </c>
      <c r="V565" s="1">
        <v>0</v>
      </c>
      <c r="W565" s="1">
        <v>1745250</v>
      </c>
      <c r="X565" s="2" t="s">
        <v>0</v>
      </c>
      <c r="Y565" s="1">
        <v>279240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41" t="s">
        <v>1</v>
      </c>
      <c r="AN565" s="2" t="s">
        <v>1</v>
      </c>
      <c r="AO565" s="141" t="s">
        <v>1</v>
      </c>
      <c r="AP565" s="2">
        <v>0</v>
      </c>
    </row>
    <row r="566" spans="1:42" x14ac:dyDescent="0.25">
      <c r="A566" s="2" t="s">
        <v>709</v>
      </c>
      <c r="B566" s="47">
        <v>44385</v>
      </c>
      <c r="C566" s="2" t="s">
        <v>6</v>
      </c>
      <c r="D566" s="2" t="s">
        <v>1245</v>
      </c>
      <c r="E566" s="2" t="s">
        <v>1246</v>
      </c>
      <c r="F566" s="2" t="s">
        <v>2414</v>
      </c>
      <c r="G566" s="2" t="s">
        <v>3</v>
      </c>
      <c r="H566" s="2" t="s">
        <v>2422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61304620</v>
      </c>
      <c r="R566" s="1">
        <v>0</v>
      </c>
      <c r="S566" s="1">
        <v>44279300</v>
      </c>
      <c r="T566" s="1">
        <v>0</v>
      </c>
      <c r="U566" s="2" t="s">
        <v>0</v>
      </c>
      <c r="V566" s="1">
        <v>0</v>
      </c>
      <c r="W566" s="1">
        <v>14677000</v>
      </c>
      <c r="X566" s="2" t="s">
        <v>9</v>
      </c>
      <c r="Y566" s="1">
        <v>2348320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41" t="s">
        <v>1</v>
      </c>
      <c r="AN566" s="2" t="s">
        <v>1</v>
      </c>
      <c r="AO566" s="141" t="s">
        <v>1</v>
      </c>
      <c r="AP566" s="2">
        <v>0</v>
      </c>
    </row>
    <row r="567" spans="1:42" x14ac:dyDescent="0.25">
      <c r="A567" s="2" t="s">
        <v>710</v>
      </c>
      <c r="B567" s="47">
        <v>44385</v>
      </c>
      <c r="C567" s="2" t="s">
        <v>6</v>
      </c>
      <c r="D567" s="2" t="s">
        <v>1245</v>
      </c>
      <c r="E567" s="2" t="s">
        <v>1246</v>
      </c>
      <c r="F567" s="2" t="s">
        <v>2414</v>
      </c>
      <c r="G567" s="2" t="s">
        <v>3</v>
      </c>
      <c r="H567" s="2" t="s">
        <v>2423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30681950</v>
      </c>
      <c r="R567" s="1">
        <v>0</v>
      </c>
      <c r="S567" s="1">
        <v>21256950</v>
      </c>
      <c r="T567" s="1">
        <v>0</v>
      </c>
      <c r="U567" s="2" t="s">
        <v>0</v>
      </c>
      <c r="V567" s="1">
        <v>0</v>
      </c>
      <c r="W567" s="1">
        <v>8125000</v>
      </c>
      <c r="X567" s="2" t="s">
        <v>0</v>
      </c>
      <c r="Y567" s="1">
        <v>1300000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41" t="s">
        <v>1</v>
      </c>
      <c r="AN567" s="2" t="s">
        <v>1</v>
      </c>
      <c r="AO567" s="141" t="s">
        <v>1</v>
      </c>
      <c r="AP567" s="2">
        <v>0</v>
      </c>
    </row>
    <row r="568" spans="1:42" x14ac:dyDescent="0.25">
      <c r="A568" s="2" t="s">
        <v>711</v>
      </c>
      <c r="B568" s="47">
        <v>44385</v>
      </c>
      <c r="C568" s="2" t="s">
        <v>6</v>
      </c>
      <c r="D568" s="2" t="s">
        <v>1245</v>
      </c>
      <c r="E568" s="2" t="s">
        <v>1246</v>
      </c>
      <c r="F568" s="2" t="s">
        <v>2414</v>
      </c>
      <c r="G568" s="2" t="s">
        <v>3</v>
      </c>
      <c r="H568" s="2" t="s">
        <v>2424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2425</v>
      </c>
      <c r="P568" s="2" t="s">
        <v>2426</v>
      </c>
      <c r="Q568" s="1">
        <v>33127250</v>
      </c>
      <c r="R568" s="1">
        <v>0</v>
      </c>
      <c r="S568" s="1">
        <v>3250000</v>
      </c>
      <c r="T568" s="1">
        <v>0</v>
      </c>
      <c r="U568" s="2" t="s">
        <v>0</v>
      </c>
      <c r="V568" s="1">
        <v>0</v>
      </c>
      <c r="W568" s="1">
        <v>25756250</v>
      </c>
      <c r="X568" s="2" t="s">
        <v>9</v>
      </c>
      <c r="Y568" s="1">
        <v>4121000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41" t="s">
        <v>1</v>
      </c>
      <c r="AN568" s="2" t="s">
        <v>1</v>
      </c>
      <c r="AO568" s="141" t="s">
        <v>1</v>
      </c>
      <c r="AP568" s="2">
        <v>0</v>
      </c>
    </row>
    <row r="569" spans="1:42" x14ac:dyDescent="0.25">
      <c r="A569" s="2" t="s">
        <v>712</v>
      </c>
      <c r="B569" s="47">
        <v>44385</v>
      </c>
      <c r="C569" s="2" t="s">
        <v>6</v>
      </c>
      <c r="D569" s="2" t="s">
        <v>1245</v>
      </c>
      <c r="E569" s="2" t="s">
        <v>1246</v>
      </c>
      <c r="F569" s="2" t="s">
        <v>2414</v>
      </c>
      <c r="G569" s="2" t="s">
        <v>3</v>
      </c>
      <c r="H569" s="2" t="s">
        <v>2427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2428</v>
      </c>
      <c r="P569" s="2" t="s">
        <v>2429</v>
      </c>
      <c r="Q569" s="1">
        <v>10279750</v>
      </c>
      <c r="R569" s="1">
        <v>0</v>
      </c>
      <c r="S569" s="1">
        <v>10279750</v>
      </c>
      <c r="T569" s="1">
        <v>0</v>
      </c>
      <c r="U569" s="2" t="s">
        <v>0</v>
      </c>
      <c r="V569" s="1">
        <v>0</v>
      </c>
      <c r="W569" s="1">
        <v>0</v>
      </c>
      <c r="X569" s="2" t="s">
        <v>0</v>
      </c>
      <c r="Y569" s="1">
        <v>0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41" t="s">
        <v>1</v>
      </c>
      <c r="AN569" s="2" t="s">
        <v>1</v>
      </c>
      <c r="AO569" s="141" t="s">
        <v>1</v>
      </c>
      <c r="AP569" s="2">
        <v>0</v>
      </c>
    </row>
    <row r="570" spans="1:42" x14ac:dyDescent="0.25">
      <c r="A570" s="2" t="s">
        <v>713</v>
      </c>
      <c r="B570" s="47">
        <v>44385</v>
      </c>
      <c r="C570" s="2" t="s">
        <v>6</v>
      </c>
      <c r="D570" s="2" t="s">
        <v>1245</v>
      </c>
      <c r="E570" s="2" t="s">
        <v>1246</v>
      </c>
      <c r="F570" s="2" t="s">
        <v>2414</v>
      </c>
      <c r="G570" s="2" t="s">
        <v>3</v>
      </c>
      <c r="H570" s="2" t="s">
        <v>2430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49155080</v>
      </c>
      <c r="R570" s="1">
        <v>0</v>
      </c>
      <c r="S570" s="1">
        <v>9675640</v>
      </c>
      <c r="T570" s="1">
        <v>0</v>
      </c>
      <c r="U570" s="2" t="s">
        <v>0</v>
      </c>
      <c r="V570" s="1">
        <v>0</v>
      </c>
      <c r="W570" s="1">
        <v>34034000</v>
      </c>
      <c r="X570" s="2" t="s">
        <v>9</v>
      </c>
      <c r="Y570" s="1">
        <v>5445440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41" t="s">
        <v>1</v>
      </c>
      <c r="AN570" s="2" t="s">
        <v>1</v>
      </c>
      <c r="AO570" s="141" t="s">
        <v>1</v>
      </c>
      <c r="AP570" s="2">
        <v>0</v>
      </c>
    </row>
    <row r="571" spans="1:42" x14ac:dyDescent="0.25">
      <c r="A571" s="2" t="s">
        <v>714</v>
      </c>
      <c r="B571" s="47">
        <v>44385</v>
      </c>
      <c r="C571" s="2" t="s">
        <v>6</v>
      </c>
      <c r="D571" s="2" t="s">
        <v>1245</v>
      </c>
      <c r="E571" s="2" t="s">
        <v>1246</v>
      </c>
      <c r="F571" s="2" t="s">
        <v>2414</v>
      </c>
      <c r="G571" s="2" t="s">
        <v>3</v>
      </c>
      <c r="H571" s="2" t="s">
        <v>2431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89489140</v>
      </c>
      <c r="R571" s="1">
        <v>0</v>
      </c>
      <c r="S571" s="1">
        <v>53365000</v>
      </c>
      <c r="T571" s="1">
        <v>0</v>
      </c>
      <c r="U571" s="2" t="s">
        <v>0</v>
      </c>
      <c r="V571" s="1">
        <v>0</v>
      </c>
      <c r="W571" s="1">
        <v>31141500</v>
      </c>
      <c r="X571" s="2" t="s">
        <v>9</v>
      </c>
      <c r="Y571" s="1">
        <v>4982640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41" t="s">
        <v>1</v>
      </c>
      <c r="AN571" s="2" t="s">
        <v>1</v>
      </c>
      <c r="AO571" s="141" t="s">
        <v>1</v>
      </c>
      <c r="AP571" s="2">
        <v>0</v>
      </c>
    </row>
    <row r="572" spans="1:42" x14ac:dyDescent="0.25">
      <c r="A572" s="2" t="s">
        <v>715</v>
      </c>
      <c r="B572" s="47">
        <v>44385</v>
      </c>
      <c r="C572" s="2" t="s">
        <v>6</v>
      </c>
      <c r="D572" s="2" t="s">
        <v>1245</v>
      </c>
      <c r="E572" s="2" t="s">
        <v>1246</v>
      </c>
      <c r="F572" s="2" t="s">
        <v>2414</v>
      </c>
      <c r="G572" s="2" t="s">
        <v>3</v>
      </c>
      <c r="H572" s="2" t="s">
        <v>2432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65012561.25</v>
      </c>
      <c r="R572" s="1">
        <v>0</v>
      </c>
      <c r="S572" s="1">
        <v>55240721.25</v>
      </c>
      <c r="T572" s="1">
        <v>0</v>
      </c>
      <c r="U572" s="2" t="s">
        <v>0</v>
      </c>
      <c r="V572" s="1">
        <v>0</v>
      </c>
      <c r="W572" s="1">
        <v>8424000</v>
      </c>
      <c r="X572" s="2" t="s">
        <v>0</v>
      </c>
      <c r="Y572" s="1">
        <v>1347840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41" t="s">
        <v>1</v>
      </c>
      <c r="AN572" s="2" t="s">
        <v>1</v>
      </c>
      <c r="AO572" s="141" t="s">
        <v>1</v>
      </c>
      <c r="AP572" s="2">
        <v>0</v>
      </c>
    </row>
    <row r="573" spans="1:42" x14ac:dyDescent="0.25">
      <c r="A573" s="2" t="s">
        <v>716</v>
      </c>
      <c r="B573" s="47">
        <v>44385</v>
      </c>
      <c r="C573" s="2" t="s">
        <v>6</v>
      </c>
      <c r="D573" s="2" t="s">
        <v>1245</v>
      </c>
      <c r="E573" s="2" t="s">
        <v>1246</v>
      </c>
      <c r="F573" s="2" t="s">
        <v>2414</v>
      </c>
      <c r="G573" s="2" t="s">
        <v>3</v>
      </c>
      <c r="H573" s="2" t="s">
        <v>2433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26547527.5</v>
      </c>
      <c r="R573" s="1">
        <v>0</v>
      </c>
      <c r="S573" s="1">
        <v>23297787.5</v>
      </c>
      <c r="T573" s="1">
        <v>0</v>
      </c>
      <c r="U573" s="2" t="s">
        <v>0</v>
      </c>
      <c r="V573" s="1">
        <v>0</v>
      </c>
      <c r="W573" s="1">
        <v>2801500</v>
      </c>
      <c r="X573" s="2" t="s">
        <v>0</v>
      </c>
      <c r="Y573" s="1">
        <v>448240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41" t="s">
        <v>1</v>
      </c>
      <c r="AN573" s="2" t="s">
        <v>1</v>
      </c>
      <c r="AO573" s="141" t="s">
        <v>1</v>
      </c>
      <c r="AP573" s="2">
        <v>0</v>
      </c>
    </row>
    <row r="574" spans="1:42" x14ac:dyDescent="0.25">
      <c r="A574" s="2" t="s">
        <v>717</v>
      </c>
      <c r="B574" s="47">
        <v>44385</v>
      </c>
      <c r="C574" s="2" t="s">
        <v>6</v>
      </c>
      <c r="D574" s="2" t="s">
        <v>1245</v>
      </c>
      <c r="E574" s="2" t="s">
        <v>1246</v>
      </c>
      <c r="F574" s="2" t="s">
        <v>2414</v>
      </c>
      <c r="G574" s="2" t="s">
        <v>3</v>
      </c>
      <c r="H574" s="2" t="s">
        <v>2434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2435</v>
      </c>
      <c r="P574" s="2" t="s">
        <v>2436</v>
      </c>
      <c r="Q574" s="1">
        <v>8069148.75</v>
      </c>
      <c r="R574" s="1">
        <v>0</v>
      </c>
      <c r="S574" s="1">
        <v>8069148.75</v>
      </c>
      <c r="T574" s="1">
        <v>0</v>
      </c>
      <c r="U574" s="2" t="s">
        <v>0</v>
      </c>
      <c r="V574" s="1">
        <v>0</v>
      </c>
      <c r="W574" s="1">
        <v>0</v>
      </c>
      <c r="X574" s="2" t="s">
        <v>0</v>
      </c>
      <c r="Y574" s="1">
        <v>0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41" t="s">
        <v>1</v>
      </c>
      <c r="AN574" s="2" t="s">
        <v>1</v>
      </c>
      <c r="AO574" s="141" t="s">
        <v>1</v>
      </c>
      <c r="AP574" s="2">
        <v>0</v>
      </c>
    </row>
    <row r="575" spans="1:42" x14ac:dyDescent="0.25">
      <c r="A575" s="2" t="s">
        <v>718</v>
      </c>
      <c r="B575" s="47">
        <v>44385</v>
      </c>
      <c r="C575" s="2" t="s">
        <v>6</v>
      </c>
      <c r="D575" s="2" t="s">
        <v>1245</v>
      </c>
      <c r="E575" s="2" t="s">
        <v>1246</v>
      </c>
      <c r="F575" s="2" t="s">
        <v>2414</v>
      </c>
      <c r="G575" s="2" t="s">
        <v>3</v>
      </c>
      <c r="H575" s="2" t="s">
        <v>2437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2438</v>
      </c>
      <c r="P575" s="2" t="s">
        <v>2439</v>
      </c>
      <c r="Q575" s="1">
        <v>1389375</v>
      </c>
      <c r="R575" s="1">
        <v>0</v>
      </c>
      <c r="S575" s="1">
        <v>1389375</v>
      </c>
      <c r="T575" s="1">
        <v>0</v>
      </c>
      <c r="U575" s="2" t="s">
        <v>0</v>
      </c>
      <c r="V575" s="1">
        <v>0</v>
      </c>
      <c r="W575" s="1">
        <v>0</v>
      </c>
      <c r="X575" s="2" t="s">
        <v>0</v>
      </c>
      <c r="Y575" s="1">
        <v>0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41" t="s">
        <v>1</v>
      </c>
      <c r="AN575" s="2" t="s">
        <v>1</v>
      </c>
      <c r="AO575" s="141" t="s">
        <v>1</v>
      </c>
      <c r="AP575" s="2">
        <v>0</v>
      </c>
    </row>
    <row r="576" spans="1:42" x14ac:dyDescent="0.25">
      <c r="A576" s="2" t="s">
        <v>719</v>
      </c>
      <c r="B576" s="47">
        <v>44385</v>
      </c>
      <c r="C576" s="2" t="s">
        <v>6</v>
      </c>
      <c r="D576" s="2" t="s">
        <v>1245</v>
      </c>
      <c r="E576" s="2" t="s">
        <v>1246</v>
      </c>
      <c r="F576" s="2" t="s">
        <v>2414</v>
      </c>
      <c r="G576" s="2" t="s">
        <v>3</v>
      </c>
      <c r="H576" s="2" t="s">
        <v>2440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19170222.5</v>
      </c>
      <c r="R576" s="1">
        <v>0</v>
      </c>
      <c r="S576" s="1">
        <v>12259812.5</v>
      </c>
      <c r="T576" s="1">
        <v>0</v>
      </c>
      <c r="U576" s="2" t="s">
        <v>0</v>
      </c>
      <c r="V576" s="1">
        <v>0</v>
      </c>
      <c r="W576" s="1">
        <v>5957250</v>
      </c>
      <c r="X576" s="2" t="s">
        <v>9</v>
      </c>
      <c r="Y576" s="1">
        <v>953160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41" t="s">
        <v>1</v>
      </c>
      <c r="AN576" s="2" t="s">
        <v>1</v>
      </c>
      <c r="AO576" s="141" t="s">
        <v>1</v>
      </c>
      <c r="AP576" s="2">
        <v>0</v>
      </c>
    </row>
    <row r="577" spans="1:42" x14ac:dyDescent="0.25">
      <c r="A577" s="2" t="s">
        <v>720</v>
      </c>
      <c r="B577" s="47">
        <v>44385</v>
      </c>
      <c r="C577" s="2" t="s">
        <v>6</v>
      </c>
      <c r="D577" s="2" t="s">
        <v>1245</v>
      </c>
      <c r="E577" s="2" t="s">
        <v>1246</v>
      </c>
      <c r="F577" s="2" t="s">
        <v>2414</v>
      </c>
      <c r="G577" s="2" t="s">
        <v>3</v>
      </c>
      <c r="H577" s="2" t="s">
        <v>2441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52759167.5</v>
      </c>
      <c r="R577" s="1">
        <v>0</v>
      </c>
      <c r="S577" s="1">
        <v>27126937.5</v>
      </c>
      <c r="T577" s="1">
        <v>0</v>
      </c>
      <c r="U577" s="2" t="s">
        <v>0</v>
      </c>
      <c r="V577" s="1">
        <v>0</v>
      </c>
      <c r="W577" s="1">
        <v>22096750</v>
      </c>
      <c r="X577" s="2" t="s">
        <v>9</v>
      </c>
      <c r="Y577" s="1">
        <v>3535480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41" t="s">
        <v>1</v>
      </c>
      <c r="AN577" s="2" t="s">
        <v>1</v>
      </c>
      <c r="AO577" s="141" t="s">
        <v>1</v>
      </c>
      <c r="AP577" s="2">
        <v>0</v>
      </c>
    </row>
    <row r="578" spans="1:42" x14ac:dyDescent="0.25">
      <c r="A578" s="2" t="s">
        <v>721</v>
      </c>
      <c r="B578" s="47">
        <v>44385</v>
      </c>
      <c r="C578" s="2" t="s">
        <v>6</v>
      </c>
      <c r="D578" s="2" t="s">
        <v>890</v>
      </c>
      <c r="E578" s="2" t="s">
        <v>856</v>
      </c>
      <c r="F578" s="2" t="s">
        <v>2442</v>
      </c>
      <c r="G578" s="2" t="s">
        <v>3</v>
      </c>
      <c r="H578" s="2" t="s">
        <v>1127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98</v>
      </c>
      <c r="P578" s="2" t="s">
        <v>1</v>
      </c>
      <c r="Q578" s="1"/>
      <c r="R578" s="1">
        <v>0</v>
      </c>
      <c r="S578" s="1"/>
      <c r="T578" s="1">
        <v>0</v>
      </c>
      <c r="U578" s="2" t="s">
        <v>0</v>
      </c>
      <c r="V578" s="1">
        <v>0</v>
      </c>
      <c r="W578" s="1">
        <v>0</v>
      </c>
      <c r="X578" s="2" t="s">
        <v>9</v>
      </c>
      <c r="Y578" s="1">
        <v>0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41"/>
      <c r="AN578" s="2"/>
      <c r="AO578" s="141"/>
      <c r="AP578" s="2">
        <v>0</v>
      </c>
    </row>
    <row r="579" spans="1:42" x14ac:dyDescent="0.25">
      <c r="A579" s="2" t="s">
        <v>722</v>
      </c>
      <c r="B579" s="47">
        <v>44386</v>
      </c>
      <c r="C579" s="2" t="s">
        <v>6</v>
      </c>
      <c r="D579" s="2" t="s">
        <v>49</v>
      </c>
      <c r="E579" s="2" t="s">
        <v>230</v>
      </c>
      <c r="F579" s="2" t="s">
        <v>1092</v>
      </c>
      <c r="G579" s="2" t="s">
        <v>3</v>
      </c>
      <c r="H579" s="2" t="s">
        <v>2443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2716263371.2259994</v>
      </c>
      <c r="R579" s="1">
        <v>0</v>
      </c>
      <c r="S579" s="1">
        <v>2147474245.0499997</v>
      </c>
      <c r="T579" s="1">
        <v>0</v>
      </c>
      <c r="U579" s="2" t="s">
        <v>0</v>
      </c>
      <c r="V579" s="1">
        <v>0</v>
      </c>
      <c r="W579" s="1">
        <v>490335453.59999996</v>
      </c>
      <c r="X579" s="2" t="s">
        <v>9</v>
      </c>
      <c r="Y579" s="1">
        <v>78453672.576000005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41" t="s">
        <v>1</v>
      </c>
      <c r="AN579" s="2" t="s">
        <v>1</v>
      </c>
      <c r="AO579" s="141" t="s">
        <v>1</v>
      </c>
      <c r="AP579" s="2">
        <v>0</v>
      </c>
    </row>
    <row r="580" spans="1:42" x14ac:dyDescent="0.25">
      <c r="A580" s="2" t="s">
        <v>723</v>
      </c>
      <c r="B580" s="47">
        <v>44386</v>
      </c>
      <c r="C580" s="2" t="s">
        <v>27</v>
      </c>
      <c r="D580" s="2" t="s">
        <v>49</v>
      </c>
      <c r="E580" s="2" t="s">
        <v>221</v>
      </c>
      <c r="F580" s="2" t="s">
        <v>2444</v>
      </c>
      <c r="G580" s="2" t="s">
        <v>3</v>
      </c>
      <c r="H580" s="2" t="s">
        <v>2445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</v>
      </c>
      <c r="P580" s="2" t="s">
        <v>1</v>
      </c>
      <c r="Q580" s="1">
        <v>2617843212.368</v>
      </c>
      <c r="R580" s="1">
        <v>0</v>
      </c>
      <c r="S580" s="1">
        <v>1563882881.3000002</v>
      </c>
      <c r="T580" s="1">
        <v>0</v>
      </c>
      <c r="U580" s="2" t="s">
        <v>0</v>
      </c>
      <c r="V580" s="1">
        <v>0</v>
      </c>
      <c r="W580" s="1">
        <v>908586492.30000007</v>
      </c>
      <c r="X580" s="2" t="s">
        <v>0</v>
      </c>
      <c r="Y580" s="1">
        <v>145373838.76799995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41" t="s">
        <v>1</v>
      </c>
      <c r="AN580" s="2" t="s">
        <v>1</v>
      </c>
      <c r="AO580" s="141" t="s">
        <v>1</v>
      </c>
      <c r="AP580" s="2">
        <v>0</v>
      </c>
    </row>
    <row r="581" spans="1:42" x14ac:dyDescent="0.25">
      <c r="A581" s="2" t="s">
        <v>533</v>
      </c>
      <c r="B581" s="47">
        <v>44383</v>
      </c>
      <c r="C581" s="2" t="s">
        <v>35</v>
      </c>
      <c r="D581" s="2" t="s">
        <v>38</v>
      </c>
      <c r="E581" s="2" t="s">
        <v>208</v>
      </c>
      <c r="F581" s="2" t="s">
        <v>1227</v>
      </c>
      <c r="G581" s="2" t="s">
        <v>3</v>
      </c>
      <c r="H581" s="2" t="s">
        <v>2446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62647287.5</v>
      </c>
      <c r="R581" s="1">
        <v>0</v>
      </c>
      <c r="S581" s="1">
        <v>60875387.5</v>
      </c>
      <c r="T581" s="1">
        <v>0</v>
      </c>
      <c r="U581" s="2" t="s">
        <v>0</v>
      </c>
      <c r="V581" s="1">
        <v>0</v>
      </c>
      <c r="W581" s="1">
        <v>1527500</v>
      </c>
      <c r="X581" s="2" t="s">
        <v>0</v>
      </c>
      <c r="Y581" s="1">
        <v>244400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41" t="s">
        <v>1</v>
      </c>
      <c r="AN581" s="2" t="s">
        <v>1</v>
      </c>
      <c r="AO581" s="141" t="s">
        <v>1</v>
      </c>
      <c r="AP581" s="2">
        <v>0</v>
      </c>
    </row>
    <row r="582" spans="1:42" x14ac:dyDescent="0.25">
      <c r="A582" s="2" t="s">
        <v>534</v>
      </c>
      <c r="B582" s="47">
        <v>44383</v>
      </c>
      <c r="C582" s="2" t="s">
        <v>35</v>
      </c>
      <c r="D582" s="2" t="s">
        <v>38</v>
      </c>
      <c r="E582" s="2" t="s">
        <v>208</v>
      </c>
      <c r="F582" s="2" t="s">
        <v>1228</v>
      </c>
      <c r="G582" s="2" t="s">
        <v>3</v>
      </c>
      <c r="H582" s="2" t="s">
        <v>2447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1620</v>
      </c>
      <c r="P582" s="2" t="s">
        <v>1621</v>
      </c>
      <c r="Q582" s="1">
        <v>2925000</v>
      </c>
      <c r="R582" s="1">
        <v>0</v>
      </c>
      <c r="S582" s="1">
        <v>2925000</v>
      </c>
      <c r="T582" s="1">
        <v>0</v>
      </c>
      <c r="U582" s="2" t="s">
        <v>0</v>
      </c>
      <c r="V582" s="1">
        <v>0</v>
      </c>
      <c r="W582" s="1">
        <v>0</v>
      </c>
      <c r="X582" s="2" t="s">
        <v>0</v>
      </c>
      <c r="Y582" s="1">
        <v>0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41" t="s">
        <v>1</v>
      </c>
      <c r="AN582" s="2" t="s">
        <v>1</v>
      </c>
      <c r="AO582" s="141" t="s">
        <v>1</v>
      </c>
      <c r="AP582" s="2">
        <v>0</v>
      </c>
    </row>
    <row r="583" spans="1:42" x14ac:dyDescent="0.25">
      <c r="A583" s="2" t="s">
        <v>535</v>
      </c>
      <c r="B583" s="47">
        <v>44383</v>
      </c>
      <c r="C583" s="2" t="s">
        <v>35</v>
      </c>
      <c r="D583" s="2" t="s">
        <v>38</v>
      </c>
      <c r="E583" s="2" t="s">
        <v>208</v>
      </c>
      <c r="F583" s="2" t="s">
        <v>1227</v>
      </c>
      <c r="G583" s="2" t="s">
        <v>3</v>
      </c>
      <c r="H583" s="2" t="s">
        <v>2448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473839975</v>
      </c>
      <c r="R583" s="1">
        <v>0</v>
      </c>
      <c r="S583" s="1">
        <v>454300065</v>
      </c>
      <c r="T583" s="1">
        <v>0</v>
      </c>
      <c r="U583" s="2" t="s">
        <v>0</v>
      </c>
      <c r="V583" s="1">
        <v>0</v>
      </c>
      <c r="W583" s="1">
        <v>16844750</v>
      </c>
      <c r="X583" s="2" t="s">
        <v>0</v>
      </c>
      <c r="Y583" s="1">
        <v>2695160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41" t="s">
        <v>1</v>
      </c>
      <c r="AN583" s="2" t="s">
        <v>1</v>
      </c>
      <c r="AO583" s="141" t="s">
        <v>1</v>
      </c>
      <c r="AP583" s="2">
        <v>0</v>
      </c>
    </row>
    <row r="584" spans="1:42" x14ac:dyDescent="0.25">
      <c r="A584" s="2" t="s">
        <v>727</v>
      </c>
      <c r="B584" s="47">
        <v>44386</v>
      </c>
      <c r="C584" s="2" t="s">
        <v>6</v>
      </c>
      <c r="D584" s="2" t="s">
        <v>42</v>
      </c>
      <c r="E584" s="2" t="s">
        <v>219</v>
      </c>
      <c r="F584" s="2" t="s">
        <v>1083</v>
      </c>
      <c r="G584" s="2" t="s">
        <v>3</v>
      </c>
      <c r="H584" s="2" t="s">
        <v>2449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3719617671.2159991</v>
      </c>
      <c r="R584" s="1">
        <v>0</v>
      </c>
      <c r="S584" s="1">
        <v>2799651196</v>
      </c>
      <c r="T584" s="1">
        <v>0</v>
      </c>
      <c r="U584" s="2" t="s">
        <v>0</v>
      </c>
      <c r="V584" s="1">
        <v>0</v>
      </c>
      <c r="W584" s="1">
        <v>793074547.60000002</v>
      </c>
      <c r="X584" s="2" t="s">
        <v>9</v>
      </c>
      <c r="Y584" s="1">
        <v>126891927.61599998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41" t="s">
        <v>1</v>
      </c>
      <c r="AN584" s="2" t="s">
        <v>1</v>
      </c>
      <c r="AO584" s="141" t="s">
        <v>1</v>
      </c>
      <c r="AP584" s="2">
        <v>0</v>
      </c>
    </row>
    <row r="585" spans="1:42" x14ac:dyDescent="0.25">
      <c r="A585" s="2" t="s">
        <v>744</v>
      </c>
      <c r="B585" s="47">
        <v>44386</v>
      </c>
      <c r="C585" s="2" t="s">
        <v>27</v>
      </c>
      <c r="D585" s="2" t="s">
        <v>42</v>
      </c>
      <c r="E585" s="2" t="s">
        <v>212</v>
      </c>
      <c r="F585" s="2" t="s">
        <v>2080</v>
      </c>
      <c r="G585" s="2" t="s">
        <v>3</v>
      </c>
      <c r="H585" s="2" t="s">
        <v>2450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86600108.799999997</v>
      </c>
      <c r="R585" s="1">
        <v>0</v>
      </c>
      <c r="S585" s="1">
        <v>75281200</v>
      </c>
      <c r="T585" s="1">
        <v>0</v>
      </c>
      <c r="U585" s="2" t="s">
        <v>0</v>
      </c>
      <c r="V585" s="1">
        <v>0</v>
      </c>
      <c r="W585" s="1">
        <v>9757680</v>
      </c>
      <c r="X585" s="2" t="s">
        <v>0</v>
      </c>
      <c r="Y585" s="1">
        <v>1561228.8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41" t="s">
        <v>1</v>
      </c>
      <c r="AN585" s="2" t="s">
        <v>1</v>
      </c>
      <c r="AO585" s="141" t="s">
        <v>1</v>
      </c>
      <c r="AP585" s="2">
        <v>0</v>
      </c>
    </row>
    <row r="586" spans="1:42" x14ac:dyDescent="0.25">
      <c r="A586" s="2" t="s">
        <v>745</v>
      </c>
      <c r="B586" s="47">
        <v>44386</v>
      </c>
      <c r="C586" s="2" t="s">
        <v>27</v>
      </c>
      <c r="D586" s="2" t="s">
        <v>42</v>
      </c>
      <c r="E586" s="2" t="s">
        <v>212</v>
      </c>
      <c r="F586" s="2" t="s">
        <v>2451</v>
      </c>
      <c r="G586" s="2" t="s">
        <v>3</v>
      </c>
      <c r="H586" s="2" t="s">
        <v>2452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1100</v>
      </c>
      <c r="P586" s="2" t="s">
        <v>1101</v>
      </c>
      <c r="Q586" s="1">
        <v>17471610</v>
      </c>
      <c r="R586" s="1">
        <v>0</v>
      </c>
      <c r="S586" s="1">
        <v>17471610</v>
      </c>
      <c r="T586" s="1">
        <v>0</v>
      </c>
      <c r="U586" s="2" t="s">
        <v>0</v>
      </c>
      <c r="V586" s="1">
        <v>0</v>
      </c>
      <c r="W586" s="1">
        <v>0</v>
      </c>
      <c r="X586" s="2" t="s">
        <v>0</v>
      </c>
      <c r="Y586" s="1">
        <v>0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41" t="s">
        <v>1</v>
      </c>
      <c r="AN586" s="2" t="s">
        <v>1</v>
      </c>
      <c r="AO586" s="141" t="s">
        <v>1</v>
      </c>
      <c r="AP586" s="2">
        <v>0</v>
      </c>
    </row>
    <row r="587" spans="1:42" x14ac:dyDescent="0.25">
      <c r="A587" s="2" t="s">
        <v>746</v>
      </c>
      <c r="B587" s="47">
        <v>44386</v>
      </c>
      <c r="C587" s="2" t="s">
        <v>27</v>
      </c>
      <c r="D587" s="2" t="s">
        <v>42</v>
      </c>
      <c r="E587" s="2" t="s">
        <v>212</v>
      </c>
      <c r="F587" s="2" t="s">
        <v>2080</v>
      </c>
      <c r="G587" s="2" t="s">
        <v>3</v>
      </c>
      <c r="H587" s="2" t="s">
        <v>2453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944334074.17400002</v>
      </c>
      <c r="R587" s="1">
        <v>0</v>
      </c>
      <c r="S587" s="1">
        <v>571940191.85000014</v>
      </c>
      <c r="T587" s="1">
        <v>0</v>
      </c>
      <c r="U587" s="2" t="s">
        <v>0</v>
      </c>
      <c r="V587" s="1">
        <v>0</v>
      </c>
      <c r="W587" s="1">
        <v>321029208.89999998</v>
      </c>
      <c r="X587" s="2" t="s">
        <v>0</v>
      </c>
      <c r="Y587" s="1">
        <v>51364673.424000002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41" t="s">
        <v>1</v>
      </c>
      <c r="AN587" s="2" t="s">
        <v>1</v>
      </c>
      <c r="AO587" s="141" t="s">
        <v>1</v>
      </c>
      <c r="AP587" s="2">
        <v>0</v>
      </c>
    </row>
    <row r="588" spans="1:42" x14ac:dyDescent="0.25">
      <c r="A588" s="2" t="s">
        <v>605</v>
      </c>
      <c r="B588" s="47">
        <v>44384</v>
      </c>
      <c r="C588" s="2" t="s">
        <v>35</v>
      </c>
      <c r="D588" s="2" t="s">
        <v>38</v>
      </c>
      <c r="E588" s="2" t="s">
        <v>208</v>
      </c>
      <c r="F588" s="2" t="s">
        <v>1236</v>
      </c>
      <c r="G588" s="2" t="s">
        <v>3</v>
      </c>
      <c r="H588" s="2" t="s">
        <v>2454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161931324.75</v>
      </c>
      <c r="R588" s="1">
        <v>0</v>
      </c>
      <c r="S588" s="1">
        <v>122731618.75</v>
      </c>
      <c r="T588" s="1">
        <v>0</v>
      </c>
      <c r="U588" s="2" t="s">
        <v>0</v>
      </c>
      <c r="V588" s="1">
        <v>0</v>
      </c>
      <c r="W588" s="1">
        <v>33792850</v>
      </c>
      <c r="X588" s="2" t="s">
        <v>9</v>
      </c>
      <c r="Y588" s="1">
        <v>5406856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41" t="s">
        <v>1</v>
      </c>
      <c r="AN588" s="2" t="s">
        <v>1</v>
      </c>
      <c r="AO588" s="141" t="s">
        <v>1</v>
      </c>
      <c r="AP588" s="2">
        <v>0</v>
      </c>
    </row>
    <row r="589" spans="1:42" x14ac:dyDescent="0.25">
      <c r="A589" s="2" t="s">
        <v>606</v>
      </c>
      <c r="B589" s="47">
        <v>44384</v>
      </c>
      <c r="C589" s="2" t="s">
        <v>35</v>
      </c>
      <c r="D589" s="2" t="s">
        <v>38</v>
      </c>
      <c r="E589" s="2" t="s">
        <v>208</v>
      </c>
      <c r="F589" s="2" t="s">
        <v>1237</v>
      </c>
      <c r="G589" s="2" t="s">
        <v>3</v>
      </c>
      <c r="H589" s="2" t="s">
        <v>2455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2456</v>
      </c>
      <c r="P589" s="2" t="s">
        <v>2457</v>
      </c>
      <c r="Q589" s="1">
        <v>10400000</v>
      </c>
      <c r="R589" s="1">
        <v>0</v>
      </c>
      <c r="S589" s="1">
        <v>10400000</v>
      </c>
      <c r="T589" s="1">
        <v>0</v>
      </c>
      <c r="U589" s="2" t="s">
        <v>0</v>
      </c>
      <c r="V589" s="1">
        <v>0</v>
      </c>
      <c r="W589" s="1">
        <v>0</v>
      </c>
      <c r="X589" s="2" t="s">
        <v>0</v>
      </c>
      <c r="Y589" s="1">
        <v>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41" t="s">
        <v>1</v>
      </c>
      <c r="AN589" s="2" t="s">
        <v>1</v>
      </c>
      <c r="AO589" s="141" t="s">
        <v>1</v>
      </c>
      <c r="AP589" s="2">
        <v>0</v>
      </c>
    </row>
    <row r="590" spans="1:42" x14ac:dyDescent="0.25">
      <c r="A590" s="2" t="s">
        <v>749</v>
      </c>
      <c r="B590" s="47">
        <v>44386</v>
      </c>
      <c r="C590" s="2" t="s">
        <v>6</v>
      </c>
      <c r="D590" s="2" t="s">
        <v>42</v>
      </c>
      <c r="E590" s="2" t="s">
        <v>215</v>
      </c>
      <c r="F590" s="2" t="s">
        <v>1140</v>
      </c>
      <c r="G590" s="2" t="s">
        <v>906</v>
      </c>
      <c r="H590" s="2" t="s">
        <v>2458</v>
      </c>
      <c r="I590" s="1"/>
      <c r="J590" s="1"/>
      <c r="K590" s="1"/>
      <c r="L590" s="1"/>
      <c r="M590" s="1">
        <v>0</v>
      </c>
      <c r="N590" s="2"/>
      <c r="O590" s="2" t="s">
        <v>2</v>
      </c>
      <c r="P590" s="2"/>
      <c r="Q590" s="1">
        <v>937476606</v>
      </c>
      <c r="R590" s="1">
        <v>0</v>
      </c>
      <c r="S590" s="1">
        <v>937476606</v>
      </c>
      <c r="T590" s="1">
        <v>0</v>
      </c>
      <c r="U590" s="2" t="s">
        <v>0</v>
      </c>
      <c r="V590" s="1">
        <v>0</v>
      </c>
      <c r="W590" s="1">
        <v>0</v>
      </c>
      <c r="X590" s="2" t="s">
        <v>0</v>
      </c>
      <c r="Y590" s="1">
        <v>0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41"/>
      <c r="AN590" s="2"/>
      <c r="AO590" s="141"/>
      <c r="AP590" s="2">
        <v>0</v>
      </c>
    </row>
    <row r="591" spans="1:42" x14ac:dyDescent="0.25">
      <c r="A591" s="2" t="s">
        <v>750</v>
      </c>
      <c r="B591" s="47">
        <v>44386</v>
      </c>
      <c r="C591" s="2" t="s">
        <v>6</v>
      </c>
      <c r="D591" s="2" t="s">
        <v>42</v>
      </c>
      <c r="E591" s="2" t="s">
        <v>215</v>
      </c>
      <c r="F591" s="2" t="s">
        <v>1140</v>
      </c>
      <c r="G591" s="2" t="s">
        <v>13</v>
      </c>
      <c r="H591" s="2"/>
      <c r="I591" s="1" t="s">
        <v>2459</v>
      </c>
      <c r="J591" s="1"/>
      <c r="K591" s="1"/>
      <c r="L591" s="1"/>
      <c r="M591" s="1">
        <v>0</v>
      </c>
      <c r="N591" s="2"/>
      <c r="O591" s="2" t="s">
        <v>1133</v>
      </c>
      <c r="P591" s="2"/>
      <c r="Q591" s="1">
        <v>-12100000</v>
      </c>
      <c r="R591" s="1">
        <v>0</v>
      </c>
      <c r="S591" s="1">
        <v>-12100000</v>
      </c>
      <c r="T591" s="1">
        <v>0</v>
      </c>
      <c r="U591" s="2" t="s">
        <v>0</v>
      </c>
      <c r="V591" s="1">
        <v>0</v>
      </c>
      <c r="W591" s="1">
        <v>0</v>
      </c>
      <c r="X591" s="2" t="s">
        <v>0</v>
      </c>
      <c r="Y591" s="1">
        <v>0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41"/>
      <c r="AN591" s="2"/>
      <c r="AO591" s="141"/>
      <c r="AP591" s="2">
        <v>0</v>
      </c>
    </row>
    <row r="592" spans="1:42" x14ac:dyDescent="0.25">
      <c r="A592" s="2" t="s">
        <v>751</v>
      </c>
      <c r="B592" s="47">
        <v>44386</v>
      </c>
      <c r="C592" s="2" t="s">
        <v>6</v>
      </c>
      <c r="D592" s="2" t="s">
        <v>42</v>
      </c>
      <c r="E592" s="2" t="s">
        <v>1495</v>
      </c>
      <c r="F592" s="2" t="s">
        <v>2460</v>
      </c>
      <c r="G592" s="2" t="s">
        <v>906</v>
      </c>
      <c r="H592" s="2" t="s">
        <v>2461</v>
      </c>
      <c r="I592" s="1"/>
      <c r="J592" s="1"/>
      <c r="K592" s="1"/>
      <c r="L592" s="1"/>
      <c r="M592" s="1">
        <v>0</v>
      </c>
      <c r="N592" s="2"/>
      <c r="O592" s="2" t="s">
        <v>2</v>
      </c>
      <c r="P592" s="2"/>
      <c r="Q592" s="1">
        <v>962598569</v>
      </c>
      <c r="R592" s="1">
        <v>0</v>
      </c>
      <c r="S592" s="1">
        <v>962598569</v>
      </c>
      <c r="T592" s="1">
        <v>0</v>
      </c>
      <c r="U592" s="2" t="s">
        <v>0</v>
      </c>
      <c r="V592" s="1">
        <v>0</v>
      </c>
      <c r="W592" s="1">
        <v>0</v>
      </c>
      <c r="X592" s="2" t="s">
        <v>0</v>
      </c>
      <c r="Y592" s="1">
        <v>0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41"/>
      <c r="AN592" s="2"/>
      <c r="AO592" s="141"/>
      <c r="AP592" s="2">
        <v>0</v>
      </c>
    </row>
    <row r="593" spans="1:42" x14ac:dyDescent="0.25">
      <c r="A593" s="2" t="s">
        <v>752</v>
      </c>
      <c r="B593" s="47">
        <v>44386</v>
      </c>
      <c r="C593" s="2" t="s">
        <v>6</v>
      </c>
      <c r="D593" s="2" t="s">
        <v>42</v>
      </c>
      <c r="E593" s="2" t="s">
        <v>1495</v>
      </c>
      <c r="F593" s="2" t="s">
        <v>2460</v>
      </c>
      <c r="G593" s="2" t="s">
        <v>13</v>
      </c>
      <c r="H593" s="2"/>
      <c r="I593" s="1" t="s">
        <v>2462</v>
      </c>
      <c r="J593" s="1"/>
      <c r="K593" s="1"/>
      <c r="L593" s="1"/>
      <c r="M593" s="1">
        <v>0</v>
      </c>
      <c r="N593" s="2"/>
      <c r="O593" s="2" t="s">
        <v>1133</v>
      </c>
      <c r="P593" s="2"/>
      <c r="Q593" s="1">
        <v>-16350000</v>
      </c>
      <c r="R593" s="1">
        <v>0</v>
      </c>
      <c r="S593" s="1">
        <v>-16350000</v>
      </c>
      <c r="T593" s="1">
        <v>0</v>
      </c>
      <c r="U593" s="2" t="s">
        <v>0</v>
      </c>
      <c r="V593" s="1">
        <v>0</v>
      </c>
      <c r="W593" s="1">
        <v>0</v>
      </c>
      <c r="X593" s="2" t="s">
        <v>0</v>
      </c>
      <c r="Y593" s="1">
        <v>0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41"/>
      <c r="AN593" s="2"/>
      <c r="AO593" s="141"/>
      <c r="AP593" s="2">
        <v>0</v>
      </c>
    </row>
    <row r="594" spans="1:42" x14ac:dyDescent="0.25">
      <c r="A594" s="2" t="s">
        <v>753</v>
      </c>
      <c r="B594" s="47">
        <v>44386</v>
      </c>
      <c r="C594" s="2" t="s">
        <v>6</v>
      </c>
      <c r="D594" s="2" t="s">
        <v>42</v>
      </c>
      <c r="E594" s="2" t="s">
        <v>1495</v>
      </c>
      <c r="F594" s="2" t="s">
        <v>2463</v>
      </c>
      <c r="G594" s="2" t="s">
        <v>906</v>
      </c>
      <c r="H594" s="2" t="s">
        <v>2464</v>
      </c>
      <c r="I594" s="1"/>
      <c r="J594" s="1"/>
      <c r="K594" s="1"/>
      <c r="L594" s="1"/>
      <c r="M594" s="1">
        <v>0</v>
      </c>
      <c r="N594" s="2"/>
      <c r="O594" s="2" t="s">
        <v>98</v>
      </c>
      <c r="P594" s="2"/>
      <c r="Q594" s="1">
        <v>0</v>
      </c>
      <c r="R594" s="1">
        <v>0</v>
      </c>
      <c r="S594" s="1">
        <v>0</v>
      </c>
      <c r="T594" s="1">
        <v>0</v>
      </c>
      <c r="U594" s="2" t="s">
        <v>0</v>
      </c>
      <c r="V594" s="1">
        <v>0</v>
      </c>
      <c r="W594" s="1">
        <v>0</v>
      </c>
      <c r="X594" s="2" t="s">
        <v>0</v>
      </c>
      <c r="Y594" s="1">
        <v>0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41"/>
      <c r="AN594" s="2"/>
      <c r="AO594" s="141"/>
      <c r="AP594" s="2">
        <v>0</v>
      </c>
    </row>
    <row r="595" spans="1:42" x14ac:dyDescent="0.25">
      <c r="A595" s="2" t="s">
        <v>754</v>
      </c>
      <c r="B595" s="47">
        <v>44386</v>
      </c>
      <c r="C595" s="2" t="s">
        <v>6</v>
      </c>
      <c r="D595" s="2" t="s">
        <v>42</v>
      </c>
      <c r="E595" s="2" t="s">
        <v>1495</v>
      </c>
      <c r="F595" s="2" t="s">
        <v>2465</v>
      </c>
      <c r="G595" s="2" t="s">
        <v>906</v>
      </c>
      <c r="H595" s="2" t="s">
        <v>2464</v>
      </c>
      <c r="I595" s="1"/>
      <c r="J595" s="1"/>
      <c r="K595" s="1"/>
      <c r="L595" s="1"/>
      <c r="M595" s="1">
        <v>0</v>
      </c>
      <c r="N595" s="2"/>
      <c r="O595" s="2" t="s">
        <v>98</v>
      </c>
      <c r="P595" s="2"/>
      <c r="Q595" s="1">
        <v>0</v>
      </c>
      <c r="R595" s="1">
        <v>0</v>
      </c>
      <c r="S595" s="1">
        <v>0</v>
      </c>
      <c r="T595" s="1">
        <v>0</v>
      </c>
      <c r="U595" s="2" t="s">
        <v>0</v>
      </c>
      <c r="V595" s="1">
        <v>0</v>
      </c>
      <c r="W595" s="1">
        <v>0</v>
      </c>
      <c r="X595" s="2" t="s">
        <v>0</v>
      </c>
      <c r="Y595" s="1">
        <v>0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41"/>
      <c r="AN595" s="2"/>
      <c r="AO595" s="141"/>
      <c r="AP595" s="2">
        <v>0</v>
      </c>
    </row>
    <row r="596" spans="1:42" x14ac:dyDescent="0.25">
      <c r="A596" s="2" t="s">
        <v>755</v>
      </c>
      <c r="B596" s="47">
        <v>44386</v>
      </c>
      <c r="C596" s="2" t="s">
        <v>6</v>
      </c>
      <c r="D596" s="2" t="s">
        <v>38</v>
      </c>
      <c r="E596" s="2" t="s">
        <v>210</v>
      </c>
      <c r="F596" s="2" t="s">
        <v>2384</v>
      </c>
      <c r="G596" s="2" t="s">
        <v>3</v>
      </c>
      <c r="H596" s="2" t="s">
        <v>2466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3021475145.5019994</v>
      </c>
      <c r="R596" s="1">
        <v>0</v>
      </c>
      <c r="S596" s="1">
        <v>2383880674.5999994</v>
      </c>
      <c r="T596" s="1">
        <v>0</v>
      </c>
      <c r="U596" s="2" t="s">
        <v>0</v>
      </c>
      <c r="V596" s="1">
        <v>0</v>
      </c>
      <c r="W596" s="1">
        <v>549650405.95000005</v>
      </c>
      <c r="X596" s="2" t="s">
        <v>0</v>
      </c>
      <c r="Y596" s="1">
        <v>87944064.952000007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41" t="s">
        <v>1</v>
      </c>
      <c r="AN596" s="2" t="s">
        <v>1</v>
      </c>
      <c r="AO596" s="141" t="s">
        <v>1</v>
      </c>
      <c r="AP596" s="2">
        <v>0</v>
      </c>
    </row>
    <row r="597" spans="1:42" x14ac:dyDescent="0.25">
      <c r="A597" s="2" t="s">
        <v>756</v>
      </c>
      <c r="B597" s="47">
        <v>44386</v>
      </c>
      <c r="C597" s="2" t="s">
        <v>6</v>
      </c>
      <c r="D597" s="2" t="s">
        <v>38</v>
      </c>
      <c r="E597" s="2" t="s">
        <v>210</v>
      </c>
      <c r="F597" s="2" t="s">
        <v>2384</v>
      </c>
      <c r="G597" s="2" t="s">
        <v>3</v>
      </c>
      <c r="H597" s="2" t="s">
        <v>2467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2468</v>
      </c>
      <c r="P597" s="2" t="s">
        <v>2469</v>
      </c>
      <c r="Q597" s="1">
        <v>70806748.799999997</v>
      </c>
      <c r="R597" s="1">
        <v>0</v>
      </c>
      <c r="S597" s="1">
        <v>57136056</v>
      </c>
      <c r="T597" s="1">
        <v>11785080</v>
      </c>
      <c r="U597" s="2" t="s">
        <v>9</v>
      </c>
      <c r="V597" s="1">
        <v>1885612.8</v>
      </c>
      <c r="W597" s="1">
        <v>0</v>
      </c>
      <c r="X597" s="2" t="s">
        <v>0</v>
      </c>
      <c r="Y597" s="1">
        <v>0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41" t="s">
        <v>1</v>
      </c>
      <c r="AN597" s="2" t="s">
        <v>1</v>
      </c>
      <c r="AO597" s="141" t="s">
        <v>1</v>
      </c>
      <c r="AP597" s="2">
        <v>0</v>
      </c>
    </row>
    <row r="598" spans="1:42" x14ac:dyDescent="0.25">
      <c r="A598" s="2" t="s">
        <v>757</v>
      </c>
      <c r="B598" s="47">
        <v>44386</v>
      </c>
      <c r="C598" s="2" t="s">
        <v>6</v>
      </c>
      <c r="D598" s="2" t="s">
        <v>38</v>
      </c>
      <c r="E598" s="2" t="s">
        <v>210</v>
      </c>
      <c r="F598" s="2" t="s">
        <v>2384</v>
      </c>
      <c r="G598" s="2" t="s">
        <v>3</v>
      </c>
      <c r="H598" s="2" t="s">
        <v>2470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635979583.37</v>
      </c>
      <c r="R598" s="1">
        <v>0</v>
      </c>
      <c r="S598" s="1">
        <v>603405099.04999995</v>
      </c>
      <c r="T598" s="1">
        <v>0</v>
      </c>
      <c r="U598" s="2" t="s">
        <v>0</v>
      </c>
      <c r="V598" s="1">
        <v>0</v>
      </c>
      <c r="W598" s="1">
        <v>28081452</v>
      </c>
      <c r="X598" s="2" t="s">
        <v>0</v>
      </c>
      <c r="Y598" s="1">
        <v>4493032.32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41" t="s">
        <v>1</v>
      </c>
      <c r="AN598" s="2" t="s">
        <v>1</v>
      </c>
      <c r="AO598" s="141" t="s">
        <v>1</v>
      </c>
      <c r="AP598" s="2">
        <v>0</v>
      </c>
    </row>
    <row r="599" spans="1:42" x14ac:dyDescent="0.25">
      <c r="A599" s="2" t="s">
        <v>758</v>
      </c>
      <c r="B599" s="47">
        <v>44386</v>
      </c>
      <c r="C599" s="2" t="s">
        <v>27</v>
      </c>
      <c r="D599" s="2" t="s">
        <v>38</v>
      </c>
      <c r="E599" s="2" t="s">
        <v>4</v>
      </c>
      <c r="F599" s="2" t="s">
        <v>1472</v>
      </c>
      <c r="G599" s="2" t="s">
        <v>13</v>
      </c>
      <c r="H599" s="2" t="s">
        <v>1</v>
      </c>
      <c r="I599" s="1" t="s">
        <v>2471</v>
      </c>
      <c r="J599" s="1" t="s">
        <v>1</v>
      </c>
      <c r="K599" s="1" t="s">
        <v>2472</v>
      </c>
      <c r="L599" s="1" t="s">
        <v>2473</v>
      </c>
      <c r="M599" s="1">
        <v>68513530.5</v>
      </c>
      <c r="N599" s="2" t="s">
        <v>12</v>
      </c>
      <c r="O599" s="2" t="s">
        <v>2474</v>
      </c>
      <c r="P599" s="2" t="s">
        <v>2475</v>
      </c>
      <c r="Q599" s="1">
        <v>-48971520</v>
      </c>
      <c r="R599" s="1">
        <v>0</v>
      </c>
      <c r="S599" s="1">
        <v>-48971520</v>
      </c>
      <c r="T599" s="1">
        <v>0</v>
      </c>
      <c r="U599" s="2" t="s">
        <v>0</v>
      </c>
      <c r="V599" s="1">
        <v>0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41" t="s">
        <v>1</v>
      </c>
      <c r="AN599" s="2" t="s">
        <v>1</v>
      </c>
      <c r="AO599" s="141" t="s">
        <v>1</v>
      </c>
      <c r="AP599" s="2">
        <v>0</v>
      </c>
    </row>
    <row r="600" spans="1:42" x14ac:dyDescent="0.25">
      <c r="A600" s="2" t="s">
        <v>759</v>
      </c>
      <c r="B600" s="47">
        <v>44386</v>
      </c>
      <c r="C600" s="2" t="s">
        <v>27</v>
      </c>
      <c r="D600" s="2" t="s">
        <v>38</v>
      </c>
      <c r="E600" s="2" t="s">
        <v>4</v>
      </c>
      <c r="F600" s="2" t="s">
        <v>1470</v>
      </c>
      <c r="G600" s="2" t="s">
        <v>3</v>
      </c>
      <c r="H600" s="2" t="s">
        <v>2476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409295331.648</v>
      </c>
      <c r="R600" s="1">
        <v>0</v>
      </c>
      <c r="S600" s="1">
        <v>313260459.59999996</v>
      </c>
      <c r="T600" s="1">
        <v>0</v>
      </c>
      <c r="U600" s="2" t="s">
        <v>0</v>
      </c>
      <c r="V600" s="1">
        <v>0</v>
      </c>
      <c r="W600" s="1">
        <v>82788682.799999997</v>
      </c>
      <c r="X600" s="2" t="s">
        <v>0</v>
      </c>
      <c r="Y600" s="1">
        <v>13246189.248000002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41" t="s">
        <v>1</v>
      </c>
      <c r="AN600" s="2" t="s">
        <v>1</v>
      </c>
      <c r="AO600" s="141" t="s">
        <v>1</v>
      </c>
      <c r="AP600" s="2">
        <v>0</v>
      </c>
    </row>
    <row r="601" spans="1:42" x14ac:dyDescent="0.25">
      <c r="A601" s="2" t="s">
        <v>760</v>
      </c>
      <c r="B601" s="47">
        <v>44386</v>
      </c>
      <c r="C601" s="2" t="s">
        <v>27</v>
      </c>
      <c r="D601" s="2" t="s">
        <v>38</v>
      </c>
      <c r="E601" s="2" t="s">
        <v>4</v>
      </c>
      <c r="F601" s="2" t="s">
        <v>1472</v>
      </c>
      <c r="G601" s="2" t="s">
        <v>3</v>
      </c>
      <c r="H601" s="2" t="s">
        <v>2477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1100</v>
      </c>
      <c r="P601" s="2" t="s">
        <v>1101</v>
      </c>
      <c r="Q601" s="1">
        <v>32108784</v>
      </c>
      <c r="R601" s="1">
        <v>0</v>
      </c>
      <c r="S601" s="1">
        <v>19894680</v>
      </c>
      <c r="T601" s="1">
        <v>10529400</v>
      </c>
      <c r="U601" s="2" t="s">
        <v>9</v>
      </c>
      <c r="V601" s="1">
        <v>1684704</v>
      </c>
      <c r="W601" s="1">
        <v>0</v>
      </c>
      <c r="X601" s="2" t="s">
        <v>0</v>
      </c>
      <c r="Y601" s="1">
        <v>0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41" t="s">
        <v>1</v>
      </c>
      <c r="AN601" s="2" t="s">
        <v>1</v>
      </c>
      <c r="AO601" s="141" t="s">
        <v>1</v>
      </c>
      <c r="AP601" s="2">
        <v>0</v>
      </c>
    </row>
    <row r="602" spans="1:42" x14ac:dyDescent="0.25">
      <c r="A602" s="2" t="s">
        <v>761</v>
      </c>
      <c r="B602" s="47">
        <v>44386</v>
      </c>
      <c r="C602" s="2" t="s">
        <v>27</v>
      </c>
      <c r="D602" s="2" t="s">
        <v>38</v>
      </c>
      <c r="E602" s="2" t="s">
        <v>4</v>
      </c>
      <c r="F602" s="2" t="s">
        <v>1470</v>
      </c>
      <c r="G602" s="2" t="s">
        <v>3</v>
      </c>
      <c r="H602" s="2" t="s">
        <v>2478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189768906.13600001</v>
      </c>
      <c r="R602" s="1">
        <v>0</v>
      </c>
      <c r="S602" s="1">
        <v>153973027.75</v>
      </c>
      <c r="T602" s="1">
        <v>0</v>
      </c>
      <c r="U602" s="2" t="s">
        <v>0</v>
      </c>
      <c r="V602" s="1">
        <v>0</v>
      </c>
      <c r="W602" s="1">
        <v>30858515.850000001</v>
      </c>
      <c r="X602" s="2" t="s">
        <v>9</v>
      </c>
      <c r="Y602" s="1">
        <v>4937362.5360000003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41" t="s">
        <v>1</v>
      </c>
      <c r="AN602" s="2" t="s">
        <v>1</v>
      </c>
      <c r="AO602" s="141" t="s">
        <v>1</v>
      </c>
      <c r="AP602" s="2">
        <v>0</v>
      </c>
    </row>
    <row r="603" spans="1:42" x14ac:dyDescent="0.25">
      <c r="A603" s="2" t="s">
        <v>762</v>
      </c>
      <c r="B603" s="47">
        <v>44386</v>
      </c>
      <c r="C603" s="2" t="s">
        <v>27</v>
      </c>
      <c r="D603" s="2" t="s">
        <v>38</v>
      </c>
      <c r="E603" s="2" t="s">
        <v>4</v>
      </c>
      <c r="F603" s="2" t="s">
        <v>1472</v>
      </c>
      <c r="G603" s="2" t="s">
        <v>3</v>
      </c>
      <c r="H603" s="2" t="s">
        <v>2479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926</v>
      </c>
      <c r="P603" s="2" t="s">
        <v>927</v>
      </c>
      <c r="Q603" s="1">
        <v>58678763.520000003</v>
      </c>
      <c r="R603" s="1">
        <v>0</v>
      </c>
      <c r="S603" s="1">
        <v>6650853</v>
      </c>
      <c r="T603" s="1">
        <v>44851647</v>
      </c>
      <c r="U603" s="2" t="s">
        <v>9</v>
      </c>
      <c r="V603" s="1">
        <v>7176263.5199999996</v>
      </c>
      <c r="W603" s="1">
        <v>0</v>
      </c>
      <c r="X603" s="2" t="s">
        <v>0</v>
      </c>
      <c r="Y603" s="1">
        <v>0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41" t="s">
        <v>1</v>
      </c>
      <c r="AN603" s="2" t="s">
        <v>1</v>
      </c>
      <c r="AO603" s="141" t="s">
        <v>1</v>
      </c>
      <c r="AP603" s="2">
        <v>0</v>
      </c>
    </row>
    <row r="604" spans="1:42" x14ac:dyDescent="0.25">
      <c r="A604" s="2" t="s">
        <v>763</v>
      </c>
      <c r="B604" s="47">
        <v>44386</v>
      </c>
      <c r="C604" s="2" t="s">
        <v>27</v>
      </c>
      <c r="D604" s="2" t="s">
        <v>38</v>
      </c>
      <c r="E604" s="2" t="s">
        <v>4</v>
      </c>
      <c r="F604" s="2" t="s">
        <v>1470</v>
      </c>
      <c r="G604" s="2" t="s">
        <v>3</v>
      </c>
      <c r="H604" s="2" t="s">
        <v>2480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895516688.95000005</v>
      </c>
      <c r="R604" s="1">
        <v>0</v>
      </c>
      <c r="S604" s="1">
        <v>640294637.35000002</v>
      </c>
      <c r="T604" s="1">
        <v>0</v>
      </c>
      <c r="U604" s="2" t="s">
        <v>0</v>
      </c>
      <c r="V604" s="1">
        <v>0</v>
      </c>
      <c r="W604" s="1">
        <v>220019010</v>
      </c>
      <c r="X604" s="2" t="s">
        <v>9</v>
      </c>
      <c r="Y604" s="1">
        <v>35203041.600000001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41" t="s">
        <v>1</v>
      </c>
      <c r="AN604" s="2" t="s">
        <v>1</v>
      </c>
      <c r="AO604" s="141" t="s">
        <v>1</v>
      </c>
      <c r="AP604" s="2">
        <v>0</v>
      </c>
    </row>
    <row r="605" spans="1:42" x14ac:dyDescent="0.25">
      <c r="A605" s="2" t="s">
        <v>607</v>
      </c>
      <c r="B605" s="47">
        <v>44384</v>
      </c>
      <c r="C605" s="2" t="s">
        <v>35</v>
      </c>
      <c r="D605" s="2" t="s">
        <v>38</v>
      </c>
      <c r="E605" s="2" t="s">
        <v>208</v>
      </c>
      <c r="F605" s="2" t="s">
        <v>1236</v>
      </c>
      <c r="G605" s="2" t="s">
        <v>3</v>
      </c>
      <c r="H605" s="2" t="s">
        <v>2481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154300640</v>
      </c>
      <c r="R605" s="1">
        <v>0</v>
      </c>
      <c r="S605" s="1">
        <v>151476910</v>
      </c>
      <c r="T605" s="1">
        <v>0</v>
      </c>
      <c r="U605" s="2" t="s">
        <v>0</v>
      </c>
      <c r="V605" s="1">
        <v>0</v>
      </c>
      <c r="W605" s="1">
        <v>2434250</v>
      </c>
      <c r="X605" s="2" t="s">
        <v>0</v>
      </c>
      <c r="Y605" s="1">
        <v>389480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41" t="s">
        <v>1</v>
      </c>
      <c r="AN605" s="2" t="s">
        <v>1</v>
      </c>
      <c r="AO605" s="141" t="s">
        <v>1</v>
      </c>
      <c r="AP605" s="2">
        <v>0</v>
      </c>
    </row>
    <row r="606" spans="1:42" x14ac:dyDescent="0.25">
      <c r="A606" s="2" t="s">
        <v>765</v>
      </c>
      <c r="B606" s="47">
        <v>44386</v>
      </c>
      <c r="C606" s="2" t="s">
        <v>6</v>
      </c>
      <c r="D606" s="2" t="s">
        <v>33</v>
      </c>
      <c r="E606" s="2" t="s">
        <v>204</v>
      </c>
      <c r="F606" s="2" t="s">
        <v>1220</v>
      </c>
      <c r="G606" s="2" t="s">
        <v>3</v>
      </c>
      <c r="H606" s="139" t="s">
        <v>2482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2884203654.6299992</v>
      </c>
      <c r="R606" s="1">
        <v>0</v>
      </c>
      <c r="S606" s="1">
        <v>2205388327.6000009</v>
      </c>
      <c r="T606" s="1">
        <v>0</v>
      </c>
      <c r="U606" s="2" t="s">
        <v>0</v>
      </c>
      <c r="V606" s="1">
        <v>0</v>
      </c>
      <c r="W606" s="1">
        <v>585185626.74999988</v>
      </c>
      <c r="X606" s="2" t="s">
        <v>9</v>
      </c>
      <c r="Y606" s="1">
        <v>93629700.280000016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41" t="s">
        <v>1</v>
      </c>
      <c r="AN606" s="2" t="s">
        <v>1</v>
      </c>
      <c r="AO606" s="141" t="s">
        <v>1</v>
      </c>
      <c r="AP606" s="2">
        <v>0</v>
      </c>
    </row>
    <row r="607" spans="1:42" x14ac:dyDescent="0.25">
      <c r="A607" s="2" t="s">
        <v>766</v>
      </c>
      <c r="B607" s="47">
        <v>44386</v>
      </c>
      <c r="C607" s="2" t="s">
        <v>6</v>
      </c>
      <c r="D607" s="2" t="s">
        <v>33</v>
      </c>
      <c r="E607" s="2" t="s">
        <v>204</v>
      </c>
      <c r="F607" s="2" t="s">
        <v>1220</v>
      </c>
      <c r="G607" s="2" t="s">
        <v>3</v>
      </c>
      <c r="H607" s="2" t="s">
        <v>2483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740</v>
      </c>
      <c r="P607" s="2" t="s">
        <v>915</v>
      </c>
      <c r="Q607" s="1">
        <v>53533807.650000013</v>
      </c>
      <c r="R607" s="1">
        <v>0</v>
      </c>
      <c r="S607" s="1">
        <v>53533807.650000013</v>
      </c>
      <c r="T607" s="1">
        <v>0</v>
      </c>
      <c r="U607" s="2" t="s">
        <v>0</v>
      </c>
      <c r="V607" s="1">
        <v>0</v>
      </c>
      <c r="W607" s="1">
        <v>0</v>
      </c>
      <c r="X607" s="2" t="s">
        <v>0</v>
      </c>
      <c r="Y607" s="1">
        <v>0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41" t="s">
        <v>1</v>
      </c>
      <c r="AN607" s="2" t="s">
        <v>1</v>
      </c>
      <c r="AO607" s="141" t="s">
        <v>1</v>
      </c>
      <c r="AP607" s="2">
        <v>0</v>
      </c>
    </row>
    <row r="608" spans="1:42" x14ac:dyDescent="0.25">
      <c r="A608" s="2" t="s">
        <v>767</v>
      </c>
      <c r="B608" s="47">
        <v>44386</v>
      </c>
      <c r="C608" s="2" t="s">
        <v>6</v>
      </c>
      <c r="D608" s="2" t="s">
        <v>33</v>
      </c>
      <c r="E608" s="2" t="s">
        <v>204</v>
      </c>
      <c r="F608" s="2" t="s">
        <v>1220</v>
      </c>
      <c r="G608" s="2" t="s">
        <v>3</v>
      </c>
      <c r="H608" s="2" t="s">
        <v>2484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127520455.59999999</v>
      </c>
      <c r="R608" s="1">
        <v>0</v>
      </c>
      <c r="S608" s="1">
        <v>106081289.2</v>
      </c>
      <c r="T608" s="1">
        <v>0</v>
      </c>
      <c r="U608" s="2" t="s">
        <v>0</v>
      </c>
      <c r="V608" s="1">
        <v>0</v>
      </c>
      <c r="W608" s="1">
        <v>18482040</v>
      </c>
      <c r="X608" s="2" t="s">
        <v>0</v>
      </c>
      <c r="Y608" s="1">
        <v>2957126.4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41" t="s">
        <v>1</v>
      </c>
      <c r="AN608" s="2" t="s">
        <v>1</v>
      </c>
      <c r="AO608" s="141" t="s">
        <v>1</v>
      </c>
      <c r="AP608" s="2">
        <v>0</v>
      </c>
    </row>
    <row r="609" spans="1:42" x14ac:dyDescent="0.25">
      <c r="A609" s="2" t="s">
        <v>768</v>
      </c>
      <c r="B609" s="47">
        <v>44386</v>
      </c>
      <c r="C609" s="2" t="s">
        <v>27</v>
      </c>
      <c r="D609" s="2" t="s">
        <v>33</v>
      </c>
      <c r="E609" s="2" t="s">
        <v>32</v>
      </c>
      <c r="F609" s="2" t="s">
        <v>2485</v>
      </c>
      <c r="G609" s="2" t="s">
        <v>3</v>
      </c>
      <c r="H609" s="2" t="s">
        <v>2486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2277916089.618</v>
      </c>
      <c r="R609" s="1">
        <v>0</v>
      </c>
      <c r="S609" s="1">
        <v>1639773763.6499999</v>
      </c>
      <c r="T609" s="1">
        <v>0</v>
      </c>
      <c r="U609" s="2" t="s">
        <v>0</v>
      </c>
      <c r="V609" s="1">
        <v>0</v>
      </c>
      <c r="W609" s="1">
        <v>550122694.79999995</v>
      </c>
      <c r="X609" s="2" t="s">
        <v>9</v>
      </c>
      <c r="Y609" s="1">
        <v>88019631.168000028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41" t="s">
        <v>1</v>
      </c>
      <c r="AN609" s="2" t="s">
        <v>1</v>
      </c>
      <c r="AO609" s="141" t="s">
        <v>1</v>
      </c>
      <c r="AP609" s="2">
        <v>0</v>
      </c>
    </row>
    <row r="610" spans="1:42" x14ac:dyDescent="0.25">
      <c r="A610" s="2" t="s">
        <v>608</v>
      </c>
      <c r="B610" s="47">
        <v>44384</v>
      </c>
      <c r="C610" s="2" t="s">
        <v>35</v>
      </c>
      <c r="D610" s="2" t="s">
        <v>38</v>
      </c>
      <c r="E610" s="2" t="s">
        <v>208</v>
      </c>
      <c r="F610" s="2" t="s">
        <v>1237</v>
      </c>
      <c r="G610" s="2" t="s">
        <v>3</v>
      </c>
      <c r="H610" s="2" t="s">
        <v>2487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2488</v>
      </c>
      <c r="P610" s="2" t="s">
        <v>2489</v>
      </c>
      <c r="Q610" s="1">
        <v>2650310</v>
      </c>
      <c r="R610" s="1">
        <v>0</v>
      </c>
      <c r="S610" s="1">
        <v>0</v>
      </c>
      <c r="T610" s="1">
        <v>2284750</v>
      </c>
      <c r="U610" s="2" t="s">
        <v>9</v>
      </c>
      <c r="V610" s="1">
        <v>365560</v>
      </c>
      <c r="W610" s="1">
        <v>0</v>
      </c>
      <c r="X610" s="2" t="s">
        <v>0</v>
      </c>
      <c r="Y610" s="1">
        <v>0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41" t="s">
        <v>1</v>
      </c>
      <c r="AN610" s="2" t="s">
        <v>1</v>
      </c>
      <c r="AO610" s="141" t="s">
        <v>1</v>
      </c>
      <c r="AP610" s="2">
        <v>0</v>
      </c>
    </row>
    <row r="611" spans="1:42" x14ac:dyDescent="0.25">
      <c r="A611" s="2" t="s">
        <v>609</v>
      </c>
      <c r="B611" s="47">
        <v>44384</v>
      </c>
      <c r="C611" s="2" t="s">
        <v>35</v>
      </c>
      <c r="D611" s="2" t="s">
        <v>38</v>
      </c>
      <c r="E611" s="2" t="s">
        <v>208</v>
      </c>
      <c r="F611" s="2" t="s">
        <v>1236</v>
      </c>
      <c r="G611" s="2" t="s">
        <v>3</v>
      </c>
      <c r="H611" s="2" t="s">
        <v>2490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145509032.5</v>
      </c>
      <c r="R611" s="1">
        <v>0</v>
      </c>
      <c r="S611" s="1">
        <v>145282832.5</v>
      </c>
      <c r="T611" s="1">
        <v>0</v>
      </c>
      <c r="U611" s="2" t="s">
        <v>0</v>
      </c>
      <c r="V611" s="1">
        <v>0</v>
      </c>
      <c r="W611" s="1">
        <v>195000</v>
      </c>
      <c r="X611" s="2" t="s">
        <v>0</v>
      </c>
      <c r="Y611" s="1">
        <v>31200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41" t="s">
        <v>1</v>
      </c>
      <c r="AN611" s="2" t="s">
        <v>1</v>
      </c>
      <c r="AO611" s="141" t="s">
        <v>1</v>
      </c>
      <c r="AP611" s="2">
        <v>0</v>
      </c>
    </row>
    <row r="612" spans="1:42" x14ac:dyDescent="0.25">
      <c r="A612" s="2" t="s">
        <v>610</v>
      </c>
      <c r="B612" s="47">
        <v>44384</v>
      </c>
      <c r="C612" s="2" t="s">
        <v>35</v>
      </c>
      <c r="D612" s="2" t="s">
        <v>38</v>
      </c>
      <c r="E612" s="2" t="s">
        <v>208</v>
      </c>
      <c r="F612" s="2" t="s">
        <v>1237</v>
      </c>
      <c r="G612" s="2" t="s">
        <v>3</v>
      </c>
      <c r="H612" s="2" t="s">
        <v>2491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2492</v>
      </c>
      <c r="P612" s="2" t="s">
        <v>2493</v>
      </c>
      <c r="Q612" s="1">
        <v>15860000</v>
      </c>
      <c r="R612" s="1">
        <v>0</v>
      </c>
      <c r="S612" s="1">
        <v>15860000</v>
      </c>
      <c r="T612" s="1">
        <v>0</v>
      </c>
      <c r="U612" s="2" t="s">
        <v>0</v>
      </c>
      <c r="V612" s="1">
        <v>0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41" t="s">
        <v>1</v>
      </c>
      <c r="AN612" s="2" t="s">
        <v>1</v>
      </c>
      <c r="AO612" s="141" t="s">
        <v>1</v>
      </c>
      <c r="AP612" s="2">
        <v>0</v>
      </c>
    </row>
    <row r="613" spans="1:42" x14ac:dyDescent="0.25">
      <c r="A613" s="2" t="s">
        <v>611</v>
      </c>
      <c r="B613" s="47">
        <v>44384</v>
      </c>
      <c r="C613" s="2" t="s">
        <v>35</v>
      </c>
      <c r="D613" s="2" t="s">
        <v>38</v>
      </c>
      <c r="E613" s="2" t="s">
        <v>208</v>
      </c>
      <c r="F613" s="2" t="s">
        <v>1236</v>
      </c>
      <c r="G613" s="2" t="s">
        <v>3</v>
      </c>
      <c r="H613" s="2" t="s">
        <v>2494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624335918.75</v>
      </c>
      <c r="R613" s="1">
        <v>0</v>
      </c>
      <c r="S613" s="1">
        <v>601267288.75</v>
      </c>
      <c r="T613" s="1">
        <v>0</v>
      </c>
      <c r="U613" s="2" t="s">
        <v>0</v>
      </c>
      <c r="V613" s="1">
        <v>0</v>
      </c>
      <c r="W613" s="1">
        <v>19886750</v>
      </c>
      <c r="X613" s="2" t="s">
        <v>0</v>
      </c>
      <c r="Y613" s="1">
        <v>3181880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41" t="s">
        <v>1</v>
      </c>
      <c r="AN613" s="2" t="s">
        <v>1</v>
      </c>
      <c r="AO613" s="141" t="s">
        <v>1</v>
      </c>
      <c r="AP613" s="2">
        <v>0</v>
      </c>
    </row>
    <row r="614" spans="1:42" x14ac:dyDescent="0.25">
      <c r="A614" s="2" t="s">
        <v>678</v>
      </c>
      <c r="B614" s="47">
        <v>44385</v>
      </c>
      <c r="C614" s="2" t="s">
        <v>35</v>
      </c>
      <c r="D614" s="2" t="s">
        <v>38</v>
      </c>
      <c r="E614" s="2" t="s">
        <v>208</v>
      </c>
      <c r="F614" s="2" t="s">
        <v>1249</v>
      </c>
      <c r="G614" s="2" t="s">
        <v>3</v>
      </c>
      <c r="H614" s="2" t="s">
        <v>2495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1037114013.85</v>
      </c>
      <c r="R614" s="1">
        <v>0</v>
      </c>
      <c r="S614" s="1">
        <v>921551822.5</v>
      </c>
      <c r="T614" s="1">
        <v>0</v>
      </c>
      <c r="U614" s="2" t="s">
        <v>0</v>
      </c>
      <c r="V614" s="1">
        <v>0</v>
      </c>
      <c r="W614" s="1">
        <v>99622578.75</v>
      </c>
      <c r="X614" s="2" t="s">
        <v>9</v>
      </c>
      <c r="Y614" s="1">
        <v>15939612.6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41" t="s">
        <v>1</v>
      </c>
      <c r="AN614" s="2" t="s">
        <v>1</v>
      </c>
      <c r="AO614" s="141" t="s">
        <v>1</v>
      </c>
      <c r="AP614" s="2">
        <v>0</v>
      </c>
    </row>
    <row r="615" spans="1:42" x14ac:dyDescent="0.25">
      <c r="A615" s="2" t="s">
        <v>679</v>
      </c>
      <c r="B615" s="47">
        <v>44385</v>
      </c>
      <c r="C615" s="2" t="s">
        <v>35</v>
      </c>
      <c r="D615" s="2" t="s">
        <v>38</v>
      </c>
      <c r="E615" s="2" t="s">
        <v>208</v>
      </c>
      <c r="F615" s="2" t="s">
        <v>2496</v>
      </c>
      <c r="G615" s="2" t="s">
        <v>3</v>
      </c>
      <c r="H615" s="2" t="s">
        <v>2497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2498</v>
      </c>
      <c r="P615" s="2" t="s">
        <v>2499</v>
      </c>
      <c r="Q615" s="1">
        <v>63375000</v>
      </c>
      <c r="R615" s="1">
        <v>0</v>
      </c>
      <c r="S615" s="1">
        <v>63375000</v>
      </c>
      <c r="T615" s="1">
        <v>0</v>
      </c>
      <c r="U615" s="2" t="s">
        <v>0</v>
      </c>
      <c r="V615" s="1">
        <v>0</v>
      </c>
      <c r="W615" s="1">
        <v>0</v>
      </c>
      <c r="X615" s="2" t="s">
        <v>0</v>
      </c>
      <c r="Y615" s="1">
        <v>0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41" t="s">
        <v>1</v>
      </c>
      <c r="AN615" s="2" t="s">
        <v>1</v>
      </c>
      <c r="AO615" s="141" t="s">
        <v>1</v>
      </c>
      <c r="AP615" s="2">
        <v>0</v>
      </c>
    </row>
    <row r="616" spans="1:42" x14ac:dyDescent="0.25">
      <c r="A616" s="2" t="s">
        <v>680</v>
      </c>
      <c r="B616" s="47">
        <v>44385</v>
      </c>
      <c r="C616" s="2" t="s">
        <v>35</v>
      </c>
      <c r="D616" s="2" t="s">
        <v>38</v>
      </c>
      <c r="E616" s="2" t="s">
        <v>208</v>
      </c>
      <c r="F616" s="2" t="s">
        <v>1249</v>
      </c>
      <c r="G616" s="2" t="s">
        <v>3</v>
      </c>
      <c r="H616" s="2" t="s">
        <v>2500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173651046.25</v>
      </c>
      <c r="R616" s="1">
        <v>0</v>
      </c>
      <c r="S616" s="1">
        <v>161899956.25</v>
      </c>
      <c r="T616" s="1">
        <v>0</v>
      </c>
      <c r="U616" s="2" t="s">
        <v>0</v>
      </c>
      <c r="V616" s="1">
        <v>0</v>
      </c>
      <c r="W616" s="1">
        <v>10130250</v>
      </c>
      <c r="X616" s="2" t="s">
        <v>9</v>
      </c>
      <c r="Y616" s="1">
        <v>1620840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41" t="s">
        <v>1</v>
      </c>
      <c r="AN616" s="2" t="s">
        <v>1</v>
      </c>
      <c r="AO616" s="141" t="s">
        <v>1</v>
      </c>
      <c r="AP616" s="2">
        <v>0</v>
      </c>
    </row>
    <row r="617" spans="1:42" x14ac:dyDescent="0.25">
      <c r="A617" s="2" t="s">
        <v>776</v>
      </c>
      <c r="B617" s="47">
        <v>44386</v>
      </c>
      <c r="C617" s="2" t="s">
        <v>6</v>
      </c>
      <c r="D617" s="2" t="s">
        <v>26</v>
      </c>
      <c r="E617" s="2" t="s">
        <v>198</v>
      </c>
      <c r="F617" s="2" t="s">
        <v>2501</v>
      </c>
      <c r="G617" s="2" t="s">
        <v>3</v>
      </c>
      <c r="H617" s="2" t="s">
        <v>2502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4734550707.3820028</v>
      </c>
      <c r="R617" s="1">
        <v>0</v>
      </c>
      <c r="S617" s="1">
        <v>3508744424.8000011</v>
      </c>
      <c r="T617" s="1">
        <v>0</v>
      </c>
      <c r="U617" s="2" t="s">
        <v>0</v>
      </c>
      <c r="V617" s="1">
        <v>0</v>
      </c>
      <c r="W617" s="1">
        <v>1056729553.9499998</v>
      </c>
      <c r="X617" s="2" t="s">
        <v>0</v>
      </c>
      <c r="Y617" s="1">
        <v>169076728.63200003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41" t="s">
        <v>1</v>
      </c>
      <c r="AN617" s="2" t="s">
        <v>1</v>
      </c>
      <c r="AO617" s="141" t="s">
        <v>1</v>
      </c>
      <c r="AP617" s="2">
        <v>0</v>
      </c>
    </row>
    <row r="618" spans="1:42" x14ac:dyDescent="0.25">
      <c r="A618" s="2" t="s">
        <v>777</v>
      </c>
      <c r="B618" s="47">
        <v>44386</v>
      </c>
      <c r="C618" s="2" t="s">
        <v>27</v>
      </c>
      <c r="D618" s="2" t="s">
        <v>26</v>
      </c>
      <c r="E618" s="2" t="s">
        <v>251</v>
      </c>
      <c r="F618" s="2" t="s">
        <v>1225</v>
      </c>
      <c r="G618" s="2" t="s">
        <v>3</v>
      </c>
      <c r="H618" s="2" t="s">
        <v>2503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1065358650.9360001</v>
      </c>
      <c r="R618" s="1">
        <v>0</v>
      </c>
      <c r="S618" s="1">
        <v>616611417.45000005</v>
      </c>
      <c r="T618" s="1">
        <v>0</v>
      </c>
      <c r="U618" s="2" t="s">
        <v>0</v>
      </c>
      <c r="V618" s="1">
        <v>0</v>
      </c>
      <c r="W618" s="1">
        <v>386851063.34999996</v>
      </c>
      <c r="X618" s="2" t="s">
        <v>9</v>
      </c>
      <c r="Y618" s="1">
        <v>61896170.136000007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41" t="s">
        <v>1</v>
      </c>
      <c r="AN618" s="2" t="s">
        <v>1</v>
      </c>
      <c r="AO618" s="141" t="s">
        <v>1</v>
      </c>
      <c r="AP618" s="2">
        <v>0</v>
      </c>
    </row>
    <row r="619" spans="1:42" x14ac:dyDescent="0.25">
      <c r="A619" s="2" t="s">
        <v>778</v>
      </c>
      <c r="B619" s="47">
        <v>44386</v>
      </c>
      <c r="C619" s="2" t="s">
        <v>27</v>
      </c>
      <c r="D619" s="2" t="s">
        <v>26</v>
      </c>
      <c r="E619" s="2" t="s">
        <v>251</v>
      </c>
      <c r="F619" s="2" t="s">
        <v>1521</v>
      </c>
      <c r="G619" s="2" t="s">
        <v>3</v>
      </c>
      <c r="H619" s="2" t="s">
        <v>2504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2301</v>
      </c>
      <c r="P619" s="2" t="s">
        <v>2302</v>
      </c>
      <c r="Q619" s="1">
        <v>34944037.5</v>
      </c>
      <c r="R619" s="1">
        <v>0</v>
      </c>
      <c r="S619" s="1">
        <v>33119508.299999997</v>
      </c>
      <c r="T619" s="1">
        <v>1572870</v>
      </c>
      <c r="U619" s="2" t="s">
        <v>9</v>
      </c>
      <c r="V619" s="1">
        <v>251659.2</v>
      </c>
      <c r="W619" s="1">
        <v>0</v>
      </c>
      <c r="X619" s="2" t="s">
        <v>0</v>
      </c>
      <c r="Y619" s="1">
        <v>0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41" t="s">
        <v>1</v>
      </c>
      <c r="AN619" s="2" t="s">
        <v>1</v>
      </c>
      <c r="AO619" s="141" t="s">
        <v>1</v>
      </c>
      <c r="AP619" s="2">
        <v>0</v>
      </c>
    </row>
    <row r="620" spans="1:42" x14ac:dyDescent="0.25">
      <c r="A620" s="2" t="s">
        <v>779</v>
      </c>
      <c r="B620" s="47">
        <v>44386</v>
      </c>
      <c r="C620" s="2" t="s">
        <v>27</v>
      </c>
      <c r="D620" s="2" t="s">
        <v>26</v>
      </c>
      <c r="E620" s="2" t="s">
        <v>251</v>
      </c>
      <c r="F620" s="2" t="s">
        <v>1225</v>
      </c>
      <c r="G620" s="2" t="s">
        <v>3</v>
      </c>
      <c r="H620" s="2" t="s">
        <v>2505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1170365956.8400002</v>
      </c>
      <c r="R620" s="1">
        <v>0</v>
      </c>
      <c r="S620" s="1">
        <v>872779744.17999983</v>
      </c>
      <c r="T620" s="1">
        <v>0</v>
      </c>
      <c r="U620" s="2" t="s">
        <v>0</v>
      </c>
      <c r="V620" s="1">
        <v>0</v>
      </c>
      <c r="W620" s="1">
        <v>256539838.5</v>
      </c>
      <c r="X620" s="2" t="s">
        <v>9</v>
      </c>
      <c r="Y620" s="1">
        <v>41046374.160000004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41" t="s">
        <v>1</v>
      </c>
      <c r="AN620" s="2" t="s">
        <v>1</v>
      </c>
      <c r="AO620" s="141" t="s">
        <v>1</v>
      </c>
      <c r="AP620" s="2">
        <v>0</v>
      </c>
    </row>
    <row r="621" spans="1:42" x14ac:dyDescent="0.25">
      <c r="A621" s="2" t="s">
        <v>780</v>
      </c>
      <c r="B621" s="47">
        <v>44386</v>
      </c>
      <c r="C621" s="2" t="s">
        <v>6</v>
      </c>
      <c r="D621" s="2" t="s">
        <v>24</v>
      </c>
      <c r="E621" s="2" t="s">
        <v>194</v>
      </c>
      <c r="F621" s="2" t="s">
        <v>2394</v>
      </c>
      <c r="G621" s="2" t="s">
        <v>3</v>
      </c>
      <c r="H621" s="2" t="s">
        <v>2506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3682435487.4919996</v>
      </c>
      <c r="R621" s="1">
        <v>0</v>
      </c>
      <c r="S621" s="1">
        <v>2771031242.1500006</v>
      </c>
      <c r="T621" s="1">
        <v>0</v>
      </c>
      <c r="U621" s="2" t="s">
        <v>0</v>
      </c>
      <c r="V621" s="1">
        <v>0</v>
      </c>
      <c r="W621" s="1">
        <v>785693314.95000005</v>
      </c>
      <c r="X621" s="2" t="s">
        <v>9</v>
      </c>
      <c r="Y621" s="1">
        <v>125710930.39200002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41" t="s">
        <v>1</v>
      </c>
      <c r="AN621" s="2" t="s">
        <v>1</v>
      </c>
      <c r="AO621" s="141" t="s">
        <v>1</v>
      </c>
      <c r="AP621" s="2">
        <v>0</v>
      </c>
    </row>
    <row r="622" spans="1:42" x14ac:dyDescent="0.25">
      <c r="A622" s="2" t="s">
        <v>781</v>
      </c>
      <c r="B622" s="47">
        <v>44386</v>
      </c>
      <c r="C622" s="2" t="s">
        <v>27</v>
      </c>
      <c r="D622" s="2" t="s">
        <v>24</v>
      </c>
      <c r="E622" s="2" t="s">
        <v>356</v>
      </c>
      <c r="F622" s="2" t="s">
        <v>981</v>
      </c>
      <c r="G622" s="2" t="s">
        <v>3</v>
      </c>
      <c r="H622" s="2" t="s">
        <v>2507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1329950816.5580001</v>
      </c>
      <c r="R622" s="1">
        <v>0</v>
      </c>
      <c r="S622" s="1">
        <v>907580506.44999993</v>
      </c>
      <c r="T622" s="1">
        <v>0</v>
      </c>
      <c r="U622" s="2" t="s">
        <v>0</v>
      </c>
      <c r="V622" s="1">
        <v>0</v>
      </c>
      <c r="W622" s="1">
        <v>364112336.30000007</v>
      </c>
      <c r="X622" s="2" t="s">
        <v>9</v>
      </c>
      <c r="Y622" s="1">
        <v>58257973.807999998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41" t="s">
        <v>1</v>
      </c>
      <c r="AN622" s="2" t="s">
        <v>1</v>
      </c>
      <c r="AO622" s="141" t="s">
        <v>1</v>
      </c>
      <c r="AP622" s="2">
        <v>0</v>
      </c>
    </row>
    <row r="623" spans="1:42" x14ac:dyDescent="0.25">
      <c r="A623" s="2" t="s">
        <v>782</v>
      </c>
      <c r="B623" s="47">
        <v>44386</v>
      </c>
      <c r="C623" s="2" t="s">
        <v>27</v>
      </c>
      <c r="D623" s="2" t="s">
        <v>24</v>
      </c>
      <c r="E623" s="2" t="s">
        <v>356</v>
      </c>
      <c r="F623" s="2" t="s">
        <v>982</v>
      </c>
      <c r="G623" s="2" t="s">
        <v>3</v>
      </c>
      <c r="H623" s="2" t="s">
        <v>2508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1783</v>
      </c>
      <c r="P623" s="2" t="s">
        <v>1784</v>
      </c>
      <c r="Q623" s="1">
        <v>179284079.676</v>
      </c>
      <c r="R623" s="1">
        <v>0</v>
      </c>
      <c r="S623" s="1">
        <v>115319613.59999999</v>
      </c>
      <c r="T623" s="1">
        <v>55141781.100000001</v>
      </c>
      <c r="U623" s="2" t="s">
        <v>9</v>
      </c>
      <c r="V623" s="1">
        <v>8822684.9759999998</v>
      </c>
      <c r="W623" s="1">
        <v>0</v>
      </c>
      <c r="X623" s="2" t="s">
        <v>0</v>
      </c>
      <c r="Y623" s="1">
        <v>0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41" t="s">
        <v>1</v>
      </c>
      <c r="AN623" s="2" t="s">
        <v>1</v>
      </c>
      <c r="AO623" s="141" t="s">
        <v>1</v>
      </c>
      <c r="AP623" s="2">
        <v>0</v>
      </c>
    </row>
    <row r="624" spans="1:42" x14ac:dyDescent="0.25">
      <c r="A624" s="2" t="s">
        <v>783</v>
      </c>
      <c r="B624" s="47">
        <v>44386</v>
      </c>
      <c r="C624" s="2" t="s">
        <v>27</v>
      </c>
      <c r="D624" s="2" t="s">
        <v>24</v>
      </c>
      <c r="E624" s="2" t="s">
        <v>356</v>
      </c>
      <c r="F624" s="2" t="s">
        <v>981</v>
      </c>
      <c r="G624" s="2" t="s">
        <v>3</v>
      </c>
      <c r="H624" s="2" t="s">
        <v>2509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183996719.69999999</v>
      </c>
      <c r="R624" s="1">
        <v>0</v>
      </c>
      <c r="S624" s="1">
        <v>107514428.09999999</v>
      </c>
      <c r="T624" s="1">
        <v>0</v>
      </c>
      <c r="U624" s="2" t="s">
        <v>0</v>
      </c>
      <c r="V624" s="1">
        <v>0</v>
      </c>
      <c r="W624" s="1">
        <v>65933010</v>
      </c>
      <c r="X624" s="2" t="s">
        <v>9</v>
      </c>
      <c r="Y624" s="1">
        <v>10549281.6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41" t="s">
        <v>1</v>
      </c>
      <c r="AN624" s="2" t="s">
        <v>1</v>
      </c>
      <c r="AO624" s="141" t="s">
        <v>1</v>
      </c>
      <c r="AP624" s="2">
        <v>0</v>
      </c>
    </row>
    <row r="625" spans="1:42" x14ac:dyDescent="0.25">
      <c r="A625" s="2" t="s">
        <v>784</v>
      </c>
      <c r="B625" s="47">
        <v>44386</v>
      </c>
      <c r="C625" s="2" t="s">
        <v>6</v>
      </c>
      <c r="D625" s="2" t="s">
        <v>22</v>
      </c>
      <c r="E625" s="2" t="s">
        <v>192</v>
      </c>
      <c r="F625" s="2" t="s">
        <v>2510</v>
      </c>
      <c r="G625" s="2" t="s">
        <v>3</v>
      </c>
      <c r="H625" s="2" t="s">
        <v>2511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3876487190.4099994</v>
      </c>
      <c r="R625" s="1">
        <v>0</v>
      </c>
      <c r="S625" s="1">
        <v>2824011030.1000004</v>
      </c>
      <c r="T625" s="1">
        <v>0</v>
      </c>
      <c r="U625" s="2" t="s">
        <v>0</v>
      </c>
      <c r="V625" s="1">
        <v>0</v>
      </c>
      <c r="W625" s="1">
        <v>907307034.75</v>
      </c>
      <c r="X625" s="2" t="s">
        <v>9</v>
      </c>
      <c r="Y625" s="1">
        <v>145169125.55999997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41" t="s">
        <v>1</v>
      </c>
      <c r="AN625" s="2" t="s">
        <v>1</v>
      </c>
      <c r="AO625" s="141" t="s">
        <v>1</v>
      </c>
      <c r="AP625" s="2">
        <v>0</v>
      </c>
    </row>
    <row r="626" spans="1:42" x14ac:dyDescent="0.25">
      <c r="A626" s="2" t="s">
        <v>785</v>
      </c>
      <c r="B626" s="47">
        <v>44386</v>
      </c>
      <c r="C626" s="2" t="s">
        <v>6</v>
      </c>
      <c r="D626" s="2" t="s">
        <v>901</v>
      </c>
      <c r="E626" s="2" t="s">
        <v>902</v>
      </c>
      <c r="F626" s="2" t="s">
        <v>2512</v>
      </c>
      <c r="G626" s="2" t="s">
        <v>3</v>
      </c>
      <c r="H626" s="2" t="s">
        <v>2513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</v>
      </c>
      <c r="P626" s="2" t="s">
        <v>1</v>
      </c>
      <c r="Q626" s="1">
        <v>3104441547.4719996</v>
      </c>
      <c r="R626" s="1">
        <v>0</v>
      </c>
      <c r="S626" s="1">
        <v>2433897777.3500004</v>
      </c>
      <c r="T626" s="1">
        <v>0</v>
      </c>
      <c r="U626" s="2" t="s">
        <v>0</v>
      </c>
      <c r="V626" s="1">
        <v>0</v>
      </c>
      <c r="W626" s="1">
        <v>571484980.45000005</v>
      </c>
      <c r="X626" s="2" t="s">
        <v>9</v>
      </c>
      <c r="Y626" s="1">
        <v>91437596.872000009</v>
      </c>
      <c r="Z626" s="1">
        <v>0</v>
      </c>
      <c r="AA626" s="2" t="s">
        <v>0</v>
      </c>
      <c r="AB626" s="1">
        <v>0</v>
      </c>
      <c r="AC626" s="1">
        <v>7056660</v>
      </c>
      <c r="AD626" s="2" t="s">
        <v>0</v>
      </c>
      <c r="AE626" s="1">
        <v>564532.80000000005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41" t="s">
        <v>1</v>
      </c>
      <c r="AN626" s="2" t="s">
        <v>1</v>
      </c>
      <c r="AO626" s="141" t="s">
        <v>1</v>
      </c>
      <c r="AP626" s="2">
        <v>0</v>
      </c>
    </row>
    <row r="627" spans="1:42" x14ac:dyDescent="0.25">
      <c r="A627" s="2" t="s">
        <v>786</v>
      </c>
      <c r="B627" s="47">
        <v>44386</v>
      </c>
      <c r="C627" s="2" t="s">
        <v>27</v>
      </c>
      <c r="D627" s="2" t="s">
        <v>901</v>
      </c>
      <c r="E627" s="2" t="s">
        <v>905</v>
      </c>
      <c r="F627" s="2" t="s">
        <v>2514</v>
      </c>
      <c r="G627" s="2" t="s">
        <v>3</v>
      </c>
      <c r="H627" s="2" t="s">
        <v>2515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66938600.400000006</v>
      </c>
      <c r="R627" s="1">
        <v>0</v>
      </c>
      <c r="S627" s="1">
        <v>0</v>
      </c>
      <c r="T627" s="1">
        <v>0</v>
      </c>
      <c r="U627" s="2" t="s">
        <v>0</v>
      </c>
      <c r="V627" s="1">
        <v>0</v>
      </c>
      <c r="W627" s="1">
        <v>57705690</v>
      </c>
      <c r="X627" s="2" t="s">
        <v>9</v>
      </c>
      <c r="Y627" s="1">
        <v>9232910.3999999985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41" t="s">
        <v>1</v>
      </c>
      <c r="AN627" s="2" t="s">
        <v>1</v>
      </c>
      <c r="AO627" s="141" t="s">
        <v>1</v>
      </c>
      <c r="AP627" s="2">
        <v>0</v>
      </c>
    </row>
    <row r="628" spans="1:42" x14ac:dyDescent="0.25">
      <c r="A628" s="2" t="s">
        <v>787</v>
      </c>
      <c r="B628" s="47">
        <v>44386</v>
      </c>
      <c r="C628" s="2" t="s">
        <v>6</v>
      </c>
      <c r="D628" s="2" t="s">
        <v>19</v>
      </c>
      <c r="E628" s="2" t="s">
        <v>185</v>
      </c>
      <c r="F628" s="2" t="s">
        <v>1021</v>
      </c>
      <c r="G628" s="2" t="s">
        <v>3</v>
      </c>
      <c r="H628" s="2" t="s">
        <v>2516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2567605162.5299997</v>
      </c>
      <c r="R628" s="1">
        <v>0</v>
      </c>
      <c r="S628" s="1">
        <v>1897021834.95</v>
      </c>
      <c r="T628" s="1">
        <v>0</v>
      </c>
      <c r="U628" s="2" t="s">
        <v>0</v>
      </c>
      <c r="V628" s="1">
        <v>0</v>
      </c>
      <c r="W628" s="1">
        <v>578089075.5</v>
      </c>
      <c r="X628" s="2" t="s">
        <v>9</v>
      </c>
      <c r="Y628" s="1">
        <v>92494252.079999983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41" t="s">
        <v>1</v>
      </c>
      <c r="AN628" s="2" t="s">
        <v>1</v>
      </c>
      <c r="AO628" s="141" t="s">
        <v>1</v>
      </c>
      <c r="AP628" s="2">
        <v>0</v>
      </c>
    </row>
    <row r="629" spans="1:42" x14ac:dyDescent="0.25">
      <c r="A629" s="2" t="s">
        <v>788</v>
      </c>
      <c r="B629" s="47">
        <v>44386</v>
      </c>
      <c r="C629" s="2" t="s">
        <v>6</v>
      </c>
      <c r="D629" s="2" t="s">
        <v>17</v>
      </c>
      <c r="E629" s="2" t="s">
        <v>183</v>
      </c>
      <c r="F629" s="2" t="s">
        <v>2517</v>
      </c>
      <c r="G629" s="2" t="s">
        <v>3</v>
      </c>
      <c r="H629" s="2" t="s">
        <v>2518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409281747.49999994</v>
      </c>
      <c r="R629" s="1">
        <v>0</v>
      </c>
      <c r="S629" s="1">
        <v>365056828.69999993</v>
      </c>
      <c r="T629" s="1">
        <v>0</v>
      </c>
      <c r="U629" s="2" t="s">
        <v>0</v>
      </c>
      <c r="V629" s="1">
        <v>0</v>
      </c>
      <c r="W629" s="1">
        <v>38124930</v>
      </c>
      <c r="X629" s="2" t="s">
        <v>0</v>
      </c>
      <c r="Y629" s="1">
        <v>6099988.7999999998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41" t="s">
        <v>1</v>
      </c>
      <c r="AN629" s="2" t="s">
        <v>1</v>
      </c>
      <c r="AO629" s="141" t="s">
        <v>1</v>
      </c>
      <c r="AP629" s="2">
        <v>0</v>
      </c>
    </row>
    <row r="630" spans="1:42" x14ac:dyDescent="0.25">
      <c r="A630" s="2" t="s">
        <v>789</v>
      </c>
      <c r="B630" s="47">
        <v>44386</v>
      </c>
      <c r="C630" s="2" t="s">
        <v>6</v>
      </c>
      <c r="D630" s="2" t="s">
        <v>17</v>
      </c>
      <c r="E630" s="2" t="s">
        <v>183</v>
      </c>
      <c r="F630" s="2" t="s">
        <v>2517</v>
      </c>
      <c r="G630" s="2" t="s">
        <v>3</v>
      </c>
      <c r="H630" s="2" t="s">
        <v>2519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1663</v>
      </c>
      <c r="P630" s="2" t="s">
        <v>1664</v>
      </c>
      <c r="Q630" s="1">
        <v>48916518.600000001</v>
      </c>
      <c r="R630" s="1">
        <v>0</v>
      </c>
      <c r="S630" s="1">
        <v>48802722.600000001</v>
      </c>
      <c r="T630" s="1">
        <v>98100</v>
      </c>
      <c r="U630" s="2" t="s">
        <v>9</v>
      </c>
      <c r="V630" s="1">
        <v>15696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41" t="s">
        <v>1</v>
      </c>
      <c r="AN630" s="2" t="s">
        <v>1</v>
      </c>
      <c r="AO630" s="141" t="s">
        <v>1</v>
      </c>
      <c r="AP630" s="2">
        <v>0</v>
      </c>
    </row>
    <row r="631" spans="1:42" x14ac:dyDescent="0.25">
      <c r="A631" s="2" t="s">
        <v>790</v>
      </c>
      <c r="B631" s="47">
        <v>44386</v>
      </c>
      <c r="C631" s="2" t="s">
        <v>6</v>
      </c>
      <c r="D631" s="2" t="s">
        <v>17</v>
      </c>
      <c r="E631" s="2" t="s">
        <v>183</v>
      </c>
      <c r="F631" s="2" t="s">
        <v>2517</v>
      </c>
      <c r="G631" s="2" t="s">
        <v>3</v>
      </c>
      <c r="H631" s="2" t="s">
        <v>2520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102133825.34</v>
      </c>
      <c r="R631" s="1">
        <v>0</v>
      </c>
      <c r="S631" s="1">
        <v>79555940.299999997</v>
      </c>
      <c r="T631" s="1">
        <v>0</v>
      </c>
      <c r="U631" s="2" t="s">
        <v>0</v>
      </c>
      <c r="V631" s="1">
        <v>0</v>
      </c>
      <c r="W631" s="1">
        <v>19463694</v>
      </c>
      <c r="X631" s="2" t="s">
        <v>9</v>
      </c>
      <c r="Y631" s="1">
        <v>3114191.04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41" t="s">
        <v>1</v>
      </c>
      <c r="AN631" s="2" t="s">
        <v>1</v>
      </c>
      <c r="AO631" s="141" t="s">
        <v>1</v>
      </c>
      <c r="AP631" s="2">
        <v>0</v>
      </c>
    </row>
    <row r="632" spans="1:42" x14ac:dyDescent="0.25">
      <c r="A632" s="2" t="s">
        <v>791</v>
      </c>
      <c r="B632" s="47">
        <v>44386</v>
      </c>
      <c r="C632" s="2" t="s">
        <v>6</v>
      </c>
      <c r="D632" s="2" t="s">
        <v>17</v>
      </c>
      <c r="E632" s="2" t="s">
        <v>183</v>
      </c>
      <c r="F632" s="2" t="s">
        <v>2517</v>
      </c>
      <c r="G632" s="2" t="s">
        <v>3</v>
      </c>
      <c r="H632" s="2" t="s">
        <v>2521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2522</v>
      </c>
      <c r="P632" s="2" t="s">
        <v>2523</v>
      </c>
      <c r="Q632" s="1">
        <v>61076180.200000003</v>
      </c>
      <c r="R632" s="1">
        <v>0</v>
      </c>
      <c r="S632" s="1">
        <v>17765422.600000001</v>
      </c>
      <c r="T632" s="1">
        <v>37336860</v>
      </c>
      <c r="U632" s="2" t="s">
        <v>9</v>
      </c>
      <c r="V632" s="1">
        <v>5973897.5999999996</v>
      </c>
      <c r="W632" s="1">
        <v>0</v>
      </c>
      <c r="X632" s="2" t="s">
        <v>0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41" t="s">
        <v>1</v>
      </c>
      <c r="AN632" s="2" t="s">
        <v>1</v>
      </c>
      <c r="AO632" s="141" t="s">
        <v>1</v>
      </c>
      <c r="AP632" s="2">
        <v>0</v>
      </c>
    </row>
    <row r="633" spans="1:42" x14ac:dyDescent="0.25">
      <c r="A633" s="2" t="s">
        <v>792</v>
      </c>
      <c r="B633" s="47">
        <v>44386</v>
      </c>
      <c r="C633" s="2" t="s">
        <v>6</v>
      </c>
      <c r="D633" s="2" t="s">
        <v>17</v>
      </c>
      <c r="E633" s="2" t="s">
        <v>183</v>
      </c>
      <c r="F633" s="2" t="s">
        <v>2517</v>
      </c>
      <c r="G633" s="2" t="s">
        <v>3</v>
      </c>
      <c r="H633" s="2" t="s">
        <v>2524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1267040888.5899999</v>
      </c>
      <c r="R633" s="1">
        <v>0</v>
      </c>
      <c r="S633" s="1">
        <v>913652341.75</v>
      </c>
      <c r="T633" s="1">
        <v>0</v>
      </c>
      <c r="U633" s="2" t="s">
        <v>0</v>
      </c>
      <c r="V633" s="1">
        <v>0</v>
      </c>
      <c r="W633" s="1">
        <v>304645299</v>
      </c>
      <c r="X633" s="2" t="s">
        <v>9</v>
      </c>
      <c r="Y633" s="1">
        <v>48743247.839999996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41" t="s">
        <v>1</v>
      </c>
      <c r="AN633" s="2" t="s">
        <v>1</v>
      </c>
      <c r="AO633" s="141" t="s">
        <v>1</v>
      </c>
      <c r="AP633" s="2">
        <v>0</v>
      </c>
    </row>
    <row r="634" spans="1:42" x14ac:dyDescent="0.25">
      <c r="A634" s="2" t="s">
        <v>793</v>
      </c>
      <c r="B634" s="47">
        <v>44386</v>
      </c>
      <c r="C634" s="2" t="s">
        <v>6</v>
      </c>
      <c r="D634" s="2" t="s">
        <v>17</v>
      </c>
      <c r="E634" s="2" t="s">
        <v>183</v>
      </c>
      <c r="F634" s="2" t="s">
        <v>2517</v>
      </c>
      <c r="G634" s="2" t="s">
        <v>3</v>
      </c>
      <c r="H634" s="2" t="s">
        <v>2525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2526</v>
      </c>
      <c r="P634" s="2" t="s">
        <v>2527</v>
      </c>
      <c r="Q634" s="1">
        <v>34448796</v>
      </c>
      <c r="R634" s="1">
        <v>0</v>
      </c>
      <c r="S634" s="1">
        <v>34335000</v>
      </c>
      <c r="T634" s="1">
        <v>98100</v>
      </c>
      <c r="U634" s="2" t="s">
        <v>9</v>
      </c>
      <c r="V634" s="1">
        <v>15696</v>
      </c>
      <c r="W634" s="1">
        <v>0</v>
      </c>
      <c r="X634" s="2" t="s">
        <v>0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41" t="s">
        <v>1</v>
      </c>
      <c r="AN634" s="2" t="s">
        <v>1</v>
      </c>
      <c r="AO634" s="141" t="s">
        <v>1</v>
      </c>
      <c r="AP634" s="2">
        <v>0</v>
      </c>
    </row>
    <row r="635" spans="1:42" x14ac:dyDescent="0.25">
      <c r="A635" s="2" t="s">
        <v>794</v>
      </c>
      <c r="B635" s="47">
        <v>44386</v>
      </c>
      <c r="C635" s="2" t="s">
        <v>6</v>
      </c>
      <c r="D635" s="2" t="s">
        <v>17</v>
      </c>
      <c r="E635" s="2" t="s">
        <v>183</v>
      </c>
      <c r="F635" s="2" t="s">
        <v>2517</v>
      </c>
      <c r="G635" s="2" t="s">
        <v>3</v>
      </c>
      <c r="H635" s="2" t="s">
        <v>2528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514799108.39999998</v>
      </c>
      <c r="R635" s="1">
        <v>0</v>
      </c>
      <c r="S635" s="1">
        <v>480114087.60000002</v>
      </c>
      <c r="T635" s="1">
        <v>0</v>
      </c>
      <c r="U635" s="2" t="s">
        <v>0</v>
      </c>
      <c r="V635" s="1">
        <v>0</v>
      </c>
      <c r="W635" s="1">
        <v>29900880</v>
      </c>
      <c r="X635" s="2" t="s">
        <v>9</v>
      </c>
      <c r="Y635" s="1">
        <v>4784140.8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41" t="s">
        <v>1</v>
      </c>
      <c r="AN635" s="2" t="s">
        <v>1</v>
      </c>
      <c r="AO635" s="141" t="s">
        <v>1</v>
      </c>
      <c r="AP635" s="2">
        <v>0</v>
      </c>
    </row>
    <row r="636" spans="1:42" x14ac:dyDescent="0.25">
      <c r="A636" s="2" t="s">
        <v>795</v>
      </c>
      <c r="B636" s="47">
        <v>44386</v>
      </c>
      <c r="C636" s="2" t="s">
        <v>6</v>
      </c>
      <c r="D636" s="2" t="s">
        <v>17</v>
      </c>
      <c r="E636" s="2" t="s">
        <v>183</v>
      </c>
      <c r="F636" s="2" t="s">
        <v>2517</v>
      </c>
      <c r="G636" s="2" t="s">
        <v>3</v>
      </c>
      <c r="H636" s="2" t="s">
        <v>2529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2530</v>
      </c>
      <c r="P636" s="2" t="s">
        <v>2531</v>
      </c>
      <c r="Q636" s="1">
        <v>11265150</v>
      </c>
      <c r="R636" s="1">
        <v>0</v>
      </c>
      <c r="S636" s="1">
        <v>11265150</v>
      </c>
      <c r="T636" s="1">
        <v>0</v>
      </c>
      <c r="U636" s="2" t="s">
        <v>0</v>
      </c>
      <c r="V636" s="1">
        <v>0</v>
      </c>
      <c r="W636" s="1">
        <v>0</v>
      </c>
      <c r="X636" s="2" t="s">
        <v>0</v>
      </c>
      <c r="Y636" s="1">
        <v>0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41" t="s">
        <v>1</v>
      </c>
      <c r="AN636" s="2" t="s">
        <v>1</v>
      </c>
      <c r="AO636" s="141" t="s">
        <v>1</v>
      </c>
      <c r="AP636" s="2">
        <v>0</v>
      </c>
    </row>
    <row r="637" spans="1:42" x14ac:dyDescent="0.25">
      <c r="A637" s="2" t="s">
        <v>796</v>
      </c>
      <c r="B637" s="47">
        <v>44386</v>
      </c>
      <c r="C637" s="2" t="s">
        <v>6</v>
      </c>
      <c r="D637" s="2" t="s">
        <v>17</v>
      </c>
      <c r="E637" s="2" t="s">
        <v>183</v>
      </c>
      <c r="F637" s="2" t="s">
        <v>2517</v>
      </c>
      <c r="G637" s="2" t="s">
        <v>3</v>
      </c>
      <c r="H637" s="2" t="s">
        <v>2532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461988262.09599996</v>
      </c>
      <c r="R637" s="1">
        <v>0</v>
      </c>
      <c r="S637" s="1">
        <v>281593513.45000005</v>
      </c>
      <c r="T637" s="1">
        <v>0</v>
      </c>
      <c r="U637" s="2" t="s">
        <v>0</v>
      </c>
      <c r="V637" s="1">
        <v>0</v>
      </c>
      <c r="W637" s="1">
        <v>155512714.34999999</v>
      </c>
      <c r="X637" s="2" t="s">
        <v>0</v>
      </c>
      <c r="Y637" s="1">
        <v>24882034.296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41" t="s">
        <v>1</v>
      </c>
      <c r="AN637" s="2" t="s">
        <v>1</v>
      </c>
      <c r="AO637" s="141" t="s">
        <v>1</v>
      </c>
      <c r="AP637" s="2">
        <v>0</v>
      </c>
    </row>
    <row r="638" spans="1:42" x14ac:dyDescent="0.25">
      <c r="A638" s="2" t="s">
        <v>797</v>
      </c>
      <c r="B638" s="47">
        <v>44386</v>
      </c>
      <c r="C638" s="2" t="s">
        <v>6</v>
      </c>
      <c r="D638" s="2" t="s">
        <v>17</v>
      </c>
      <c r="E638" s="2" t="s">
        <v>183</v>
      </c>
      <c r="F638" s="2" t="s">
        <v>2517</v>
      </c>
      <c r="G638" s="2" t="s">
        <v>3</v>
      </c>
      <c r="H638" s="2" t="s">
        <v>2533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2534</v>
      </c>
      <c r="P638" s="2" t="s">
        <v>2535</v>
      </c>
      <c r="Q638" s="1">
        <v>91789717.5</v>
      </c>
      <c r="R638" s="1">
        <v>0</v>
      </c>
      <c r="S638" s="1">
        <v>91789717.5</v>
      </c>
      <c r="T638" s="1">
        <v>0</v>
      </c>
      <c r="U638" s="2" t="s">
        <v>0</v>
      </c>
      <c r="V638" s="1">
        <v>0</v>
      </c>
      <c r="W638" s="1">
        <v>0</v>
      </c>
      <c r="X638" s="2" t="s">
        <v>0</v>
      </c>
      <c r="Y638" s="1">
        <v>0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41" t="s">
        <v>1</v>
      </c>
      <c r="AN638" s="2" t="s">
        <v>1</v>
      </c>
      <c r="AO638" s="141" t="s">
        <v>1</v>
      </c>
      <c r="AP638" s="2">
        <v>0</v>
      </c>
    </row>
    <row r="639" spans="1:42" x14ac:dyDescent="0.25">
      <c r="A639" s="2" t="s">
        <v>798</v>
      </c>
      <c r="B639" s="47">
        <v>44386</v>
      </c>
      <c r="C639" s="2" t="s">
        <v>6</v>
      </c>
      <c r="D639" s="2" t="s">
        <v>10</v>
      </c>
      <c r="E639" s="2" t="s">
        <v>178</v>
      </c>
      <c r="F639" s="2" t="s">
        <v>2536</v>
      </c>
      <c r="G639" s="2" t="s">
        <v>3</v>
      </c>
      <c r="H639" s="2" t="s">
        <v>2537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123657073.73999999</v>
      </c>
      <c r="R639" s="1">
        <v>0</v>
      </c>
      <c r="S639" s="1">
        <v>50606869.5</v>
      </c>
      <c r="T639" s="1">
        <v>0</v>
      </c>
      <c r="U639" s="2" t="s">
        <v>0</v>
      </c>
      <c r="V639" s="1">
        <v>0</v>
      </c>
      <c r="W639" s="1">
        <v>62974314</v>
      </c>
      <c r="X639" s="2" t="s">
        <v>9</v>
      </c>
      <c r="Y639" s="1">
        <v>10075890.24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41" t="s">
        <v>1</v>
      </c>
      <c r="AN639" s="2" t="s">
        <v>1</v>
      </c>
      <c r="AO639" s="141" t="s">
        <v>1</v>
      </c>
      <c r="AP639" s="2">
        <v>0</v>
      </c>
    </row>
    <row r="640" spans="1:42" x14ac:dyDescent="0.25">
      <c r="A640" s="2" t="s">
        <v>799</v>
      </c>
      <c r="B640" s="47">
        <v>44386</v>
      </c>
      <c r="C640" s="2" t="s">
        <v>6</v>
      </c>
      <c r="D640" s="2" t="s">
        <v>7</v>
      </c>
      <c r="E640" s="2" t="s">
        <v>736</v>
      </c>
      <c r="F640" s="2" t="s">
        <v>2538</v>
      </c>
      <c r="G640" s="2" t="s">
        <v>3</v>
      </c>
      <c r="H640" s="2" t="s">
        <v>2539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314729259.60000002</v>
      </c>
      <c r="R640" s="1">
        <v>0</v>
      </c>
      <c r="S640" s="1">
        <v>168015870</v>
      </c>
      <c r="T640" s="1">
        <v>0</v>
      </c>
      <c r="U640" s="2" t="s">
        <v>0</v>
      </c>
      <c r="V640" s="1">
        <v>0</v>
      </c>
      <c r="W640" s="1">
        <v>126477060</v>
      </c>
      <c r="X640" s="2" t="s">
        <v>9</v>
      </c>
      <c r="Y640" s="1">
        <v>20236329.600000001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41" t="s">
        <v>1</v>
      </c>
      <c r="AN640" s="2" t="s">
        <v>1</v>
      </c>
      <c r="AO640" s="141" t="s">
        <v>1</v>
      </c>
      <c r="AP640" s="2">
        <v>0</v>
      </c>
    </row>
    <row r="641" spans="1:42" x14ac:dyDescent="0.25">
      <c r="A641" s="2" t="s">
        <v>800</v>
      </c>
      <c r="B641" s="47">
        <v>44386</v>
      </c>
      <c r="C641" s="2" t="s">
        <v>6</v>
      </c>
      <c r="D641" s="2" t="s">
        <v>5</v>
      </c>
      <c r="E641" s="2" t="s">
        <v>175</v>
      </c>
      <c r="F641" s="2" t="s">
        <v>1123</v>
      </c>
      <c r="G641" s="2" t="s">
        <v>3</v>
      </c>
      <c r="H641" s="2" t="s">
        <v>2540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101412510</v>
      </c>
      <c r="R641" s="1">
        <v>0</v>
      </c>
      <c r="S641" s="1">
        <v>101412510</v>
      </c>
      <c r="T641" s="1">
        <v>0</v>
      </c>
      <c r="U641" s="2" t="s">
        <v>0</v>
      </c>
      <c r="V641" s="1">
        <v>0</v>
      </c>
      <c r="W641" s="1">
        <v>0</v>
      </c>
      <c r="X641" s="2" t="s">
        <v>0</v>
      </c>
      <c r="Y641" s="1">
        <v>0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41" t="s">
        <v>1</v>
      </c>
      <c r="AN641" s="2" t="s">
        <v>1</v>
      </c>
      <c r="AO641" s="141" t="s">
        <v>1</v>
      </c>
      <c r="AP641" s="2">
        <v>0</v>
      </c>
    </row>
    <row r="642" spans="1:42" x14ac:dyDescent="0.25">
      <c r="A642" s="2" t="s">
        <v>801</v>
      </c>
      <c r="B642" s="47">
        <v>44386</v>
      </c>
      <c r="C642" s="2" t="s">
        <v>6</v>
      </c>
      <c r="D642" s="2" t="s">
        <v>5</v>
      </c>
      <c r="E642" s="2" t="s">
        <v>175</v>
      </c>
      <c r="F642" s="2" t="s">
        <v>1123</v>
      </c>
      <c r="G642" s="2" t="s">
        <v>3</v>
      </c>
      <c r="H642" s="2" t="s">
        <v>2541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2542</v>
      </c>
      <c r="P642" s="2" t="s">
        <v>2543</v>
      </c>
      <c r="Q642" s="1">
        <v>18666598.800000001</v>
      </c>
      <c r="R642" s="1">
        <v>0</v>
      </c>
      <c r="S642" s="1">
        <v>12847830</v>
      </c>
      <c r="T642" s="1">
        <v>5016180</v>
      </c>
      <c r="U642" s="2" t="s">
        <v>9</v>
      </c>
      <c r="V642" s="1">
        <v>802588.8</v>
      </c>
      <c r="W642" s="1">
        <v>0</v>
      </c>
      <c r="X642" s="2" t="s">
        <v>0</v>
      </c>
      <c r="Y642" s="1">
        <v>0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41" t="s">
        <v>1</v>
      </c>
      <c r="AN642" s="2" t="s">
        <v>1</v>
      </c>
      <c r="AO642" s="141" t="s">
        <v>1</v>
      </c>
      <c r="AP642" s="2">
        <v>0</v>
      </c>
    </row>
    <row r="643" spans="1:42" x14ac:dyDescent="0.25">
      <c r="A643" s="2" t="s">
        <v>802</v>
      </c>
      <c r="B643" s="47">
        <v>44386</v>
      </c>
      <c r="C643" s="2" t="s">
        <v>6</v>
      </c>
      <c r="D643" s="2" t="s">
        <v>5</v>
      </c>
      <c r="E643" s="2" t="s">
        <v>175</v>
      </c>
      <c r="F643" s="2" t="s">
        <v>1123</v>
      </c>
      <c r="G643" s="2" t="s">
        <v>3</v>
      </c>
      <c r="H643" s="2" t="s">
        <v>2544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703726303.54799998</v>
      </c>
      <c r="R643" s="1">
        <v>0</v>
      </c>
      <c r="S643" s="1">
        <v>617404305.80000007</v>
      </c>
      <c r="T643" s="1">
        <v>0</v>
      </c>
      <c r="U643" s="2" t="s">
        <v>0</v>
      </c>
      <c r="V643" s="1">
        <v>0</v>
      </c>
      <c r="W643" s="1">
        <v>74415515.299999997</v>
      </c>
      <c r="X643" s="2" t="s">
        <v>0</v>
      </c>
      <c r="Y643" s="1">
        <v>11906482.448000001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41" t="s">
        <v>1</v>
      </c>
      <c r="AN643" s="2" t="s">
        <v>1</v>
      </c>
      <c r="AO643" s="141" t="s">
        <v>1</v>
      </c>
      <c r="AP643" s="2">
        <v>0</v>
      </c>
    </row>
    <row r="644" spans="1:42" x14ac:dyDescent="0.25">
      <c r="A644" s="2" t="s">
        <v>803</v>
      </c>
      <c r="B644" s="47">
        <v>44386</v>
      </c>
      <c r="C644" s="2" t="s">
        <v>6</v>
      </c>
      <c r="D644" s="2" t="s">
        <v>5</v>
      </c>
      <c r="E644" s="2" t="s">
        <v>175</v>
      </c>
      <c r="F644" s="2" t="s">
        <v>1123</v>
      </c>
      <c r="G644" s="2" t="s">
        <v>3</v>
      </c>
      <c r="H644" s="2" t="s">
        <v>2545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923</v>
      </c>
      <c r="P644" s="2" t="s">
        <v>1010</v>
      </c>
      <c r="Q644" s="1">
        <v>16303467.9</v>
      </c>
      <c r="R644" s="1">
        <v>0</v>
      </c>
      <c r="S644" s="1">
        <v>13348565.1</v>
      </c>
      <c r="T644" s="1">
        <v>2547330</v>
      </c>
      <c r="U644" s="2" t="s">
        <v>9</v>
      </c>
      <c r="V644" s="1">
        <v>407572.8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41" t="s">
        <v>1</v>
      </c>
      <c r="AN644" s="2" t="s">
        <v>1</v>
      </c>
      <c r="AO644" s="141" t="s">
        <v>1</v>
      </c>
      <c r="AP644" s="2">
        <v>0</v>
      </c>
    </row>
    <row r="645" spans="1:42" x14ac:dyDescent="0.25">
      <c r="A645" s="2" t="s">
        <v>804</v>
      </c>
      <c r="B645" s="47">
        <v>44386</v>
      </c>
      <c r="C645" s="2" t="s">
        <v>6</v>
      </c>
      <c r="D645" s="2" t="s">
        <v>1245</v>
      </c>
      <c r="E645" s="2" t="s">
        <v>1246</v>
      </c>
      <c r="F645" s="2" t="s">
        <v>2546</v>
      </c>
      <c r="G645" s="2" t="s">
        <v>3</v>
      </c>
      <c r="H645" s="2" t="s">
        <v>2547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1375</v>
      </c>
      <c r="P645" s="2" t="s">
        <v>1376</v>
      </c>
      <c r="Q645" s="1">
        <v>7739534.0999999996</v>
      </c>
      <c r="R645" s="1">
        <v>0</v>
      </c>
      <c r="S645" s="1">
        <v>7739534.0999999996</v>
      </c>
      <c r="T645" s="1">
        <v>0</v>
      </c>
      <c r="U645" s="2" t="s">
        <v>0</v>
      </c>
      <c r="V645" s="1">
        <v>0</v>
      </c>
      <c r="W645" s="1">
        <v>0</v>
      </c>
      <c r="X645" s="2" t="s">
        <v>0</v>
      </c>
      <c r="Y645" s="1">
        <v>0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41" t="s">
        <v>1</v>
      </c>
      <c r="AN645" s="2" t="s">
        <v>1</v>
      </c>
      <c r="AO645" s="141" t="s">
        <v>1</v>
      </c>
      <c r="AP645" s="2">
        <v>0</v>
      </c>
    </row>
    <row r="646" spans="1:42" x14ac:dyDescent="0.25">
      <c r="A646" s="2" t="s">
        <v>805</v>
      </c>
      <c r="B646" s="47">
        <v>44386</v>
      </c>
      <c r="C646" s="2" t="s">
        <v>6</v>
      </c>
      <c r="D646" s="2" t="s">
        <v>1245</v>
      </c>
      <c r="E646" s="2" t="s">
        <v>1246</v>
      </c>
      <c r="F646" s="2" t="s">
        <v>2546</v>
      </c>
      <c r="G646" s="2" t="s">
        <v>3</v>
      </c>
      <c r="H646" s="2" t="s">
        <v>2548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6075006</v>
      </c>
      <c r="R646" s="1">
        <v>0</v>
      </c>
      <c r="S646" s="1">
        <v>1030050</v>
      </c>
      <c r="T646" s="1">
        <v>0</v>
      </c>
      <c r="U646" s="2" t="s">
        <v>0</v>
      </c>
      <c r="V646" s="1">
        <v>0</v>
      </c>
      <c r="W646" s="1">
        <v>4349100</v>
      </c>
      <c r="X646" s="2" t="s">
        <v>0</v>
      </c>
      <c r="Y646" s="1">
        <v>695856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41" t="s">
        <v>1</v>
      </c>
      <c r="AN646" s="2" t="s">
        <v>1</v>
      </c>
      <c r="AO646" s="141" t="s">
        <v>1</v>
      </c>
      <c r="AP646" s="2">
        <v>0</v>
      </c>
    </row>
    <row r="647" spans="1:42" x14ac:dyDescent="0.25">
      <c r="A647" s="2" t="s">
        <v>806</v>
      </c>
      <c r="B647" s="47">
        <v>44386</v>
      </c>
      <c r="C647" s="2" t="s">
        <v>6</v>
      </c>
      <c r="D647" s="2" t="s">
        <v>1245</v>
      </c>
      <c r="E647" s="2" t="s">
        <v>1246</v>
      </c>
      <c r="F647" s="2" t="s">
        <v>2546</v>
      </c>
      <c r="G647" s="2" t="s">
        <v>3</v>
      </c>
      <c r="H647" s="2" t="s">
        <v>2549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21245059.199999999</v>
      </c>
      <c r="R647" s="1">
        <v>0</v>
      </c>
      <c r="S647" s="1">
        <v>14159361.600000001</v>
      </c>
      <c r="T647" s="1">
        <v>0</v>
      </c>
      <c r="U647" s="2" t="s">
        <v>0</v>
      </c>
      <c r="V647" s="1">
        <v>0</v>
      </c>
      <c r="W647" s="1">
        <v>6108360</v>
      </c>
      <c r="X647" s="2" t="s">
        <v>0</v>
      </c>
      <c r="Y647" s="1">
        <v>977337.6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41" t="s">
        <v>1</v>
      </c>
      <c r="AN647" s="2" t="s">
        <v>1</v>
      </c>
      <c r="AO647" s="141" t="s">
        <v>1</v>
      </c>
      <c r="AP647" s="2">
        <v>0</v>
      </c>
    </row>
    <row r="648" spans="1:42" x14ac:dyDescent="0.25">
      <c r="A648" s="2" t="s">
        <v>807</v>
      </c>
      <c r="B648" s="47">
        <v>44386</v>
      </c>
      <c r="C648" s="2" t="s">
        <v>6</v>
      </c>
      <c r="D648" s="2" t="s">
        <v>1245</v>
      </c>
      <c r="E648" s="2" t="s">
        <v>1246</v>
      </c>
      <c r="F648" s="2" t="s">
        <v>2546</v>
      </c>
      <c r="G648" s="2" t="s">
        <v>3</v>
      </c>
      <c r="H648" s="2" t="s">
        <v>2550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2551</v>
      </c>
      <c r="P648" s="2" t="s">
        <v>2552</v>
      </c>
      <c r="Q648" s="1">
        <v>7191907.2000000002</v>
      </c>
      <c r="R648" s="1">
        <v>0</v>
      </c>
      <c r="S648" s="1">
        <v>0</v>
      </c>
      <c r="T648" s="1">
        <v>0</v>
      </c>
      <c r="U648" s="2" t="s">
        <v>0</v>
      </c>
      <c r="V648" s="1">
        <v>0</v>
      </c>
      <c r="W648" s="1">
        <v>6199920</v>
      </c>
      <c r="X648" s="2" t="s">
        <v>9</v>
      </c>
      <c r="Y648" s="1">
        <v>991987.19999999995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41" t="s">
        <v>1</v>
      </c>
      <c r="AN648" s="2" t="s">
        <v>1</v>
      </c>
      <c r="AO648" s="141" t="s">
        <v>1</v>
      </c>
      <c r="AP648" s="2">
        <v>0</v>
      </c>
    </row>
    <row r="649" spans="1:42" x14ac:dyDescent="0.25">
      <c r="A649" s="2" t="s">
        <v>808</v>
      </c>
      <c r="B649" s="47">
        <v>44386</v>
      </c>
      <c r="C649" s="2" t="s">
        <v>6</v>
      </c>
      <c r="D649" s="2" t="s">
        <v>1245</v>
      </c>
      <c r="E649" s="2" t="s">
        <v>1246</v>
      </c>
      <c r="F649" s="2" t="s">
        <v>2546</v>
      </c>
      <c r="G649" s="2" t="s">
        <v>3</v>
      </c>
      <c r="H649" s="2" t="s">
        <v>2553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13974345</v>
      </c>
      <c r="R649" s="1">
        <v>0</v>
      </c>
      <c r="S649" s="1">
        <v>13974345</v>
      </c>
      <c r="T649" s="1">
        <v>0</v>
      </c>
      <c r="U649" s="2" t="s">
        <v>0</v>
      </c>
      <c r="V649" s="1">
        <v>0</v>
      </c>
      <c r="W649" s="1">
        <v>0</v>
      </c>
      <c r="X649" s="2" t="s">
        <v>0</v>
      </c>
      <c r="Y649" s="1">
        <v>0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41" t="s">
        <v>1</v>
      </c>
      <c r="AN649" s="2" t="s">
        <v>1</v>
      </c>
      <c r="AO649" s="141" t="s">
        <v>1</v>
      </c>
      <c r="AP649" s="2">
        <v>0</v>
      </c>
    </row>
    <row r="650" spans="1:42" x14ac:dyDescent="0.25">
      <c r="A650" s="2" t="s">
        <v>809</v>
      </c>
      <c r="B650" s="47">
        <v>44386</v>
      </c>
      <c r="C650" s="2" t="s">
        <v>6</v>
      </c>
      <c r="D650" s="2" t="s">
        <v>1245</v>
      </c>
      <c r="E650" s="2" t="s">
        <v>1246</v>
      </c>
      <c r="F650" s="2" t="s">
        <v>2546</v>
      </c>
      <c r="G650" s="2" t="s">
        <v>3</v>
      </c>
      <c r="H650" s="2" t="s">
        <v>2554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44337864.600000001</v>
      </c>
      <c r="R650" s="1">
        <v>0</v>
      </c>
      <c r="S650" s="1">
        <v>42202293</v>
      </c>
      <c r="T650" s="1">
        <v>0</v>
      </c>
      <c r="U650" s="2" t="s">
        <v>0</v>
      </c>
      <c r="V650" s="1">
        <v>0</v>
      </c>
      <c r="W650" s="1">
        <v>1841010</v>
      </c>
      <c r="X650" s="2" t="s">
        <v>0</v>
      </c>
      <c r="Y650" s="1">
        <v>294561.59999999998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41" t="s">
        <v>1</v>
      </c>
      <c r="AN650" s="2" t="s">
        <v>1</v>
      </c>
      <c r="AO650" s="141" t="s">
        <v>1</v>
      </c>
      <c r="AP650" s="2">
        <v>0</v>
      </c>
    </row>
    <row r="651" spans="1:42" x14ac:dyDescent="0.25">
      <c r="A651" s="2" t="s">
        <v>810</v>
      </c>
      <c r="B651" s="47">
        <v>44386</v>
      </c>
      <c r="C651" s="2" t="s">
        <v>6</v>
      </c>
      <c r="D651" s="2" t="s">
        <v>1245</v>
      </c>
      <c r="E651" s="2" t="s">
        <v>1246</v>
      </c>
      <c r="F651" s="2" t="s">
        <v>2546</v>
      </c>
      <c r="G651" s="2" t="s">
        <v>3</v>
      </c>
      <c r="H651" s="2" t="s">
        <v>2555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2556</v>
      </c>
      <c r="P651" s="2" t="s">
        <v>2557</v>
      </c>
      <c r="Q651" s="1">
        <v>1316175</v>
      </c>
      <c r="R651" s="1">
        <v>0</v>
      </c>
      <c r="S651" s="1">
        <v>1316175</v>
      </c>
      <c r="T651" s="1">
        <v>0</v>
      </c>
      <c r="U651" s="2" t="s">
        <v>0</v>
      </c>
      <c r="V651" s="1">
        <v>0</v>
      </c>
      <c r="W651" s="1">
        <v>0</v>
      </c>
      <c r="X651" s="2" t="s">
        <v>0</v>
      </c>
      <c r="Y651" s="1">
        <v>0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41" t="s">
        <v>1</v>
      </c>
      <c r="AN651" s="2" t="s">
        <v>1</v>
      </c>
      <c r="AO651" s="141" t="s">
        <v>1</v>
      </c>
      <c r="AP651" s="2">
        <v>0</v>
      </c>
    </row>
    <row r="652" spans="1:42" x14ac:dyDescent="0.25">
      <c r="A652" s="2" t="s">
        <v>811</v>
      </c>
      <c r="B652" s="47">
        <v>44386</v>
      </c>
      <c r="C652" s="2" t="s">
        <v>6</v>
      </c>
      <c r="D652" s="2" t="s">
        <v>1245</v>
      </c>
      <c r="E652" s="2" t="s">
        <v>1246</v>
      </c>
      <c r="F652" s="2" t="s">
        <v>2546</v>
      </c>
      <c r="G652" s="2" t="s">
        <v>3</v>
      </c>
      <c r="H652" s="2" t="s">
        <v>2558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2559</v>
      </c>
      <c r="P652" s="2" t="s">
        <v>2560</v>
      </c>
      <c r="Q652" s="1">
        <v>1634869.2</v>
      </c>
      <c r="R652" s="1">
        <v>0</v>
      </c>
      <c r="S652" s="1">
        <v>0</v>
      </c>
      <c r="T652" s="1">
        <v>0</v>
      </c>
      <c r="U652" s="2" t="s">
        <v>0</v>
      </c>
      <c r="V652" s="1">
        <v>0</v>
      </c>
      <c r="W652" s="1">
        <v>1409370</v>
      </c>
      <c r="X652" s="2" t="s">
        <v>9</v>
      </c>
      <c r="Y652" s="1">
        <v>225499.2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41" t="s">
        <v>1</v>
      </c>
      <c r="AN652" s="2" t="s">
        <v>1</v>
      </c>
      <c r="AO652" s="141" t="s">
        <v>1</v>
      </c>
      <c r="AP652" s="2">
        <v>0</v>
      </c>
    </row>
    <row r="653" spans="1:42" x14ac:dyDescent="0.25">
      <c r="A653" s="2" t="s">
        <v>812</v>
      </c>
      <c r="B653" s="47">
        <v>44386</v>
      </c>
      <c r="C653" s="2" t="s">
        <v>6</v>
      </c>
      <c r="D653" s="2" t="s">
        <v>1245</v>
      </c>
      <c r="E653" s="2" t="s">
        <v>1246</v>
      </c>
      <c r="F653" s="2" t="s">
        <v>2546</v>
      </c>
      <c r="G653" s="2" t="s">
        <v>3</v>
      </c>
      <c r="H653" s="2" t="s">
        <v>2561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24852686.699999999</v>
      </c>
      <c r="R653" s="1">
        <v>0</v>
      </c>
      <c r="S653" s="1">
        <v>23217817.5</v>
      </c>
      <c r="T653" s="1">
        <v>0</v>
      </c>
      <c r="U653" s="2" t="s">
        <v>0</v>
      </c>
      <c r="V653" s="1">
        <v>0</v>
      </c>
      <c r="W653" s="1">
        <v>1409370</v>
      </c>
      <c r="X653" s="2" t="s">
        <v>0</v>
      </c>
      <c r="Y653" s="1">
        <v>225499.2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41" t="s">
        <v>1</v>
      </c>
      <c r="AN653" s="2" t="s">
        <v>1</v>
      </c>
      <c r="AO653" s="141" t="s">
        <v>1</v>
      </c>
      <c r="AP653" s="2">
        <v>0</v>
      </c>
    </row>
    <row r="654" spans="1:42" x14ac:dyDescent="0.25">
      <c r="A654" s="2" t="s">
        <v>813</v>
      </c>
      <c r="B654" s="47">
        <v>44386</v>
      </c>
      <c r="C654" s="2" t="s">
        <v>6</v>
      </c>
      <c r="D654" s="2" t="s">
        <v>1245</v>
      </c>
      <c r="E654" s="2" t="s">
        <v>1246</v>
      </c>
      <c r="F654" s="2" t="s">
        <v>2546</v>
      </c>
      <c r="G654" s="2" t="s">
        <v>3</v>
      </c>
      <c r="H654" s="2" t="s">
        <v>2562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13926799.199999999</v>
      </c>
      <c r="R654" s="1">
        <v>0</v>
      </c>
      <c r="S654" s="1">
        <v>9997044</v>
      </c>
      <c r="T654" s="1">
        <v>0</v>
      </c>
      <c r="U654" s="2" t="s">
        <v>0</v>
      </c>
      <c r="V654" s="1">
        <v>0</v>
      </c>
      <c r="W654" s="1">
        <v>3387720</v>
      </c>
      <c r="X654" s="2" t="s">
        <v>9</v>
      </c>
      <c r="Y654" s="1">
        <v>542035.19999999995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41" t="s">
        <v>1</v>
      </c>
      <c r="AN654" s="2" t="s">
        <v>1</v>
      </c>
      <c r="AO654" s="141" t="s">
        <v>1</v>
      </c>
      <c r="AP654" s="2">
        <v>0</v>
      </c>
    </row>
    <row r="655" spans="1:42" x14ac:dyDescent="0.25">
      <c r="A655" s="2" t="s">
        <v>814</v>
      </c>
      <c r="B655" s="47">
        <v>44386</v>
      </c>
      <c r="C655" s="2" t="s">
        <v>6</v>
      </c>
      <c r="D655" s="2" t="s">
        <v>1245</v>
      </c>
      <c r="E655" s="2" t="s">
        <v>1246</v>
      </c>
      <c r="F655" s="2" t="s">
        <v>2546</v>
      </c>
      <c r="G655" s="2" t="s">
        <v>3</v>
      </c>
      <c r="H655" s="2" t="s">
        <v>2563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30215846.399999999</v>
      </c>
      <c r="R655" s="1">
        <v>0</v>
      </c>
      <c r="S655" s="1">
        <v>26946108</v>
      </c>
      <c r="T655" s="1">
        <v>0</v>
      </c>
      <c r="U655" s="2" t="s">
        <v>0</v>
      </c>
      <c r="V655" s="1">
        <v>0</v>
      </c>
      <c r="W655" s="1">
        <v>2818740</v>
      </c>
      <c r="X655" s="2" t="s">
        <v>0</v>
      </c>
      <c r="Y655" s="1">
        <v>450998.4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41" t="s">
        <v>1</v>
      </c>
      <c r="AN655" s="2" t="s">
        <v>1</v>
      </c>
      <c r="AO655" s="141" t="s">
        <v>1</v>
      </c>
      <c r="AP655" s="2">
        <v>0</v>
      </c>
    </row>
    <row r="656" spans="1:42" x14ac:dyDescent="0.25">
      <c r="A656" s="2" t="s">
        <v>815</v>
      </c>
      <c r="B656" s="47">
        <v>44386</v>
      </c>
      <c r="C656" s="2" t="s">
        <v>6</v>
      </c>
      <c r="D656" s="2" t="s">
        <v>1245</v>
      </c>
      <c r="E656" s="2" t="s">
        <v>1246</v>
      </c>
      <c r="F656" s="2" t="s">
        <v>2546</v>
      </c>
      <c r="G656" s="2" t="s">
        <v>3</v>
      </c>
      <c r="H656" s="2" t="s">
        <v>2564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2565</v>
      </c>
      <c r="P656" s="2" t="s">
        <v>2566</v>
      </c>
      <c r="Q656" s="1">
        <v>2616000</v>
      </c>
      <c r="R656" s="1">
        <v>0</v>
      </c>
      <c r="S656" s="1">
        <v>2616000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41" t="s">
        <v>1</v>
      </c>
      <c r="AN656" s="2" t="s">
        <v>1</v>
      </c>
      <c r="AO656" s="141" t="s">
        <v>1</v>
      </c>
      <c r="AP656" s="2">
        <v>0</v>
      </c>
    </row>
    <row r="657" spans="1:42" x14ac:dyDescent="0.25">
      <c r="A657" s="2" t="s">
        <v>816</v>
      </c>
      <c r="B657" s="47">
        <v>44386</v>
      </c>
      <c r="C657" s="2" t="s">
        <v>6</v>
      </c>
      <c r="D657" s="2" t="s">
        <v>1245</v>
      </c>
      <c r="E657" s="2" t="s">
        <v>1246</v>
      </c>
      <c r="F657" s="2" t="s">
        <v>2546</v>
      </c>
      <c r="G657" s="2" t="s">
        <v>3</v>
      </c>
      <c r="H657" s="2" t="s">
        <v>2567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2568</v>
      </c>
      <c r="P657" s="2" t="s">
        <v>2569</v>
      </c>
      <c r="Q657" s="1">
        <v>5675739</v>
      </c>
      <c r="R657" s="1">
        <v>0</v>
      </c>
      <c r="S657" s="1">
        <v>5675739</v>
      </c>
      <c r="T657" s="1">
        <v>0</v>
      </c>
      <c r="U657" s="2" t="s">
        <v>0</v>
      </c>
      <c r="V657" s="1">
        <v>0</v>
      </c>
      <c r="W657" s="1">
        <v>0</v>
      </c>
      <c r="X657" s="2" t="s">
        <v>0</v>
      </c>
      <c r="Y657" s="1">
        <v>0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41" t="s">
        <v>1</v>
      </c>
      <c r="AN657" s="2" t="s">
        <v>1</v>
      </c>
      <c r="AO657" s="141" t="s">
        <v>1</v>
      </c>
      <c r="AP657" s="2">
        <v>0</v>
      </c>
    </row>
    <row r="658" spans="1:42" x14ac:dyDescent="0.25">
      <c r="A658" s="2" t="s">
        <v>817</v>
      </c>
      <c r="B658" s="47">
        <v>44386</v>
      </c>
      <c r="C658" s="2" t="s">
        <v>6</v>
      </c>
      <c r="D658" s="2" t="s">
        <v>1245</v>
      </c>
      <c r="E658" s="2" t="s">
        <v>1246</v>
      </c>
      <c r="F658" s="2" t="s">
        <v>2546</v>
      </c>
      <c r="G658" s="2" t="s">
        <v>3</v>
      </c>
      <c r="H658" s="2" t="s">
        <v>2570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2571</v>
      </c>
      <c r="P658" s="2" t="s">
        <v>2572</v>
      </c>
      <c r="Q658" s="1">
        <v>2779500</v>
      </c>
      <c r="R658" s="1">
        <v>0</v>
      </c>
      <c r="S658" s="1">
        <v>2779500</v>
      </c>
      <c r="T658" s="1">
        <v>0</v>
      </c>
      <c r="U658" s="2" t="s">
        <v>0</v>
      </c>
      <c r="V658" s="1">
        <v>0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41" t="s">
        <v>1</v>
      </c>
      <c r="AN658" s="2" t="s">
        <v>1</v>
      </c>
      <c r="AO658" s="141" t="s">
        <v>1</v>
      </c>
      <c r="AP658" s="2">
        <v>0</v>
      </c>
    </row>
    <row r="659" spans="1:42" x14ac:dyDescent="0.25">
      <c r="A659" s="2" t="s">
        <v>818</v>
      </c>
      <c r="B659" s="47">
        <v>44386</v>
      </c>
      <c r="C659" s="2" t="s">
        <v>6</v>
      </c>
      <c r="D659" s="2" t="s">
        <v>1245</v>
      </c>
      <c r="E659" s="2" t="s">
        <v>1246</v>
      </c>
      <c r="F659" s="2" t="s">
        <v>2546</v>
      </c>
      <c r="G659" s="2" t="s">
        <v>3</v>
      </c>
      <c r="H659" s="2" t="s">
        <v>2573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2574</v>
      </c>
      <c r="P659" s="2" t="s">
        <v>2575</v>
      </c>
      <c r="Q659" s="1">
        <v>2655240</v>
      </c>
      <c r="R659" s="1">
        <v>0</v>
      </c>
      <c r="S659" s="1">
        <v>2655240</v>
      </c>
      <c r="T659" s="1">
        <v>0</v>
      </c>
      <c r="U659" s="2" t="s">
        <v>0</v>
      </c>
      <c r="V659" s="1">
        <v>0</v>
      </c>
      <c r="W659" s="1">
        <v>0</v>
      </c>
      <c r="X659" s="2" t="s">
        <v>0</v>
      </c>
      <c r="Y659" s="1">
        <v>0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41" t="s">
        <v>1</v>
      </c>
      <c r="AN659" s="2" t="s">
        <v>1</v>
      </c>
      <c r="AO659" s="141" t="s">
        <v>1</v>
      </c>
      <c r="AP659" s="2">
        <v>0</v>
      </c>
    </row>
    <row r="660" spans="1:42" x14ac:dyDescent="0.25">
      <c r="A660" s="2" t="s">
        <v>819</v>
      </c>
      <c r="B660" s="47">
        <v>44386</v>
      </c>
      <c r="C660" s="2" t="s">
        <v>6</v>
      </c>
      <c r="D660" s="2" t="s">
        <v>1245</v>
      </c>
      <c r="E660" s="2" t="s">
        <v>1246</v>
      </c>
      <c r="F660" s="2" t="s">
        <v>2546</v>
      </c>
      <c r="G660" s="2" t="s">
        <v>3</v>
      </c>
      <c r="H660" s="2" t="s">
        <v>2576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18197877</v>
      </c>
      <c r="R660" s="1">
        <v>0</v>
      </c>
      <c r="S660" s="1">
        <v>10744239</v>
      </c>
      <c r="T660" s="1">
        <v>0</v>
      </c>
      <c r="U660" s="2" t="s">
        <v>0</v>
      </c>
      <c r="V660" s="1">
        <v>0</v>
      </c>
      <c r="W660" s="1">
        <v>6425550</v>
      </c>
      <c r="X660" s="2" t="s">
        <v>9</v>
      </c>
      <c r="Y660" s="1">
        <v>1028088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41" t="s">
        <v>1</v>
      </c>
      <c r="AN660" s="2" t="s">
        <v>1</v>
      </c>
      <c r="AO660" s="141" t="s">
        <v>1</v>
      </c>
      <c r="AP660" s="2">
        <v>0</v>
      </c>
    </row>
    <row r="661" spans="1:42" x14ac:dyDescent="0.25">
      <c r="A661" s="2" t="s">
        <v>820</v>
      </c>
      <c r="B661" s="47">
        <v>44386</v>
      </c>
      <c r="C661" s="2" t="s">
        <v>6</v>
      </c>
      <c r="D661" s="2" t="s">
        <v>1245</v>
      </c>
      <c r="E661" s="2" t="s">
        <v>1246</v>
      </c>
      <c r="F661" s="2" t="s">
        <v>2546</v>
      </c>
      <c r="G661" s="2" t="s">
        <v>3</v>
      </c>
      <c r="H661" s="2" t="s">
        <v>2577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2578</v>
      </c>
      <c r="P661" s="2" t="s">
        <v>2579</v>
      </c>
      <c r="Q661" s="1">
        <v>6580875</v>
      </c>
      <c r="R661" s="1">
        <v>0</v>
      </c>
      <c r="S661" s="1">
        <v>6580875</v>
      </c>
      <c r="T661" s="1">
        <v>0</v>
      </c>
      <c r="U661" s="2" t="s">
        <v>0</v>
      </c>
      <c r="V661" s="1">
        <v>0</v>
      </c>
      <c r="W661" s="1">
        <v>0</v>
      </c>
      <c r="X661" s="2" t="s">
        <v>0</v>
      </c>
      <c r="Y661" s="1">
        <v>0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41" t="s">
        <v>1</v>
      </c>
      <c r="AN661" s="2" t="s">
        <v>1</v>
      </c>
      <c r="AO661" s="141" t="s">
        <v>1</v>
      </c>
      <c r="AP661" s="2">
        <v>0</v>
      </c>
    </row>
    <row r="662" spans="1:42" x14ac:dyDescent="0.25">
      <c r="A662" s="2" t="s">
        <v>821</v>
      </c>
      <c r="B662" s="47">
        <v>44386</v>
      </c>
      <c r="C662" s="2" t="s">
        <v>6</v>
      </c>
      <c r="D662" s="2" t="s">
        <v>1245</v>
      </c>
      <c r="E662" s="2" t="s">
        <v>1246</v>
      </c>
      <c r="F662" s="2" t="s">
        <v>2546</v>
      </c>
      <c r="G662" s="2" t="s">
        <v>3</v>
      </c>
      <c r="H662" s="2" t="s">
        <v>2580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2581</v>
      </c>
      <c r="P662" s="2" t="s">
        <v>2582</v>
      </c>
      <c r="Q662" s="1">
        <v>5957613</v>
      </c>
      <c r="R662" s="1">
        <v>0</v>
      </c>
      <c r="S662" s="1">
        <v>5957613</v>
      </c>
      <c r="T662" s="1">
        <v>0</v>
      </c>
      <c r="U662" s="2" t="s">
        <v>0</v>
      </c>
      <c r="V662" s="1">
        <v>0</v>
      </c>
      <c r="W662" s="1">
        <v>0</v>
      </c>
      <c r="X662" s="2" t="s">
        <v>0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41" t="s">
        <v>1</v>
      </c>
      <c r="AN662" s="2" t="s">
        <v>1</v>
      </c>
      <c r="AO662" s="141" t="s">
        <v>1</v>
      </c>
      <c r="AP662" s="2">
        <v>0</v>
      </c>
    </row>
    <row r="663" spans="1:42" x14ac:dyDescent="0.25">
      <c r="A663" s="2" t="s">
        <v>822</v>
      </c>
      <c r="B663" s="47">
        <v>44386</v>
      </c>
      <c r="C663" s="2" t="s">
        <v>6</v>
      </c>
      <c r="D663" s="2" t="s">
        <v>1245</v>
      </c>
      <c r="E663" s="2" t="s">
        <v>1246</v>
      </c>
      <c r="F663" s="2" t="s">
        <v>2546</v>
      </c>
      <c r="G663" s="2" t="s">
        <v>3</v>
      </c>
      <c r="H663" s="2" t="s">
        <v>2583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85911729</v>
      </c>
      <c r="R663" s="1">
        <v>0</v>
      </c>
      <c r="S663" s="1">
        <v>77244267</v>
      </c>
      <c r="T663" s="1">
        <v>0</v>
      </c>
      <c r="U663" s="2" t="s">
        <v>0</v>
      </c>
      <c r="V663" s="1">
        <v>0</v>
      </c>
      <c r="W663" s="1">
        <v>7471950</v>
      </c>
      <c r="X663" s="2" t="s">
        <v>0</v>
      </c>
      <c r="Y663" s="1">
        <v>1195512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41" t="s">
        <v>1</v>
      </c>
      <c r="AN663" s="2" t="s">
        <v>1</v>
      </c>
      <c r="AO663" s="141" t="s">
        <v>1</v>
      </c>
      <c r="AP663" s="2">
        <v>0</v>
      </c>
    </row>
    <row r="664" spans="1:42" x14ac:dyDescent="0.25">
      <c r="A664" s="2" t="s">
        <v>823</v>
      </c>
      <c r="B664" s="47">
        <v>44386</v>
      </c>
      <c r="C664" s="2" t="s">
        <v>6</v>
      </c>
      <c r="D664" s="2" t="s">
        <v>1245</v>
      </c>
      <c r="E664" s="2" t="s">
        <v>1246</v>
      </c>
      <c r="F664" s="2" t="s">
        <v>2546</v>
      </c>
      <c r="G664" s="2" t="s">
        <v>3</v>
      </c>
      <c r="H664" s="2" t="s">
        <v>2584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141219168.30000001</v>
      </c>
      <c r="R664" s="1">
        <v>0</v>
      </c>
      <c r="S664" s="1">
        <v>112534989.90000001</v>
      </c>
      <c r="T664" s="1">
        <v>0</v>
      </c>
      <c r="U664" s="2" t="s">
        <v>0</v>
      </c>
      <c r="V664" s="1">
        <v>0</v>
      </c>
      <c r="W664" s="1">
        <v>24727740</v>
      </c>
      <c r="X664" s="2" t="s">
        <v>9</v>
      </c>
      <c r="Y664" s="1">
        <v>3956438.4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41" t="s">
        <v>1</v>
      </c>
      <c r="AN664" s="2" t="s">
        <v>1</v>
      </c>
      <c r="AO664" s="141" t="s">
        <v>1</v>
      </c>
      <c r="AP664" s="2">
        <v>0</v>
      </c>
    </row>
    <row r="665" spans="1:42" x14ac:dyDescent="0.25">
      <c r="A665" s="2" t="s">
        <v>824</v>
      </c>
      <c r="B665" s="47">
        <v>44386</v>
      </c>
      <c r="C665" s="2" t="s">
        <v>6</v>
      </c>
      <c r="D665" s="2" t="s">
        <v>1245</v>
      </c>
      <c r="E665" s="2" t="s">
        <v>1246</v>
      </c>
      <c r="F665" s="2" t="s">
        <v>2546</v>
      </c>
      <c r="G665" s="2" t="s">
        <v>3</v>
      </c>
      <c r="H665" s="2" t="s">
        <v>2585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2586</v>
      </c>
      <c r="P665" s="2" t="s">
        <v>2587</v>
      </c>
      <c r="Q665" s="1">
        <v>17235287.100000001</v>
      </c>
      <c r="R665" s="1">
        <v>0</v>
      </c>
      <c r="S665" s="1">
        <v>6773641.5</v>
      </c>
      <c r="T665" s="1">
        <v>0</v>
      </c>
      <c r="U665" s="2" t="s">
        <v>0</v>
      </c>
      <c r="V665" s="1">
        <v>0</v>
      </c>
      <c r="W665" s="1">
        <v>9018660</v>
      </c>
      <c r="X665" s="2" t="s">
        <v>9</v>
      </c>
      <c r="Y665" s="1">
        <v>1442985.6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41" t="s">
        <v>1</v>
      </c>
      <c r="AN665" s="2" t="s">
        <v>1</v>
      </c>
      <c r="AO665" s="141" t="s">
        <v>1</v>
      </c>
      <c r="AP665" s="2">
        <v>0</v>
      </c>
    </row>
    <row r="666" spans="1:42" x14ac:dyDescent="0.25">
      <c r="A666" s="2" t="s">
        <v>825</v>
      </c>
      <c r="B666" s="47">
        <v>44386</v>
      </c>
      <c r="C666" s="2" t="s">
        <v>6</v>
      </c>
      <c r="D666" s="2" t="s">
        <v>890</v>
      </c>
      <c r="E666" s="2" t="s">
        <v>856</v>
      </c>
      <c r="F666" s="2" t="s">
        <v>2588</v>
      </c>
      <c r="G666" s="2" t="s">
        <v>3</v>
      </c>
      <c r="H666" s="2" t="s">
        <v>1127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98</v>
      </c>
      <c r="P666" s="2" t="s">
        <v>1</v>
      </c>
      <c r="Q666" s="1"/>
      <c r="R666" s="1">
        <v>0</v>
      </c>
      <c r="S666" s="1"/>
      <c r="T666" s="1">
        <v>0</v>
      </c>
      <c r="U666" s="2" t="s">
        <v>0</v>
      </c>
      <c r="V666" s="1">
        <v>0</v>
      </c>
      <c r="W666" s="1">
        <v>0</v>
      </c>
      <c r="X666" s="2" t="s">
        <v>9</v>
      </c>
      <c r="Y666" s="1">
        <v>0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41"/>
      <c r="AN666" s="2"/>
      <c r="AO666" s="141"/>
      <c r="AP666" s="2">
        <v>0</v>
      </c>
    </row>
    <row r="667" spans="1:42" x14ac:dyDescent="0.25">
      <c r="A667" s="2" t="s">
        <v>826</v>
      </c>
      <c r="B667" s="47">
        <v>44387</v>
      </c>
      <c r="C667" s="2" t="s">
        <v>6</v>
      </c>
      <c r="D667" s="2" t="s">
        <v>49</v>
      </c>
      <c r="E667" s="2" t="s">
        <v>230</v>
      </c>
      <c r="F667" s="2" t="s">
        <v>1097</v>
      </c>
      <c r="G667" s="2" t="s">
        <v>3</v>
      </c>
      <c r="H667" s="2" t="s">
        <v>2589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237239786.45000002</v>
      </c>
      <c r="R667" s="1">
        <v>0</v>
      </c>
      <c r="S667" s="1">
        <v>126709731.65000001</v>
      </c>
      <c r="T667" s="1">
        <v>0</v>
      </c>
      <c r="U667" s="2" t="s">
        <v>0</v>
      </c>
      <c r="V667" s="1">
        <v>0</v>
      </c>
      <c r="W667" s="1">
        <v>95284530</v>
      </c>
      <c r="X667" s="2" t="s">
        <v>0</v>
      </c>
      <c r="Y667" s="1">
        <v>15245524.800000001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41" t="s">
        <v>1</v>
      </c>
      <c r="AN667" s="2" t="s">
        <v>1</v>
      </c>
      <c r="AO667" s="141" t="s">
        <v>1</v>
      </c>
      <c r="AP667" s="2">
        <v>0</v>
      </c>
    </row>
    <row r="668" spans="1:42" x14ac:dyDescent="0.25">
      <c r="A668" s="2" t="s">
        <v>827</v>
      </c>
      <c r="B668" s="47">
        <v>44387</v>
      </c>
      <c r="C668" s="2" t="s">
        <v>6</v>
      </c>
      <c r="D668" s="2" t="s">
        <v>49</v>
      </c>
      <c r="E668" s="2" t="s">
        <v>230</v>
      </c>
      <c r="F668" s="2" t="s">
        <v>1097</v>
      </c>
      <c r="G668" s="2" t="s">
        <v>3</v>
      </c>
      <c r="H668" s="2" t="s">
        <v>2590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2591</v>
      </c>
      <c r="P668" s="2" t="s">
        <v>2592</v>
      </c>
      <c r="Q668" s="1">
        <v>203903335.19999999</v>
      </c>
      <c r="R668" s="1">
        <v>0</v>
      </c>
      <c r="S668" s="1">
        <v>178542000</v>
      </c>
      <c r="T668" s="1">
        <v>21863220</v>
      </c>
      <c r="U668" s="2" t="s">
        <v>9</v>
      </c>
      <c r="V668" s="1">
        <v>3498115.2</v>
      </c>
      <c r="W668" s="1">
        <v>0</v>
      </c>
      <c r="X668" s="2" t="s">
        <v>0</v>
      </c>
      <c r="Y668" s="1">
        <v>0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41" t="s">
        <v>1</v>
      </c>
      <c r="AN668" s="2" t="s">
        <v>1</v>
      </c>
      <c r="AO668" s="141" t="s">
        <v>1</v>
      </c>
      <c r="AP668" s="2">
        <v>0</v>
      </c>
    </row>
    <row r="669" spans="1:42" x14ac:dyDescent="0.25">
      <c r="A669" s="2" t="s">
        <v>828</v>
      </c>
      <c r="B669" s="47">
        <v>44387</v>
      </c>
      <c r="C669" s="2" t="s">
        <v>6</v>
      </c>
      <c r="D669" s="2" t="s">
        <v>49</v>
      </c>
      <c r="E669" s="2" t="s">
        <v>230</v>
      </c>
      <c r="F669" s="2" t="s">
        <v>1097</v>
      </c>
      <c r="G669" s="2" t="s">
        <v>3</v>
      </c>
      <c r="H669" s="2" t="s">
        <v>2593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3444750774.3739991</v>
      </c>
      <c r="R669" s="1">
        <v>0</v>
      </c>
      <c r="S669" s="1">
        <v>2774765744.749999</v>
      </c>
      <c r="T669" s="1">
        <v>0</v>
      </c>
      <c r="U669" s="2" t="s">
        <v>0</v>
      </c>
      <c r="V669" s="1">
        <v>0</v>
      </c>
      <c r="W669" s="1">
        <v>577573301.39999998</v>
      </c>
      <c r="X669" s="2" t="s">
        <v>0</v>
      </c>
      <c r="Y669" s="1">
        <v>92411728.224000007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41" t="s">
        <v>1</v>
      </c>
      <c r="AN669" s="2" t="s">
        <v>1</v>
      </c>
      <c r="AO669" s="141" t="s">
        <v>1</v>
      </c>
      <c r="AP669" s="2">
        <v>0</v>
      </c>
    </row>
    <row r="670" spans="1:42" x14ac:dyDescent="0.25">
      <c r="A670" s="2" t="s">
        <v>829</v>
      </c>
      <c r="B670" s="47">
        <v>44387</v>
      </c>
      <c r="C670" s="2" t="s">
        <v>27</v>
      </c>
      <c r="D670" s="2" t="s">
        <v>49</v>
      </c>
      <c r="E670" s="2" t="s">
        <v>221</v>
      </c>
      <c r="F670" s="2" t="s">
        <v>2594</v>
      </c>
      <c r="G670" s="2" t="s">
        <v>3</v>
      </c>
      <c r="H670" s="2" t="s">
        <v>2595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3276899656.4443994</v>
      </c>
      <c r="R670" s="1">
        <v>0</v>
      </c>
      <c r="S670" s="1">
        <v>2324886467.0500007</v>
      </c>
      <c r="T670" s="1">
        <v>0</v>
      </c>
      <c r="U670" s="2" t="s">
        <v>0</v>
      </c>
      <c r="V670" s="1">
        <v>0</v>
      </c>
      <c r="W670" s="1">
        <v>820701025.34000015</v>
      </c>
      <c r="X670" s="2" t="s">
        <v>0</v>
      </c>
      <c r="Y670" s="1">
        <v>131312164.05439998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41" t="s">
        <v>1</v>
      </c>
      <c r="AN670" s="2" t="s">
        <v>1</v>
      </c>
      <c r="AO670" s="141" t="s">
        <v>1</v>
      </c>
      <c r="AP670" s="2">
        <v>0</v>
      </c>
    </row>
    <row r="671" spans="1:42" x14ac:dyDescent="0.25">
      <c r="A671" s="2" t="s">
        <v>764</v>
      </c>
      <c r="B671" s="47">
        <v>44386</v>
      </c>
      <c r="C671" s="2" t="s">
        <v>35</v>
      </c>
      <c r="D671" s="2" t="s">
        <v>38</v>
      </c>
      <c r="E671" s="2" t="s">
        <v>208</v>
      </c>
      <c r="F671" s="2" t="s">
        <v>1259</v>
      </c>
      <c r="G671" s="2" t="s">
        <v>3</v>
      </c>
      <c r="H671" s="2" t="s">
        <v>2596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1638094195.372</v>
      </c>
      <c r="R671" s="1">
        <v>0</v>
      </c>
      <c r="S671" s="1">
        <v>1477031281.8999999</v>
      </c>
      <c r="T671" s="1">
        <v>0</v>
      </c>
      <c r="U671" s="2" t="s">
        <v>0</v>
      </c>
      <c r="V671" s="1">
        <v>0</v>
      </c>
      <c r="W671" s="1">
        <v>138847339.19999999</v>
      </c>
      <c r="X671" s="2" t="s">
        <v>9</v>
      </c>
      <c r="Y671" s="1">
        <v>22215574.271999996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41" t="s">
        <v>1</v>
      </c>
      <c r="AN671" s="2" t="s">
        <v>1</v>
      </c>
      <c r="AO671" s="141" t="s">
        <v>1</v>
      </c>
      <c r="AP671" s="2">
        <v>0</v>
      </c>
    </row>
    <row r="672" spans="1:42" x14ac:dyDescent="0.25">
      <c r="A672" s="2" t="s">
        <v>851</v>
      </c>
      <c r="B672" s="47">
        <v>44387</v>
      </c>
      <c r="C672" s="2" t="s">
        <v>35</v>
      </c>
      <c r="D672" s="2" t="s">
        <v>38</v>
      </c>
      <c r="E672" s="2" t="s">
        <v>208</v>
      </c>
      <c r="F672" s="2" t="s">
        <v>1331</v>
      </c>
      <c r="G672" s="2" t="s">
        <v>3</v>
      </c>
      <c r="H672" s="2" t="s">
        <v>2597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1763683034.3380001</v>
      </c>
      <c r="R672" s="1">
        <v>0</v>
      </c>
      <c r="S672" s="1">
        <v>1549305253.45</v>
      </c>
      <c r="T672" s="1">
        <v>0</v>
      </c>
      <c r="U672" s="2" t="s">
        <v>0</v>
      </c>
      <c r="V672" s="1">
        <v>0</v>
      </c>
      <c r="W672" s="1">
        <v>184808431.80000001</v>
      </c>
      <c r="X672" s="2" t="s">
        <v>9</v>
      </c>
      <c r="Y672" s="1">
        <v>29569349.088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41" t="s">
        <v>1</v>
      </c>
      <c r="AN672" s="2" t="s">
        <v>1</v>
      </c>
      <c r="AO672" s="141" t="s">
        <v>1</v>
      </c>
      <c r="AP672" s="2">
        <v>0</v>
      </c>
    </row>
    <row r="673" spans="1:42" x14ac:dyDescent="0.25">
      <c r="A673" s="2" t="s">
        <v>852</v>
      </c>
      <c r="B673" s="47">
        <v>44387</v>
      </c>
      <c r="C673" s="2" t="s">
        <v>35</v>
      </c>
      <c r="D673" s="2" t="s">
        <v>38</v>
      </c>
      <c r="E673" s="2" t="s">
        <v>208</v>
      </c>
      <c r="F673" s="2" t="s">
        <v>2598</v>
      </c>
      <c r="G673" s="2" t="s">
        <v>3</v>
      </c>
      <c r="H673" s="2" t="s">
        <v>2599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2600</v>
      </c>
      <c r="P673" s="2" t="s">
        <v>2601</v>
      </c>
      <c r="Q673" s="1">
        <v>24525000</v>
      </c>
      <c r="R673" s="1">
        <v>0</v>
      </c>
      <c r="S673" s="1">
        <v>24525000</v>
      </c>
      <c r="T673" s="1">
        <v>0</v>
      </c>
      <c r="U673" s="2" t="s">
        <v>0</v>
      </c>
      <c r="V673" s="1">
        <v>0</v>
      </c>
      <c r="W673" s="1">
        <v>0</v>
      </c>
      <c r="X673" s="2" t="s">
        <v>0</v>
      </c>
      <c r="Y673" s="1">
        <v>0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41" t="s">
        <v>1</v>
      </c>
      <c r="AN673" s="2" t="s">
        <v>1</v>
      </c>
      <c r="AO673" s="141" t="s">
        <v>1</v>
      </c>
      <c r="AP673" s="2">
        <v>0</v>
      </c>
    </row>
    <row r="674" spans="1:42" x14ac:dyDescent="0.25">
      <c r="A674" s="2" t="s">
        <v>833</v>
      </c>
      <c r="B674" s="47">
        <v>44387</v>
      </c>
      <c r="C674" s="2" t="s">
        <v>6</v>
      </c>
      <c r="D674" s="2" t="s">
        <v>42</v>
      </c>
      <c r="E674" s="2" t="s">
        <v>219</v>
      </c>
      <c r="F674" s="2" t="s">
        <v>1089</v>
      </c>
      <c r="G674" s="2" t="s">
        <v>3</v>
      </c>
      <c r="H674" s="2" t="s">
        <v>2602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4753607149.1280012</v>
      </c>
      <c r="R674" s="1">
        <v>0</v>
      </c>
      <c r="S674" s="1">
        <v>3807122429.3000011</v>
      </c>
      <c r="T674" s="1">
        <v>0</v>
      </c>
      <c r="U674" s="2" t="s">
        <v>0</v>
      </c>
      <c r="V674" s="1">
        <v>0</v>
      </c>
      <c r="W674" s="1">
        <v>815935103.30000007</v>
      </c>
      <c r="X674" s="2" t="s">
        <v>0</v>
      </c>
      <c r="Y674" s="1">
        <v>130549616.52799998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41" t="s">
        <v>1</v>
      </c>
      <c r="AN674" s="2" t="s">
        <v>1</v>
      </c>
      <c r="AO674" s="141" t="s">
        <v>1</v>
      </c>
      <c r="AP674" s="2">
        <v>0</v>
      </c>
    </row>
    <row r="675" spans="1:42" x14ac:dyDescent="0.25">
      <c r="A675" s="2" t="s">
        <v>834</v>
      </c>
      <c r="B675" s="47">
        <v>44387</v>
      </c>
      <c r="C675" s="2" t="s">
        <v>27</v>
      </c>
      <c r="D675" s="2" t="s">
        <v>42</v>
      </c>
      <c r="E675" s="2" t="s">
        <v>212</v>
      </c>
      <c r="F675" s="2" t="s">
        <v>2212</v>
      </c>
      <c r="G675" s="2" t="s">
        <v>3</v>
      </c>
      <c r="H675" s="2" t="s">
        <v>2603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301874060.58399999</v>
      </c>
      <c r="R675" s="1">
        <v>0</v>
      </c>
      <c r="S675" s="1">
        <v>182438065.29999998</v>
      </c>
      <c r="T675" s="1">
        <v>0</v>
      </c>
      <c r="U675" s="2" t="s">
        <v>0</v>
      </c>
      <c r="V675" s="1">
        <v>0</v>
      </c>
      <c r="W675" s="1">
        <v>102962064.90000001</v>
      </c>
      <c r="X675" s="2" t="s">
        <v>0</v>
      </c>
      <c r="Y675" s="1">
        <v>16473930.384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41" t="s">
        <v>1</v>
      </c>
      <c r="AN675" s="2" t="s">
        <v>1</v>
      </c>
      <c r="AO675" s="141" t="s">
        <v>1</v>
      </c>
      <c r="AP675" s="2">
        <v>0</v>
      </c>
    </row>
    <row r="676" spans="1:42" x14ac:dyDescent="0.25">
      <c r="A676" s="2" t="s">
        <v>835</v>
      </c>
      <c r="B676" s="47">
        <v>44387</v>
      </c>
      <c r="C676" s="2" t="s">
        <v>27</v>
      </c>
      <c r="D676" s="2" t="s">
        <v>42</v>
      </c>
      <c r="E676" s="2" t="s">
        <v>212</v>
      </c>
      <c r="F676" s="2" t="s">
        <v>2214</v>
      </c>
      <c r="G676" s="2" t="s">
        <v>3</v>
      </c>
      <c r="H676" s="2" t="s">
        <v>2604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916</v>
      </c>
      <c r="P676" s="2" t="s">
        <v>917</v>
      </c>
      <c r="Q676" s="1">
        <v>34046553.299999997</v>
      </c>
      <c r="R676" s="1">
        <v>0</v>
      </c>
      <c r="S676" s="1">
        <v>34046553.299999997</v>
      </c>
      <c r="T676" s="1">
        <v>0</v>
      </c>
      <c r="U676" s="2" t="s">
        <v>0</v>
      </c>
      <c r="V676" s="1">
        <v>0</v>
      </c>
      <c r="W676" s="1">
        <v>0</v>
      </c>
      <c r="X676" s="2" t="s">
        <v>0</v>
      </c>
      <c r="Y676" s="1">
        <v>0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41" t="s">
        <v>1</v>
      </c>
      <c r="AN676" s="2" t="s">
        <v>1</v>
      </c>
      <c r="AO676" s="141" t="s">
        <v>1</v>
      </c>
      <c r="AP676" s="2">
        <v>0</v>
      </c>
    </row>
    <row r="677" spans="1:42" x14ac:dyDescent="0.25">
      <c r="A677" s="2" t="s">
        <v>836</v>
      </c>
      <c r="B677" s="47">
        <v>44387</v>
      </c>
      <c r="C677" s="2" t="s">
        <v>27</v>
      </c>
      <c r="D677" s="2" t="s">
        <v>42</v>
      </c>
      <c r="E677" s="2" t="s">
        <v>212</v>
      </c>
      <c r="F677" s="2" t="s">
        <v>2212</v>
      </c>
      <c r="G677" s="2" t="s">
        <v>3</v>
      </c>
      <c r="H677" s="2" t="s">
        <v>2605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1223628950.3860002</v>
      </c>
      <c r="R677" s="1">
        <v>0</v>
      </c>
      <c r="S677" s="1">
        <v>922333253.64999998</v>
      </c>
      <c r="T677" s="1">
        <v>0</v>
      </c>
      <c r="U677" s="2" t="s">
        <v>0</v>
      </c>
      <c r="V677" s="1">
        <v>0</v>
      </c>
      <c r="W677" s="1">
        <v>259737669.60000002</v>
      </c>
      <c r="X677" s="2" t="s">
        <v>9</v>
      </c>
      <c r="Y677" s="1">
        <v>41558027.136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41" t="s">
        <v>1</v>
      </c>
      <c r="AN677" s="2" t="s">
        <v>1</v>
      </c>
      <c r="AO677" s="141" t="s">
        <v>1</v>
      </c>
      <c r="AP677" s="2">
        <v>0</v>
      </c>
    </row>
    <row r="678" spans="1:42" x14ac:dyDescent="0.25">
      <c r="A678" s="2" t="s">
        <v>853</v>
      </c>
      <c r="B678" s="47">
        <v>44387</v>
      </c>
      <c r="C678" s="2" t="s">
        <v>35</v>
      </c>
      <c r="D678" s="2" t="s">
        <v>38</v>
      </c>
      <c r="E678" s="2" t="s">
        <v>208</v>
      </c>
      <c r="F678" s="2" t="s">
        <v>2598</v>
      </c>
      <c r="G678" s="2" t="s">
        <v>3</v>
      </c>
      <c r="H678" s="2" t="s">
        <v>2606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2600</v>
      </c>
      <c r="P678" s="2" t="s">
        <v>2601</v>
      </c>
      <c r="Q678" s="1">
        <v>24525000</v>
      </c>
      <c r="R678" s="1">
        <v>0</v>
      </c>
      <c r="S678" s="1">
        <v>24525000</v>
      </c>
      <c r="T678" s="1">
        <v>0</v>
      </c>
      <c r="U678" s="2" t="s">
        <v>0</v>
      </c>
      <c r="V678" s="1">
        <v>0</v>
      </c>
      <c r="W678" s="1">
        <v>0</v>
      </c>
      <c r="X678" s="2" t="s">
        <v>0</v>
      </c>
      <c r="Y678" s="1">
        <v>0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41" t="s">
        <v>1</v>
      </c>
      <c r="AN678" s="2" t="s">
        <v>1</v>
      </c>
      <c r="AO678" s="141" t="s">
        <v>1</v>
      </c>
      <c r="AP678" s="2">
        <v>0</v>
      </c>
    </row>
    <row r="679" spans="1:42" x14ac:dyDescent="0.25">
      <c r="A679" s="2" t="s">
        <v>838</v>
      </c>
      <c r="B679" s="47">
        <v>44387</v>
      </c>
      <c r="C679" s="2" t="s">
        <v>6</v>
      </c>
      <c r="D679" s="2" t="s">
        <v>42</v>
      </c>
      <c r="E679" s="2" t="s">
        <v>215</v>
      </c>
      <c r="F679" s="2" t="s">
        <v>1160</v>
      </c>
      <c r="G679" s="2" t="s">
        <v>906</v>
      </c>
      <c r="H679" s="2" t="s">
        <v>2607</v>
      </c>
      <c r="I679" s="1"/>
      <c r="J679" s="1"/>
      <c r="K679" s="1"/>
      <c r="L679" s="1"/>
      <c r="M679" s="1">
        <v>0</v>
      </c>
      <c r="N679" s="2"/>
      <c r="O679" s="2" t="s">
        <v>2</v>
      </c>
      <c r="P679" s="2"/>
      <c r="Q679" s="1">
        <v>18509420</v>
      </c>
      <c r="R679" s="1">
        <v>0</v>
      </c>
      <c r="S679" s="1">
        <v>18509420</v>
      </c>
      <c r="T679" s="1">
        <v>0</v>
      </c>
      <c r="U679" s="2" t="s">
        <v>0</v>
      </c>
      <c r="V679" s="1">
        <v>0</v>
      </c>
      <c r="W679" s="1">
        <v>0</v>
      </c>
      <c r="X679" s="2" t="s">
        <v>0</v>
      </c>
      <c r="Y679" s="1">
        <v>0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41"/>
      <c r="AN679" s="2"/>
      <c r="AO679" s="141"/>
      <c r="AP679" s="2">
        <v>0</v>
      </c>
    </row>
    <row r="680" spans="1:42" x14ac:dyDescent="0.25">
      <c r="A680" s="2" t="s">
        <v>839</v>
      </c>
      <c r="B680" s="47">
        <v>44387</v>
      </c>
      <c r="C680" s="2" t="s">
        <v>6</v>
      </c>
      <c r="D680" s="2" t="s">
        <v>42</v>
      </c>
      <c r="E680" s="2" t="s">
        <v>215</v>
      </c>
      <c r="F680" s="2" t="s">
        <v>1173</v>
      </c>
      <c r="G680" s="2" t="s">
        <v>906</v>
      </c>
      <c r="H680" s="2" t="s">
        <v>2608</v>
      </c>
      <c r="I680" s="1"/>
      <c r="J680" s="1"/>
      <c r="K680" s="1"/>
      <c r="L680" s="1"/>
      <c r="M680" s="1">
        <v>0</v>
      </c>
      <c r="N680" s="2"/>
      <c r="O680" s="2" t="s">
        <v>2</v>
      </c>
      <c r="P680" s="2"/>
      <c r="Q680" s="1">
        <v>1779544588</v>
      </c>
      <c r="R680" s="1">
        <v>0</v>
      </c>
      <c r="S680" s="1">
        <v>1779544588</v>
      </c>
      <c r="T680" s="1">
        <v>0</v>
      </c>
      <c r="U680" s="2" t="s">
        <v>0</v>
      </c>
      <c r="V680" s="1">
        <v>0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41"/>
      <c r="AN680" s="2"/>
      <c r="AO680" s="141"/>
      <c r="AP680" s="2">
        <v>0</v>
      </c>
    </row>
    <row r="681" spans="1:42" x14ac:dyDescent="0.25">
      <c r="A681" s="2" t="s">
        <v>840</v>
      </c>
      <c r="B681" s="47">
        <v>44387</v>
      </c>
      <c r="C681" s="2" t="s">
        <v>6</v>
      </c>
      <c r="D681" s="2" t="s">
        <v>42</v>
      </c>
      <c r="E681" s="2" t="s">
        <v>1495</v>
      </c>
      <c r="F681" s="2" t="s">
        <v>2609</v>
      </c>
      <c r="G681" s="2" t="s">
        <v>906</v>
      </c>
      <c r="H681" s="2" t="s">
        <v>2610</v>
      </c>
      <c r="I681" s="1"/>
      <c r="J681" s="1"/>
      <c r="K681" s="1"/>
      <c r="L681" s="1"/>
      <c r="M681" s="1">
        <v>0</v>
      </c>
      <c r="N681" s="2"/>
      <c r="O681" s="2" t="s">
        <v>2</v>
      </c>
      <c r="P681" s="2"/>
      <c r="Q681" s="1">
        <v>1129651439</v>
      </c>
      <c r="R681" s="1">
        <v>0</v>
      </c>
      <c r="S681" s="1">
        <v>1129651439</v>
      </c>
      <c r="T681" s="1">
        <v>0</v>
      </c>
      <c r="U681" s="2" t="s">
        <v>0</v>
      </c>
      <c r="V681" s="1">
        <v>0</v>
      </c>
      <c r="W681" s="1">
        <v>0</v>
      </c>
      <c r="X681" s="2" t="s">
        <v>0</v>
      </c>
      <c r="Y681" s="1">
        <v>0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41"/>
      <c r="AN681" s="2"/>
      <c r="AO681" s="141"/>
      <c r="AP681" s="2">
        <v>0</v>
      </c>
    </row>
    <row r="682" spans="1:42" x14ac:dyDescent="0.25">
      <c r="A682" s="2" t="s">
        <v>841</v>
      </c>
      <c r="B682" s="47">
        <v>44387</v>
      </c>
      <c r="C682" s="2" t="s">
        <v>6</v>
      </c>
      <c r="D682" s="2" t="s">
        <v>42</v>
      </c>
      <c r="E682" s="2" t="s">
        <v>1495</v>
      </c>
      <c r="F682" s="2" t="s">
        <v>2609</v>
      </c>
      <c r="G682" s="2" t="s">
        <v>13</v>
      </c>
      <c r="H682" s="2"/>
      <c r="I682" s="1" t="s">
        <v>2611</v>
      </c>
      <c r="J682" s="1"/>
      <c r="K682" s="1"/>
      <c r="L682" s="1"/>
      <c r="M682" s="1">
        <v>0</v>
      </c>
      <c r="N682" s="2"/>
      <c r="O682" s="2" t="s">
        <v>1133</v>
      </c>
      <c r="P682" s="2"/>
      <c r="Q682" s="1">
        <v>-8125000</v>
      </c>
      <c r="R682" s="1">
        <v>0</v>
      </c>
      <c r="S682" s="1">
        <v>-8125000</v>
      </c>
      <c r="T682" s="1">
        <v>0</v>
      </c>
      <c r="U682" s="2" t="s">
        <v>0</v>
      </c>
      <c r="V682" s="1">
        <v>0</v>
      </c>
      <c r="W682" s="1">
        <v>0</v>
      </c>
      <c r="X682" s="2" t="s">
        <v>0</v>
      </c>
      <c r="Y682" s="1">
        <v>0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41"/>
      <c r="AN682" s="2"/>
      <c r="AO682" s="141"/>
      <c r="AP682" s="2">
        <v>0</v>
      </c>
    </row>
    <row r="683" spans="1:42" x14ac:dyDescent="0.25">
      <c r="A683" s="2" t="s">
        <v>842</v>
      </c>
      <c r="B683" s="47">
        <v>44387</v>
      </c>
      <c r="C683" s="2" t="s">
        <v>6</v>
      </c>
      <c r="D683" s="2" t="s">
        <v>42</v>
      </c>
      <c r="E683" s="2" t="s">
        <v>1495</v>
      </c>
      <c r="F683" s="2" t="s">
        <v>2612</v>
      </c>
      <c r="G683" s="2" t="s">
        <v>906</v>
      </c>
      <c r="H683" s="2" t="s">
        <v>1868</v>
      </c>
      <c r="I683" s="1"/>
      <c r="J683" s="1"/>
      <c r="K683" s="1"/>
      <c r="L683" s="1"/>
      <c r="M683" s="1">
        <v>0</v>
      </c>
      <c r="N683" s="2"/>
      <c r="O683" s="2" t="s">
        <v>98</v>
      </c>
      <c r="P683" s="2"/>
      <c r="Q683" s="1">
        <v>0</v>
      </c>
      <c r="R683" s="1">
        <v>0</v>
      </c>
      <c r="S683" s="1">
        <v>0</v>
      </c>
      <c r="T683" s="1">
        <v>0</v>
      </c>
      <c r="U683" s="2" t="s">
        <v>0</v>
      </c>
      <c r="V683" s="1">
        <v>0</v>
      </c>
      <c r="W683" s="1">
        <v>0</v>
      </c>
      <c r="X683" s="2" t="s">
        <v>0</v>
      </c>
      <c r="Y683" s="1">
        <v>0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41"/>
      <c r="AN683" s="2"/>
      <c r="AO683" s="141"/>
      <c r="AP683" s="2">
        <v>0</v>
      </c>
    </row>
    <row r="684" spans="1:42" x14ac:dyDescent="0.25">
      <c r="A684" s="2" t="s">
        <v>843</v>
      </c>
      <c r="B684" s="47">
        <v>44387</v>
      </c>
      <c r="C684" s="2" t="s">
        <v>6</v>
      </c>
      <c r="D684" s="2" t="s">
        <v>42</v>
      </c>
      <c r="E684" s="2" t="s">
        <v>1495</v>
      </c>
      <c r="F684" s="2" t="s">
        <v>2613</v>
      </c>
      <c r="G684" s="2" t="s">
        <v>906</v>
      </c>
      <c r="H684" s="2" t="s">
        <v>1868</v>
      </c>
      <c r="I684" s="1"/>
      <c r="J684" s="1"/>
      <c r="K684" s="1"/>
      <c r="L684" s="1"/>
      <c r="M684" s="1">
        <v>0</v>
      </c>
      <c r="N684" s="2"/>
      <c r="O684" s="2" t="s">
        <v>98</v>
      </c>
      <c r="P684" s="2"/>
      <c r="Q684" s="1">
        <v>0</v>
      </c>
      <c r="R684" s="1">
        <v>0</v>
      </c>
      <c r="S684" s="1">
        <v>0</v>
      </c>
      <c r="T684" s="1">
        <v>0</v>
      </c>
      <c r="U684" s="2" t="s">
        <v>0</v>
      </c>
      <c r="V684" s="1">
        <v>0</v>
      </c>
      <c r="W684" s="1">
        <v>0</v>
      </c>
      <c r="X684" s="2" t="s">
        <v>0</v>
      </c>
      <c r="Y684" s="1">
        <v>0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41"/>
      <c r="AN684" s="2"/>
      <c r="AO684" s="141"/>
      <c r="AP684" s="2">
        <v>0</v>
      </c>
    </row>
    <row r="685" spans="1:42" x14ac:dyDescent="0.25">
      <c r="A685" s="2" t="s">
        <v>844</v>
      </c>
      <c r="B685" s="47">
        <v>44387</v>
      </c>
      <c r="C685" s="2" t="s">
        <v>6</v>
      </c>
      <c r="D685" s="2" t="s">
        <v>42</v>
      </c>
      <c r="E685" s="2" t="s">
        <v>1495</v>
      </c>
      <c r="F685" s="2" t="s">
        <v>2614</v>
      </c>
      <c r="G685" s="2" t="s">
        <v>906</v>
      </c>
      <c r="H685" s="2" t="s">
        <v>1868</v>
      </c>
      <c r="I685" s="1"/>
      <c r="J685" s="1"/>
      <c r="K685" s="1"/>
      <c r="L685" s="1"/>
      <c r="M685" s="1">
        <v>0</v>
      </c>
      <c r="N685" s="2"/>
      <c r="O685" s="2" t="s">
        <v>98</v>
      </c>
      <c r="P685" s="2"/>
      <c r="Q685" s="1">
        <v>0</v>
      </c>
      <c r="R685" s="1">
        <v>0</v>
      </c>
      <c r="S685" s="1">
        <v>0</v>
      </c>
      <c r="T685" s="1">
        <v>0</v>
      </c>
      <c r="U685" s="2" t="s">
        <v>0</v>
      </c>
      <c r="V685" s="1">
        <v>0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41"/>
      <c r="AN685" s="2"/>
      <c r="AO685" s="141"/>
      <c r="AP685" s="2">
        <v>0</v>
      </c>
    </row>
    <row r="686" spans="1:42" x14ac:dyDescent="0.25">
      <c r="A686" s="2" t="s">
        <v>845</v>
      </c>
      <c r="B686" s="47">
        <v>44387</v>
      </c>
      <c r="C686" s="2" t="s">
        <v>6</v>
      </c>
      <c r="D686" s="2" t="s">
        <v>38</v>
      </c>
      <c r="E686" s="2" t="s">
        <v>210</v>
      </c>
      <c r="F686" s="2" t="s">
        <v>2501</v>
      </c>
      <c r="G686" s="2" t="s">
        <v>3</v>
      </c>
      <c r="H686" s="2" t="s">
        <v>2615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708409826.45999992</v>
      </c>
      <c r="R686" s="1">
        <v>0</v>
      </c>
      <c r="S686" s="1">
        <v>520705473.64999998</v>
      </c>
      <c r="T686" s="1">
        <v>0</v>
      </c>
      <c r="U686" s="2" t="s">
        <v>0</v>
      </c>
      <c r="V686" s="1">
        <v>0</v>
      </c>
      <c r="W686" s="1">
        <v>161814097.25</v>
      </c>
      <c r="X686" s="2" t="s">
        <v>0</v>
      </c>
      <c r="Y686" s="1">
        <v>25890255.559999999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41" t="s">
        <v>1</v>
      </c>
      <c r="AN686" s="2" t="s">
        <v>1</v>
      </c>
      <c r="AO686" s="141" t="s">
        <v>1</v>
      </c>
      <c r="AP686" s="2">
        <v>0</v>
      </c>
    </row>
    <row r="687" spans="1:42" x14ac:dyDescent="0.25">
      <c r="A687" s="2" t="s">
        <v>846</v>
      </c>
      <c r="B687" s="47">
        <v>44387</v>
      </c>
      <c r="C687" s="2" t="s">
        <v>6</v>
      </c>
      <c r="D687" s="2" t="s">
        <v>38</v>
      </c>
      <c r="E687" s="2" t="s">
        <v>210</v>
      </c>
      <c r="F687" s="2" t="s">
        <v>2501</v>
      </c>
      <c r="G687" s="2" t="s">
        <v>3</v>
      </c>
      <c r="H687" s="2" t="s">
        <v>2616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1241</v>
      </c>
      <c r="P687" s="2" t="s">
        <v>1242</v>
      </c>
      <c r="Q687" s="1">
        <v>116931295.62</v>
      </c>
      <c r="R687" s="1">
        <v>0</v>
      </c>
      <c r="S687" s="1">
        <v>92899097.700000003</v>
      </c>
      <c r="T687" s="1">
        <v>20717412</v>
      </c>
      <c r="U687" s="2" t="s">
        <v>9</v>
      </c>
      <c r="V687" s="1">
        <v>3314785.92</v>
      </c>
      <c r="W687" s="1">
        <v>0</v>
      </c>
      <c r="X687" s="2" t="s">
        <v>0</v>
      </c>
      <c r="Y687" s="1">
        <v>0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41" t="s">
        <v>1</v>
      </c>
      <c r="AN687" s="2" t="s">
        <v>1</v>
      </c>
      <c r="AO687" s="141" t="s">
        <v>1</v>
      </c>
      <c r="AP687" s="2">
        <v>0</v>
      </c>
    </row>
    <row r="688" spans="1:42" x14ac:dyDescent="0.25">
      <c r="A688" s="2" t="s">
        <v>847</v>
      </c>
      <c r="B688" s="47">
        <v>44387</v>
      </c>
      <c r="C688" s="2" t="s">
        <v>6</v>
      </c>
      <c r="D688" s="2" t="s">
        <v>38</v>
      </c>
      <c r="E688" s="2" t="s">
        <v>210</v>
      </c>
      <c r="F688" s="2" t="s">
        <v>2501</v>
      </c>
      <c r="G688" s="2" t="s">
        <v>3</v>
      </c>
      <c r="H688" s="2" t="s">
        <v>2617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605093173.37000012</v>
      </c>
      <c r="R688" s="1">
        <v>0</v>
      </c>
      <c r="S688" s="1">
        <v>387037847.14999998</v>
      </c>
      <c r="T688" s="1">
        <v>0</v>
      </c>
      <c r="U688" s="2" t="s">
        <v>0</v>
      </c>
      <c r="V688" s="1">
        <v>0</v>
      </c>
      <c r="W688" s="1">
        <v>187978729.5</v>
      </c>
      <c r="X688" s="2" t="s">
        <v>9</v>
      </c>
      <c r="Y688" s="1">
        <v>30076596.720000003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41" t="s">
        <v>1</v>
      </c>
      <c r="AN688" s="2" t="s">
        <v>1</v>
      </c>
      <c r="AO688" s="141" t="s">
        <v>1</v>
      </c>
      <c r="AP688" s="2">
        <v>0</v>
      </c>
    </row>
    <row r="689" spans="1:42" x14ac:dyDescent="0.25">
      <c r="A689" s="2" t="s">
        <v>848</v>
      </c>
      <c r="B689" s="47">
        <v>44387</v>
      </c>
      <c r="C689" s="2" t="s">
        <v>6</v>
      </c>
      <c r="D689" s="2" t="s">
        <v>38</v>
      </c>
      <c r="E689" s="2" t="s">
        <v>210</v>
      </c>
      <c r="F689" s="2" t="s">
        <v>2501</v>
      </c>
      <c r="G689" s="2" t="s">
        <v>3</v>
      </c>
      <c r="H689" s="2" t="s">
        <v>2618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2619</v>
      </c>
      <c r="P689" s="2" t="s">
        <v>2620</v>
      </c>
      <c r="Q689" s="1">
        <v>73656226.799999997</v>
      </c>
      <c r="R689" s="1">
        <v>0</v>
      </c>
      <c r="S689" s="1">
        <v>58676880</v>
      </c>
      <c r="T689" s="1">
        <v>12913230</v>
      </c>
      <c r="U689" s="2" t="s">
        <v>9</v>
      </c>
      <c r="V689" s="1">
        <v>2066116.8</v>
      </c>
      <c r="W689" s="1">
        <v>0</v>
      </c>
      <c r="X689" s="2" t="s">
        <v>0</v>
      </c>
      <c r="Y689" s="1">
        <v>0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41" t="s">
        <v>1</v>
      </c>
      <c r="AN689" s="2" t="s">
        <v>1</v>
      </c>
      <c r="AO689" s="141" t="s">
        <v>1</v>
      </c>
      <c r="AP689" s="2">
        <v>0</v>
      </c>
    </row>
    <row r="690" spans="1:42" x14ac:dyDescent="0.25">
      <c r="A690" s="2" t="s">
        <v>849</v>
      </c>
      <c r="B690" s="47">
        <v>44387</v>
      </c>
      <c r="C690" s="2" t="s">
        <v>6</v>
      </c>
      <c r="D690" s="2" t="s">
        <v>38</v>
      </c>
      <c r="E690" s="2" t="s">
        <v>210</v>
      </c>
      <c r="F690" s="2" t="s">
        <v>2501</v>
      </c>
      <c r="G690" s="2" t="s">
        <v>3</v>
      </c>
      <c r="H690" s="2" t="s">
        <v>2621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3492541623.5159993</v>
      </c>
      <c r="R690" s="1">
        <v>0</v>
      </c>
      <c r="S690" s="1">
        <v>2526565292.5499997</v>
      </c>
      <c r="T690" s="1">
        <v>0</v>
      </c>
      <c r="U690" s="2" t="s">
        <v>0</v>
      </c>
      <c r="V690" s="1">
        <v>0</v>
      </c>
      <c r="W690" s="1">
        <v>832738216.35000002</v>
      </c>
      <c r="X690" s="2" t="s">
        <v>0</v>
      </c>
      <c r="Y690" s="1">
        <v>133238114.61600003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41" t="s">
        <v>1</v>
      </c>
      <c r="AN690" s="2" t="s">
        <v>1</v>
      </c>
      <c r="AO690" s="141" t="s">
        <v>1</v>
      </c>
      <c r="AP690" s="2">
        <v>0</v>
      </c>
    </row>
    <row r="691" spans="1:42" x14ac:dyDescent="0.25">
      <c r="A691" s="2" t="s">
        <v>850</v>
      </c>
      <c r="B691" s="47">
        <v>44387</v>
      </c>
      <c r="C691" s="2" t="s">
        <v>27</v>
      </c>
      <c r="D691" s="2" t="s">
        <v>38</v>
      </c>
      <c r="E691" s="2" t="s">
        <v>4</v>
      </c>
      <c r="F691" s="2" t="s">
        <v>1589</v>
      </c>
      <c r="G691" s="2" t="s">
        <v>3</v>
      </c>
      <c r="H691" s="2" t="s">
        <v>2622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1437645573.4940002</v>
      </c>
      <c r="R691" s="1">
        <v>0</v>
      </c>
      <c r="S691" s="1">
        <v>1077742884.9499998</v>
      </c>
      <c r="T691" s="1">
        <v>0</v>
      </c>
      <c r="U691" s="2" t="s">
        <v>0</v>
      </c>
      <c r="V691" s="1">
        <v>0</v>
      </c>
      <c r="W691" s="1">
        <v>310260938.39999998</v>
      </c>
      <c r="X691" s="2" t="s">
        <v>9</v>
      </c>
      <c r="Y691" s="1">
        <v>49641750.144000001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41" t="s">
        <v>1</v>
      </c>
      <c r="AN691" s="2" t="s">
        <v>1</v>
      </c>
      <c r="AO691" s="141" t="s">
        <v>1</v>
      </c>
      <c r="AP691" s="2">
        <v>0</v>
      </c>
    </row>
    <row r="692" spans="1:42" x14ac:dyDescent="0.25">
      <c r="A692" s="2" t="s">
        <v>854</v>
      </c>
      <c r="B692" s="47">
        <v>44387</v>
      </c>
      <c r="C692" s="2" t="s">
        <v>35</v>
      </c>
      <c r="D692" s="2" t="s">
        <v>38</v>
      </c>
      <c r="E692" s="2" t="s">
        <v>208</v>
      </c>
      <c r="F692" s="2" t="s">
        <v>1331</v>
      </c>
      <c r="G692" s="2" t="s">
        <v>3</v>
      </c>
      <c r="H692" s="2" t="s">
        <v>2623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172219781.25</v>
      </c>
      <c r="R692" s="1">
        <v>0</v>
      </c>
      <c r="S692" s="1">
        <v>171537005.25</v>
      </c>
      <c r="T692" s="1">
        <v>0</v>
      </c>
      <c r="U692" s="2" t="s">
        <v>0</v>
      </c>
      <c r="V692" s="1">
        <v>0</v>
      </c>
      <c r="W692" s="1">
        <v>588600</v>
      </c>
      <c r="X692" s="2" t="s">
        <v>9</v>
      </c>
      <c r="Y692" s="1">
        <v>94176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41" t="s">
        <v>1</v>
      </c>
      <c r="AN692" s="2" t="s">
        <v>1</v>
      </c>
      <c r="AO692" s="141" t="s">
        <v>1</v>
      </c>
      <c r="AP692" s="2">
        <v>0</v>
      </c>
    </row>
    <row r="693" spans="1:42" x14ac:dyDescent="0.25">
      <c r="A693" s="2" t="s">
        <v>1290</v>
      </c>
      <c r="B693" s="47">
        <v>44388</v>
      </c>
      <c r="C693" s="2" t="s">
        <v>35</v>
      </c>
      <c r="D693" s="2" t="s">
        <v>38</v>
      </c>
      <c r="E693" s="2" t="s">
        <v>208</v>
      </c>
      <c r="F693" s="2" t="s">
        <v>1398</v>
      </c>
      <c r="G693" s="2" t="s">
        <v>3</v>
      </c>
      <c r="H693" s="2" t="s">
        <v>2624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1371594648.3620002</v>
      </c>
      <c r="R693" s="1">
        <v>0</v>
      </c>
      <c r="S693" s="1">
        <v>1188995083.2499995</v>
      </c>
      <c r="T693" s="1">
        <v>0</v>
      </c>
      <c r="U693" s="2" t="s">
        <v>0</v>
      </c>
      <c r="V693" s="1">
        <v>0</v>
      </c>
      <c r="W693" s="1">
        <v>157413418.19999999</v>
      </c>
      <c r="X693" s="2" t="s">
        <v>9</v>
      </c>
      <c r="Y693" s="1">
        <v>25186146.911999997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41" t="s">
        <v>1</v>
      </c>
      <c r="AN693" s="2" t="s">
        <v>1</v>
      </c>
      <c r="AO693" s="141" t="s">
        <v>1</v>
      </c>
      <c r="AP693" s="2">
        <v>0</v>
      </c>
    </row>
    <row r="694" spans="1:42" x14ac:dyDescent="0.25">
      <c r="A694" s="2" t="s">
        <v>1383</v>
      </c>
      <c r="B694" s="47">
        <v>44389</v>
      </c>
      <c r="C694" s="2" t="s">
        <v>35</v>
      </c>
      <c r="D694" s="2" t="s">
        <v>38</v>
      </c>
      <c r="E694" s="2" t="s">
        <v>208</v>
      </c>
      <c r="F694" s="2" t="s">
        <v>2625</v>
      </c>
      <c r="G694" s="2" t="s">
        <v>13</v>
      </c>
      <c r="H694" s="2" t="s">
        <v>1</v>
      </c>
      <c r="I694" s="1" t="s">
        <v>1098</v>
      </c>
      <c r="J694" s="1" t="s">
        <v>1</v>
      </c>
      <c r="K694" s="1" t="s">
        <v>2626</v>
      </c>
      <c r="L694" s="1" t="s">
        <v>2121</v>
      </c>
      <c r="M694" s="1">
        <v>13687549.65</v>
      </c>
      <c r="N694" s="2" t="s">
        <v>12</v>
      </c>
      <c r="O694" s="2" t="s">
        <v>2627</v>
      </c>
      <c r="P694" s="2" t="s">
        <v>2628</v>
      </c>
      <c r="Q694" s="1">
        <v>-6160156.7999999998</v>
      </c>
      <c r="R694" s="1">
        <v>0</v>
      </c>
      <c r="S694" s="1">
        <v>0</v>
      </c>
      <c r="T694" s="1">
        <v>0</v>
      </c>
      <c r="U694" s="2" t="s">
        <v>0</v>
      </c>
      <c r="V694" s="1">
        <v>0</v>
      </c>
      <c r="W694" s="1">
        <v>-5310480</v>
      </c>
      <c r="X694" s="2" t="s">
        <v>9</v>
      </c>
      <c r="Y694" s="1">
        <v>-849676.80000000005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41" t="s">
        <v>1</v>
      </c>
      <c r="AN694" s="2" t="s">
        <v>1</v>
      </c>
      <c r="AO694" s="141" t="s">
        <v>1</v>
      </c>
      <c r="AP694" s="2">
        <v>0</v>
      </c>
    </row>
    <row r="695" spans="1:42" x14ac:dyDescent="0.25">
      <c r="A695" s="2" t="s">
        <v>1384</v>
      </c>
      <c r="B695" s="47">
        <v>44389</v>
      </c>
      <c r="C695" s="2" t="s">
        <v>35</v>
      </c>
      <c r="D695" s="2" t="s">
        <v>38</v>
      </c>
      <c r="E695" s="2" t="s">
        <v>208</v>
      </c>
      <c r="F695" s="2" t="s">
        <v>1971</v>
      </c>
      <c r="G695" s="2" t="s">
        <v>3</v>
      </c>
      <c r="H695" s="2" t="s">
        <v>2629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1359604811</v>
      </c>
      <c r="R695" s="1">
        <v>0</v>
      </c>
      <c r="S695" s="1">
        <v>1232042812.5999999</v>
      </c>
      <c r="T695" s="1">
        <v>0</v>
      </c>
      <c r="U695" s="2" t="s">
        <v>0</v>
      </c>
      <c r="V695" s="1">
        <v>0</v>
      </c>
      <c r="W695" s="1">
        <v>109967240</v>
      </c>
      <c r="X695" s="2" t="s">
        <v>9</v>
      </c>
      <c r="Y695" s="1">
        <v>17594758.399999999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41" t="s">
        <v>1</v>
      </c>
      <c r="AN695" s="2" t="s">
        <v>1</v>
      </c>
      <c r="AO695" s="141" t="s">
        <v>1</v>
      </c>
      <c r="AP695" s="2">
        <v>0</v>
      </c>
    </row>
    <row r="696" spans="1:42" x14ac:dyDescent="0.25">
      <c r="A696" s="2" t="s">
        <v>855</v>
      </c>
      <c r="B696" s="47">
        <v>44387</v>
      </c>
      <c r="C696" s="2" t="s">
        <v>6</v>
      </c>
      <c r="D696" s="2" t="s">
        <v>33</v>
      </c>
      <c r="E696" s="2" t="s">
        <v>204</v>
      </c>
      <c r="F696" s="2" t="s">
        <v>1231</v>
      </c>
      <c r="G696" s="2" t="s">
        <v>3</v>
      </c>
      <c r="H696" s="2" t="s">
        <v>2630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1460282361.4800003</v>
      </c>
      <c r="R696" s="1">
        <v>0</v>
      </c>
      <c r="S696" s="1">
        <v>1087428250.1999998</v>
      </c>
      <c r="T696" s="1">
        <v>0</v>
      </c>
      <c r="U696" s="2" t="s">
        <v>0</v>
      </c>
      <c r="V696" s="1">
        <v>0</v>
      </c>
      <c r="W696" s="1">
        <v>321425958</v>
      </c>
      <c r="X696" s="2" t="s">
        <v>0</v>
      </c>
      <c r="Y696" s="1">
        <v>51428153.280000001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41" t="s">
        <v>1</v>
      </c>
      <c r="AN696" s="2" t="s">
        <v>1</v>
      </c>
      <c r="AO696" s="141" t="s">
        <v>1</v>
      </c>
      <c r="AP696" s="2">
        <v>0</v>
      </c>
    </row>
    <row r="697" spans="1:42" x14ac:dyDescent="0.25">
      <c r="A697" s="2" t="s">
        <v>857</v>
      </c>
      <c r="B697" s="47">
        <v>44387</v>
      </c>
      <c r="C697" s="2" t="s">
        <v>6</v>
      </c>
      <c r="D697" s="2" t="s">
        <v>33</v>
      </c>
      <c r="E697" s="2" t="s">
        <v>204</v>
      </c>
      <c r="F697" s="2" t="s">
        <v>1231</v>
      </c>
      <c r="G697" s="2" t="s">
        <v>3</v>
      </c>
      <c r="H697" s="2" t="s">
        <v>2631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357</v>
      </c>
      <c r="P697" s="2" t="s">
        <v>1055</v>
      </c>
      <c r="Q697" s="1">
        <v>10803262.5</v>
      </c>
      <c r="R697" s="1">
        <v>0</v>
      </c>
      <c r="S697" s="1">
        <v>10803262.5</v>
      </c>
      <c r="T697" s="1">
        <v>0</v>
      </c>
      <c r="U697" s="2" t="s">
        <v>0</v>
      </c>
      <c r="V697" s="1">
        <v>0</v>
      </c>
      <c r="W697" s="1">
        <v>0</v>
      </c>
      <c r="X697" s="2" t="s">
        <v>0</v>
      </c>
      <c r="Y697" s="1">
        <v>0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41" t="s">
        <v>1</v>
      </c>
      <c r="AN697" s="2" t="s">
        <v>1</v>
      </c>
      <c r="AO697" s="141" t="s">
        <v>1</v>
      </c>
      <c r="AP697" s="2">
        <v>0</v>
      </c>
    </row>
    <row r="698" spans="1:42" x14ac:dyDescent="0.25">
      <c r="A698" s="2" t="s">
        <v>858</v>
      </c>
      <c r="B698" s="47">
        <v>44387</v>
      </c>
      <c r="C698" s="2" t="s">
        <v>6</v>
      </c>
      <c r="D698" s="2" t="s">
        <v>33</v>
      </c>
      <c r="E698" s="2" t="s">
        <v>204</v>
      </c>
      <c r="F698" s="2" t="s">
        <v>1231</v>
      </c>
      <c r="G698" s="2" t="s">
        <v>3</v>
      </c>
      <c r="H698" s="2" t="s">
        <v>2632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411548521.59000003</v>
      </c>
      <c r="R698" s="1">
        <v>0</v>
      </c>
      <c r="S698" s="1">
        <v>292998883.35000002</v>
      </c>
      <c r="T698" s="1">
        <v>0</v>
      </c>
      <c r="U698" s="2" t="s">
        <v>0</v>
      </c>
      <c r="V698" s="1">
        <v>0</v>
      </c>
      <c r="W698" s="1">
        <v>102197964</v>
      </c>
      <c r="X698" s="2" t="s">
        <v>9</v>
      </c>
      <c r="Y698" s="1">
        <v>16351674.24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41" t="s">
        <v>1</v>
      </c>
      <c r="AN698" s="2" t="s">
        <v>1</v>
      </c>
      <c r="AO698" s="141" t="s">
        <v>1</v>
      </c>
      <c r="AP698" s="2">
        <v>0</v>
      </c>
    </row>
    <row r="699" spans="1:42" x14ac:dyDescent="0.25">
      <c r="A699" s="2" t="s">
        <v>859</v>
      </c>
      <c r="B699" s="47">
        <v>44387</v>
      </c>
      <c r="C699" s="2" t="s">
        <v>6</v>
      </c>
      <c r="D699" s="2" t="s">
        <v>33</v>
      </c>
      <c r="E699" s="2" t="s">
        <v>204</v>
      </c>
      <c r="F699" s="2" t="s">
        <v>1231</v>
      </c>
      <c r="G699" s="2" t="s">
        <v>3</v>
      </c>
      <c r="H699" s="2" t="s">
        <v>2633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2939600837.7580004</v>
      </c>
      <c r="R699" s="1">
        <v>0</v>
      </c>
      <c r="S699" s="1">
        <v>2517091591.5499997</v>
      </c>
      <c r="T699" s="1">
        <v>0</v>
      </c>
      <c r="U699" s="2" t="s">
        <v>0</v>
      </c>
      <c r="V699" s="1">
        <v>0</v>
      </c>
      <c r="W699" s="1">
        <v>364232108.80000001</v>
      </c>
      <c r="X699" s="2" t="s">
        <v>0</v>
      </c>
      <c r="Y699" s="1">
        <v>58277137.408000007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41" t="s">
        <v>1</v>
      </c>
      <c r="AN699" s="2" t="s">
        <v>1</v>
      </c>
      <c r="AO699" s="141" t="s">
        <v>1</v>
      </c>
      <c r="AP699" s="2">
        <v>0</v>
      </c>
    </row>
    <row r="700" spans="1:42" x14ac:dyDescent="0.25">
      <c r="A700" s="2" t="s">
        <v>860</v>
      </c>
      <c r="B700" s="47">
        <v>44387</v>
      </c>
      <c r="C700" s="2" t="s">
        <v>27</v>
      </c>
      <c r="D700" s="2" t="s">
        <v>33</v>
      </c>
      <c r="E700" s="2" t="s">
        <v>32</v>
      </c>
      <c r="F700" s="2" t="s">
        <v>2080</v>
      </c>
      <c r="G700" s="2" t="s">
        <v>3</v>
      </c>
      <c r="H700" s="2" t="s">
        <v>2634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2253239388.5079999</v>
      </c>
      <c r="R700" s="1">
        <v>0</v>
      </c>
      <c r="S700" s="1">
        <v>1599421574.7999995</v>
      </c>
      <c r="T700" s="1">
        <v>0</v>
      </c>
      <c r="U700" s="2" t="s">
        <v>0</v>
      </c>
      <c r="V700" s="1">
        <v>0</v>
      </c>
      <c r="W700" s="1">
        <v>563636046.29999995</v>
      </c>
      <c r="X700" s="2" t="s">
        <v>0</v>
      </c>
      <c r="Y700" s="1">
        <v>90181767.408000007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41" t="s">
        <v>1</v>
      </c>
      <c r="AN700" s="2" t="s">
        <v>1</v>
      </c>
      <c r="AO700" s="141" t="s">
        <v>1</v>
      </c>
      <c r="AP700" s="2">
        <v>0</v>
      </c>
    </row>
    <row r="701" spans="1:42" x14ac:dyDescent="0.25">
      <c r="A701" s="2" t="s">
        <v>861</v>
      </c>
      <c r="B701" s="47">
        <v>44387</v>
      </c>
      <c r="C701" s="2" t="s">
        <v>27</v>
      </c>
      <c r="D701" s="2" t="s">
        <v>33</v>
      </c>
      <c r="E701" s="2" t="s">
        <v>32</v>
      </c>
      <c r="F701" s="2" t="s">
        <v>2451</v>
      </c>
      <c r="G701" s="2" t="s">
        <v>3</v>
      </c>
      <c r="H701" s="2" t="s">
        <v>2635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734</v>
      </c>
      <c r="P701" s="2" t="s">
        <v>735</v>
      </c>
      <c r="Q701" s="1">
        <v>21882022.5</v>
      </c>
      <c r="R701" s="1">
        <v>0</v>
      </c>
      <c r="S701" s="1">
        <v>0</v>
      </c>
      <c r="T701" s="1">
        <v>18863812.5</v>
      </c>
      <c r="U701" s="2" t="s">
        <v>9</v>
      </c>
      <c r="V701" s="1">
        <v>3018210</v>
      </c>
      <c r="W701" s="1">
        <v>0</v>
      </c>
      <c r="X701" s="2" t="s">
        <v>0</v>
      </c>
      <c r="Y701" s="1">
        <v>0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41" t="s">
        <v>1</v>
      </c>
      <c r="AN701" s="2" t="s">
        <v>1</v>
      </c>
      <c r="AO701" s="141" t="s">
        <v>1</v>
      </c>
      <c r="AP701" s="2">
        <v>0</v>
      </c>
    </row>
    <row r="702" spans="1:42" x14ac:dyDescent="0.25">
      <c r="A702" s="2" t="s">
        <v>862</v>
      </c>
      <c r="B702" s="47">
        <v>44387</v>
      </c>
      <c r="C702" s="2" t="s">
        <v>27</v>
      </c>
      <c r="D702" s="2" t="s">
        <v>33</v>
      </c>
      <c r="E702" s="2" t="s">
        <v>32</v>
      </c>
      <c r="F702" s="2" t="s">
        <v>2080</v>
      </c>
      <c r="G702" s="2" t="s">
        <v>3</v>
      </c>
      <c r="H702" s="2" t="s">
        <v>2636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287806357.89200002</v>
      </c>
      <c r="R702" s="1">
        <v>0</v>
      </c>
      <c r="S702" s="1">
        <v>224980307.00000006</v>
      </c>
      <c r="T702" s="1">
        <v>0</v>
      </c>
      <c r="U702" s="2" t="s">
        <v>0</v>
      </c>
      <c r="V702" s="1">
        <v>0</v>
      </c>
      <c r="W702" s="1">
        <v>54160388.700000003</v>
      </c>
      <c r="X702" s="2" t="s">
        <v>0</v>
      </c>
      <c r="Y702" s="1">
        <v>8665662.1919999998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41" t="s">
        <v>1</v>
      </c>
      <c r="AN702" s="2" t="s">
        <v>1</v>
      </c>
      <c r="AO702" s="141" t="s">
        <v>1</v>
      </c>
      <c r="AP702" s="2">
        <v>0</v>
      </c>
    </row>
    <row r="703" spans="1:42" x14ac:dyDescent="0.25">
      <c r="A703" s="2" t="s">
        <v>2637</v>
      </c>
      <c r="B703" s="47">
        <v>44390</v>
      </c>
      <c r="C703" s="2" t="s">
        <v>35</v>
      </c>
      <c r="D703" s="2" t="s">
        <v>38</v>
      </c>
      <c r="E703" s="2" t="s">
        <v>208</v>
      </c>
      <c r="F703" s="2" t="s">
        <v>1985</v>
      </c>
      <c r="G703" s="2" t="s">
        <v>3</v>
      </c>
      <c r="H703" s="2" t="s">
        <v>2638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98</v>
      </c>
      <c r="P703" s="2" t="s">
        <v>1</v>
      </c>
      <c r="Q703" s="1">
        <v>1496516954.1000001</v>
      </c>
      <c r="R703" s="1">
        <v>0</v>
      </c>
      <c r="S703" s="1">
        <v>1391222547.7</v>
      </c>
      <c r="T703" s="1">
        <v>0</v>
      </c>
      <c r="U703" s="2" t="s">
        <v>0</v>
      </c>
      <c r="V703" s="1">
        <v>0</v>
      </c>
      <c r="W703" s="1">
        <v>90771040</v>
      </c>
      <c r="X703" s="2" t="s">
        <v>0</v>
      </c>
      <c r="Y703" s="1">
        <v>14523366.4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41" t="s">
        <v>1</v>
      </c>
      <c r="AN703" s="2" t="s">
        <v>1</v>
      </c>
      <c r="AO703" s="141" t="s">
        <v>1</v>
      </c>
      <c r="AP703" s="2">
        <v>0</v>
      </c>
    </row>
    <row r="704" spans="1:42" x14ac:dyDescent="0.25">
      <c r="A704" s="2" t="s">
        <v>864</v>
      </c>
      <c r="B704" s="47">
        <v>44387</v>
      </c>
      <c r="C704" s="2" t="s">
        <v>6</v>
      </c>
      <c r="D704" s="2" t="s">
        <v>26</v>
      </c>
      <c r="E704" s="2" t="s">
        <v>198</v>
      </c>
      <c r="F704" s="2" t="s">
        <v>2639</v>
      </c>
      <c r="G704" s="2" t="s">
        <v>13</v>
      </c>
      <c r="H704" s="2" t="s">
        <v>1</v>
      </c>
      <c r="I704" s="1" t="s">
        <v>2640</v>
      </c>
      <c r="J704" s="1" t="s">
        <v>1</v>
      </c>
      <c r="K704" s="1" t="s">
        <v>2641</v>
      </c>
      <c r="L704" s="1" t="s">
        <v>2642</v>
      </c>
      <c r="M704" s="1">
        <v>31261200</v>
      </c>
      <c r="N704" s="2" t="s">
        <v>12</v>
      </c>
      <c r="O704" s="2" t="s">
        <v>2643</v>
      </c>
      <c r="P704" s="2" t="s">
        <v>2644</v>
      </c>
      <c r="Q704" s="1">
        <v>-8763600</v>
      </c>
      <c r="R704" s="1">
        <v>0</v>
      </c>
      <c r="S704" s="1">
        <v>-8763600</v>
      </c>
      <c r="T704" s="1">
        <v>0</v>
      </c>
      <c r="U704" s="2" t="s">
        <v>0</v>
      </c>
      <c r="V704" s="1">
        <v>0</v>
      </c>
      <c r="W704" s="1">
        <v>0</v>
      </c>
      <c r="X704" s="2" t="s">
        <v>0</v>
      </c>
      <c r="Y704" s="1">
        <v>0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41" t="s">
        <v>1</v>
      </c>
      <c r="AN704" s="2" t="s">
        <v>1</v>
      </c>
      <c r="AO704" s="141" t="s">
        <v>1</v>
      </c>
      <c r="AP704" s="2">
        <v>0</v>
      </c>
    </row>
    <row r="705" spans="1:44" x14ac:dyDescent="0.25">
      <c r="A705" s="2" t="s">
        <v>865</v>
      </c>
      <c r="B705" s="47">
        <v>44387</v>
      </c>
      <c r="C705" s="2" t="s">
        <v>6</v>
      </c>
      <c r="D705" s="2" t="s">
        <v>26</v>
      </c>
      <c r="E705" s="2" t="s">
        <v>198</v>
      </c>
      <c r="F705" s="2" t="s">
        <v>2639</v>
      </c>
      <c r="G705" s="2" t="s">
        <v>3</v>
      </c>
      <c r="H705" s="2" t="s">
        <v>2645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3900252943.652</v>
      </c>
      <c r="R705" s="1">
        <v>0</v>
      </c>
      <c r="S705" s="1">
        <v>3146565023.1500015</v>
      </c>
      <c r="T705" s="1">
        <v>0</v>
      </c>
      <c r="U705" s="2" t="s">
        <v>0</v>
      </c>
      <c r="V705" s="1">
        <v>0</v>
      </c>
      <c r="W705" s="1">
        <v>649730965.95000005</v>
      </c>
      <c r="X705" s="2" t="s">
        <v>0</v>
      </c>
      <c r="Y705" s="1">
        <v>103956954.55199997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41" t="s">
        <v>1</v>
      </c>
      <c r="AN705" s="2" t="s">
        <v>1</v>
      </c>
      <c r="AO705" s="141" t="s">
        <v>1</v>
      </c>
      <c r="AP705" s="2">
        <v>0</v>
      </c>
    </row>
    <row r="706" spans="1:44" x14ac:dyDescent="0.25">
      <c r="A706" s="2" t="s">
        <v>866</v>
      </c>
      <c r="B706" s="47">
        <v>44387</v>
      </c>
      <c r="C706" s="2" t="s">
        <v>27</v>
      </c>
      <c r="D706" s="2" t="s">
        <v>26</v>
      </c>
      <c r="E706" s="2" t="s">
        <v>251</v>
      </c>
      <c r="F706" s="2" t="s">
        <v>1234</v>
      </c>
      <c r="G706" s="2" t="s">
        <v>3</v>
      </c>
      <c r="H706" s="2" t="s">
        <v>2646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387338873.85000002</v>
      </c>
      <c r="R706" s="1">
        <v>0</v>
      </c>
      <c r="S706" s="1">
        <v>221280164.25</v>
      </c>
      <c r="T706" s="1">
        <v>0</v>
      </c>
      <c r="U706" s="2" t="s">
        <v>0</v>
      </c>
      <c r="V706" s="1">
        <v>0</v>
      </c>
      <c r="W706" s="1">
        <v>143154060</v>
      </c>
      <c r="X706" s="2" t="s">
        <v>9</v>
      </c>
      <c r="Y706" s="1">
        <v>22904649.600000001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41" t="s">
        <v>1</v>
      </c>
      <c r="AN706" s="2" t="s">
        <v>1</v>
      </c>
      <c r="AO706" s="141" t="s">
        <v>1</v>
      </c>
      <c r="AP706" s="2">
        <v>0</v>
      </c>
    </row>
    <row r="707" spans="1:44" x14ac:dyDescent="0.25">
      <c r="A707" s="2" t="s">
        <v>867</v>
      </c>
      <c r="B707" s="47">
        <v>44387</v>
      </c>
      <c r="C707" s="2" t="s">
        <v>27</v>
      </c>
      <c r="D707" s="2" t="s">
        <v>26</v>
      </c>
      <c r="E707" s="2" t="s">
        <v>251</v>
      </c>
      <c r="F707" s="2" t="s">
        <v>2647</v>
      </c>
      <c r="G707" s="2" t="s">
        <v>3</v>
      </c>
      <c r="H707" s="2" t="s">
        <v>2648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911</v>
      </c>
      <c r="P707" s="2" t="s">
        <v>912</v>
      </c>
      <c r="Q707" s="1">
        <v>8303981.5999999996</v>
      </c>
      <c r="R707" s="1">
        <v>0</v>
      </c>
      <c r="S707" s="1">
        <v>5637362</v>
      </c>
      <c r="T707" s="1">
        <v>2298810</v>
      </c>
      <c r="U707" s="2" t="s">
        <v>9</v>
      </c>
      <c r="V707" s="1">
        <v>367809.6</v>
      </c>
      <c r="W707" s="1">
        <v>0</v>
      </c>
      <c r="X707" s="2" t="s">
        <v>0</v>
      </c>
      <c r="Y707" s="1">
        <v>0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41" t="s">
        <v>1</v>
      </c>
      <c r="AN707" s="2" t="s">
        <v>1</v>
      </c>
      <c r="AO707" s="141" t="s">
        <v>1</v>
      </c>
      <c r="AP707" s="2">
        <v>0</v>
      </c>
      <c r="AQ707" s="101"/>
      <c r="AR707" s="7"/>
    </row>
    <row r="708" spans="1:44" x14ac:dyDescent="0.25">
      <c r="A708" s="2" t="s">
        <v>868</v>
      </c>
      <c r="B708" s="47">
        <v>44387</v>
      </c>
      <c r="C708" s="2" t="s">
        <v>27</v>
      </c>
      <c r="D708" s="2" t="s">
        <v>26</v>
      </c>
      <c r="E708" s="2" t="s">
        <v>251</v>
      </c>
      <c r="F708" s="2" t="s">
        <v>1234</v>
      </c>
      <c r="G708" s="2" t="s">
        <v>3</v>
      </c>
      <c r="H708" s="2" t="s">
        <v>2649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2951303510.164001</v>
      </c>
      <c r="R708" s="1">
        <v>0</v>
      </c>
      <c r="S708" s="1">
        <v>1967909889.0499997</v>
      </c>
      <c r="T708" s="1">
        <v>0</v>
      </c>
      <c r="U708" s="2" t="s">
        <v>0</v>
      </c>
      <c r="V708" s="1">
        <v>0</v>
      </c>
      <c r="W708" s="1">
        <v>847753121.64999998</v>
      </c>
      <c r="X708" s="2" t="s">
        <v>9</v>
      </c>
      <c r="Y708" s="1">
        <v>135640499.46400002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41" t="s">
        <v>1</v>
      </c>
      <c r="AN708" s="2" t="s">
        <v>1</v>
      </c>
      <c r="AO708" s="141" t="s">
        <v>1</v>
      </c>
      <c r="AP708" s="45">
        <v>0</v>
      </c>
      <c r="AQ708" s="101"/>
      <c r="AR708" s="7"/>
    </row>
    <row r="709" spans="1:44" x14ac:dyDescent="0.25">
      <c r="A709" s="2" t="s">
        <v>869</v>
      </c>
      <c r="B709" s="47">
        <v>44387</v>
      </c>
      <c r="C709" s="2" t="s">
        <v>6</v>
      </c>
      <c r="D709" s="2" t="s">
        <v>24</v>
      </c>
      <c r="E709" s="2" t="s">
        <v>194</v>
      </c>
      <c r="F709" s="2" t="s">
        <v>1011</v>
      </c>
      <c r="G709" s="2" t="s">
        <v>3</v>
      </c>
      <c r="H709" s="2" t="s">
        <v>2650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4167553408.5459991</v>
      </c>
      <c r="R709" s="1">
        <v>0</v>
      </c>
      <c r="S709" s="1">
        <v>3556494852.9999995</v>
      </c>
      <c r="T709" s="1">
        <v>0</v>
      </c>
      <c r="U709" s="2" t="s">
        <v>0</v>
      </c>
      <c r="V709" s="1">
        <v>0</v>
      </c>
      <c r="W709" s="1">
        <v>526774616.84999996</v>
      </c>
      <c r="X709" s="2" t="s">
        <v>9</v>
      </c>
      <c r="Y709" s="1">
        <v>84283938.696000025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41" t="s">
        <v>1</v>
      </c>
      <c r="AN709" s="2" t="s">
        <v>1</v>
      </c>
      <c r="AO709" s="141" t="s">
        <v>1</v>
      </c>
      <c r="AP709" s="2">
        <v>0</v>
      </c>
    </row>
    <row r="710" spans="1:44" x14ac:dyDescent="0.25">
      <c r="A710" s="2" t="s">
        <v>870</v>
      </c>
      <c r="B710" s="47">
        <v>44387</v>
      </c>
      <c r="C710" s="2" t="s">
        <v>27</v>
      </c>
      <c r="D710" s="2" t="s">
        <v>24</v>
      </c>
      <c r="E710" s="2" t="s">
        <v>356</v>
      </c>
      <c r="F710" s="2" t="s">
        <v>2651</v>
      </c>
      <c r="G710" s="2" t="s">
        <v>3</v>
      </c>
      <c r="H710" s="2" t="s">
        <v>2652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2070377071.2279999</v>
      </c>
      <c r="R710" s="1">
        <v>0</v>
      </c>
      <c r="S710" s="1">
        <v>1304965109.2</v>
      </c>
      <c r="T710" s="1">
        <v>0</v>
      </c>
      <c r="U710" s="2" t="s">
        <v>0</v>
      </c>
      <c r="V710" s="1">
        <v>0</v>
      </c>
      <c r="W710" s="1">
        <v>659837898.29999995</v>
      </c>
      <c r="X710" s="2" t="s">
        <v>0</v>
      </c>
      <c r="Y710" s="1">
        <v>105574063.728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41" t="s">
        <v>1</v>
      </c>
      <c r="AN710" s="2" t="s">
        <v>1</v>
      </c>
      <c r="AO710" s="141" t="s">
        <v>1</v>
      </c>
      <c r="AP710" s="2">
        <v>0</v>
      </c>
    </row>
    <row r="711" spans="1:44" x14ac:dyDescent="0.25">
      <c r="A711" s="2" t="s">
        <v>871</v>
      </c>
      <c r="B711" s="47">
        <v>44387</v>
      </c>
      <c r="C711" s="2" t="s">
        <v>6</v>
      </c>
      <c r="D711" s="2" t="s">
        <v>22</v>
      </c>
      <c r="E711" s="2" t="s">
        <v>192</v>
      </c>
      <c r="F711" s="2" t="s">
        <v>2653</v>
      </c>
      <c r="G711" s="2" t="s">
        <v>3</v>
      </c>
      <c r="H711" s="2" t="s">
        <v>2654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4947270139.5079985</v>
      </c>
      <c r="R711" s="1">
        <v>0</v>
      </c>
      <c r="S711" s="1">
        <v>3877088405.8500004</v>
      </c>
      <c r="T711" s="1">
        <v>0</v>
      </c>
      <c r="U711" s="2" t="s">
        <v>0</v>
      </c>
      <c r="V711" s="1">
        <v>0</v>
      </c>
      <c r="W711" s="1">
        <v>922570460.04999995</v>
      </c>
      <c r="X711" s="2" t="s">
        <v>9</v>
      </c>
      <c r="Y711" s="1">
        <v>147611273.60800001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41" t="s">
        <v>1</v>
      </c>
      <c r="AN711" s="2" t="s">
        <v>1</v>
      </c>
      <c r="AO711" s="141" t="s">
        <v>1</v>
      </c>
      <c r="AP711" s="2">
        <v>0</v>
      </c>
    </row>
    <row r="712" spans="1:44" x14ac:dyDescent="0.25">
      <c r="A712" s="2" t="s">
        <v>872</v>
      </c>
      <c r="B712" s="47">
        <v>44387</v>
      </c>
      <c r="C712" s="2" t="s">
        <v>6</v>
      </c>
      <c r="D712" s="2" t="s">
        <v>901</v>
      </c>
      <c r="E712" s="2" t="s">
        <v>902</v>
      </c>
      <c r="F712" s="2" t="s">
        <v>2655</v>
      </c>
      <c r="G712" s="2" t="s">
        <v>3</v>
      </c>
      <c r="H712" s="2" t="s">
        <v>2656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4396955974.5959997</v>
      </c>
      <c r="R712" s="1">
        <v>0</v>
      </c>
      <c r="S712" s="1">
        <v>3445521437.849999</v>
      </c>
      <c r="T712" s="1">
        <v>0</v>
      </c>
      <c r="U712" s="2" t="s">
        <v>0</v>
      </c>
      <c r="V712" s="1">
        <v>0</v>
      </c>
      <c r="W712" s="1">
        <v>820202186.85000002</v>
      </c>
      <c r="X712" s="2" t="s">
        <v>9</v>
      </c>
      <c r="Y712" s="1">
        <v>131232349.896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41" t="s">
        <v>1</v>
      </c>
      <c r="AN712" s="2" t="s">
        <v>1</v>
      </c>
      <c r="AO712" s="141" t="s">
        <v>1</v>
      </c>
      <c r="AP712" s="2">
        <v>0</v>
      </c>
    </row>
    <row r="713" spans="1:44" x14ac:dyDescent="0.25">
      <c r="A713" s="2" t="s">
        <v>873</v>
      </c>
      <c r="B713" s="47">
        <v>44387</v>
      </c>
      <c r="C713" s="2" t="s">
        <v>27</v>
      </c>
      <c r="D713" s="2" t="s">
        <v>901</v>
      </c>
      <c r="E713" s="2" t="s">
        <v>905</v>
      </c>
      <c r="F713" s="2" t="s">
        <v>2657</v>
      </c>
      <c r="G713" s="2" t="s">
        <v>3</v>
      </c>
      <c r="H713" s="2" t="s">
        <v>2658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161382348.00000003</v>
      </c>
      <c r="R713" s="1">
        <v>0</v>
      </c>
      <c r="S713" s="1">
        <v>27141000</v>
      </c>
      <c r="T713" s="1">
        <v>0</v>
      </c>
      <c r="U713" s="2" t="s">
        <v>0</v>
      </c>
      <c r="V713" s="1">
        <v>0</v>
      </c>
      <c r="W713" s="1">
        <v>115725300</v>
      </c>
      <c r="X713" s="2" t="s">
        <v>9</v>
      </c>
      <c r="Y713" s="1">
        <v>18516048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41" t="s">
        <v>1</v>
      </c>
      <c r="AN713" s="2" t="s">
        <v>1</v>
      </c>
      <c r="AO713" s="141" t="s">
        <v>1</v>
      </c>
      <c r="AP713" s="2">
        <v>0</v>
      </c>
    </row>
    <row r="714" spans="1:44" x14ac:dyDescent="0.25">
      <c r="A714" s="2" t="s">
        <v>874</v>
      </c>
      <c r="B714" s="47">
        <v>44387</v>
      </c>
      <c r="C714" s="2" t="s">
        <v>6</v>
      </c>
      <c r="D714" s="2" t="s">
        <v>19</v>
      </c>
      <c r="E714" s="2" t="s">
        <v>185</v>
      </c>
      <c r="F714" s="2" t="s">
        <v>1025</v>
      </c>
      <c r="G714" s="2" t="s">
        <v>3</v>
      </c>
      <c r="H714" s="2" t="s">
        <v>2659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6065719462.564002</v>
      </c>
      <c r="R714" s="1">
        <v>0</v>
      </c>
      <c r="S714" s="1">
        <v>4801920925.0000019</v>
      </c>
      <c r="T714" s="1">
        <v>0</v>
      </c>
      <c r="U714" s="2" t="s">
        <v>0</v>
      </c>
      <c r="V714" s="1">
        <v>0</v>
      </c>
      <c r="W714" s="1">
        <v>1089481497.9000001</v>
      </c>
      <c r="X714" s="2" t="s">
        <v>9</v>
      </c>
      <c r="Y714" s="1">
        <v>174317039.66399997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41" t="s">
        <v>1</v>
      </c>
      <c r="AN714" s="2" t="s">
        <v>1</v>
      </c>
      <c r="AO714" s="141" t="s">
        <v>1</v>
      </c>
      <c r="AP714" s="2">
        <v>0</v>
      </c>
    </row>
    <row r="715" spans="1:44" x14ac:dyDescent="0.25">
      <c r="A715" s="2" t="s">
        <v>875</v>
      </c>
      <c r="B715" s="47">
        <v>44387</v>
      </c>
      <c r="C715" s="2" t="s">
        <v>6</v>
      </c>
      <c r="D715" s="2" t="s">
        <v>17</v>
      </c>
      <c r="E715" s="2" t="s">
        <v>183</v>
      </c>
      <c r="F715" s="2" t="s">
        <v>2660</v>
      </c>
      <c r="G715" s="2" t="s">
        <v>3</v>
      </c>
      <c r="H715" s="2" t="s">
        <v>2661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4887626045.868</v>
      </c>
      <c r="R715" s="1">
        <v>0</v>
      </c>
      <c r="S715" s="1">
        <v>3295784888.499999</v>
      </c>
      <c r="T715" s="1">
        <v>0</v>
      </c>
      <c r="U715" s="2" t="s">
        <v>0</v>
      </c>
      <c r="V715" s="1">
        <v>0</v>
      </c>
      <c r="W715" s="1">
        <v>1372276859.8000002</v>
      </c>
      <c r="X715" s="2" t="s">
        <v>0</v>
      </c>
      <c r="Y715" s="1">
        <v>219564297.56799999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41" t="s">
        <v>1</v>
      </c>
      <c r="AN715" s="2" t="s">
        <v>1</v>
      </c>
      <c r="AO715" s="141" t="s">
        <v>1</v>
      </c>
      <c r="AP715" s="2">
        <v>0</v>
      </c>
    </row>
    <row r="716" spans="1:44" x14ac:dyDescent="0.25">
      <c r="A716" s="2" t="s">
        <v>876</v>
      </c>
      <c r="B716" s="47">
        <v>44387</v>
      </c>
      <c r="C716" s="2" t="s">
        <v>6</v>
      </c>
      <c r="D716" s="2" t="s">
        <v>10</v>
      </c>
      <c r="E716" s="2" t="s">
        <v>178</v>
      </c>
      <c r="F716" s="2" t="s">
        <v>2662</v>
      </c>
      <c r="G716" s="2" t="s">
        <v>13</v>
      </c>
      <c r="H716" s="2" t="s">
        <v>1</v>
      </c>
      <c r="I716" s="1" t="s">
        <v>1029</v>
      </c>
      <c r="J716" s="1" t="s">
        <v>1</v>
      </c>
      <c r="K716" s="1" t="s">
        <v>2663</v>
      </c>
      <c r="L716" s="1" t="s">
        <v>1726</v>
      </c>
      <c r="M716" s="1">
        <v>228297173</v>
      </c>
      <c r="N716" s="2" t="s">
        <v>12</v>
      </c>
      <c r="O716" s="2" t="s">
        <v>2664</v>
      </c>
      <c r="P716" s="2" t="s">
        <v>2665</v>
      </c>
      <c r="Q716" s="1">
        <v>-62431200</v>
      </c>
      <c r="R716" s="1">
        <v>0</v>
      </c>
      <c r="S716" s="1">
        <v>0</v>
      </c>
      <c r="T716" s="1">
        <v>0</v>
      </c>
      <c r="U716" s="2" t="s">
        <v>0</v>
      </c>
      <c r="V716" s="1">
        <v>0</v>
      </c>
      <c r="W716" s="1">
        <v>-53820000</v>
      </c>
      <c r="X716" s="2" t="s">
        <v>9</v>
      </c>
      <c r="Y716" s="1">
        <v>-8611200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41" t="s">
        <v>1</v>
      </c>
      <c r="AN716" s="2" t="s">
        <v>1</v>
      </c>
      <c r="AO716" s="141" t="s">
        <v>1</v>
      </c>
      <c r="AP716" s="2">
        <v>0</v>
      </c>
    </row>
    <row r="717" spans="1:44" x14ac:dyDescent="0.25">
      <c r="A717" s="2" t="s">
        <v>877</v>
      </c>
      <c r="B717" s="47">
        <v>44387</v>
      </c>
      <c r="C717" s="2" t="s">
        <v>6</v>
      </c>
      <c r="D717" s="2" t="s">
        <v>10</v>
      </c>
      <c r="E717" s="2" t="s">
        <v>178</v>
      </c>
      <c r="F717" s="2" t="s">
        <v>2662</v>
      </c>
      <c r="G717" s="2" t="s">
        <v>3</v>
      </c>
      <c r="H717" s="2" t="s">
        <v>2666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363207859.79999995</v>
      </c>
      <c r="R717" s="1">
        <v>0</v>
      </c>
      <c r="S717" s="1">
        <v>236772917.39999998</v>
      </c>
      <c r="T717" s="1">
        <v>0</v>
      </c>
      <c r="U717" s="2" t="s">
        <v>0</v>
      </c>
      <c r="V717" s="1">
        <v>0</v>
      </c>
      <c r="W717" s="1">
        <v>108995640</v>
      </c>
      <c r="X717" s="2" t="s">
        <v>0</v>
      </c>
      <c r="Y717" s="1">
        <v>17439302.399999999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41" t="s">
        <v>1</v>
      </c>
      <c r="AN717" s="2" t="s">
        <v>1</v>
      </c>
      <c r="AO717" s="141" t="s">
        <v>1</v>
      </c>
      <c r="AP717" s="2">
        <v>0</v>
      </c>
    </row>
    <row r="718" spans="1:44" x14ac:dyDescent="0.25">
      <c r="A718" s="2" t="s">
        <v>878</v>
      </c>
      <c r="B718" s="47">
        <v>44387</v>
      </c>
      <c r="C718" s="2" t="s">
        <v>6</v>
      </c>
      <c r="D718" s="2" t="s">
        <v>7</v>
      </c>
      <c r="E718" s="2" t="s">
        <v>736</v>
      </c>
      <c r="F718" s="2" t="s">
        <v>2667</v>
      </c>
      <c r="G718" s="2" t="s">
        <v>3</v>
      </c>
      <c r="H718" s="2" t="s">
        <v>2668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813167380.80000007</v>
      </c>
      <c r="R718" s="1">
        <v>0</v>
      </c>
      <c r="S718" s="1">
        <v>654065400</v>
      </c>
      <c r="T718" s="1">
        <v>0</v>
      </c>
      <c r="U718" s="2" t="s">
        <v>0</v>
      </c>
      <c r="V718" s="1">
        <v>0</v>
      </c>
      <c r="W718" s="1">
        <v>137156880</v>
      </c>
      <c r="X718" s="2" t="s">
        <v>9</v>
      </c>
      <c r="Y718" s="1">
        <v>21945100.799999997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41" t="s">
        <v>1</v>
      </c>
      <c r="AN718" s="2" t="s">
        <v>1</v>
      </c>
      <c r="AO718" s="141" t="s">
        <v>1</v>
      </c>
      <c r="AP718" s="2">
        <v>0</v>
      </c>
    </row>
    <row r="719" spans="1:44" x14ac:dyDescent="0.25">
      <c r="A719" s="2" t="s">
        <v>879</v>
      </c>
      <c r="B719" s="47">
        <v>44387</v>
      </c>
      <c r="C719" s="2" t="s">
        <v>6</v>
      </c>
      <c r="D719" s="2" t="s">
        <v>5</v>
      </c>
      <c r="E719" s="2" t="s">
        <v>175</v>
      </c>
      <c r="F719" s="2" t="s">
        <v>1144</v>
      </c>
      <c r="G719" s="2" t="s">
        <v>3</v>
      </c>
      <c r="H719" s="2" t="s">
        <v>2669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2937549352.7220006</v>
      </c>
      <c r="R719" s="1">
        <v>0</v>
      </c>
      <c r="S719" s="1">
        <v>2441222086.5</v>
      </c>
      <c r="T719" s="1">
        <v>0</v>
      </c>
      <c r="U719" s="2" t="s">
        <v>0</v>
      </c>
      <c r="V719" s="1">
        <v>0</v>
      </c>
      <c r="W719" s="1">
        <v>427868332.94999999</v>
      </c>
      <c r="X719" s="2" t="s">
        <v>0</v>
      </c>
      <c r="Y719" s="1">
        <v>68458933.272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41" t="s">
        <v>1</v>
      </c>
      <c r="AN719" s="2" t="s">
        <v>1</v>
      </c>
      <c r="AO719" s="141" t="s">
        <v>1</v>
      </c>
      <c r="AP719" s="2">
        <v>0</v>
      </c>
    </row>
    <row r="720" spans="1:44" x14ac:dyDescent="0.25">
      <c r="A720" s="2" t="s">
        <v>880</v>
      </c>
      <c r="B720" s="47">
        <v>44387</v>
      </c>
      <c r="C720" s="2" t="s">
        <v>6</v>
      </c>
      <c r="D720" s="2" t="s">
        <v>1245</v>
      </c>
      <c r="E720" s="2" t="s">
        <v>1246</v>
      </c>
      <c r="F720" s="2" t="s">
        <v>2670</v>
      </c>
      <c r="G720" s="2" t="s">
        <v>3</v>
      </c>
      <c r="H720" s="2" t="s">
        <v>2671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14846454</v>
      </c>
      <c r="R720" s="1">
        <v>0</v>
      </c>
      <c r="S720" s="1">
        <v>5477250</v>
      </c>
      <c r="T720" s="1">
        <v>0</v>
      </c>
      <c r="U720" s="2" t="s">
        <v>0</v>
      </c>
      <c r="V720" s="1">
        <v>0</v>
      </c>
      <c r="W720" s="1">
        <v>8076900</v>
      </c>
      <c r="X720" s="2" t="s">
        <v>0</v>
      </c>
      <c r="Y720" s="1">
        <v>1292304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41" t="s">
        <v>1</v>
      </c>
      <c r="AN720" s="2" t="s">
        <v>1</v>
      </c>
      <c r="AO720" s="141" t="s">
        <v>1</v>
      </c>
      <c r="AP720" s="2">
        <v>0</v>
      </c>
    </row>
    <row r="721" spans="1:44" x14ac:dyDescent="0.25">
      <c r="A721" s="2" t="s">
        <v>881</v>
      </c>
      <c r="B721" s="47">
        <v>44387</v>
      </c>
      <c r="C721" s="2" t="s">
        <v>6</v>
      </c>
      <c r="D721" s="2" t="s">
        <v>1245</v>
      </c>
      <c r="E721" s="2" t="s">
        <v>1246</v>
      </c>
      <c r="F721" s="2" t="s">
        <v>2670</v>
      </c>
      <c r="G721" s="2" t="s">
        <v>3</v>
      </c>
      <c r="H721" s="2" t="s">
        <v>2672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26794707</v>
      </c>
      <c r="R721" s="1">
        <v>0</v>
      </c>
      <c r="S721" s="1">
        <v>26794707</v>
      </c>
      <c r="T721" s="1">
        <v>0</v>
      </c>
      <c r="U721" s="2" t="s">
        <v>0</v>
      </c>
      <c r="V721" s="1">
        <v>0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41" t="s">
        <v>1</v>
      </c>
      <c r="AN721" s="2" t="s">
        <v>1</v>
      </c>
      <c r="AO721" s="141" t="s">
        <v>1</v>
      </c>
      <c r="AP721" s="2">
        <v>0</v>
      </c>
    </row>
    <row r="722" spans="1:44" x14ac:dyDescent="0.25">
      <c r="A722" s="2" t="s">
        <v>882</v>
      </c>
      <c r="B722" s="47">
        <v>44387</v>
      </c>
      <c r="C722" s="2" t="s">
        <v>6</v>
      </c>
      <c r="D722" s="2" t="s">
        <v>1245</v>
      </c>
      <c r="E722" s="2" t="s">
        <v>1246</v>
      </c>
      <c r="F722" s="2" t="s">
        <v>2670</v>
      </c>
      <c r="G722" s="2" t="s">
        <v>3</v>
      </c>
      <c r="H722" s="2" t="s">
        <v>2673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9565731</v>
      </c>
      <c r="R722" s="1">
        <v>0</v>
      </c>
      <c r="S722" s="1">
        <v>9565731</v>
      </c>
      <c r="T722" s="1">
        <v>0</v>
      </c>
      <c r="U722" s="2" t="s">
        <v>0</v>
      </c>
      <c r="V722" s="1">
        <v>0</v>
      </c>
      <c r="W722" s="1">
        <v>0</v>
      </c>
      <c r="X722" s="2" t="s">
        <v>0</v>
      </c>
      <c r="Y722" s="1">
        <v>0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41" t="s">
        <v>1</v>
      </c>
      <c r="AN722" s="2" t="s">
        <v>1</v>
      </c>
      <c r="AO722" s="141" t="s">
        <v>1</v>
      </c>
      <c r="AP722" s="2">
        <v>0</v>
      </c>
    </row>
    <row r="723" spans="1:44" x14ac:dyDescent="0.25">
      <c r="A723" s="2" t="s">
        <v>883</v>
      </c>
      <c r="B723" s="47">
        <v>44387</v>
      </c>
      <c r="C723" s="2" t="s">
        <v>6</v>
      </c>
      <c r="D723" s="2" t="s">
        <v>1245</v>
      </c>
      <c r="E723" s="2" t="s">
        <v>1246</v>
      </c>
      <c r="F723" s="2" t="s">
        <v>2670</v>
      </c>
      <c r="G723" s="2" t="s">
        <v>3</v>
      </c>
      <c r="H723" s="2" t="s">
        <v>2674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19527164.699999999</v>
      </c>
      <c r="R723" s="1">
        <v>0</v>
      </c>
      <c r="S723" s="1">
        <v>19527164.699999999</v>
      </c>
      <c r="T723" s="1">
        <v>0</v>
      </c>
      <c r="U723" s="2" t="s">
        <v>0</v>
      </c>
      <c r="V723" s="1">
        <v>0</v>
      </c>
      <c r="W723" s="1">
        <v>0</v>
      </c>
      <c r="X723" s="2" t="s">
        <v>0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41" t="s">
        <v>1</v>
      </c>
      <c r="AN723" s="2" t="s">
        <v>1</v>
      </c>
      <c r="AO723" s="141" t="s">
        <v>1</v>
      </c>
      <c r="AP723" s="2">
        <v>0</v>
      </c>
    </row>
    <row r="724" spans="1:44" x14ac:dyDescent="0.25">
      <c r="A724" s="2" t="s">
        <v>884</v>
      </c>
      <c r="B724" s="47">
        <v>44387</v>
      </c>
      <c r="C724" s="2" t="s">
        <v>6</v>
      </c>
      <c r="D724" s="2" t="s">
        <v>1245</v>
      </c>
      <c r="E724" s="2" t="s">
        <v>1246</v>
      </c>
      <c r="F724" s="2" t="s">
        <v>2670</v>
      </c>
      <c r="G724" s="2" t="s">
        <v>3</v>
      </c>
      <c r="H724" s="2" t="s">
        <v>2675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8541240</v>
      </c>
      <c r="R724" s="1">
        <v>0</v>
      </c>
      <c r="S724" s="1">
        <v>8541240</v>
      </c>
      <c r="T724" s="1">
        <v>0</v>
      </c>
      <c r="U724" s="2" t="s">
        <v>0</v>
      </c>
      <c r="V724" s="1">
        <v>0</v>
      </c>
      <c r="W724" s="1">
        <v>0</v>
      </c>
      <c r="X724" s="2" t="s">
        <v>0</v>
      </c>
      <c r="Y724" s="1">
        <v>0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41" t="s">
        <v>1</v>
      </c>
      <c r="AN724" s="2" t="s">
        <v>1</v>
      </c>
      <c r="AO724" s="141" t="s">
        <v>1</v>
      </c>
      <c r="AP724" s="2">
        <v>0</v>
      </c>
    </row>
    <row r="725" spans="1:44" x14ac:dyDescent="0.25">
      <c r="A725" s="2" t="s">
        <v>885</v>
      </c>
      <c r="B725" s="47">
        <v>44387</v>
      </c>
      <c r="C725" s="2" t="s">
        <v>6</v>
      </c>
      <c r="D725" s="2" t="s">
        <v>1245</v>
      </c>
      <c r="E725" s="2" t="s">
        <v>1246</v>
      </c>
      <c r="F725" s="2" t="s">
        <v>2670</v>
      </c>
      <c r="G725" s="2" t="s">
        <v>3</v>
      </c>
      <c r="H725" s="2" t="s">
        <v>2676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v>30125921.399999999</v>
      </c>
      <c r="R725" s="1">
        <v>0</v>
      </c>
      <c r="S725" s="1">
        <v>22266411</v>
      </c>
      <c r="T725" s="1">
        <v>0</v>
      </c>
      <c r="U725" s="2" t="s">
        <v>0</v>
      </c>
      <c r="V725" s="1">
        <v>0</v>
      </c>
      <c r="W725" s="1">
        <v>6775440</v>
      </c>
      <c r="X725" s="2" t="s">
        <v>0</v>
      </c>
      <c r="Y725" s="1">
        <v>1084070.3999999999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41" t="s">
        <v>1</v>
      </c>
      <c r="AN725" s="2" t="s">
        <v>1</v>
      </c>
      <c r="AO725" s="141" t="s">
        <v>1</v>
      </c>
      <c r="AP725" s="2">
        <v>0</v>
      </c>
    </row>
    <row r="726" spans="1:44" x14ac:dyDescent="0.25">
      <c r="A726" s="2" t="s">
        <v>886</v>
      </c>
      <c r="B726" s="46">
        <v>44387</v>
      </c>
      <c r="C726" s="2" t="s">
        <v>6</v>
      </c>
      <c r="D726" s="2" t="s">
        <v>1245</v>
      </c>
      <c r="E726" s="2" t="s">
        <v>1246</v>
      </c>
      <c r="F726" s="59" t="s">
        <v>2670</v>
      </c>
      <c r="G726" s="2" t="s">
        <v>3</v>
      </c>
      <c r="H726" s="2" t="s">
        <v>2677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33946197</v>
      </c>
      <c r="R726" s="1">
        <v>0</v>
      </c>
      <c r="S726" s="1">
        <v>16175055</v>
      </c>
      <c r="T726" s="1">
        <v>0</v>
      </c>
      <c r="U726" s="2" t="s">
        <v>0</v>
      </c>
      <c r="V726" s="1">
        <v>0</v>
      </c>
      <c r="W726" s="1">
        <v>15319950</v>
      </c>
      <c r="X726" s="2" t="s">
        <v>9</v>
      </c>
      <c r="Y726" s="1">
        <v>2451192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140" t="s">
        <v>0</v>
      </c>
      <c r="AK726" s="1">
        <v>0</v>
      </c>
      <c r="AL726" s="1">
        <v>0</v>
      </c>
      <c r="AM726" s="140" t="s">
        <v>1</v>
      </c>
      <c r="AN726" s="140" t="s">
        <v>1</v>
      </c>
      <c r="AO726" s="140" t="s">
        <v>1</v>
      </c>
      <c r="AP726" s="140">
        <v>0</v>
      </c>
      <c r="AQ726" s="101"/>
      <c r="AR726" s="7"/>
    </row>
    <row r="727" spans="1:44" x14ac:dyDescent="0.25">
      <c r="A727" s="2" t="s">
        <v>887</v>
      </c>
      <c r="B727" s="46">
        <v>44387</v>
      </c>
      <c r="C727" s="2" t="s">
        <v>6</v>
      </c>
      <c r="D727" s="2" t="s">
        <v>1245</v>
      </c>
      <c r="E727" s="2" t="s">
        <v>1246</v>
      </c>
      <c r="F727" s="59" t="s">
        <v>2670</v>
      </c>
      <c r="G727" s="2" t="s">
        <v>3</v>
      </c>
      <c r="H727" s="2" t="s">
        <v>2678</v>
      </c>
      <c r="I727" s="2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27961116</v>
      </c>
      <c r="R727" s="1">
        <v>0</v>
      </c>
      <c r="S727" s="1">
        <v>26292108</v>
      </c>
      <c r="T727" s="1">
        <v>0</v>
      </c>
      <c r="U727" s="2" t="s">
        <v>0</v>
      </c>
      <c r="V727" s="1">
        <v>0</v>
      </c>
      <c r="W727" s="1">
        <v>1438800</v>
      </c>
      <c r="X727" s="2" t="s">
        <v>9</v>
      </c>
      <c r="Y727" s="1">
        <v>230208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140" t="s">
        <v>0</v>
      </c>
      <c r="AK727" s="1">
        <v>0</v>
      </c>
      <c r="AL727" s="1">
        <v>0</v>
      </c>
      <c r="AM727" s="140" t="s">
        <v>1</v>
      </c>
      <c r="AN727" s="140" t="s">
        <v>1</v>
      </c>
      <c r="AO727" s="140" t="s">
        <v>1</v>
      </c>
      <c r="AP727" s="140">
        <v>0</v>
      </c>
      <c r="AQ727" s="101"/>
      <c r="AR727" s="7"/>
    </row>
    <row r="728" spans="1:44" x14ac:dyDescent="0.25">
      <c r="A728" s="2" t="s">
        <v>888</v>
      </c>
      <c r="B728" s="46">
        <v>44387</v>
      </c>
      <c r="C728" s="2" t="s">
        <v>6</v>
      </c>
      <c r="D728" s="2" t="s">
        <v>1245</v>
      </c>
      <c r="E728" s="2" t="s">
        <v>1246</v>
      </c>
      <c r="F728" s="59" t="s">
        <v>2670</v>
      </c>
      <c r="G728" s="2" t="s">
        <v>3</v>
      </c>
      <c r="H728" s="2" t="s">
        <v>2679</v>
      </c>
      <c r="I728" s="2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2680</v>
      </c>
      <c r="P728" s="2" t="s">
        <v>2681</v>
      </c>
      <c r="Q728" s="1">
        <v>2336415</v>
      </c>
      <c r="R728" s="1">
        <v>0</v>
      </c>
      <c r="S728" s="1">
        <v>2336415</v>
      </c>
      <c r="T728" s="1">
        <v>0</v>
      </c>
      <c r="U728" s="2" t="s">
        <v>0</v>
      </c>
      <c r="V728" s="1">
        <v>0</v>
      </c>
      <c r="W728" s="1">
        <v>0</v>
      </c>
      <c r="X728" s="2" t="s">
        <v>0</v>
      </c>
      <c r="Y728" s="1">
        <v>0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140" t="s">
        <v>0</v>
      </c>
      <c r="AK728" s="1">
        <v>0</v>
      </c>
      <c r="AL728" s="1">
        <v>0</v>
      </c>
      <c r="AM728" s="140" t="s">
        <v>1</v>
      </c>
      <c r="AN728" s="140" t="s">
        <v>1</v>
      </c>
      <c r="AO728" s="140" t="s">
        <v>1</v>
      </c>
      <c r="AP728" s="140">
        <v>0</v>
      </c>
      <c r="AQ728" s="101"/>
      <c r="AR728" s="7"/>
    </row>
    <row r="729" spans="1:44" x14ac:dyDescent="0.25">
      <c r="A729" s="2" t="s">
        <v>1258</v>
      </c>
      <c r="B729" s="46">
        <v>44387</v>
      </c>
      <c r="C729" s="2" t="s">
        <v>6</v>
      </c>
      <c r="D729" s="2" t="s">
        <v>1245</v>
      </c>
      <c r="E729" s="2" t="s">
        <v>1246</v>
      </c>
      <c r="F729" s="59" t="s">
        <v>2670</v>
      </c>
      <c r="G729" s="2" t="s">
        <v>3</v>
      </c>
      <c r="H729" s="2" t="s">
        <v>2682</v>
      </c>
      <c r="I729" s="2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2683</v>
      </c>
      <c r="P729" s="2" t="s">
        <v>2684</v>
      </c>
      <c r="Q729" s="1">
        <v>6591371.7000000002</v>
      </c>
      <c r="R729" s="1">
        <v>0</v>
      </c>
      <c r="S729" s="1">
        <v>6591371.7000000002</v>
      </c>
      <c r="T729" s="1">
        <v>0</v>
      </c>
      <c r="U729" s="2" t="s">
        <v>0</v>
      </c>
      <c r="V729" s="1">
        <v>0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140" t="s">
        <v>0</v>
      </c>
      <c r="AK729" s="1">
        <v>0</v>
      </c>
      <c r="AL729" s="1">
        <v>0</v>
      </c>
      <c r="AM729" s="140" t="s">
        <v>1</v>
      </c>
      <c r="AN729" s="140" t="s">
        <v>1</v>
      </c>
      <c r="AO729" s="140" t="s">
        <v>1</v>
      </c>
      <c r="AP729" s="140">
        <v>0</v>
      </c>
      <c r="AQ729" s="101"/>
      <c r="AR729" s="7"/>
    </row>
    <row r="730" spans="1:44" x14ac:dyDescent="0.25">
      <c r="A730" s="2" t="s">
        <v>1260</v>
      </c>
      <c r="B730" s="46">
        <v>44387</v>
      </c>
      <c r="C730" s="2" t="s">
        <v>6</v>
      </c>
      <c r="D730" s="2" t="s">
        <v>1245</v>
      </c>
      <c r="E730" s="2" t="s">
        <v>1246</v>
      </c>
      <c r="F730" s="59" t="s">
        <v>2670</v>
      </c>
      <c r="G730" s="2" t="s">
        <v>3</v>
      </c>
      <c r="H730" s="2" t="s">
        <v>2685</v>
      </c>
      <c r="I730" s="2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2686</v>
      </c>
      <c r="P730" s="2" t="s">
        <v>2687</v>
      </c>
      <c r="Q730" s="1">
        <v>1242600</v>
      </c>
      <c r="R730" s="1">
        <v>0</v>
      </c>
      <c r="S730" s="1">
        <v>1242600</v>
      </c>
      <c r="T730" s="1">
        <v>0</v>
      </c>
      <c r="U730" s="2" t="s">
        <v>0</v>
      </c>
      <c r="V730" s="1">
        <v>0</v>
      </c>
      <c r="W730" s="1">
        <v>0</v>
      </c>
      <c r="X730" s="2" t="s">
        <v>0</v>
      </c>
      <c r="Y730" s="1">
        <v>0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140" t="s">
        <v>0</v>
      </c>
      <c r="AK730" s="1">
        <v>0</v>
      </c>
      <c r="AL730" s="1">
        <v>0</v>
      </c>
      <c r="AM730" s="140" t="s">
        <v>1</v>
      </c>
      <c r="AN730" s="140" t="s">
        <v>1</v>
      </c>
      <c r="AO730" s="140" t="s">
        <v>1</v>
      </c>
      <c r="AP730" s="140">
        <v>0</v>
      </c>
      <c r="AQ730" s="101"/>
      <c r="AR730" s="7"/>
    </row>
    <row r="731" spans="1:44" x14ac:dyDescent="0.25">
      <c r="A731" s="2" t="s">
        <v>1261</v>
      </c>
      <c r="B731" s="46">
        <v>44387</v>
      </c>
      <c r="C731" s="2" t="s">
        <v>6</v>
      </c>
      <c r="D731" s="2" t="s">
        <v>1245</v>
      </c>
      <c r="E731" s="2" t="s">
        <v>1246</v>
      </c>
      <c r="F731" s="59" t="s">
        <v>2670</v>
      </c>
      <c r="G731" s="2" t="s">
        <v>3</v>
      </c>
      <c r="H731" s="2" t="s">
        <v>2688</v>
      </c>
      <c r="I731" s="2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39235095</v>
      </c>
      <c r="R731" s="1">
        <v>0</v>
      </c>
      <c r="S731" s="1">
        <v>33924615</v>
      </c>
      <c r="T731" s="1">
        <v>0</v>
      </c>
      <c r="U731" s="2" t="s">
        <v>0</v>
      </c>
      <c r="V731" s="1">
        <v>0</v>
      </c>
      <c r="W731" s="1">
        <v>4578000</v>
      </c>
      <c r="X731" s="2" t="s">
        <v>0</v>
      </c>
      <c r="Y731" s="1">
        <v>732480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140" t="s">
        <v>0</v>
      </c>
      <c r="AK731" s="1">
        <v>0</v>
      </c>
      <c r="AL731" s="1">
        <v>0</v>
      </c>
      <c r="AM731" s="140" t="s">
        <v>1</v>
      </c>
      <c r="AN731" s="140" t="s">
        <v>1</v>
      </c>
      <c r="AO731" s="140" t="s">
        <v>1</v>
      </c>
      <c r="AP731" s="140">
        <v>0</v>
      </c>
      <c r="AQ731" s="101"/>
      <c r="AR731" s="7"/>
    </row>
    <row r="732" spans="1:44" x14ac:dyDescent="0.25">
      <c r="A732" s="2" t="s">
        <v>1262</v>
      </c>
      <c r="B732" s="46">
        <v>44387</v>
      </c>
      <c r="C732" s="2" t="s">
        <v>6</v>
      </c>
      <c r="D732" s="2" t="s">
        <v>1245</v>
      </c>
      <c r="E732" s="2" t="s">
        <v>1246</v>
      </c>
      <c r="F732" s="59" t="s">
        <v>2670</v>
      </c>
      <c r="G732" s="2" t="s">
        <v>3</v>
      </c>
      <c r="H732" s="2" t="s">
        <v>2689</v>
      </c>
      <c r="I732" s="2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34635970.799999997</v>
      </c>
      <c r="R732" s="1">
        <v>0</v>
      </c>
      <c r="S732" s="1">
        <v>29063760</v>
      </c>
      <c r="T732" s="1">
        <v>0</v>
      </c>
      <c r="U732" s="2" t="s">
        <v>0</v>
      </c>
      <c r="V732" s="1">
        <v>0</v>
      </c>
      <c r="W732" s="1">
        <v>4803630</v>
      </c>
      <c r="X732" s="2" t="s">
        <v>9</v>
      </c>
      <c r="Y732" s="1">
        <v>768580.8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140" t="s">
        <v>0</v>
      </c>
      <c r="AK732" s="1">
        <v>0</v>
      </c>
      <c r="AL732" s="1">
        <v>0</v>
      </c>
      <c r="AM732" s="140" t="s">
        <v>1</v>
      </c>
      <c r="AN732" s="140" t="s">
        <v>1</v>
      </c>
      <c r="AO732" s="140" t="s">
        <v>1</v>
      </c>
      <c r="AP732" s="140">
        <v>0</v>
      </c>
      <c r="AQ732" s="101"/>
      <c r="AR732" s="7"/>
    </row>
    <row r="733" spans="1:44" x14ac:dyDescent="0.25">
      <c r="A733" s="2" t="s">
        <v>1263</v>
      </c>
      <c r="B733" s="46">
        <v>44387</v>
      </c>
      <c r="C733" s="2" t="s">
        <v>6</v>
      </c>
      <c r="D733" s="2" t="s">
        <v>1245</v>
      </c>
      <c r="E733" s="2" t="s">
        <v>1246</v>
      </c>
      <c r="F733" s="59" t="s">
        <v>2670</v>
      </c>
      <c r="G733" s="2" t="s">
        <v>3</v>
      </c>
      <c r="H733" s="2" t="s">
        <v>2690</v>
      </c>
      <c r="I733" s="2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2691</v>
      </c>
      <c r="P733" s="2" t="s">
        <v>2692</v>
      </c>
      <c r="Q733" s="1">
        <v>25641378</v>
      </c>
      <c r="R733" s="1">
        <v>0</v>
      </c>
      <c r="S733" s="1">
        <v>17751522</v>
      </c>
      <c r="T733" s="1">
        <v>0</v>
      </c>
      <c r="U733" s="2" t="s">
        <v>0</v>
      </c>
      <c r="V733" s="1">
        <v>0</v>
      </c>
      <c r="W733" s="1">
        <v>6801600</v>
      </c>
      <c r="X733" s="2" t="s">
        <v>9</v>
      </c>
      <c r="Y733" s="1">
        <v>1088256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140" t="s">
        <v>0</v>
      </c>
      <c r="AK733" s="1">
        <v>0</v>
      </c>
      <c r="AL733" s="1">
        <v>0</v>
      </c>
      <c r="AM733" s="140" t="s">
        <v>1</v>
      </c>
      <c r="AN733" s="140" t="s">
        <v>1</v>
      </c>
      <c r="AO733" s="140" t="s">
        <v>1</v>
      </c>
      <c r="AP733" s="140">
        <v>0</v>
      </c>
      <c r="AQ733" s="101"/>
      <c r="AR733" s="7"/>
    </row>
    <row r="734" spans="1:44" x14ac:dyDescent="0.25">
      <c r="A734" s="2" t="s">
        <v>1264</v>
      </c>
      <c r="B734" s="46">
        <v>44387</v>
      </c>
      <c r="C734" s="2" t="s">
        <v>6</v>
      </c>
      <c r="D734" s="2" t="s">
        <v>1245</v>
      </c>
      <c r="E734" s="2" t="s">
        <v>1246</v>
      </c>
      <c r="F734" s="59" t="s">
        <v>2670</v>
      </c>
      <c r="G734" s="2" t="s">
        <v>3</v>
      </c>
      <c r="H734" s="2" t="s">
        <v>2693</v>
      </c>
      <c r="I734" s="2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2694</v>
      </c>
      <c r="P734" s="2" t="s">
        <v>2695</v>
      </c>
      <c r="Q734" s="1">
        <v>1357965.6</v>
      </c>
      <c r="R734" s="1">
        <v>0</v>
      </c>
      <c r="S734" s="1">
        <v>0</v>
      </c>
      <c r="T734" s="1">
        <v>0</v>
      </c>
      <c r="U734" s="2" t="s">
        <v>0</v>
      </c>
      <c r="V734" s="1">
        <v>0</v>
      </c>
      <c r="W734" s="1">
        <v>1170660</v>
      </c>
      <c r="X734" s="2" t="s">
        <v>9</v>
      </c>
      <c r="Y734" s="1">
        <v>187305.60000000001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140" t="s">
        <v>0</v>
      </c>
      <c r="AK734" s="1">
        <v>0</v>
      </c>
      <c r="AL734" s="1">
        <v>0</v>
      </c>
      <c r="AM734" s="140" t="s">
        <v>1</v>
      </c>
      <c r="AN734" s="140" t="s">
        <v>1</v>
      </c>
      <c r="AO734" s="140" t="s">
        <v>1</v>
      </c>
      <c r="AP734" s="140">
        <v>0</v>
      </c>
      <c r="AQ734" s="101"/>
      <c r="AR734" s="7"/>
    </row>
    <row r="735" spans="1:44" x14ac:dyDescent="0.25">
      <c r="A735" s="2" t="s">
        <v>1265</v>
      </c>
      <c r="B735" s="46">
        <v>44387</v>
      </c>
      <c r="C735" s="2" t="s">
        <v>6</v>
      </c>
      <c r="D735" s="2" t="s">
        <v>1245</v>
      </c>
      <c r="E735" s="2" t="s">
        <v>1246</v>
      </c>
      <c r="F735" s="59" t="s">
        <v>2670</v>
      </c>
      <c r="G735" s="2" t="s">
        <v>3</v>
      </c>
      <c r="H735" s="2" t="s">
        <v>2696</v>
      </c>
      <c r="I735" s="2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50258984.399999999</v>
      </c>
      <c r="R735" s="1">
        <v>0</v>
      </c>
      <c r="S735" s="1">
        <v>26961150</v>
      </c>
      <c r="T735" s="1">
        <v>0</v>
      </c>
      <c r="U735" s="2" t="s">
        <v>0</v>
      </c>
      <c r="V735" s="1">
        <v>0</v>
      </c>
      <c r="W735" s="1">
        <v>20084340</v>
      </c>
      <c r="X735" s="2" t="s">
        <v>9</v>
      </c>
      <c r="Y735" s="1">
        <v>3213494.4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140" t="s">
        <v>0</v>
      </c>
      <c r="AK735" s="1">
        <v>0</v>
      </c>
      <c r="AL735" s="1">
        <v>0</v>
      </c>
      <c r="AM735" s="140" t="s">
        <v>1</v>
      </c>
      <c r="AN735" s="140" t="s">
        <v>1</v>
      </c>
      <c r="AO735" s="140" t="s">
        <v>1</v>
      </c>
      <c r="AP735" s="140">
        <v>0</v>
      </c>
      <c r="AQ735" s="101"/>
      <c r="AR735" s="7"/>
    </row>
    <row r="736" spans="1:44" x14ac:dyDescent="0.25">
      <c r="A736" s="2" t="s">
        <v>1266</v>
      </c>
      <c r="B736" s="46">
        <v>44387</v>
      </c>
      <c r="C736" s="2" t="s">
        <v>6</v>
      </c>
      <c r="D736" s="2" t="s">
        <v>1245</v>
      </c>
      <c r="E736" s="2" t="s">
        <v>1246</v>
      </c>
      <c r="F736" s="59" t="s">
        <v>2670</v>
      </c>
      <c r="G736" s="2" t="s">
        <v>3</v>
      </c>
      <c r="H736" s="2" t="s">
        <v>2697</v>
      </c>
      <c r="I736" s="2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13732724.699999999</v>
      </c>
      <c r="R736" s="1">
        <v>0</v>
      </c>
      <c r="S736" s="1">
        <v>9802969.5</v>
      </c>
      <c r="T736" s="1">
        <v>0</v>
      </c>
      <c r="U736" s="2" t="s">
        <v>0</v>
      </c>
      <c r="V736" s="1">
        <v>0</v>
      </c>
      <c r="W736" s="1">
        <v>3387720</v>
      </c>
      <c r="X736" s="2" t="s">
        <v>9</v>
      </c>
      <c r="Y736" s="1">
        <v>542035.19999999995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140" t="s">
        <v>0</v>
      </c>
      <c r="AK736" s="1">
        <v>0</v>
      </c>
      <c r="AL736" s="1">
        <v>0</v>
      </c>
      <c r="AM736" s="140" t="s">
        <v>1</v>
      </c>
      <c r="AN736" s="140" t="s">
        <v>1</v>
      </c>
      <c r="AO736" s="140" t="s">
        <v>1</v>
      </c>
      <c r="AP736" s="140">
        <v>0</v>
      </c>
      <c r="AQ736" s="101"/>
      <c r="AR736" s="7"/>
    </row>
    <row r="737" spans="1:44" x14ac:dyDescent="0.25">
      <c r="A737" s="2" t="s">
        <v>1267</v>
      </c>
      <c r="B737" s="46">
        <v>44387</v>
      </c>
      <c r="C737" s="2" t="s">
        <v>6</v>
      </c>
      <c r="D737" s="2" t="s">
        <v>1245</v>
      </c>
      <c r="E737" s="2" t="s">
        <v>1246</v>
      </c>
      <c r="F737" s="59" t="s">
        <v>2670</v>
      </c>
      <c r="G737" s="2" t="s">
        <v>3</v>
      </c>
      <c r="H737" s="2" t="s">
        <v>2698</v>
      </c>
      <c r="I737" s="2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25893658.5</v>
      </c>
      <c r="R737" s="1">
        <v>0</v>
      </c>
      <c r="S737" s="1">
        <v>25893658.5</v>
      </c>
      <c r="T737" s="1">
        <v>0</v>
      </c>
      <c r="U737" s="2" t="s">
        <v>0</v>
      </c>
      <c r="V737" s="1">
        <v>0</v>
      </c>
      <c r="W737" s="1">
        <v>0</v>
      </c>
      <c r="X737" s="2" t="s">
        <v>0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140" t="s">
        <v>0</v>
      </c>
      <c r="AK737" s="1">
        <v>0</v>
      </c>
      <c r="AL737" s="1">
        <v>0</v>
      </c>
      <c r="AM737" s="140" t="s">
        <v>1</v>
      </c>
      <c r="AN737" s="140" t="s">
        <v>1</v>
      </c>
      <c r="AO737" s="140" t="s">
        <v>1</v>
      </c>
      <c r="AP737" s="140">
        <v>0</v>
      </c>
      <c r="AQ737" s="101"/>
      <c r="AR737" s="7"/>
    </row>
    <row r="738" spans="1:44" x14ac:dyDescent="0.25">
      <c r="A738" s="2" t="s">
        <v>1268</v>
      </c>
      <c r="B738" s="46">
        <v>44387</v>
      </c>
      <c r="C738" s="2" t="s">
        <v>6</v>
      </c>
      <c r="D738" s="2" t="s">
        <v>1245</v>
      </c>
      <c r="E738" s="2" t="s">
        <v>1246</v>
      </c>
      <c r="F738" s="59" t="s">
        <v>2670</v>
      </c>
      <c r="G738" s="2" t="s">
        <v>3</v>
      </c>
      <c r="H738" s="2" t="s">
        <v>2699</v>
      </c>
      <c r="I738" s="2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28571559.600000001</v>
      </c>
      <c r="R738" s="1">
        <v>0</v>
      </c>
      <c r="S738" s="1">
        <v>28571559.600000001</v>
      </c>
      <c r="T738" s="1">
        <v>0</v>
      </c>
      <c r="U738" s="2" t="s">
        <v>0</v>
      </c>
      <c r="V738" s="1">
        <v>0</v>
      </c>
      <c r="W738" s="1">
        <v>0</v>
      </c>
      <c r="X738" s="2" t="s">
        <v>0</v>
      </c>
      <c r="Y738" s="1">
        <v>0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140" t="s">
        <v>0</v>
      </c>
      <c r="AK738" s="1">
        <v>0</v>
      </c>
      <c r="AL738" s="1">
        <v>0</v>
      </c>
      <c r="AM738" s="140" t="s">
        <v>1</v>
      </c>
      <c r="AN738" s="140" t="s">
        <v>1</v>
      </c>
      <c r="AO738" s="140" t="s">
        <v>1</v>
      </c>
      <c r="AP738" s="140">
        <v>0</v>
      </c>
      <c r="AQ738" s="101"/>
      <c r="AR738" s="7"/>
    </row>
    <row r="739" spans="1:44" x14ac:dyDescent="0.25">
      <c r="A739" s="2" t="s">
        <v>1269</v>
      </c>
      <c r="B739" s="46">
        <v>44387</v>
      </c>
      <c r="C739" s="2" t="s">
        <v>6</v>
      </c>
      <c r="D739" s="2" t="s">
        <v>1245</v>
      </c>
      <c r="E739" s="2" t="s">
        <v>1246</v>
      </c>
      <c r="F739" s="59" t="s">
        <v>2670</v>
      </c>
      <c r="G739" s="2" t="s">
        <v>3</v>
      </c>
      <c r="H739" s="2" t="s">
        <v>2700</v>
      </c>
      <c r="I739" s="2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156051839.25</v>
      </c>
      <c r="R739" s="1">
        <v>0</v>
      </c>
      <c r="S739" s="1">
        <v>125990729.25</v>
      </c>
      <c r="T739" s="1">
        <v>0</v>
      </c>
      <c r="U739" s="2" t="s">
        <v>0</v>
      </c>
      <c r="V739" s="1">
        <v>0</v>
      </c>
      <c r="W739" s="1">
        <v>25914750</v>
      </c>
      <c r="X739" s="2" t="s">
        <v>0</v>
      </c>
      <c r="Y739" s="1">
        <v>4146360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140" t="s">
        <v>0</v>
      </c>
      <c r="AK739" s="1">
        <v>0</v>
      </c>
      <c r="AL739" s="1">
        <v>0</v>
      </c>
      <c r="AM739" s="140" t="s">
        <v>1</v>
      </c>
      <c r="AN739" s="140" t="s">
        <v>1</v>
      </c>
      <c r="AO739" s="140" t="s">
        <v>1</v>
      </c>
      <c r="AP739" s="140">
        <v>0</v>
      </c>
      <c r="AQ739" s="101"/>
      <c r="AR739" s="7"/>
    </row>
    <row r="740" spans="1:44" x14ac:dyDescent="0.25">
      <c r="A740" s="2" t="s">
        <v>1270</v>
      </c>
      <c r="B740" s="46">
        <v>44387</v>
      </c>
      <c r="C740" s="2" t="s">
        <v>6</v>
      </c>
      <c r="D740" s="2" t="s">
        <v>890</v>
      </c>
      <c r="E740" s="2" t="s">
        <v>856</v>
      </c>
      <c r="F740" s="59" t="s">
        <v>2701</v>
      </c>
      <c r="G740" s="2" t="s">
        <v>3</v>
      </c>
      <c r="H740" s="2" t="s">
        <v>1127</v>
      </c>
      <c r="I740" s="2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98</v>
      </c>
      <c r="P740" s="2" t="s">
        <v>1</v>
      </c>
      <c r="Q740" s="1"/>
      <c r="R740" s="1">
        <v>0</v>
      </c>
      <c r="S740" s="1"/>
      <c r="T740" s="1">
        <v>0</v>
      </c>
      <c r="U740" s="2" t="s">
        <v>0</v>
      </c>
      <c r="V740" s="1">
        <v>0</v>
      </c>
      <c r="W740" s="1">
        <v>0</v>
      </c>
      <c r="X740" s="2" t="s">
        <v>9</v>
      </c>
      <c r="Y740" s="1">
        <v>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140" t="s">
        <v>0</v>
      </c>
      <c r="AK740" s="1">
        <v>0</v>
      </c>
      <c r="AL740" s="1">
        <v>0</v>
      </c>
      <c r="AM740" s="140"/>
      <c r="AN740" s="140"/>
      <c r="AO740" s="140"/>
      <c r="AP740" s="140">
        <v>0</v>
      </c>
      <c r="AQ740" s="101"/>
      <c r="AR740" s="7"/>
    </row>
    <row r="741" spans="1:44" x14ac:dyDescent="0.25">
      <c r="A741" s="2" t="s">
        <v>1271</v>
      </c>
      <c r="B741" s="46">
        <v>44388</v>
      </c>
      <c r="C741" s="2" t="s">
        <v>6</v>
      </c>
      <c r="D741" s="2" t="s">
        <v>49</v>
      </c>
      <c r="E741" s="2" t="s">
        <v>230</v>
      </c>
      <c r="F741" s="59" t="s">
        <v>1115</v>
      </c>
      <c r="G741" s="2" t="s">
        <v>3</v>
      </c>
      <c r="H741" s="2" t="s">
        <v>2702</v>
      </c>
      <c r="I741" s="2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2725294764.8540001</v>
      </c>
      <c r="R741" s="1">
        <v>0</v>
      </c>
      <c r="S741" s="1">
        <v>2179508874.1999998</v>
      </c>
      <c r="T741" s="1">
        <v>0</v>
      </c>
      <c r="U741" s="2" t="s">
        <v>0</v>
      </c>
      <c r="V741" s="1">
        <v>0</v>
      </c>
      <c r="W741" s="1">
        <v>470505078.14999998</v>
      </c>
      <c r="X741" s="2" t="s">
        <v>9</v>
      </c>
      <c r="Y741" s="1">
        <v>75280812.504000008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140" t="s">
        <v>0</v>
      </c>
      <c r="AK741" s="1">
        <v>0</v>
      </c>
      <c r="AL741" s="1">
        <v>0</v>
      </c>
      <c r="AM741" s="140" t="s">
        <v>1</v>
      </c>
      <c r="AN741" s="140" t="s">
        <v>1</v>
      </c>
      <c r="AO741" s="140" t="s">
        <v>1</v>
      </c>
      <c r="AP741" s="140">
        <v>0</v>
      </c>
      <c r="AQ741" s="101"/>
      <c r="AR741" s="7"/>
    </row>
    <row r="742" spans="1:44" x14ac:dyDescent="0.25">
      <c r="A742" s="2" t="s">
        <v>1272</v>
      </c>
      <c r="B742" s="46">
        <v>44388</v>
      </c>
      <c r="C742" s="2" t="s">
        <v>27</v>
      </c>
      <c r="D742" s="2" t="s">
        <v>49</v>
      </c>
      <c r="E742" s="2" t="s">
        <v>221</v>
      </c>
      <c r="F742" s="59" t="s">
        <v>2703</v>
      </c>
      <c r="G742" s="2" t="s">
        <v>13</v>
      </c>
      <c r="H742" s="2" t="s">
        <v>1</v>
      </c>
      <c r="I742" s="2" t="s">
        <v>2704</v>
      </c>
      <c r="J742" s="1" t="s">
        <v>1</v>
      </c>
      <c r="K742" s="1" t="s">
        <v>2705</v>
      </c>
      <c r="L742" s="1" t="s">
        <v>2706</v>
      </c>
      <c r="M742" s="1">
        <v>26621658.600000001</v>
      </c>
      <c r="N742" s="2" t="s">
        <v>12</v>
      </c>
      <c r="O742" s="2" t="s">
        <v>2707</v>
      </c>
      <c r="P742" s="2" t="s">
        <v>2708</v>
      </c>
      <c r="Q742" s="1">
        <v>-4905000</v>
      </c>
      <c r="R742" s="1">
        <v>0</v>
      </c>
      <c r="S742" s="1">
        <v>-4905000</v>
      </c>
      <c r="T742" s="1">
        <v>0</v>
      </c>
      <c r="U742" s="2" t="s">
        <v>0</v>
      </c>
      <c r="V742" s="1">
        <v>0</v>
      </c>
      <c r="W742" s="1">
        <v>0</v>
      </c>
      <c r="X742" s="2" t="s">
        <v>0</v>
      </c>
      <c r="Y742" s="1">
        <v>0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140" t="s">
        <v>0</v>
      </c>
      <c r="AK742" s="1">
        <v>0</v>
      </c>
      <c r="AL742" s="1">
        <v>0</v>
      </c>
      <c r="AM742" s="140" t="s">
        <v>1</v>
      </c>
      <c r="AN742" s="140" t="s">
        <v>1</v>
      </c>
      <c r="AO742" s="140" t="s">
        <v>1</v>
      </c>
      <c r="AP742" s="140">
        <v>0</v>
      </c>
      <c r="AQ742" s="101"/>
      <c r="AR742" s="7"/>
    </row>
    <row r="743" spans="1:44" x14ac:dyDescent="0.25">
      <c r="A743" s="2" t="s">
        <v>1273</v>
      </c>
      <c r="B743" s="46">
        <v>44388</v>
      </c>
      <c r="C743" s="2" t="s">
        <v>27</v>
      </c>
      <c r="D743" s="2" t="s">
        <v>49</v>
      </c>
      <c r="E743" s="2" t="s">
        <v>221</v>
      </c>
      <c r="F743" s="59" t="s">
        <v>2709</v>
      </c>
      <c r="G743" s="2" t="s">
        <v>3</v>
      </c>
      <c r="H743" s="2" t="s">
        <v>2710</v>
      </c>
      <c r="I743" s="2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1006031886.6239998</v>
      </c>
      <c r="R743" s="1">
        <v>0</v>
      </c>
      <c r="S743" s="1">
        <v>670165189.20000005</v>
      </c>
      <c r="T743" s="1">
        <v>0</v>
      </c>
      <c r="U743" s="2" t="s">
        <v>0</v>
      </c>
      <c r="V743" s="1">
        <v>0</v>
      </c>
      <c r="W743" s="1">
        <v>289540256.39999998</v>
      </c>
      <c r="X743" s="2" t="s">
        <v>9</v>
      </c>
      <c r="Y743" s="1">
        <v>46326441.024000004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140" t="s">
        <v>0</v>
      </c>
      <c r="AK743" s="1">
        <v>0</v>
      </c>
      <c r="AL743" s="1">
        <v>0</v>
      </c>
      <c r="AM743" s="140" t="s">
        <v>1</v>
      </c>
      <c r="AN743" s="140" t="s">
        <v>1</v>
      </c>
      <c r="AO743" s="140" t="s">
        <v>1</v>
      </c>
      <c r="AP743" s="140">
        <v>0</v>
      </c>
      <c r="AQ743" s="101"/>
      <c r="AR743" s="7"/>
    </row>
    <row r="744" spans="1:44" x14ac:dyDescent="0.25">
      <c r="A744" s="2" t="s">
        <v>2711</v>
      </c>
      <c r="B744" s="46">
        <v>44391</v>
      </c>
      <c r="C744" s="2" t="s">
        <v>35</v>
      </c>
      <c r="D744" s="2" t="s">
        <v>38</v>
      </c>
      <c r="E744" s="2" t="s">
        <v>208</v>
      </c>
      <c r="F744" s="59" t="s">
        <v>1992</v>
      </c>
      <c r="G744" s="2" t="s">
        <v>3</v>
      </c>
      <c r="H744" s="2" t="s">
        <v>2712</v>
      </c>
      <c r="I744" s="2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98</v>
      </c>
      <c r="P744" s="2" t="s">
        <v>1</v>
      </c>
      <c r="Q744" s="1">
        <v>1578520905.25</v>
      </c>
      <c r="R744" s="1">
        <v>0</v>
      </c>
      <c r="S744" s="1">
        <v>1435395407.25</v>
      </c>
      <c r="T744" s="1">
        <v>0</v>
      </c>
      <c r="U744" s="2" t="s">
        <v>0</v>
      </c>
      <c r="V744" s="1">
        <v>0</v>
      </c>
      <c r="W744" s="1">
        <v>123384050</v>
      </c>
      <c r="X744" s="2" t="s">
        <v>9</v>
      </c>
      <c r="Y744" s="1">
        <v>19741448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140" t="s">
        <v>0</v>
      </c>
      <c r="AK744" s="1">
        <v>0</v>
      </c>
      <c r="AL744" s="1">
        <v>0</v>
      </c>
      <c r="AM744" s="140" t="s">
        <v>1</v>
      </c>
      <c r="AN744" s="140" t="s">
        <v>1</v>
      </c>
      <c r="AO744" s="140" t="s">
        <v>1</v>
      </c>
      <c r="AP744" s="140">
        <v>0</v>
      </c>
      <c r="AQ744" s="101"/>
      <c r="AR744" s="7"/>
    </row>
    <row r="745" spans="1:44" x14ac:dyDescent="0.25">
      <c r="A745" s="2" t="s">
        <v>2713</v>
      </c>
      <c r="B745" s="46">
        <v>44392</v>
      </c>
      <c r="C745" s="2" t="s">
        <v>35</v>
      </c>
      <c r="D745" s="2" t="s">
        <v>38</v>
      </c>
      <c r="E745" s="2" t="s">
        <v>208</v>
      </c>
      <c r="F745" s="59" t="s">
        <v>1994</v>
      </c>
      <c r="G745" s="2" t="s">
        <v>3</v>
      </c>
      <c r="H745" s="2" t="s">
        <v>2714</v>
      </c>
      <c r="I745" s="2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98</v>
      </c>
      <c r="P745" s="2" t="s">
        <v>1</v>
      </c>
      <c r="Q745" s="1">
        <v>1648454440.5</v>
      </c>
      <c r="R745" s="1">
        <v>0</v>
      </c>
      <c r="S745" s="1">
        <v>1513919032.5</v>
      </c>
      <c r="T745" s="1">
        <v>0</v>
      </c>
      <c r="U745" s="2" t="s">
        <v>0</v>
      </c>
      <c r="V745" s="1">
        <v>0</v>
      </c>
      <c r="W745" s="1">
        <v>115978800</v>
      </c>
      <c r="X745" s="2" t="s">
        <v>9</v>
      </c>
      <c r="Y745" s="1">
        <v>18556608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140" t="s">
        <v>0</v>
      </c>
      <c r="AK745" s="1">
        <v>0</v>
      </c>
      <c r="AL745" s="1">
        <v>0</v>
      </c>
      <c r="AM745" s="140" t="s">
        <v>1</v>
      </c>
      <c r="AN745" s="140" t="s">
        <v>1</v>
      </c>
      <c r="AO745" s="140" t="s">
        <v>1</v>
      </c>
      <c r="AP745" s="140">
        <v>0</v>
      </c>
      <c r="AQ745" s="101"/>
      <c r="AR745" s="7"/>
    </row>
    <row r="746" spans="1:44" x14ac:dyDescent="0.25">
      <c r="A746" s="2" t="s">
        <v>234</v>
      </c>
      <c r="B746" s="46">
        <v>44378</v>
      </c>
      <c r="C746" s="2" t="s">
        <v>6</v>
      </c>
      <c r="D746" s="2" t="s">
        <v>278</v>
      </c>
      <c r="E746" s="2" t="s">
        <v>202</v>
      </c>
      <c r="F746" s="59" t="s">
        <v>2715</v>
      </c>
      <c r="G746" s="2" t="s">
        <v>3</v>
      </c>
      <c r="H746" s="2" t="s">
        <v>2716</v>
      </c>
      <c r="I746" s="2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990557278.60000002</v>
      </c>
      <c r="R746" s="1">
        <v>0</v>
      </c>
      <c r="S746" s="1">
        <v>887093143.39999998</v>
      </c>
      <c r="T746" s="1">
        <v>0</v>
      </c>
      <c r="U746" s="2" t="s">
        <v>0</v>
      </c>
      <c r="V746" s="1">
        <v>0</v>
      </c>
      <c r="W746" s="1">
        <v>89193220</v>
      </c>
      <c r="X746" s="2" t="s">
        <v>0</v>
      </c>
      <c r="Y746" s="1">
        <v>14270915.199999999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140" t="s">
        <v>0</v>
      </c>
      <c r="AK746" s="1">
        <v>0</v>
      </c>
      <c r="AL746" s="1">
        <v>0</v>
      </c>
      <c r="AM746" s="140" t="s">
        <v>1</v>
      </c>
      <c r="AN746" s="140" t="s">
        <v>1</v>
      </c>
      <c r="AO746" s="140" t="s">
        <v>1</v>
      </c>
      <c r="AP746" s="140">
        <v>0</v>
      </c>
      <c r="AQ746" s="101"/>
      <c r="AR746" s="7"/>
    </row>
    <row r="747" spans="1:44" x14ac:dyDescent="0.25">
      <c r="A747" s="2" t="s">
        <v>1278</v>
      </c>
      <c r="B747" s="46">
        <v>44388</v>
      </c>
      <c r="C747" s="2" t="s">
        <v>6</v>
      </c>
      <c r="D747" s="2" t="s">
        <v>42</v>
      </c>
      <c r="E747" s="2" t="s">
        <v>219</v>
      </c>
      <c r="F747" s="59" t="s">
        <v>1094</v>
      </c>
      <c r="G747" s="2" t="s">
        <v>3</v>
      </c>
      <c r="H747" s="2" t="s">
        <v>2717</v>
      </c>
      <c r="I747" s="2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3451056428.9120002</v>
      </c>
      <c r="R747" s="1">
        <v>0</v>
      </c>
      <c r="S747" s="1">
        <v>2616980927.749999</v>
      </c>
      <c r="T747" s="1">
        <v>0</v>
      </c>
      <c r="U747" s="2" t="s">
        <v>0</v>
      </c>
      <c r="V747" s="1">
        <v>0</v>
      </c>
      <c r="W747" s="1">
        <v>719030604.45000005</v>
      </c>
      <c r="X747" s="2" t="s">
        <v>0</v>
      </c>
      <c r="Y747" s="1">
        <v>115044896.71199997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140" t="s">
        <v>0</v>
      </c>
      <c r="AK747" s="1">
        <v>0</v>
      </c>
      <c r="AL747" s="1">
        <v>0</v>
      </c>
      <c r="AM747" s="140" t="s">
        <v>1</v>
      </c>
      <c r="AN747" s="140" t="s">
        <v>1</v>
      </c>
      <c r="AO747" s="140" t="s">
        <v>1</v>
      </c>
      <c r="AP747" s="140">
        <v>0</v>
      </c>
      <c r="AQ747" s="101"/>
      <c r="AR747" s="7"/>
    </row>
    <row r="748" spans="1:44" x14ac:dyDescent="0.25">
      <c r="A748" s="2" t="s">
        <v>1279</v>
      </c>
      <c r="B748" s="46">
        <v>44388</v>
      </c>
      <c r="C748" s="2" t="s">
        <v>27</v>
      </c>
      <c r="D748" s="2" t="s">
        <v>42</v>
      </c>
      <c r="E748" s="2" t="s">
        <v>212</v>
      </c>
      <c r="F748" s="59" t="s">
        <v>2342</v>
      </c>
      <c r="G748" s="2" t="s">
        <v>3</v>
      </c>
      <c r="H748" s="2" t="s">
        <v>2718</v>
      </c>
      <c r="I748" s="2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1">
        <v>1812076847.0451999</v>
      </c>
      <c r="R748" s="1">
        <v>0</v>
      </c>
      <c r="S748" s="1">
        <v>1267904085.9499998</v>
      </c>
      <c r="T748" s="1">
        <v>0</v>
      </c>
      <c r="U748" s="2" t="s">
        <v>0</v>
      </c>
      <c r="V748" s="1">
        <v>0</v>
      </c>
      <c r="W748" s="1">
        <v>469114449.21999997</v>
      </c>
      <c r="X748" s="2" t="s">
        <v>0</v>
      </c>
      <c r="Y748" s="1">
        <v>75058311.875200018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140" t="s">
        <v>0</v>
      </c>
      <c r="AK748" s="1">
        <v>0</v>
      </c>
      <c r="AL748" s="1">
        <v>0</v>
      </c>
      <c r="AM748" s="140" t="s">
        <v>1</v>
      </c>
      <c r="AN748" s="140" t="s">
        <v>1</v>
      </c>
      <c r="AO748" s="140" t="s">
        <v>1</v>
      </c>
      <c r="AP748" s="140">
        <v>0</v>
      </c>
      <c r="AQ748" s="101"/>
      <c r="AR748" s="7"/>
    </row>
    <row r="749" spans="1:44" x14ac:dyDescent="0.25">
      <c r="A749" s="2" t="s">
        <v>145</v>
      </c>
      <c r="B749" s="47">
        <v>44379</v>
      </c>
      <c r="C749" s="2" t="s">
        <v>6</v>
      </c>
      <c r="D749" s="2" t="s">
        <v>278</v>
      </c>
      <c r="E749" s="2" t="s">
        <v>202</v>
      </c>
      <c r="F749" s="2" t="s">
        <v>2719</v>
      </c>
      <c r="G749" s="2" t="s">
        <v>3</v>
      </c>
      <c r="H749" s="2" t="s">
        <v>2720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434131787.5</v>
      </c>
      <c r="R749" s="1">
        <v>0</v>
      </c>
      <c r="S749" s="1">
        <v>386867297.5</v>
      </c>
      <c r="T749" s="1">
        <v>0</v>
      </c>
      <c r="U749" s="2" t="s">
        <v>0</v>
      </c>
      <c r="V749" s="1">
        <v>0</v>
      </c>
      <c r="W749" s="1">
        <v>40745250</v>
      </c>
      <c r="X749" s="2" t="s">
        <v>0</v>
      </c>
      <c r="Y749" s="1">
        <v>6519240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41" t="s">
        <v>1</v>
      </c>
      <c r="AN749" s="2" t="s">
        <v>1</v>
      </c>
      <c r="AO749" s="141" t="s">
        <v>1</v>
      </c>
      <c r="AP749" s="2">
        <v>0</v>
      </c>
    </row>
    <row r="750" spans="1:44" x14ac:dyDescent="0.25">
      <c r="A750" s="2" t="s">
        <v>1283</v>
      </c>
      <c r="B750" s="47">
        <v>44388</v>
      </c>
      <c r="C750" s="2" t="s">
        <v>6</v>
      </c>
      <c r="D750" s="2" t="s">
        <v>42</v>
      </c>
      <c r="E750" s="2" t="s">
        <v>215</v>
      </c>
      <c r="F750" s="2" t="s">
        <v>1187</v>
      </c>
      <c r="G750" s="2" t="s">
        <v>906</v>
      </c>
      <c r="H750" s="2" t="s">
        <v>2721</v>
      </c>
      <c r="I750" s="1"/>
      <c r="J750" s="1"/>
      <c r="K750" s="1"/>
      <c r="L750" s="1"/>
      <c r="M750" s="1">
        <v>0</v>
      </c>
      <c r="N750" s="2"/>
      <c r="O750" s="2" t="s">
        <v>2</v>
      </c>
      <c r="P750" s="2"/>
      <c r="Q750" s="1">
        <v>1066880697</v>
      </c>
      <c r="R750" s="1">
        <v>0</v>
      </c>
      <c r="S750" s="1">
        <v>1066880697</v>
      </c>
      <c r="T750" s="1">
        <v>0</v>
      </c>
      <c r="U750" s="2" t="s">
        <v>0</v>
      </c>
      <c r="V750" s="1">
        <v>0</v>
      </c>
      <c r="W750" s="1">
        <v>0</v>
      </c>
      <c r="X750" s="2" t="s">
        <v>0</v>
      </c>
      <c r="Y750" s="1">
        <v>0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41"/>
      <c r="AN750" s="2"/>
      <c r="AO750" s="141"/>
      <c r="AP750" s="2">
        <v>0</v>
      </c>
    </row>
    <row r="751" spans="1:44" x14ac:dyDescent="0.25">
      <c r="A751" s="2" t="s">
        <v>1284</v>
      </c>
      <c r="B751" s="47">
        <v>44388</v>
      </c>
      <c r="C751" s="2" t="s">
        <v>6</v>
      </c>
      <c r="D751" s="2" t="s">
        <v>42</v>
      </c>
      <c r="E751" s="2" t="s">
        <v>215</v>
      </c>
      <c r="F751" s="2" t="s">
        <v>1187</v>
      </c>
      <c r="G751" s="2" t="s">
        <v>13</v>
      </c>
      <c r="H751" s="2"/>
      <c r="I751" s="1" t="s">
        <v>2722</v>
      </c>
      <c r="J751" s="1"/>
      <c r="K751" s="1"/>
      <c r="L751" s="1"/>
      <c r="M751" s="1">
        <v>0</v>
      </c>
      <c r="N751" s="2"/>
      <c r="O751" s="2" t="s">
        <v>1133</v>
      </c>
      <c r="P751" s="2"/>
      <c r="Q751" s="1">
        <v>-33811800</v>
      </c>
      <c r="R751" s="1">
        <v>0</v>
      </c>
      <c r="S751" s="1">
        <v>-33811800</v>
      </c>
      <c r="T751" s="1">
        <v>0</v>
      </c>
      <c r="U751" s="2" t="s">
        <v>0</v>
      </c>
      <c r="V751" s="1">
        <v>0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41"/>
      <c r="AN751" s="2"/>
      <c r="AO751" s="141"/>
      <c r="AP751" s="2">
        <v>0</v>
      </c>
    </row>
    <row r="752" spans="1:44" x14ac:dyDescent="0.25">
      <c r="A752" s="2" t="s">
        <v>1285</v>
      </c>
      <c r="B752" s="47">
        <v>44388</v>
      </c>
      <c r="C752" s="2" t="s">
        <v>6</v>
      </c>
      <c r="D752" s="2" t="s">
        <v>42</v>
      </c>
      <c r="E752" s="2" t="s">
        <v>1495</v>
      </c>
      <c r="F752" s="2" t="s">
        <v>2723</v>
      </c>
      <c r="G752" s="2" t="s">
        <v>906</v>
      </c>
      <c r="H752" s="2" t="s">
        <v>2724</v>
      </c>
      <c r="I752" s="1"/>
      <c r="J752" s="1"/>
      <c r="K752" s="1"/>
      <c r="L752" s="1"/>
      <c r="M752" s="1">
        <v>0</v>
      </c>
      <c r="N752" s="2"/>
      <c r="O752" s="2" t="s">
        <v>2</v>
      </c>
      <c r="P752" s="2"/>
      <c r="Q752" s="1">
        <v>601981726</v>
      </c>
      <c r="R752" s="1">
        <v>0</v>
      </c>
      <c r="S752" s="1">
        <v>601981726</v>
      </c>
      <c r="T752" s="1">
        <v>0</v>
      </c>
      <c r="U752" s="2" t="s">
        <v>0</v>
      </c>
      <c r="V752" s="1">
        <v>0</v>
      </c>
      <c r="W752" s="1">
        <v>0</v>
      </c>
      <c r="X752" s="2" t="s">
        <v>0</v>
      </c>
      <c r="Y752" s="1">
        <v>0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41"/>
      <c r="AN752" s="2"/>
      <c r="AO752" s="141"/>
      <c r="AP752" s="2">
        <v>0</v>
      </c>
    </row>
    <row r="753" spans="1:44" x14ac:dyDescent="0.25">
      <c r="A753" s="2" t="s">
        <v>1286</v>
      </c>
      <c r="B753" s="47">
        <v>44388</v>
      </c>
      <c r="C753" s="2" t="s">
        <v>6</v>
      </c>
      <c r="D753" s="2" t="s">
        <v>38</v>
      </c>
      <c r="E753" s="2" t="s">
        <v>210</v>
      </c>
      <c r="F753" s="2" t="s">
        <v>2639</v>
      </c>
      <c r="G753" s="2" t="s">
        <v>3</v>
      </c>
      <c r="H753" s="2" t="s">
        <v>2725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1847520918.2720006</v>
      </c>
      <c r="R753" s="1">
        <v>0</v>
      </c>
      <c r="S753" s="1">
        <v>1316644712.3</v>
      </c>
      <c r="T753" s="1">
        <v>0</v>
      </c>
      <c r="U753" s="2" t="s">
        <v>0</v>
      </c>
      <c r="V753" s="1">
        <v>0</v>
      </c>
      <c r="W753" s="1">
        <v>457651901.69999999</v>
      </c>
      <c r="X753" s="2" t="s">
        <v>0</v>
      </c>
      <c r="Y753" s="1">
        <v>73224304.272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41" t="s">
        <v>1</v>
      </c>
      <c r="AN753" s="2" t="s">
        <v>1</v>
      </c>
      <c r="AO753" s="141" t="s">
        <v>1</v>
      </c>
      <c r="AP753" s="2">
        <v>0</v>
      </c>
    </row>
    <row r="754" spans="1:44" x14ac:dyDescent="0.25">
      <c r="A754" s="2" t="s">
        <v>1287</v>
      </c>
      <c r="B754" s="47">
        <v>44388</v>
      </c>
      <c r="C754" s="2" t="s">
        <v>6</v>
      </c>
      <c r="D754" s="2" t="s">
        <v>38</v>
      </c>
      <c r="E754" s="2" t="s">
        <v>210</v>
      </c>
      <c r="F754" s="2" t="s">
        <v>2639</v>
      </c>
      <c r="G754" s="2" t="s">
        <v>3</v>
      </c>
      <c r="H754" s="2" t="s">
        <v>2726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1019</v>
      </c>
      <c r="P754" s="2" t="s">
        <v>1020</v>
      </c>
      <c r="Q754" s="1">
        <v>199075082.10000005</v>
      </c>
      <c r="R754" s="1">
        <v>0</v>
      </c>
      <c r="S754" s="1">
        <v>143224005.30000001</v>
      </c>
      <c r="T754" s="1">
        <v>48147480</v>
      </c>
      <c r="U754" s="2" t="s">
        <v>9</v>
      </c>
      <c r="V754" s="1">
        <v>7703596.7999999998</v>
      </c>
      <c r="W754" s="1">
        <v>0</v>
      </c>
      <c r="X754" s="2" t="s">
        <v>0</v>
      </c>
      <c r="Y754" s="1">
        <v>0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41" t="s">
        <v>1</v>
      </c>
      <c r="AN754" s="2" t="s">
        <v>1</v>
      </c>
      <c r="AO754" s="141" t="s">
        <v>1</v>
      </c>
      <c r="AP754" s="2">
        <v>0</v>
      </c>
    </row>
    <row r="755" spans="1:44" ht="15" customHeight="1" x14ac:dyDescent="0.25">
      <c r="A755" s="2" t="s">
        <v>1288</v>
      </c>
      <c r="B755" s="46">
        <v>44388</v>
      </c>
      <c r="C755" s="2" t="s">
        <v>6</v>
      </c>
      <c r="D755" s="2" t="s">
        <v>38</v>
      </c>
      <c r="E755" s="2" t="s">
        <v>210</v>
      </c>
      <c r="F755" s="59" t="s">
        <v>2639</v>
      </c>
      <c r="G755" s="2" t="s">
        <v>3</v>
      </c>
      <c r="H755" s="2" t="s">
        <v>2727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</v>
      </c>
      <c r="P755" s="2" t="s">
        <v>1</v>
      </c>
      <c r="Q755" s="1">
        <v>1358757567.8419995</v>
      </c>
      <c r="R755" s="1">
        <v>0</v>
      </c>
      <c r="S755" s="1">
        <v>959610046.04999971</v>
      </c>
      <c r="T755" s="1">
        <v>0</v>
      </c>
      <c r="U755" s="2" t="s">
        <v>0</v>
      </c>
      <c r="V755" s="1">
        <v>0</v>
      </c>
      <c r="W755" s="1">
        <v>344092691.19999999</v>
      </c>
      <c r="X755" s="2" t="s">
        <v>9</v>
      </c>
      <c r="Y755" s="1">
        <v>55054830.591999993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140" t="s">
        <v>0</v>
      </c>
      <c r="AK755" s="1">
        <v>0</v>
      </c>
      <c r="AL755" s="1">
        <v>0</v>
      </c>
      <c r="AM755" s="140" t="s">
        <v>1</v>
      </c>
      <c r="AN755" s="140" t="s">
        <v>1</v>
      </c>
      <c r="AO755" s="140" t="s">
        <v>1</v>
      </c>
      <c r="AP755" s="144">
        <v>0</v>
      </c>
      <c r="AQ755" s="101"/>
      <c r="AR755" s="7"/>
    </row>
    <row r="756" spans="1:44" ht="15" customHeight="1" x14ac:dyDescent="0.25">
      <c r="A756" s="2" t="s">
        <v>1289</v>
      </c>
      <c r="B756" s="46">
        <v>44388</v>
      </c>
      <c r="C756" s="2" t="s">
        <v>27</v>
      </c>
      <c r="D756" s="2" t="s">
        <v>38</v>
      </c>
      <c r="E756" s="2" t="s">
        <v>4</v>
      </c>
      <c r="F756" s="59" t="s">
        <v>1714</v>
      </c>
      <c r="G756" s="2" t="s">
        <v>3</v>
      </c>
      <c r="H756" s="2" t="s">
        <v>2728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2211954034.7159996</v>
      </c>
      <c r="R756" s="1">
        <v>0</v>
      </c>
      <c r="S756" s="1">
        <v>1370868149.6499996</v>
      </c>
      <c r="T756" s="1">
        <v>0</v>
      </c>
      <c r="U756" s="2" t="s">
        <v>0</v>
      </c>
      <c r="V756" s="1">
        <v>0</v>
      </c>
      <c r="W756" s="1">
        <v>725074038.8499999</v>
      </c>
      <c r="X756" s="2" t="s">
        <v>9</v>
      </c>
      <c r="Y756" s="1">
        <v>116011846.21600002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140" t="s">
        <v>0</v>
      </c>
      <c r="AK756" s="1">
        <v>0</v>
      </c>
      <c r="AL756" s="1">
        <v>0</v>
      </c>
      <c r="AM756" s="140" t="s">
        <v>1</v>
      </c>
      <c r="AN756" s="140" t="s">
        <v>1</v>
      </c>
      <c r="AO756" s="140" t="s">
        <v>1</v>
      </c>
      <c r="AP756" s="144">
        <v>0</v>
      </c>
      <c r="AQ756" s="101"/>
      <c r="AR756" s="7"/>
    </row>
    <row r="757" spans="1:44" ht="15" customHeight="1" x14ac:dyDescent="0.25">
      <c r="A757" s="2" t="s">
        <v>84</v>
      </c>
      <c r="B757" s="46">
        <v>44380</v>
      </c>
      <c r="C757" s="2" t="s">
        <v>6</v>
      </c>
      <c r="D757" s="2" t="s">
        <v>278</v>
      </c>
      <c r="E757" s="2" t="s">
        <v>202</v>
      </c>
      <c r="F757" s="59" t="s">
        <v>2729</v>
      </c>
      <c r="G757" s="2" t="s">
        <v>3</v>
      </c>
      <c r="H757" s="2" t="s">
        <v>2730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1405361081.25</v>
      </c>
      <c r="R757" s="1">
        <v>0</v>
      </c>
      <c r="S757" s="1">
        <v>1252894741.25</v>
      </c>
      <c r="T757" s="1">
        <v>0</v>
      </c>
      <c r="U757" s="2" t="s">
        <v>0</v>
      </c>
      <c r="V757" s="1">
        <v>0</v>
      </c>
      <c r="W757" s="1">
        <v>131436500</v>
      </c>
      <c r="X757" s="2" t="s">
        <v>0</v>
      </c>
      <c r="Y757" s="1">
        <v>21029840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140" t="s">
        <v>0</v>
      </c>
      <c r="AK757" s="1">
        <v>0</v>
      </c>
      <c r="AL757" s="1">
        <v>0</v>
      </c>
      <c r="AM757" s="140" t="s">
        <v>1</v>
      </c>
      <c r="AN757" s="140" t="s">
        <v>1</v>
      </c>
      <c r="AO757" s="140" t="s">
        <v>1</v>
      </c>
      <c r="AP757" s="144">
        <v>0</v>
      </c>
      <c r="AQ757" s="101"/>
      <c r="AR757" s="7"/>
    </row>
    <row r="758" spans="1:44" ht="15" customHeight="1" x14ac:dyDescent="0.25">
      <c r="A758" s="2" t="s">
        <v>1292</v>
      </c>
      <c r="B758" s="46">
        <v>44388</v>
      </c>
      <c r="C758" s="2" t="s">
        <v>6</v>
      </c>
      <c r="D758" s="2" t="s">
        <v>33</v>
      </c>
      <c r="E758" s="2" t="s">
        <v>204</v>
      </c>
      <c r="F758" s="59" t="s">
        <v>1240</v>
      </c>
      <c r="G758" s="2" t="s">
        <v>3</v>
      </c>
      <c r="H758" s="2" t="s">
        <v>2731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168318367.664</v>
      </c>
      <c r="R758" s="1">
        <v>0</v>
      </c>
      <c r="S758" s="1">
        <v>137183706.20000002</v>
      </c>
      <c r="T758" s="1">
        <v>0</v>
      </c>
      <c r="U758" s="2" t="s">
        <v>0</v>
      </c>
      <c r="V758" s="1">
        <v>0</v>
      </c>
      <c r="W758" s="1">
        <v>26840225.399999999</v>
      </c>
      <c r="X758" s="2" t="s">
        <v>0</v>
      </c>
      <c r="Y758" s="1">
        <v>4294436.0640000002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140" t="s">
        <v>0</v>
      </c>
      <c r="AK758" s="1">
        <v>0</v>
      </c>
      <c r="AL758" s="1">
        <v>0</v>
      </c>
      <c r="AM758" s="140" t="s">
        <v>1</v>
      </c>
      <c r="AN758" s="140" t="s">
        <v>1</v>
      </c>
      <c r="AO758" s="140" t="s">
        <v>1</v>
      </c>
      <c r="AP758" s="144">
        <v>0</v>
      </c>
      <c r="AQ758" s="101"/>
      <c r="AR758" s="7"/>
    </row>
    <row r="759" spans="1:44" ht="15" customHeight="1" x14ac:dyDescent="0.25">
      <c r="A759" s="2" t="s">
        <v>1294</v>
      </c>
      <c r="B759" s="46">
        <v>44388</v>
      </c>
      <c r="C759" s="2" t="s">
        <v>6</v>
      </c>
      <c r="D759" s="2" t="s">
        <v>33</v>
      </c>
      <c r="E759" s="2" t="s">
        <v>204</v>
      </c>
      <c r="F759" s="59" t="s">
        <v>1240</v>
      </c>
      <c r="G759" s="2" t="s">
        <v>3</v>
      </c>
      <c r="H759" s="2" t="s">
        <v>2732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1058</v>
      </c>
      <c r="P759" s="2" t="s">
        <v>1059</v>
      </c>
      <c r="Q759" s="1">
        <v>119641844.40000001</v>
      </c>
      <c r="R759" s="1">
        <v>0</v>
      </c>
      <c r="S759" s="1">
        <v>98498547.599999994</v>
      </c>
      <c r="T759" s="1">
        <v>18226980</v>
      </c>
      <c r="U759" s="2" t="s">
        <v>9</v>
      </c>
      <c r="V759" s="1">
        <v>2916316.8</v>
      </c>
      <c r="W759" s="1">
        <v>0</v>
      </c>
      <c r="X759" s="2" t="s">
        <v>0</v>
      </c>
      <c r="Y759" s="1">
        <v>0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140" t="s">
        <v>0</v>
      </c>
      <c r="AK759" s="1">
        <v>0</v>
      </c>
      <c r="AL759" s="1">
        <v>0</v>
      </c>
      <c r="AM759" s="140" t="s">
        <v>1</v>
      </c>
      <c r="AN759" s="140" t="s">
        <v>1</v>
      </c>
      <c r="AO759" s="140" t="s">
        <v>1</v>
      </c>
      <c r="AP759" s="144">
        <v>0</v>
      </c>
      <c r="AQ759" s="101"/>
      <c r="AR759" s="7"/>
    </row>
    <row r="760" spans="1:44" ht="15" customHeight="1" x14ac:dyDescent="0.25">
      <c r="A760" s="2" t="s">
        <v>1295</v>
      </c>
      <c r="B760" s="46">
        <v>44388</v>
      </c>
      <c r="C760" s="2" t="s">
        <v>6</v>
      </c>
      <c r="D760" s="2" t="s">
        <v>33</v>
      </c>
      <c r="E760" s="2" t="s">
        <v>204</v>
      </c>
      <c r="F760" s="59" t="s">
        <v>1240</v>
      </c>
      <c r="G760" s="2" t="s">
        <v>3</v>
      </c>
      <c r="H760" s="2" t="s">
        <v>2733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547439708.102</v>
      </c>
      <c r="R760" s="1">
        <v>0</v>
      </c>
      <c r="S760" s="1">
        <v>391173675.35000008</v>
      </c>
      <c r="T760" s="1">
        <v>0</v>
      </c>
      <c r="U760" s="2" t="s">
        <v>0</v>
      </c>
      <c r="V760" s="1">
        <v>0</v>
      </c>
      <c r="W760" s="1">
        <v>134712097.19999999</v>
      </c>
      <c r="X760" s="2" t="s">
        <v>0</v>
      </c>
      <c r="Y760" s="1">
        <v>21553935.552000001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140" t="s">
        <v>0</v>
      </c>
      <c r="AK760" s="1">
        <v>0</v>
      </c>
      <c r="AL760" s="1">
        <v>0</v>
      </c>
      <c r="AM760" s="140" t="s">
        <v>1</v>
      </c>
      <c r="AN760" s="140" t="s">
        <v>1</v>
      </c>
      <c r="AO760" s="140" t="s">
        <v>1</v>
      </c>
      <c r="AP760" s="144">
        <v>0</v>
      </c>
      <c r="AQ760" s="101"/>
      <c r="AR760" s="7"/>
    </row>
    <row r="761" spans="1:44" ht="15" customHeight="1" x14ac:dyDescent="0.25">
      <c r="A761" s="2" t="s">
        <v>1296</v>
      </c>
      <c r="B761" s="46">
        <v>44388</v>
      </c>
      <c r="C761" s="2" t="s">
        <v>6</v>
      </c>
      <c r="D761" s="2" t="s">
        <v>33</v>
      </c>
      <c r="E761" s="2" t="s">
        <v>204</v>
      </c>
      <c r="F761" s="59" t="s">
        <v>1240</v>
      </c>
      <c r="G761" s="2" t="s">
        <v>3</v>
      </c>
      <c r="H761" s="2" t="s">
        <v>2734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1112</v>
      </c>
      <c r="P761" s="2" t="s">
        <v>1113</v>
      </c>
      <c r="Q761" s="1">
        <v>30341839.5</v>
      </c>
      <c r="R761" s="1">
        <v>0</v>
      </c>
      <c r="S761" s="1">
        <v>30303907.5</v>
      </c>
      <c r="T761" s="1">
        <v>32700</v>
      </c>
      <c r="U761" s="2" t="s">
        <v>9</v>
      </c>
      <c r="V761" s="1">
        <v>5232</v>
      </c>
      <c r="W761" s="1">
        <v>0</v>
      </c>
      <c r="X761" s="2" t="s">
        <v>0</v>
      </c>
      <c r="Y761" s="1">
        <v>0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140" t="s">
        <v>0</v>
      </c>
      <c r="AK761" s="1">
        <v>0</v>
      </c>
      <c r="AL761" s="1">
        <v>0</v>
      </c>
      <c r="AM761" s="140" t="s">
        <v>1</v>
      </c>
      <c r="AN761" s="140" t="s">
        <v>1</v>
      </c>
      <c r="AO761" s="140" t="s">
        <v>1</v>
      </c>
      <c r="AP761" s="144">
        <v>0</v>
      </c>
      <c r="AQ761" s="101"/>
      <c r="AR761" s="7"/>
    </row>
    <row r="762" spans="1:44" ht="15" customHeight="1" x14ac:dyDescent="0.25">
      <c r="A762" s="2" t="s">
        <v>1297</v>
      </c>
      <c r="B762" s="46">
        <v>44388</v>
      </c>
      <c r="C762" s="2" t="s">
        <v>6</v>
      </c>
      <c r="D762" s="2" t="s">
        <v>33</v>
      </c>
      <c r="E762" s="2" t="s">
        <v>204</v>
      </c>
      <c r="F762" s="59" t="s">
        <v>1240</v>
      </c>
      <c r="G762" s="2" t="s">
        <v>3</v>
      </c>
      <c r="H762" s="2" t="s">
        <v>2735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2613622067.98</v>
      </c>
      <c r="R762" s="1">
        <v>0</v>
      </c>
      <c r="S762" s="1">
        <v>1963391540.6499996</v>
      </c>
      <c r="T762" s="1">
        <v>0</v>
      </c>
      <c r="U762" s="2" t="s">
        <v>0</v>
      </c>
      <c r="V762" s="1">
        <v>0</v>
      </c>
      <c r="W762" s="1">
        <v>553973564.25</v>
      </c>
      <c r="X762" s="2" t="s">
        <v>0</v>
      </c>
      <c r="Y762" s="1">
        <v>88635770.280000001</v>
      </c>
      <c r="Z762" s="1">
        <v>0</v>
      </c>
      <c r="AA762" s="2" t="s">
        <v>0</v>
      </c>
      <c r="AB762" s="1">
        <v>0</v>
      </c>
      <c r="AC762" s="1">
        <v>7056660</v>
      </c>
      <c r="AD762" s="2" t="s">
        <v>0</v>
      </c>
      <c r="AE762" s="1">
        <v>564532.80000000005</v>
      </c>
      <c r="AF762" s="2">
        <v>0</v>
      </c>
      <c r="AG762" s="2" t="s">
        <v>0</v>
      </c>
      <c r="AH762" s="1">
        <v>0</v>
      </c>
      <c r="AI762" s="1">
        <v>0</v>
      </c>
      <c r="AJ762" s="140" t="s">
        <v>0</v>
      </c>
      <c r="AK762" s="1">
        <v>0</v>
      </c>
      <c r="AL762" s="1">
        <v>0</v>
      </c>
      <c r="AM762" s="140" t="s">
        <v>1</v>
      </c>
      <c r="AN762" s="140" t="s">
        <v>1</v>
      </c>
      <c r="AO762" s="140" t="s">
        <v>1</v>
      </c>
      <c r="AP762" s="144">
        <v>0</v>
      </c>
      <c r="AQ762" s="101"/>
      <c r="AR762" s="7"/>
    </row>
    <row r="763" spans="1:44" ht="15" customHeight="1" x14ac:dyDescent="0.25">
      <c r="A763" s="2" t="s">
        <v>1298</v>
      </c>
      <c r="B763" s="46">
        <v>44388</v>
      </c>
      <c r="C763" s="2" t="s">
        <v>27</v>
      </c>
      <c r="D763" s="2" t="s">
        <v>33</v>
      </c>
      <c r="E763" s="2" t="s">
        <v>32</v>
      </c>
      <c r="F763" s="59" t="s">
        <v>2212</v>
      </c>
      <c r="G763" s="2" t="s">
        <v>3</v>
      </c>
      <c r="H763" s="2" t="s">
        <v>2736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591765312.23000002</v>
      </c>
      <c r="R763" s="1">
        <v>0</v>
      </c>
      <c r="S763" s="1">
        <v>372457447.29999995</v>
      </c>
      <c r="T763" s="1">
        <v>0</v>
      </c>
      <c r="U763" s="2" t="s">
        <v>0</v>
      </c>
      <c r="V763" s="1">
        <v>0</v>
      </c>
      <c r="W763" s="1">
        <v>189058504.25</v>
      </c>
      <c r="X763" s="2" t="s">
        <v>9</v>
      </c>
      <c r="Y763" s="1">
        <v>30249360.68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140" t="s">
        <v>0</v>
      </c>
      <c r="AK763" s="1">
        <v>0</v>
      </c>
      <c r="AL763" s="1">
        <v>0</v>
      </c>
      <c r="AM763" s="140" t="s">
        <v>1</v>
      </c>
      <c r="AN763" s="140" t="s">
        <v>1</v>
      </c>
      <c r="AO763" s="140" t="s">
        <v>1</v>
      </c>
      <c r="AP763" s="144">
        <v>0</v>
      </c>
      <c r="AQ763" s="101"/>
      <c r="AR763" s="7"/>
    </row>
    <row r="764" spans="1:44" ht="15" customHeight="1" x14ac:dyDescent="0.25">
      <c r="A764" s="2" t="s">
        <v>1300</v>
      </c>
      <c r="B764" s="46">
        <v>44388</v>
      </c>
      <c r="C764" s="2" t="s">
        <v>27</v>
      </c>
      <c r="D764" s="2" t="s">
        <v>33</v>
      </c>
      <c r="E764" s="2" t="s">
        <v>32</v>
      </c>
      <c r="F764" s="59" t="s">
        <v>2212</v>
      </c>
      <c r="G764" s="2" t="s">
        <v>3</v>
      </c>
      <c r="H764" s="2" t="s">
        <v>2737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712647435.96399999</v>
      </c>
      <c r="R764" s="1">
        <v>0</v>
      </c>
      <c r="S764" s="1">
        <v>457873288.89999998</v>
      </c>
      <c r="T764" s="1">
        <v>0</v>
      </c>
      <c r="U764" s="2" t="s">
        <v>0</v>
      </c>
      <c r="V764" s="1">
        <v>0</v>
      </c>
      <c r="W764" s="1">
        <v>219632885.40000001</v>
      </c>
      <c r="X764" s="2" t="s">
        <v>9</v>
      </c>
      <c r="Y764" s="1">
        <v>35141261.664000005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140" t="s">
        <v>0</v>
      </c>
      <c r="AK764" s="1">
        <v>0</v>
      </c>
      <c r="AL764" s="1">
        <v>0</v>
      </c>
      <c r="AM764" s="140" t="s">
        <v>1</v>
      </c>
      <c r="AN764" s="140" t="s">
        <v>1</v>
      </c>
      <c r="AO764" s="140" t="s">
        <v>1</v>
      </c>
      <c r="AP764" s="144">
        <v>0</v>
      </c>
      <c r="AQ764" s="101"/>
      <c r="AR764" s="7"/>
    </row>
    <row r="765" spans="1:44" ht="15" customHeight="1" x14ac:dyDescent="0.25">
      <c r="A765" s="2" t="s">
        <v>375</v>
      </c>
      <c r="B765" s="46">
        <v>44381</v>
      </c>
      <c r="C765" s="2" t="s">
        <v>6</v>
      </c>
      <c r="D765" s="2" t="s">
        <v>278</v>
      </c>
      <c r="E765" s="2" t="s">
        <v>202</v>
      </c>
      <c r="F765" s="59" t="s">
        <v>973</v>
      </c>
      <c r="G765" s="2" t="s">
        <v>13</v>
      </c>
      <c r="H765" s="2" t="s">
        <v>1</v>
      </c>
      <c r="I765" s="1" t="s">
        <v>1158</v>
      </c>
      <c r="J765" s="1" t="s">
        <v>1</v>
      </c>
      <c r="K765" s="1" t="s">
        <v>2738</v>
      </c>
      <c r="L765" s="1" t="s">
        <v>1837</v>
      </c>
      <c r="M765" s="1">
        <v>7106450</v>
      </c>
      <c r="N765" s="2" t="s">
        <v>12</v>
      </c>
      <c r="O765" s="2" t="s">
        <v>2739</v>
      </c>
      <c r="P765" s="2" t="s">
        <v>2740</v>
      </c>
      <c r="Q765" s="1">
        <v>-2254460</v>
      </c>
      <c r="R765" s="1">
        <v>0</v>
      </c>
      <c r="S765" s="1">
        <v>0</v>
      </c>
      <c r="T765" s="1">
        <v>0</v>
      </c>
      <c r="U765" s="2" t="s">
        <v>0</v>
      </c>
      <c r="V765" s="1">
        <v>0</v>
      </c>
      <c r="W765" s="1">
        <v>-1943500</v>
      </c>
      <c r="X765" s="2" t="s">
        <v>9</v>
      </c>
      <c r="Y765" s="1">
        <v>-310960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140" t="s">
        <v>0</v>
      </c>
      <c r="AK765" s="1">
        <v>0</v>
      </c>
      <c r="AL765" s="1">
        <v>0</v>
      </c>
      <c r="AM765" s="140" t="s">
        <v>1</v>
      </c>
      <c r="AN765" s="140" t="s">
        <v>1</v>
      </c>
      <c r="AO765" s="140" t="s">
        <v>1</v>
      </c>
      <c r="AP765" s="144">
        <v>0</v>
      </c>
      <c r="AQ765" s="101"/>
      <c r="AR765" s="7"/>
    </row>
    <row r="766" spans="1:44" ht="15" customHeight="1" x14ac:dyDescent="0.25">
      <c r="A766" s="2" t="s">
        <v>376</v>
      </c>
      <c r="B766" s="46">
        <v>44381</v>
      </c>
      <c r="C766" s="2" t="s">
        <v>6</v>
      </c>
      <c r="D766" s="2" t="s">
        <v>278</v>
      </c>
      <c r="E766" s="2" t="s">
        <v>202</v>
      </c>
      <c r="F766" s="59" t="s">
        <v>2741</v>
      </c>
      <c r="G766" s="2" t="s">
        <v>3</v>
      </c>
      <c r="H766" s="2" t="s">
        <v>2742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854109417.5</v>
      </c>
      <c r="R766" s="1">
        <v>0</v>
      </c>
      <c r="S766" s="1">
        <v>719407317.5</v>
      </c>
      <c r="T766" s="1">
        <v>0</v>
      </c>
      <c r="U766" s="2" t="s">
        <v>0</v>
      </c>
      <c r="V766" s="1">
        <v>0</v>
      </c>
      <c r="W766" s="1">
        <v>116122500</v>
      </c>
      <c r="X766" s="2" t="s">
        <v>9</v>
      </c>
      <c r="Y766" s="1">
        <v>18579600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140" t="s">
        <v>0</v>
      </c>
      <c r="AK766" s="1">
        <v>0</v>
      </c>
      <c r="AL766" s="1">
        <v>0</v>
      </c>
      <c r="AM766" s="140" t="s">
        <v>1</v>
      </c>
      <c r="AN766" s="140" t="s">
        <v>1</v>
      </c>
      <c r="AO766" s="140" t="s">
        <v>1</v>
      </c>
      <c r="AP766" s="144">
        <v>0</v>
      </c>
      <c r="AQ766" s="101"/>
      <c r="AR766" s="7"/>
    </row>
    <row r="767" spans="1:44" ht="15" customHeight="1" x14ac:dyDescent="0.25">
      <c r="A767" s="2" t="s">
        <v>377</v>
      </c>
      <c r="B767" s="46">
        <v>44381</v>
      </c>
      <c r="C767" s="2" t="s">
        <v>6</v>
      </c>
      <c r="D767" s="2" t="s">
        <v>278</v>
      </c>
      <c r="E767" s="2" t="s">
        <v>202</v>
      </c>
      <c r="F767" s="59" t="s">
        <v>973</v>
      </c>
      <c r="G767" s="2" t="s">
        <v>3</v>
      </c>
      <c r="H767" s="2" t="s">
        <v>2743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2744</v>
      </c>
      <c r="P767" s="2" t="s">
        <v>2745</v>
      </c>
      <c r="Q767" s="1">
        <v>28723825</v>
      </c>
      <c r="R767" s="1">
        <v>0</v>
      </c>
      <c r="S767" s="1">
        <v>28723825</v>
      </c>
      <c r="T767" s="1">
        <v>0</v>
      </c>
      <c r="U767" s="2" t="s">
        <v>0</v>
      </c>
      <c r="V767" s="1">
        <v>0</v>
      </c>
      <c r="W767" s="1">
        <v>0</v>
      </c>
      <c r="X767" s="2" t="s">
        <v>0</v>
      </c>
      <c r="Y767" s="1">
        <v>0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140" t="s">
        <v>0</v>
      </c>
      <c r="AK767" s="1">
        <v>0</v>
      </c>
      <c r="AL767" s="1">
        <v>0</v>
      </c>
      <c r="AM767" s="140" t="s">
        <v>1</v>
      </c>
      <c r="AN767" s="140" t="s">
        <v>1</v>
      </c>
      <c r="AO767" s="140" t="s">
        <v>1</v>
      </c>
      <c r="AP767" s="144">
        <v>0</v>
      </c>
      <c r="AQ767" s="101"/>
      <c r="AR767" s="7"/>
    </row>
    <row r="768" spans="1:44" ht="15" customHeight="1" x14ac:dyDescent="0.25">
      <c r="A768" s="2" t="s">
        <v>1307</v>
      </c>
      <c r="B768" s="46">
        <v>44388</v>
      </c>
      <c r="C768" s="2" t="s">
        <v>6</v>
      </c>
      <c r="D768" s="2" t="s">
        <v>26</v>
      </c>
      <c r="E768" s="2" t="s">
        <v>198</v>
      </c>
      <c r="F768" s="59" t="s">
        <v>2746</v>
      </c>
      <c r="G768" s="2" t="s">
        <v>13</v>
      </c>
      <c r="H768" s="2" t="s">
        <v>1</v>
      </c>
      <c r="I768" s="1" t="s">
        <v>2747</v>
      </c>
      <c r="J768" s="1" t="s">
        <v>1</v>
      </c>
      <c r="K768" s="1" t="s">
        <v>2748</v>
      </c>
      <c r="L768" s="1" t="s">
        <v>2749</v>
      </c>
      <c r="M768" s="1">
        <v>9559648.8000000007</v>
      </c>
      <c r="N768" s="2" t="s">
        <v>12</v>
      </c>
      <c r="O768" s="2" t="s">
        <v>2750</v>
      </c>
      <c r="P768" s="2" t="s">
        <v>2751</v>
      </c>
      <c r="Q768" s="1">
        <v>-9559648.8000000007</v>
      </c>
      <c r="R768" s="1">
        <v>0</v>
      </c>
      <c r="S768" s="1">
        <v>-3740880</v>
      </c>
      <c r="T768" s="1">
        <v>0</v>
      </c>
      <c r="U768" s="2" t="s">
        <v>0</v>
      </c>
      <c r="V768" s="1">
        <v>0</v>
      </c>
      <c r="W768" s="1">
        <v>-5016180</v>
      </c>
      <c r="X768" s="2" t="s">
        <v>9</v>
      </c>
      <c r="Y768" s="1">
        <v>-802588.8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140" t="s">
        <v>0</v>
      </c>
      <c r="AK768" s="1">
        <v>0</v>
      </c>
      <c r="AL768" s="1">
        <v>0</v>
      </c>
      <c r="AM768" s="140" t="s">
        <v>1</v>
      </c>
      <c r="AN768" s="140" t="s">
        <v>1</v>
      </c>
      <c r="AO768" s="140" t="s">
        <v>1</v>
      </c>
      <c r="AP768" s="144">
        <v>0</v>
      </c>
      <c r="AQ768" s="101"/>
      <c r="AR768" s="7"/>
    </row>
    <row r="769" spans="1:44" ht="15" customHeight="1" x14ac:dyDescent="0.25">
      <c r="A769" s="2" t="s">
        <v>1308</v>
      </c>
      <c r="B769" s="46">
        <v>44388</v>
      </c>
      <c r="C769" s="2" t="s">
        <v>6</v>
      </c>
      <c r="D769" s="2" t="s">
        <v>26</v>
      </c>
      <c r="E769" s="2" t="s">
        <v>198</v>
      </c>
      <c r="F769" s="59" t="s">
        <v>2746</v>
      </c>
      <c r="G769" s="2" t="s">
        <v>3</v>
      </c>
      <c r="H769" s="2" t="s">
        <v>2752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3167766231.9459996</v>
      </c>
      <c r="R769" s="1">
        <v>0</v>
      </c>
      <c r="S769" s="1">
        <v>2493864783.7000003</v>
      </c>
      <c r="T769" s="1">
        <v>0</v>
      </c>
      <c r="U769" s="2" t="s">
        <v>0</v>
      </c>
      <c r="V769" s="1">
        <v>0</v>
      </c>
      <c r="W769" s="1">
        <v>580949524.35000002</v>
      </c>
      <c r="X769" s="2" t="s">
        <v>9</v>
      </c>
      <c r="Y769" s="1">
        <v>92951923.896000013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140" t="s">
        <v>0</v>
      </c>
      <c r="AK769" s="1">
        <v>0</v>
      </c>
      <c r="AL769" s="1">
        <v>0</v>
      </c>
      <c r="AM769" s="140" t="s">
        <v>1</v>
      </c>
      <c r="AN769" s="140" t="s">
        <v>1</v>
      </c>
      <c r="AO769" s="140" t="s">
        <v>1</v>
      </c>
      <c r="AP769" s="144">
        <v>0</v>
      </c>
      <c r="AQ769" s="101"/>
      <c r="AR769" s="7"/>
    </row>
    <row r="770" spans="1:44" x14ac:dyDescent="0.25">
      <c r="A770" s="2" t="s">
        <v>1309</v>
      </c>
      <c r="B770" s="47">
        <v>44388</v>
      </c>
      <c r="C770" s="2" t="s">
        <v>27</v>
      </c>
      <c r="D770" s="2" t="s">
        <v>26</v>
      </c>
      <c r="E770" s="2" t="s">
        <v>251</v>
      </c>
      <c r="F770" s="2" t="s">
        <v>1247</v>
      </c>
      <c r="G770" s="2" t="s">
        <v>3</v>
      </c>
      <c r="H770" s="2" t="s">
        <v>2753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2232495268.8580003</v>
      </c>
      <c r="R770" s="1">
        <v>0</v>
      </c>
      <c r="S770" s="1">
        <v>1582263167.3999999</v>
      </c>
      <c r="T770" s="1">
        <v>0</v>
      </c>
      <c r="U770" s="2" t="s">
        <v>0</v>
      </c>
      <c r="V770" s="1">
        <v>0</v>
      </c>
      <c r="W770" s="1">
        <v>560544915.04999995</v>
      </c>
      <c r="X770" s="2" t="s">
        <v>9</v>
      </c>
      <c r="Y770" s="1">
        <v>89687186.408000022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41" t="s">
        <v>1</v>
      </c>
      <c r="AN770" s="2" t="s">
        <v>1</v>
      </c>
      <c r="AO770" s="141" t="s">
        <v>1</v>
      </c>
      <c r="AP770" s="2">
        <v>0</v>
      </c>
    </row>
    <row r="771" spans="1:44" x14ac:dyDescent="0.25">
      <c r="A771" s="2" t="s">
        <v>1310</v>
      </c>
      <c r="B771" s="47">
        <v>44388</v>
      </c>
      <c r="C771" s="2" t="s">
        <v>6</v>
      </c>
      <c r="D771" s="2" t="s">
        <v>24</v>
      </c>
      <c r="E771" s="2" t="s">
        <v>194</v>
      </c>
      <c r="F771" s="2" t="s">
        <v>1021</v>
      </c>
      <c r="G771" s="2" t="s">
        <v>3</v>
      </c>
      <c r="H771" s="2" t="s">
        <v>2754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4073121902.1019988</v>
      </c>
      <c r="R771" s="1">
        <v>0</v>
      </c>
      <c r="S771" s="1">
        <v>2936477636.8000011</v>
      </c>
      <c r="T771" s="1">
        <v>0</v>
      </c>
      <c r="U771" s="2" t="s">
        <v>0</v>
      </c>
      <c r="V771" s="1">
        <v>0</v>
      </c>
      <c r="W771" s="1">
        <v>979865745.95000005</v>
      </c>
      <c r="X771" s="2" t="s">
        <v>9</v>
      </c>
      <c r="Y771" s="1">
        <v>156778519.35200003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41" t="s">
        <v>1</v>
      </c>
      <c r="AN771" s="2" t="s">
        <v>1</v>
      </c>
      <c r="AO771" s="141" t="s">
        <v>1</v>
      </c>
      <c r="AP771" s="2">
        <v>0</v>
      </c>
    </row>
    <row r="772" spans="1:44" x14ac:dyDescent="0.25">
      <c r="A772" s="2" t="s">
        <v>1311</v>
      </c>
      <c r="B772" s="47">
        <v>44388</v>
      </c>
      <c r="C772" s="2" t="s">
        <v>27</v>
      </c>
      <c r="D772" s="2" t="s">
        <v>24</v>
      </c>
      <c r="E772" s="2" t="s">
        <v>356</v>
      </c>
      <c r="F772" s="2" t="s">
        <v>987</v>
      </c>
      <c r="G772" s="2" t="s">
        <v>3</v>
      </c>
      <c r="H772" s="2" t="s">
        <v>2755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157319174.18400002</v>
      </c>
      <c r="R772" s="1">
        <v>0</v>
      </c>
      <c r="S772" s="1">
        <v>98659251.75</v>
      </c>
      <c r="T772" s="1">
        <v>0</v>
      </c>
      <c r="U772" s="2" t="s">
        <v>0</v>
      </c>
      <c r="V772" s="1">
        <v>0</v>
      </c>
      <c r="W772" s="1">
        <v>50568898.649999999</v>
      </c>
      <c r="X772" s="2" t="s">
        <v>9</v>
      </c>
      <c r="Y772" s="1">
        <v>8091023.784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41" t="s">
        <v>1</v>
      </c>
      <c r="AN772" s="2" t="s">
        <v>1</v>
      </c>
      <c r="AO772" s="141" t="s">
        <v>1</v>
      </c>
      <c r="AP772" s="2">
        <v>0</v>
      </c>
    </row>
    <row r="773" spans="1:44" x14ac:dyDescent="0.25">
      <c r="A773" s="2" t="s">
        <v>1312</v>
      </c>
      <c r="B773" s="47">
        <v>44388</v>
      </c>
      <c r="C773" s="2" t="s">
        <v>27</v>
      </c>
      <c r="D773" s="2" t="s">
        <v>24</v>
      </c>
      <c r="E773" s="2" t="s">
        <v>356</v>
      </c>
      <c r="F773" s="2" t="s">
        <v>1032</v>
      </c>
      <c r="G773" s="2" t="s">
        <v>3</v>
      </c>
      <c r="H773" s="2" t="s">
        <v>2756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911</v>
      </c>
      <c r="P773" s="2" t="s">
        <v>912</v>
      </c>
      <c r="Q773" s="1">
        <v>37414914.899999999</v>
      </c>
      <c r="R773" s="1">
        <v>0</v>
      </c>
      <c r="S773" s="1">
        <v>29411262.899999999</v>
      </c>
      <c r="T773" s="1">
        <v>6899700</v>
      </c>
      <c r="U773" s="2" t="s">
        <v>9</v>
      </c>
      <c r="V773" s="1">
        <v>1103952</v>
      </c>
      <c r="W773" s="1">
        <v>0</v>
      </c>
      <c r="X773" s="2" t="s">
        <v>0</v>
      </c>
      <c r="Y773" s="1">
        <v>0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41" t="s">
        <v>1</v>
      </c>
      <c r="AN773" s="2" t="s">
        <v>1</v>
      </c>
      <c r="AO773" s="141" t="s">
        <v>1</v>
      </c>
      <c r="AP773" s="2">
        <v>0</v>
      </c>
    </row>
    <row r="774" spans="1:44" x14ac:dyDescent="0.25">
      <c r="A774" s="2" t="s">
        <v>1313</v>
      </c>
      <c r="B774" s="47">
        <v>44388</v>
      </c>
      <c r="C774" s="2" t="s">
        <v>27</v>
      </c>
      <c r="D774" s="2" t="s">
        <v>24</v>
      </c>
      <c r="E774" s="2" t="s">
        <v>356</v>
      </c>
      <c r="F774" s="2" t="s">
        <v>987</v>
      </c>
      <c r="G774" s="2" t="s">
        <v>3</v>
      </c>
      <c r="H774" s="2" t="s">
        <v>2757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1081595905.0619998</v>
      </c>
      <c r="R774" s="1">
        <v>0</v>
      </c>
      <c r="S774" s="1">
        <v>823359931.95000005</v>
      </c>
      <c r="T774" s="1">
        <v>0</v>
      </c>
      <c r="U774" s="2" t="s">
        <v>0</v>
      </c>
      <c r="V774" s="1">
        <v>0</v>
      </c>
      <c r="W774" s="1">
        <v>222617218.19999999</v>
      </c>
      <c r="X774" s="2" t="s">
        <v>9</v>
      </c>
      <c r="Y774" s="1">
        <v>35618754.912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41" t="s">
        <v>1</v>
      </c>
      <c r="AN774" s="2" t="s">
        <v>1</v>
      </c>
      <c r="AO774" s="141" t="s">
        <v>1</v>
      </c>
      <c r="AP774" s="2">
        <v>0</v>
      </c>
    </row>
    <row r="775" spans="1:44" x14ac:dyDescent="0.25">
      <c r="A775" s="2" t="s">
        <v>1314</v>
      </c>
      <c r="B775" s="47">
        <v>44388</v>
      </c>
      <c r="C775" s="2" t="s">
        <v>6</v>
      </c>
      <c r="D775" s="2" t="s">
        <v>22</v>
      </c>
      <c r="E775" s="2" t="s">
        <v>192</v>
      </c>
      <c r="F775" s="2" t="s">
        <v>2758</v>
      </c>
      <c r="G775" s="2" t="s">
        <v>3</v>
      </c>
      <c r="H775" s="2" t="s">
        <v>2759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4782214254.4300013</v>
      </c>
      <c r="R775" s="1">
        <v>0</v>
      </c>
      <c r="S775" s="1">
        <v>3891495975.250001</v>
      </c>
      <c r="T775" s="1">
        <v>0</v>
      </c>
      <c r="U775" s="2" t="s">
        <v>0</v>
      </c>
      <c r="V775" s="1">
        <v>0</v>
      </c>
      <c r="W775" s="1">
        <v>767860585.5</v>
      </c>
      <c r="X775" s="2" t="s">
        <v>9</v>
      </c>
      <c r="Y775" s="1">
        <v>122857693.67999998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41" t="s">
        <v>1</v>
      </c>
      <c r="AN775" s="2" t="s">
        <v>1</v>
      </c>
      <c r="AO775" s="141" t="s">
        <v>1</v>
      </c>
      <c r="AP775" s="2">
        <v>0</v>
      </c>
    </row>
    <row r="776" spans="1:44" x14ac:dyDescent="0.25">
      <c r="A776" s="2" t="s">
        <v>1315</v>
      </c>
      <c r="B776" s="47">
        <v>44388</v>
      </c>
      <c r="C776" s="2" t="s">
        <v>6</v>
      </c>
      <c r="D776" s="2" t="s">
        <v>22</v>
      </c>
      <c r="E776" s="2" t="s">
        <v>192</v>
      </c>
      <c r="F776" s="2" t="s">
        <v>2758</v>
      </c>
      <c r="G776" s="2" t="s">
        <v>3</v>
      </c>
      <c r="H776" s="2" t="s">
        <v>2760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2761</v>
      </c>
      <c r="P776" s="2" t="s">
        <v>2762</v>
      </c>
      <c r="Q776" s="1">
        <v>83279166.450000003</v>
      </c>
      <c r="R776" s="1">
        <v>0</v>
      </c>
      <c r="S776" s="1">
        <v>47846885.25</v>
      </c>
      <c r="T776" s="1">
        <v>30545070</v>
      </c>
      <c r="U776" s="2" t="s">
        <v>9</v>
      </c>
      <c r="V776" s="1">
        <v>4887211.2</v>
      </c>
      <c r="W776" s="1">
        <v>0</v>
      </c>
      <c r="X776" s="2" t="s">
        <v>0</v>
      </c>
      <c r="Y776" s="1">
        <v>0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41" t="s">
        <v>1</v>
      </c>
      <c r="AN776" s="2" t="s">
        <v>1</v>
      </c>
      <c r="AO776" s="141" t="s">
        <v>1</v>
      </c>
      <c r="AP776" s="2">
        <v>0</v>
      </c>
    </row>
    <row r="777" spans="1:44" x14ac:dyDescent="0.25">
      <c r="A777" s="2" t="s">
        <v>1316</v>
      </c>
      <c r="B777" s="47">
        <v>44388</v>
      </c>
      <c r="C777" s="2" t="s">
        <v>6</v>
      </c>
      <c r="D777" s="2" t="s">
        <v>22</v>
      </c>
      <c r="E777" s="2" t="s">
        <v>192</v>
      </c>
      <c r="F777" s="2" t="s">
        <v>2758</v>
      </c>
      <c r="G777" s="2" t="s">
        <v>3</v>
      </c>
      <c r="H777" s="2" t="s">
        <v>2763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388482508.60799998</v>
      </c>
      <c r="R777" s="1">
        <v>0</v>
      </c>
      <c r="S777" s="1">
        <v>329068896.30000001</v>
      </c>
      <c r="T777" s="1">
        <v>0</v>
      </c>
      <c r="U777" s="2" t="s">
        <v>0</v>
      </c>
      <c r="V777" s="1">
        <v>0</v>
      </c>
      <c r="W777" s="1">
        <v>51218631.299999997</v>
      </c>
      <c r="X777" s="2" t="s">
        <v>0</v>
      </c>
      <c r="Y777" s="1">
        <v>8194981.0080000004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41" t="s">
        <v>1</v>
      </c>
      <c r="AN777" s="2" t="s">
        <v>1</v>
      </c>
      <c r="AO777" s="141" t="s">
        <v>1</v>
      </c>
      <c r="AP777" s="2">
        <v>0</v>
      </c>
    </row>
    <row r="778" spans="1:44" x14ac:dyDescent="0.25">
      <c r="A778" s="2" t="s">
        <v>1317</v>
      </c>
      <c r="B778" s="47">
        <v>44388</v>
      </c>
      <c r="C778" s="2" t="s">
        <v>6</v>
      </c>
      <c r="D778" s="2" t="s">
        <v>901</v>
      </c>
      <c r="E778" s="2" t="s">
        <v>902</v>
      </c>
      <c r="F778" s="2" t="s">
        <v>2764</v>
      </c>
      <c r="G778" s="2" t="s">
        <v>3</v>
      </c>
      <c r="H778" s="2" t="s">
        <v>2765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4078139109.3040013</v>
      </c>
      <c r="R778" s="1">
        <v>0</v>
      </c>
      <c r="S778" s="1">
        <v>3011041414.7499995</v>
      </c>
      <c r="T778" s="1">
        <v>0</v>
      </c>
      <c r="U778" s="2" t="s">
        <v>0</v>
      </c>
      <c r="V778" s="1">
        <v>0</v>
      </c>
      <c r="W778" s="1">
        <v>919911805.64999998</v>
      </c>
      <c r="X778" s="2" t="s">
        <v>9</v>
      </c>
      <c r="Y778" s="1">
        <v>147185888.90400001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41" t="s">
        <v>1</v>
      </c>
      <c r="AN778" s="2" t="s">
        <v>1</v>
      </c>
      <c r="AO778" s="141" t="s">
        <v>1</v>
      </c>
      <c r="AP778" s="2">
        <v>0</v>
      </c>
    </row>
    <row r="779" spans="1:44" x14ac:dyDescent="0.25">
      <c r="A779" s="2" t="s">
        <v>1318</v>
      </c>
      <c r="B779" s="47">
        <v>44388</v>
      </c>
      <c r="C779" s="2" t="s">
        <v>27</v>
      </c>
      <c r="D779" s="2" t="s">
        <v>901</v>
      </c>
      <c r="E779" s="2" t="s">
        <v>905</v>
      </c>
      <c r="F779" s="2" t="s">
        <v>2766</v>
      </c>
      <c r="G779" s="2" t="s">
        <v>3</v>
      </c>
      <c r="H779" s="2" t="s">
        <v>2767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44949420</v>
      </c>
      <c r="R779" s="1">
        <v>0</v>
      </c>
      <c r="S779" s="1">
        <v>0</v>
      </c>
      <c r="T779" s="1">
        <v>0</v>
      </c>
      <c r="U779" s="2" t="s">
        <v>0</v>
      </c>
      <c r="V779" s="1">
        <v>0</v>
      </c>
      <c r="W779" s="1">
        <v>38749500</v>
      </c>
      <c r="X779" s="2" t="s">
        <v>9</v>
      </c>
      <c r="Y779" s="1">
        <v>6199920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41" t="s">
        <v>1</v>
      </c>
      <c r="AN779" s="2" t="s">
        <v>1</v>
      </c>
      <c r="AO779" s="141" t="s">
        <v>1</v>
      </c>
      <c r="AP779" s="2">
        <v>0</v>
      </c>
    </row>
    <row r="780" spans="1:44" x14ac:dyDescent="0.25">
      <c r="A780" s="2" t="s">
        <v>1320</v>
      </c>
      <c r="B780" s="47">
        <v>44388</v>
      </c>
      <c r="C780" s="2" t="s">
        <v>6</v>
      </c>
      <c r="D780" s="2" t="s">
        <v>19</v>
      </c>
      <c r="E780" s="2" t="s">
        <v>185</v>
      </c>
      <c r="F780" s="2" t="s">
        <v>1033</v>
      </c>
      <c r="G780" s="2" t="s">
        <v>3</v>
      </c>
      <c r="H780" s="2" t="s">
        <v>2768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3057590839.3099999</v>
      </c>
      <c r="R780" s="1">
        <v>0</v>
      </c>
      <c r="S780" s="1">
        <v>2282466286.9500003</v>
      </c>
      <c r="T780" s="1">
        <v>0</v>
      </c>
      <c r="U780" s="2" t="s">
        <v>0</v>
      </c>
      <c r="V780" s="1">
        <v>0</v>
      </c>
      <c r="W780" s="1">
        <v>668210821.00000012</v>
      </c>
      <c r="X780" s="2" t="s">
        <v>9</v>
      </c>
      <c r="Y780" s="1">
        <v>106913731.36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41" t="s">
        <v>1</v>
      </c>
      <c r="AN780" s="2" t="s">
        <v>1</v>
      </c>
      <c r="AO780" s="141" t="s">
        <v>1</v>
      </c>
      <c r="AP780" s="2">
        <v>0</v>
      </c>
    </row>
    <row r="781" spans="1:44" x14ac:dyDescent="0.25">
      <c r="A781" s="2" t="s">
        <v>1321</v>
      </c>
      <c r="B781" s="47">
        <v>44388</v>
      </c>
      <c r="C781" s="2" t="s">
        <v>6</v>
      </c>
      <c r="D781" s="2" t="s">
        <v>19</v>
      </c>
      <c r="E781" s="2" t="s">
        <v>185</v>
      </c>
      <c r="F781" s="2" t="s">
        <v>1033</v>
      </c>
      <c r="G781" s="2" t="s">
        <v>3</v>
      </c>
      <c r="H781" s="139" t="s">
        <v>2769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1170</v>
      </c>
      <c r="P781" s="2" t="s">
        <v>2770</v>
      </c>
      <c r="Q781" s="1">
        <v>62646660</v>
      </c>
      <c r="R781" s="1">
        <v>0</v>
      </c>
      <c r="S781" s="1">
        <v>62646660</v>
      </c>
      <c r="T781" s="1">
        <v>0</v>
      </c>
      <c r="U781" s="2" t="s">
        <v>0</v>
      </c>
      <c r="V781" s="1">
        <v>0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41" t="s">
        <v>1</v>
      </c>
      <c r="AN781" s="2" t="s">
        <v>1</v>
      </c>
      <c r="AO781" s="141" t="s">
        <v>1</v>
      </c>
      <c r="AP781" s="2">
        <v>0</v>
      </c>
    </row>
    <row r="782" spans="1:44" x14ac:dyDescent="0.25">
      <c r="A782" s="2" t="s">
        <v>1322</v>
      </c>
      <c r="B782" s="47">
        <v>44388</v>
      </c>
      <c r="C782" s="2" t="s">
        <v>6</v>
      </c>
      <c r="D782" s="2" t="s">
        <v>19</v>
      </c>
      <c r="E782" s="2" t="s">
        <v>185</v>
      </c>
      <c r="F782" s="2" t="s">
        <v>1033</v>
      </c>
      <c r="G782" s="2" t="s">
        <v>3</v>
      </c>
      <c r="H782" s="2" t="s">
        <v>2771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1170</v>
      </c>
      <c r="P782" s="2" t="s">
        <v>2770</v>
      </c>
      <c r="Q782" s="1">
        <v>18972540</v>
      </c>
      <c r="R782" s="1">
        <v>0</v>
      </c>
      <c r="S782" s="1">
        <v>18972540</v>
      </c>
      <c r="T782" s="1">
        <v>0</v>
      </c>
      <c r="U782" s="2" t="s">
        <v>0</v>
      </c>
      <c r="V782" s="1">
        <v>0</v>
      </c>
      <c r="W782" s="1">
        <v>0</v>
      </c>
      <c r="X782" s="2" t="s">
        <v>0</v>
      </c>
      <c r="Y782" s="1">
        <v>0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41" t="s">
        <v>1</v>
      </c>
      <c r="AN782" s="2" t="s">
        <v>1</v>
      </c>
      <c r="AO782" s="141" t="s">
        <v>1</v>
      </c>
      <c r="AP782" s="2">
        <v>0</v>
      </c>
    </row>
    <row r="783" spans="1:44" x14ac:dyDescent="0.25">
      <c r="A783" s="2" t="s">
        <v>1323</v>
      </c>
      <c r="B783" s="47">
        <v>44388</v>
      </c>
      <c r="C783" s="2" t="s">
        <v>6</v>
      </c>
      <c r="D783" s="2" t="s">
        <v>19</v>
      </c>
      <c r="E783" s="2" t="s">
        <v>185</v>
      </c>
      <c r="F783" s="2" t="s">
        <v>1033</v>
      </c>
      <c r="G783" s="2" t="s">
        <v>3</v>
      </c>
      <c r="H783" s="2" t="s">
        <v>2772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1170</v>
      </c>
      <c r="P783" s="2" t="s">
        <v>2770</v>
      </c>
      <c r="Q783" s="1">
        <v>79890351</v>
      </c>
      <c r="R783" s="1">
        <v>0</v>
      </c>
      <c r="S783" s="1">
        <v>79890351</v>
      </c>
      <c r="T783" s="1">
        <v>0</v>
      </c>
      <c r="U783" s="2" t="s">
        <v>0</v>
      </c>
      <c r="V783" s="1">
        <v>0</v>
      </c>
      <c r="W783" s="1">
        <v>0</v>
      </c>
      <c r="X783" s="2" t="s">
        <v>0</v>
      </c>
      <c r="Y783" s="1">
        <v>0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41" t="s">
        <v>1</v>
      </c>
      <c r="AN783" s="2" t="s">
        <v>1</v>
      </c>
      <c r="AO783" s="141" t="s">
        <v>1</v>
      </c>
      <c r="AP783" s="2">
        <v>0</v>
      </c>
    </row>
    <row r="784" spans="1:44" x14ac:dyDescent="0.25">
      <c r="A784" s="2" t="s">
        <v>1324</v>
      </c>
      <c r="B784" s="47">
        <v>44388</v>
      </c>
      <c r="C784" s="2" t="s">
        <v>6</v>
      </c>
      <c r="D784" s="2" t="s">
        <v>19</v>
      </c>
      <c r="E784" s="2" t="s">
        <v>185</v>
      </c>
      <c r="F784" s="2" t="s">
        <v>1033</v>
      </c>
      <c r="G784" s="2" t="s">
        <v>3</v>
      </c>
      <c r="H784" s="2" t="s">
        <v>2773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395925485.09999996</v>
      </c>
      <c r="R784" s="1">
        <v>0</v>
      </c>
      <c r="S784" s="1">
        <v>293851895.54999995</v>
      </c>
      <c r="T784" s="1">
        <v>0</v>
      </c>
      <c r="U784" s="2" t="s">
        <v>0</v>
      </c>
      <c r="V784" s="1">
        <v>0</v>
      </c>
      <c r="W784" s="1">
        <v>87994473.75</v>
      </c>
      <c r="X784" s="2" t="s">
        <v>9</v>
      </c>
      <c r="Y784" s="1">
        <v>14079115.799999999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41" t="s">
        <v>1</v>
      </c>
      <c r="AN784" s="2" t="s">
        <v>1</v>
      </c>
      <c r="AO784" s="141" t="s">
        <v>1</v>
      </c>
      <c r="AP784" s="2">
        <v>0</v>
      </c>
    </row>
    <row r="785" spans="1:42" x14ac:dyDescent="0.25">
      <c r="A785" s="2" t="s">
        <v>1325</v>
      </c>
      <c r="B785" s="47">
        <v>44388</v>
      </c>
      <c r="C785" s="2" t="s">
        <v>6</v>
      </c>
      <c r="D785" s="2" t="s">
        <v>17</v>
      </c>
      <c r="E785" s="2" t="s">
        <v>183</v>
      </c>
      <c r="F785" s="2" t="s">
        <v>2774</v>
      </c>
      <c r="G785" s="2" t="s">
        <v>3</v>
      </c>
      <c r="H785" s="2" t="s">
        <v>2775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3536818889.3499994</v>
      </c>
      <c r="R785" s="1">
        <v>0</v>
      </c>
      <c r="S785" s="1">
        <v>2702003565.650001</v>
      </c>
      <c r="T785" s="1">
        <v>0</v>
      </c>
      <c r="U785" s="2" t="s">
        <v>0</v>
      </c>
      <c r="V785" s="1">
        <v>0</v>
      </c>
      <c r="W785" s="1">
        <v>719668382.5</v>
      </c>
      <c r="X785" s="2" t="s">
        <v>9</v>
      </c>
      <c r="Y785" s="1">
        <v>115146941.19999999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41" t="s">
        <v>1</v>
      </c>
      <c r="AN785" s="2" t="s">
        <v>1</v>
      </c>
      <c r="AO785" s="141" t="s">
        <v>1</v>
      </c>
      <c r="AP785" s="2">
        <v>0</v>
      </c>
    </row>
    <row r="786" spans="1:42" x14ac:dyDescent="0.25">
      <c r="A786" s="2" t="s">
        <v>1326</v>
      </c>
      <c r="B786" s="47">
        <v>44388</v>
      </c>
      <c r="C786" s="2" t="s">
        <v>6</v>
      </c>
      <c r="D786" s="2" t="s">
        <v>10</v>
      </c>
      <c r="E786" s="2" t="s">
        <v>178</v>
      </c>
      <c r="F786" s="2" t="s">
        <v>2776</v>
      </c>
      <c r="G786" s="2" t="s">
        <v>3</v>
      </c>
      <c r="H786" s="2" t="s">
        <v>2777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614834936.05400002</v>
      </c>
      <c r="R786" s="1">
        <v>0</v>
      </c>
      <c r="S786" s="1">
        <v>316183330.5</v>
      </c>
      <c r="T786" s="1">
        <v>0</v>
      </c>
      <c r="U786" s="2" t="s">
        <v>0</v>
      </c>
      <c r="V786" s="1">
        <v>0</v>
      </c>
      <c r="W786" s="1">
        <v>257458280.65000001</v>
      </c>
      <c r="X786" s="2" t="s">
        <v>9</v>
      </c>
      <c r="Y786" s="1">
        <v>41193324.903999999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41" t="s">
        <v>1</v>
      </c>
      <c r="AN786" s="2" t="s">
        <v>1</v>
      </c>
      <c r="AO786" s="141" t="s">
        <v>1</v>
      </c>
      <c r="AP786" s="2">
        <v>0</v>
      </c>
    </row>
    <row r="787" spans="1:42" x14ac:dyDescent="0.25">
      <c r="A787" s="2" t="s">
        <v>1327</v>
      </c>
      <c r="B787" s="47">
        <v>44388</v>
      </c>
      <c r="C787" s="2" t="s">
        <v>6</v>
      </c>
      <c r="D787" s="2" t="s">
        <v>7</v>
      </c>
      <c r="E787" s="2" t="s">
        <v>736</v>
      </c>
      <c r="F787" s="2" t="s">
        <v>2778</v>
      </c>
      <c r="G787" s="2" t="s">
        <v>3</v>
      </c>
      <c r="H787" s="2" t="s">
        <v>2779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542493130.80000007</v>
      </c>
      <c r="R787" s="1">
        <v>0</v>
      </c>
      <c r="S787" s="1">
        <v>499937220</v>
      </c>
      <c r="T787" s="1">
        <v>0</v>
      </c>
      <c r="U787" s="2" t="s">
        <v>0</v>
      </c>
      <c r="V787" s="1">
        <v>0</v>
      </c>
      <c r="W787" s="1">
        <v>36686130</v>
      </c>
      <c r="X787" s="2" t="s">
        <v>9</v>
      </c>
      <c r="Y787" s="1">
        <v>5869780.7999999998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41" t="s">
        <v>1</v>
      </c>
      <c r="AN787" s="2" t="s">
        <v>1</v>
      </c>
      <c r="AO787" s="141" t="s">
        <v>1</v>
      </c>
      <c r="AP787" s="2">
        <v>0</v>
      </c>
    </row>
    <row r="788" spans="1:42" x14ac:dyDescent="0.25">
      <c r="A788" s="2" t="s">
        <v>1328</v>
      </c>
      <c r="B788" s="47">
        <v>44388</v>
      </c>
      <c r="C788" s="2" t="s">
        <v>6</v>
      </c>
      <c r="D788" s="2" t="s">
        <v>7</v>
      </c>
      <c r="E788" s="2" t="s">
        <v>736</v>
      </c>
      <c r="F788" s="2" t="s">
        <v>2778</v>
      </c>
      <c r="G788" s="2" t="s">
        <v>3</v>
      </c>
      <c r="H788" s="2" t="s">
        <v>2780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2781</v>
      </c>
      <c r="P788" s="2" t="s">
        <v>2782</v>
      </c>
      <c r="Q788" s="1">
        <v>113796000</v>
      </c>
      <c r="R788" s="1">
        <v>0</v>
      </c>
      <c r="S788" s="1">
        <v>0</v>
      </c>
      <c r="T788" s="1">
        <v>98100000</v>
      </c>
      <c r="U788" s="2" t="s">
        <v>9</v>
      </c>
      <c r="V788" s="1">
        <v>15696000</v>
      </c>
      <c r="W788" s="1">
        <v>0</v>
      </c>
      <c r="X788" s="2" t="s">
        <v>0</v>
      </c>
      <c r="Y788" s="1">
        <v>0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41" t="s">
        <v>1</v>
      </c>
      <c r="AN788" s="2" t="s">
        <v>1</v>
      </c>
      <c r="AO788" s="141" t="s">
        <v>1</v>
      </c>
      <c r="AP788" s="2">
        <v>0</v>
      </c>
    </row>
    <row r="789" spans="1:42" x14ac:dyDescent="0.25">
      <c r="A789" s="2" t="s">
        <v>1329</v>
      </c>
      <c r="B789" s="47">
        <v>44388</v>
      </c>
      <c r="C789" s="2" t="s">
        <v>6</v>
      </c>
      <c r="D789" s="2" t="s">
        <v>7</v>
      </c>
      <c r="E789" s="2" t="s">
        <v>736</v>
      </c>
      <c r="F789" s="2" t="s">
        <v>2778</v>
      </c>
      <c r="G789" s="2" t="s">
        <v>3</v>
      </c>
      <c r="H789" s="2" t="s">
        <v>2783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1">
        <v>188935629.59999999</v>
      </c>
      <c r="R789" s="1">
        <v>0</v>
      </c>
      <c r="S789" s="1">
        <v>115431000</v>
      </c>
      <c r="T789" s="1">
        <v>0</v>
      </c>
      <c r="U789" s="2" t="s">
        <v>0</v>
      </c>
      <c r="V789" s="1">
        <v>0</v>
      </c>
      <c r="W789" s="1">
        <v>63366060</v>
      </c>
      <c r="X789" s="2" t="s">
        <v>0</v>
      </c>
      <c r="Y789" s="1">
        <v>10138569.599999998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41" t="s">
        <v>1</v>
      </c>
      <c r="AN789" s="2" t="s">
        <v>1</v>
      </c>
      <c r="AO789" s="141" t="s">
        <v>1</v>
      </c>
      <c r="AP789" s="2">
        <v>0</v>
      </c>
    </row>
    <row r="790" spans="1:42" x14ac:dyDescent="0.25">
      <c r="A790" s="2" t="s">
        <v>1330</v>
      </c>
      <c r="B790" s="47">
        <v>44388</v>
      </c>
      <c r="C790" s="2" t="s">
        <v>6</v>
      </c>
      <c r="D790" s="2" t="s">
        <v>5</v>
      </c>
      <c r="E790" s="2" t="s">
        <v>175</v>
      </c>
      <c r="F790" s="2" t="s">
        <v>1162</v>
      </c>
      <c r="G790" s="2" t="s">
        <v>3</v>
      </c>
      <c r="H790" s="2" t="s">
        <v>2784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1283150564.6760004</v>
      </c>
      <c r="R790" s="1">
        <v>0</v>
      </c>
      <c r="S790" s="1">
        <v>1080638994.4500003</v>
      </c>
      <c r="T790" s="1">
        <v>0</v>
      </c>
      <c r="U790" s="2" t="s">
        <v>0</v>
      </c>
      <c r="V790" s="1">
        <v>0</v>
      </c>
      <c r="W790" s="1">
        <v>174578939.84999999</v>
      </c>
      <c r="X790" s="2" t="s">
        <v>9</v>
      </c>
      <c r="Y790" s="1">
        <v>27932630.375999998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41" t="s">
        <v>1</v>
      </c>
      <c r="AN790" s="2" t="s">
        <v>1</v>
      </c>
      <c r="AO790" s="141" t="s">
        <v>1</v>
      </c>
      <c r="AP790" s="2">
        <v>0</v>
      </c>
    </row>
    <row r="791" spans="1:42" ht="15" customHeight="1" x14ac:dyDescent="0.25">
      <c r="A791" s="2" t="s">
        <v>1332</v>
      </c>
      <c r="B791" s="47">
        <v>44388</v>
      </c>
      <c r="C791" s="2" t="s">
        <v>6</v>
      </c>
      <c r="D791" s="2" t="s">
        <v>1245</v>
      </c>
      <c r="E791" s="2" t="s">
        <v>1246</v>
      </c>
      <c r="F791" s="2" t="s">
        <v>2785</v>
      </c>
      <c r="G791" s="2" t="s">
        <v>13</v>
      </c>
      <c r="H791" s="2" t="s">
        <v>1</v>
      </c>
      <c r="I791" s="1" t="s">
        <v>1379</v>
      </c>
      <c r="J791" s="1" t="s">
        <v>1</v>
      </c>
      <c r="K791" s="1" t="s">
        <v>2786</v>
      </c>
      <c r="L791" s="1" t="s">
        <v>1726</v>
      </c>
      <c r="M791" s="1">
        <v>22466145</v>
      </c>
      <c r="N791" s="2" t="s">
        <v>12</v>
      </c>
      <c r="O791" s="2" t="s">
        <v>2787</v>
      </c>
      <c r="P791" s="2" t="s">
        <v>2788</v>
      </c>
      <c r="Q791" s="1">
        <v>-22466145</v>
      </c>
      <c r="R791" s="1">
        <v>0</v>
      </c>
      <c r="S791" s="1">
        <v>-19502925</v>
      </c>
      <c r="T791" s="1">
        <v>0</v>
      </c>
      <c r="U791" s="2" t="s">
        <v>0</v>
      </c>
      <c r="V791" s="1">
        <v>0</v>
      </c>
      <c r="W791" s="1">
        <v>-2554500</v>
      </c>
      <c r="X791" s="2" t="s">
        <v>9</v>
      </c>
      <c r="Y791" s="1">
        <v>-408720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41" t="s">
        <v>1</v>
      </c>
      <c r="AN791" s="2" t="s">
        <v>1</v>
      </c>
      <c r="AO791" s="141" t="s">
        <v>1</v>
      </c>
      <c r="AP791" s="2">
        <v>0</v>
      </c>
    </row>
    <row r="792" spans="1:42" ht="15" customHeight="1" x14ac:dyDescent="0.25">
      <c r="A792" s="2" t="s">
        <v>1333</v>
      </c>
      <c r="B792" s="47">
        <v>44388</v>
      </c>
      <c r="C792" s="2" t="s">
        <v>6</v>
      </c>
      <c r="D792" s="2" t="s">
        <v>1245</v>
      </c>
      <c r="E792" s="2" t="s">
        <v>1246</v>
      </c>
      <c r="F792" s="2" t="s">
        <v>2785</v>
      </c>
      <c r="G792" s="2" t="s">
        <v>3</v>
      </c>
      <c r="H792" s="2" t="s">
        <v>2789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2790</v>
      </c>
      <c r="P792" s="2" t="s">
        <v>2791</v>
      </c>
      <c r="Q792" s="1">
        <v>1528725</v>
      </c>
      <c r="R792" s="1">
        <v>0</v>
      </c>
      <c r="S792" s="1">
        <v>1528725</v>
      </c>
      <c r="T792" s="1">
        <v>0</v>
      </c>
      <c r="U792" s="2" t="s">
        <v>0</v>
      </c>
      <c r="V792" s="1">
        <v>0</v>
      </c>
      <c r="W792" s="1">
        <v>0</v>
      </c>
      <c r="X792" s="2" t="s">
        <v>0</v>
      </c>
      <c r="Y792" s="1">
        <v>0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41" t="s">
        <v>1</v>
      </c>
      <c r="AN792" s="2" t="s">
        <v>1</v>
      </c>
      <c r="AO792" s="141" t="s">
        <v>1</v>
      </c>
      <c r="AP792" s="2">
        <v>0</v>
      </c>
    </row>
    <row r="793" spans="1:42" ht="15" customHeight="1" x14ac:dyDescent="0.25">
      <c r="A793" s="2" t="s">
        <v>1334</v>
      </c>
      <c r="B793" s="47">
        <v>44388</v>
      </c>
      <c r="C793" s="2" t="s">
        <v>6</v>
      </c>
      <c r="D793" s="2" t="s">
        <v>1245</v>
      </c>
      <c r="E793" s="2" t="s">
        <v>1246</v>
      </c>
      <c r="F793" s="2" t="s">
        <v>2785</v>
      </c>
      <c r="G793" s="2" t="s">
        <v>3</v>
      </c>
      <c r="H793" s="2" t="s">
        <v>2792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2793</v>
      </c>
      <c r="P793" s="2" t="s">
        <v>2794</v>
      </c>
      <c r="Q793" s="1">
        <v>39499147.5</v>
      </c>
      <c r="R793" s="1">
        <v>0</v>
      </c>
      <c r="S793" s="1">
        <v>39461215.5</v>
      </c>
      <c r="T793" s="1">
        <v>0</v>
      </c>
      <c r="U793" s="2" t="s">
        <v>0</v>
      </c>
      <c r="V793" s="1">
        <v>0</v>
      </c>
      <c r="W793" s="1">
        <v>32700</v>
      </c>
      <c r="X793" s="2" t="s">
        <v>9</v>
      </c>
      <c r="Y793" s="1">
        <v>5232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41" t="s">
        <v>1</v>
      </c>
      <c r="AN793" s="2" t="s">
        <v>1</v>
      </c>
      <c r="AO793" s="141" t="s">
        <v>1</v>
      </c>
      <c r="AP793" s="45">
        <v>0</v>
      </c>
    </row>
    <row r="794" spans="1:42" ht="15" customHeight="1" x14ac:dyDescent="0.25">
      <c r="A794" s="2" t="s">
        <v>1337</v>
      </c>
      <c r="B794" s="47">
        <v>44388</v>
      </c>
      <c r="C794" s="2" t="s">
        <v>6</v>
      </c>
      <c r="D794" s="2" t="s">
        <v>1245</v>
      </c>
      <c r="E794" s="2" t="s">
        <v>1246</v>
      </c>
      <c r="F794" s="2" t="s">
        <v>2785</v>
      </c>
      <c r="G794" s="2" t="s">
        <v>3</v>
      </c>
      <c r="H794" s="2" t="s">
        <v>2795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2796</v>
      </c>
      <c r="P794" s="2" t="s">
        <v>2797</v>
      </c>
      <c r="Q794" s="1">
        <v>22916814</v>
      </c>
      <c r="R794" s="1">
        <v>0</v>
      </c>
      <c r="S794" s="1">
        <v>9716478</v>
      </c>
      <c r="T794" s="1">
        <v>0</v>
      </c>
      <c r="U794" s="2" t="s">
        <v>0</v>
      </c>
      <c r="V794" s="1">
        <v>0</v>
      </c>
      <c r="W794" s="1">
        <v>11379600</v>
      </c>
      <c r="X794" s="2" t="s">
        <v>9</v>
      </c>
      <c r="Y794" s="1">
        <v>1820736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41" t="s">
        <v>1</v>
      </c>
      <c r="AN794" s="2" t="s">
        <v>1</v>
      </c>
      <c r="AO794" s="141" t="s">
        <v>1</v>
      </c>
      <c r="AP794" s="45">
        <v>0</v>
      </c>
    </row>
    <row r="795" spans="1:42" ht="15" customHeight="1" x14ac:dyDescent="0.25">
      <c r="A795" s="2" t="s">
        <v>1338</v>
      </c>
      <c r="B795" s="47">
        <v>44388</v>
      </c>
      <c r="C795" s="2" t="s">
        <v>6</v>
      </c>
      <c r="D795" s="2" t="s">
        <v>1245</v>
      </c>
      <c r="E795" s="2" t="s">
        <v>1246</v>
      </c>
      <c r="F795" s="2" t="s">
        <v>2785</v>
      </c>
      <c r="G795" s="2" t="s">
        <v>3</v>
      </c>
      <c r="H795" s="2" t="s">
        <v>2798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30653846.550000001</v>
      </c>
      <c r="R795" s="1">
        <v>0</v>
      </c>
      <c r="S795" s="1">
        <v>30653846.550000001</v>
      </c>
      <c r="T795" s="1">
        <v>0</v>
      </c>
      <c r="U795" s="2" t="s">
        <v>0</v>
      </c>
      <c r="V795" s="1">
        <v>0</v>
      </c>
      <c r="W795" s="1">
        <v>0</v>
      </c>
      <c r="X795" s="2" t="s">
        <v>0</v>
      </c>
      <c r="Y795" s="1">
        <v>0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41" t="s">
        <v>1</v>
      </c>
      <c r="AN795" s="2" t="s">
        <v>1</v>
      </c>
      <c r="AO795" s="141" t="s">
        <v>1</v>
      </c>
      <c r="AP795" s="45">
        <v>0</v>
      </c>
    </row>
    <row r="796" spans="1:42" ht="15" customHeight="1" x14ac:dyDescent="0.25">
      <c r="A796" s="2" t="s">
        <v>1339</v>
      </c>
      <c r="B796" s="47">
        <v>44388</v>
      </c>
      <c r="C796" s="2" t="s">
        <v>6</v>
      </c>
      <c r="D796" s="2" t="s">
        <v>1245</v>
      </c>
      <c r="E796" s="2" t="s">
        <v>1246</v>
      </c>
      <c r="F796" s="2" t="s">
        <v>2785</v>
      </c>
      <c r="G796" s="2" t="s">
        <v>3</v>
      </c>
      <c r="H796" s="2" t="s">
        <v>2799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2800</v>
      </c>
      <c r="P796" s="2" t="s">
        <v>2801</v>
      </c>
      <c r="Q796" s="1">
        <v>17718658.5</v>
      </c>
      <c r="R796" s="1">
        <v>0</v>
      </c>
      <c r="S796" s="1">
        <v>15442738.5</v>
      </c>
      <c r="T796" s="1">
        <v>0</v>
      </c>
      <c r="U796" s="2" t="s">
        <v>0</v>
      </c>
      <c r="V796" s="1">
        <v>0</v>
      </c>
      <c r="W796" s="1">
        <v>1962000</v>
      </c>
      <c r="X796" s="2" t="s">
        <v>9</v>
      </c>
      <c r="Y796" s="1">
        <v>313920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41" t="s">
        <v>1</v>
      </c>
      <c r="AN796" s="2" t="s">
        <v>1</v>
      </c>
      <c r="AO796" s="141" t="s">
        <v>1</v>
      </c>
      <c r="AP796" s="45">
        <v>0</v>
      </c>
    </row>
    <row r="797" spans="1:42" ht="15" customHeight="1" x14ac:dyDescent="0.25">
      <c r="A797" s="2" t="s">
        <v>1340</v>
      </c>
      <c r="B797" s="47">
        <v>44388</v>
      </c>
      <c r="C797" s="2" t="s">
        <v>6</v>
      </c>
      <c r="D797" s="2" t="s">
        <v>1245</v>
      </c>
      <c r="E797" s="2" t="s">
        <v>1246</v>
      </c>
      <c r="F797" s="2" t="s">
        <v>2785</v>
      </c>
      <c r="G797" s="2" t="s">
        <v>3</v>
      </c>
      <c r="H797" s="2" t="s">
        <v>2802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25231450.800000001</v>
      </c>
      <c r="R797" s="1">
        <v>0</v>
      </c>
      <c r="S797" s="1">
        <v>15672586.800000001</v>
      </c>
      <c r="T797" s="1">
        <v>0</v>
      </c>
      <c r="U797" s="2" t="s">
        <v>0</v>
      </c>
      <c r="V797" s="1">
        <v>0</v>
      </c>
      <c r="W797" s="1">
        <v>8240400</v>
      </c>
      <c r="X797" s="2" t="s">
        <v>0</v>
      </c>
      <c r="Y797" s="1">
        <v>1318464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41" t="s">
        <v>1</v>
      </c>
      <c r="AN797" s="2" t="s">
        <v>1</v>
      </c>
      <c r="AO797" s="141" t="s">
        <v>1</v>
      </c>
      <c r="AP797" s="45">
        <v>0</v>
      </c>
    </row>
    <row r="798" spans="1:42" ht="15" customHeight="1" x14ac:dyDescent="0.25">
      <c r="A798" s="2" t="s">
        <v>1341</v>
      </c>
      <c r="B798" s="47">
        <v>44388</v>
      </c>
      <c r="C798" s="2" t="s">
        <v>6</v>
      </c>
      <c r="D798" s="2" t="s">
        <v>1245</v>
      </c>
      <c r="E798" s="2" t="s">
        <v>1246</v>
      </c>
      <c r="F798" s="2" t="s">
        <v>2785</v>
      </c>
      <c r="G798" s="2" t="s">
        <v>3</v>
      </c>
      <c r="H798" s="2" t="s">
        <v>2803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87440584.799999982</v>
      </c>
      <c r="R798" s="1">
        <v>0</v>
      </c>
      <c r="S798" s="1">
        <v>77035837.199999988</v>
      </c>
      <c r="T798" s="1">
        <v>0</v>
      </c>
      <c r="U798" s="2" t="s">
        <v>0</v>
      </c>
      <c r="V798" s="1">
        <v>0</v>
      </c>
      <c r="W798" s="1">
        <v>8969610</v>
      </c>
      <c r="X798" s="2" t="s">
        <v>0</v>
      </c>
      <c r="Y798" s="1">
        <v>1435137.6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41" t="s">
        <v>1</v>
      </c>
      <c r="AN798" s="2" t="s">
        <v>1</v>
      </c>
      <c r="AO798" s="141" t="s">
        <v>1</v>
      </c>
      <c r="AP798" s="45">
        <v>0</v>
      </c>
    </row>
    <row r="799" spans="1:42" ht="15" customHeight="1" x14ac:dyDescent="0.25">
      <c r="A799" s="2" t="s">
        <v>1342</v>
      </c>
      <c r="B799" s="46">
        <v>44388</v>
      </c>
      <c r="C799" s="2" t="s">
        <v>6</v>
      </c>
      <c r="D799" s="2" t="s">
        <v>1245</v>
      </c>
      <c r="E799" s="2" t="s">
        <v>1246</v>
      </c>
      <c r="F799" s="59" t="s">
        <v>2785</v>
      </c>
      <c r="G799" s="2" t="s">
        <v>3</v>
      </c>
      <c r="H799" s="2" t="s">
        <v>2804</v>
      </c>
      <c r="I799" s="2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2805</v>
      </c>
      <c r="P799" s="2" t="s">
        <v>2806</v>
      </c>
      <c r="Q799" s="1">
        <v>9343044</v>
      </c>
      <c r="R799" s="1">
        <v>0</v>
      </c>
      <c r="S799" s="1">
        <v>9343044</v>
      </c>
      <c r="T799" s="1">
        <v>0</v>
      </c>
      <c r="U799" s="2" t="s">
        <v>0</v>
      </c>
      <c r="V799" s="1">
        <v>0</v>
      </c>
      <c r="W799" s="1">
        <v>0</v>
      </c>
      <c r="X799" s="2" t="s">
        <v>0</v>
      </c>
      <c r="Y799" s="1">
        <v>0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140" t="s">
        <v>0</v>
      </c>
      <c r="AK799" s="1">
        <v>0</v>
      </c>
      <c r="AL799" s="1">
        <v>0</v>
      </c>
      <c r="AM799" s="140" t="s">
        <v>1</v>
      </c>
      <c r="AN799" s="140" t="s">
        <v>1</v>
      </c>
      <c r="AO799" s="140" t="s">
        <v>1</v>
      </c>
      <c r="AP799" s="144">
        <v>0</v>
      </c>
    </row>
    <row r="800" spans="1:42" ht="15" customHeight="1" x14ac:dyDescent="0.25">
      <c r="A800" s="2" t="s">
        <v>1343</v>
      </c>
      <c r="B800" s="46">
        <v>44388</v>
      </c>
      <c r="C800" s="2" t="s">
        <v>6</v>
      </c>
      <c r="D800" s="2" t="s">
        <v>1245</v>
      </c>
      <c r="E800" s="2" t="s">
        <v>1246</v>
      </c>
      <c r="F800" s="59" t="s">
        <v>2785</v>
      </c>
      <c r="G800" s="2" t="s">
        <v>3</v>
      </c>
      <c r="H800" s="140" t="s">
        <v>2807</v>
      </c>
      <c r="I800" s="2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2808</v>
      </c>
      <c r="P800" s="2" t="s">
        <v>2809</v>
      </c>
      <c r="Q800" s="1">
        <v>18738408</v>
      </c>
      <c r="R800" s="1">
        <v>0</v>
      </c>
      <c r="S800" s="1">
        <v>0</v>
      </c>
      <c r="T800" s="1">
        <v>0</v>
      </c>
      <c r="U800" s="2" t="s">
        <v>0</v>
      </c>
      <c r="V800" s="1">
        <v>0</v>
      </c>
      <c r="W800" s="1">
        <v>16153800</v>
      </c>
      <c r="X800" s="2" t="s">
        <v>9</v>
      </c>
      <c r="Y800" s="1">
        <v>2584608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140" t="s">
        <v>0</v>
      </c>
      <c r="AK800" s="1">
        <v>0</v>
      </c>
      <c r="AL800" s="1">
        <v>0</v>
      </c>
      <c r="AM800" s="140" t="s">
        <v>1</v>
      </c>
      <c r="AN800" s="140" t="s">
        <v>1</v>
      </c>
      <c r="AO800" s="140" t="s">
        <v>1</v>
      </c>
      <c r="AP800" s="144">
        <v>0</v>
      </c>
    </row>
    <row r="801" spans="1:42" ht="15" customHeight="1" x14ac:dyDescent="0.25">
      <c r="A801" s="2" t="s">
        <v>1344</v>
      </c>
      <c r="B801" s="47">
        <v>44388</v>
      </c>
      <c r="C801" s="2" t="s">
        <v>6</v>
      </c>
      <c r="D801" s="2" t="s">
        <v>1245</v>
      </c>
      <c r="E801" s="2" t="s">
        <v>1246</v>
      </c>
      <c r="F801" s="2" t="s">
        <v>2785</v>
      </c>
      <c r="G801" s="2" t="s">
        <v>3</v>
      </c>
      <c r="H801" s="2" t="s">
        <v>2810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2811</v>
      </c>
      <c r="P801" s="2" t="s">
        <v>2812</v>
      </c>
      <c r="Q801" s="1">
        <v>6523323</v>
      </c>
      <c r="R801" s="1">
        <v>0</v>
      </c>
      <c r="S801" s="1">
        <v>6523323</v>
      </c>
      <c r="T801" s="1">
        <v>0</v>
      </c>
      <c r="U801" s="2" t="s">
        <v>0</v>
      </c>
      <c r="V801" s="1">
        <v>0</v>
      </c>
      <c r="W801" s="1">
        <v>0</v>
      </c>
      <c r="X801" s="2" t="s">
        <v>0</v>
      </c>
      <c r="Y801" s="1">
        <v>0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41" t="s">
        <v>1</v>
      </c>
      <c r="AN801" s="2" t="s">
        <v>1</v>
      </c>
      <c r="AO801" s="141" t="s">
        <v>1</v>
      </c>
      <c r="AP801" s="45">
        <v>0</v>
      </c>
    </row>
    <row r="802" spans="1:42" ht="15" customHeight="1" x14ac:dyDescent="0.25">
      <c r="A802" s="2" t="s">
        <v>1345</v>
      </c>
      <c r="B802" s="47">
        <v>44388</v>
      </c>
      <c r="C802" s="2" t="s">
        <v>6</v>
      </c>
      <c r="D802" s="2" t="s">
        <v>1245</v>
      </c>
      <c r="E802" s="2" t="s">
        <v>1246</v>
      </c>
      <c r="F802" s="2" t="s">
        <v>2785</v>
      </c>
      <c r="G802" s="2" t="s">
        <v>3</v>
      </c>
      <c r="H802" s="2" t="s">
        <v>2813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111741638.84999999</v>
      </c>
      <c r="R802" s="1">
        <v>0</v>
      </c>
      <c r="S802" s="1">
        <v>46665499.650000006</v>
      </c>
      <c r="T802" s="1">
        <v>0</v>
      </c>
      <c r="U802" s="2" t="s">
        <v>0</v>
      </c>
      <c r="V802" s="1">
        <v>0</v>
      </c>
      <c r="W802" s="1">
        <v>56100120</v>
      </c>
      <c r="X802" s="2" t="s">
        <v>9</v>
      </c>
      <c r="Y802" s="1">
        <v>8976019.1999999993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41" t="s">
        <v>1</v>
      </c>
      <c r="AN802" s="2" t="s">
        <v>1</v>
      </c>
      <c r="AO802" s="141" t="s">
        <v>1</v>
      </c>
      <c r="AP802" s="45">
        <v>0</v>
      </c>
    </row>
    <row r="803" spans="1:42" ht="15" customHeight="1" x14ac:dyDescent="0.25">
      <c r="A803" s="2" t="s">
        <v>1346</v>
      </c>
      <c r="B803" s="47">
        <v>44388</v>
      </c>
      <c r="C803" s="2" t="s">
        <v>6</v>
      </c>
      <c r="D803" s="2" t="s">
        <v>1245</v>
      </c>
      <c r="E803" s="2" t="s">
        <v>1246</v>
      </c>
      <c r="F803" s="2" t="s">
        <v>2785</v>
      </c>
      <c r="G803" s="2" t="s">
        <v>3</v>
      </c>
      <c r="H803" s="2" t="s">
        <v>2814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94982905.200000003</v>
      </c>
      <c r="R803" s="1">
        <v>0</v>
      </c>
      <c r="S803" s="1">
        <v>77966610</v>
      </c>
      <c r="T803" s="1">
        <v>0</v>
      </c>
      <c r="U803" s="2" t="s">
        <v>0</v>
      </c>
      <c r="V803" s="1">
        <v>0</v>
      </c>
      <c r="W803" s="1">
        <v>14669220</v>
      </c>
      <c r="X803" s="2" t="s">
        <v>0</v>
      </c>
      <c r="Y803" s="1">
        <v>2347075.2000000002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41" t="s">
        <v>1</v>
      </c>
      <c r="AN803" s="2" t="s">
        <v>1</v>
      </c>
      <c r="AO803" s="141" t="s">
        <v>1</v>
      </c>
      <c r="AP803" s="45">
        <v>0</v>
      </c>
    </row>
    <row r="804" spans="1:42" ht="15" customHeight="1" x14ac:dyDescent="0.25">
      <c r="A804" s="2" t="s">
        <v>1347</v>
      </c>
      <c r="B804" s="47">
        <v>44388</v>
      </c>
      <c r="C804" s="2" t="s">
        <v>6</v>
      </c>
      <c r="D804" s="2" t="s">
        <v>1245</v>
      </c>
      <c r="E804" s="2" t="s">
        <v>1246</v>
      </c>
      <c r="F804" s="2" t="s">
        <v>2785</v>
      </c>
      <c r="G804" s="2" t="s">
        <v>3</v>
      </c>
      <c r="H804" s="2" t="s">
        <v>2815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10346280</v>
      </c>
      <c r="R804" s="1">
        <v>0</v>
      </c>
      <c r="S804" s="1">
        <v>8829000</v>
      </c>
      <c r="T804" s="1">
        <v>0</v>
      </c>
      <c r="U804" s="2" t="s">
        <v>0</v>
      </c>
      <c r="V804" s="1">
        <v>0</v>
      </c>
      <c r="W804" s="1">
        <v>1308000</v>
      </c>
      <c r="X804" s="2" t="s">
        <v>9</v>
      </c>
      <c r="Y804" s="1">
        <v>209280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41" t="s">
        <v>1</v>
      </c>
      <c r="AN804" s="2" t="s">
        <v>1</v>
      </c>
      <c r="AO804" s="141" t="s">
        <v>1</v>
      </c>
      <c r="AP804" s="45">
        <v>0</v>
      </c>
    </row>
    <row r="805" spans="1:42" ht="15" customHeight="1" x14ac:dyDescent="0.25">
      <c r="A805" s="2" t="s">
        <v>1348</v>
      </c>
      <c r="B805" s="47">
        <v>44388</v>
      </c>
      <c r="C805" s="2" t="s">
        <v>6</v>
      </c>
      <c r="D805" s="2" t="s">
        <v>1245</v>
      </c>
      <c r="E805" s="2" t="s">
        <v>1246</v>
      </c>
      <c r="F805" s="2" t="s">
        <v>2785</v>
      </c>
      <c r="G805" s="2" t="s">
        <v>3</v>
      </c>
      <c r="H805" s="2" t="s">
        <v>2816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11002830.6</v>
      </c>
      <c r="R805" s="1">
        <v>0</v>
      </c>
      <c r="S805" s="1">
        <v>7805163</v>
      </c>
      <c r="T805" s="1">
        <v>0</v>
      </c>
      <c r="U805" s="2" t="s">
        <v>0</v>
      </c>
      <c r="V805" s="1">
        <v>0</v>
      </c>
      <c r="W805" s="1">
        <v>2756610</v>
      </c>
      <c r="X805" s="2" t="s">
        <v>0</v>
      </c>
      <c r="Y805" s="1">
        <v>441057.6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41" t="s">
        <v>1</v>
      </c>
      <c r="AN805" s="2" t="s">
        <v>1</v>
      </c>
      <c r="AO805" s="141" t="s">
        <v>1</v>
      </c>
      <c r="AP805" s="45">
        <v>0</v>
      </c>
    </row>
    <row r="806" spans="1:42" ht="15" customHeight="1" x14ac:dyDescent="0.25">
      <c r="A806" s="2" t="s">
        <v>1349</v>
      </c>
      <c r="B806" s="47">
        <v>44388</v>
      </c>
      <c r="C806" s="2" t="s">
        <v>6</v>
      </c>
      <c r="D806" s="2" t="s">
        <v>1245</v>
      </c>
      <c r="E806" s="2" t="s">
        <v>1246</v>
      </c>
      <c r="F806" s="2" t="s">
        <v>2785</v>
      </c>
      <c r="G806" s="2" t="s">
        <v>3</v>
      </c>
      <c r="H806" s="2" t="s">
        <v>2817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65920731.149999999</v>
      </c>
      <c r="R806" s="1">
        <v>0</v>
      </c>
      <c r="S806" s="1">
        <v>61019916.749999993</v>
      </c>
      <c r="T806" s="1">
        <v>0</v>
      </c>
      <c r="U806" s="2" t="s">
        <v>0</v>
      </c>
      <c r="V806" s="1">
        <v>0</v>
      </c>
      <c r="W806" s="1">
        <v>4224840</v>
      </c>
      <c r="X806" s="2" t="s">
        <v>0</v>
      </c>
      <c r="Y806" s="1">
        <v>675974.4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41" t="s">
        <v>1</v>
      </c>
      <c r="AN806" s="2" t="s">
        <v>1</v>
      </c>
      <c r="AO806" s="141" t="s">
        <v>1</v>
      </c>
      <c r="AP806" s="45">
        <v>0</v>
      </c>
    </row>
    <row r="807" spans="1:42" ht="15" customHeight="1" x14ac:dyDescent="0.25">
      <c r="A807" s="2" t="s">
        <v>1350</v>
      </c>
      <c r="B807" s="47">
        <v>44388</v>
      </c>
      <c r="C807" s="2" t="s">
        <v>6</v>
      </c>
      <c r="D807" s="2" t="s">
        <v>1245</v>
      </c>
      <c r="E807" s="2" t="s">
        <v>1246</v>
      </c>
      <c r="F807" s="2" t="s">
        <v>2785</v>
      </c>
      <c r="G807" s="2" t="s">
        <v>3</v>
      </c>
      <c r="H807" s="2" t="s">
        <v>2818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10944493.800000001</v>
      </c>
      <c r="R807" s="1">
        <v>0</v>
      </c>
      <c r="S807" s="1">
        <v>6074025</v>
      </c>
      <c r="T807" s="1">
        <v>0</v>
      </c>
      <c r="U807" s="2" t="s">
        <v>0</v>
      </c>
      <c r="V807" s="1">
        <v>0</v>
      </c>
      <c r="W807" s="1">
        <v>4198680</v>
      </c>
      <c r="X807" s="2" t="s">
        <v>9</v>
      </c>
      <c r="Y807" s="1">
        <v>671788.8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41" t="s">
        <v>1</v>
      </c>
      <c r="AN807" s="2" t="s">
        <v>1</v>
      </c>
      <c r="AO807" s="141" t="s">
        <v>1</v>
      </c>
      <c r="AP807" s="45">
        <v>0</v>
      </c>
    </row>
    <row r="808" spans="1:42" ht="15" customHeight="1" x14ac:dyDescent="0.25">
      <c r="A808" s="2" t="s">
        <v>1351</v>
      </c>
      <c r="B808" s="47">
        <v>44388</v>
      </c>
      <c r="C808" s="2" t="s">
        <v>6</v>
      </c>
      <c r="D808" s="2" t="s">
        <v>890</v>
      </c>
      <c r="E808" s="2" t="s">
        <v>856</v>
      </c>
      <c r="F808" s="2" t="s">
        <v>2819</v>
      </c>
      <c r="G808" s="2" t="s">
        <v>3</v>
      </c>
      <c r="H808" s="2" t="s">
        <v>1127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98</v>
      </c>
      <c r="P808" s="2" t="s">
        <v>1</v>
      </c>
      <c r="Q808" s="1"/>
      <c r="R808" s="1">
        <v>0</v>
      </c>
      <c r="S808" s="1"/>
      <c r="T808" s="1">
        <v>0</v>
      </c>
      <c r="U808" s="2" t="s">
        <v>0</v>
      </c>
      <c r="V808" s="1">
        <v>0</v>
      </c>
      <c r="W808" s="1">
        <v>0</v>
      </c>
      <c r="X808" s="2" t="s">
        <v>9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41"/>
      <c r="AN808" s="2"/>
      <c r="AO808" s="141"/>
      <c r="AP808" s="45">
        <v>0</v>
      </c>
    </row>
    <row r="809" spans="1:42" ht="15" customHeight="1" x14ac:dyDescent="0.25">
      <c r="A809" s="2" t="s">
        <v>1354</v>
      </c>
      <c r="B809" s="47">
        <v>44389</v>
      </c>
      <c r="C809" s="2" t="s">
        <v>6</v>
      </c>
      <c r="D809" s="2" t="s">
        <v>49</v>
      </c>
      <c r="E809" s="2" t="s">
        <v>230</v>
      </c>
      <c r="F809" s="2" t="s">
        <v>1124</v>
      </c>
      <c r="G809" s="2" t="s">
        <v>3</v>
      </c>
      <c r="H809" s="2" t="s">
        <v>2820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296783239.10000002</v>
      </c>
      <c r="R809" s="1">
        <v>0</v>
      </c>
      <c r="S809" s="1">
        <v>209136689.89999998</v>
      </c>
      <c r="T809" s="1">
        <v>0</v>
      </c>
      <c r="U809" s="2" t="s">
        <v>0</v>
      </c>
      <c r="V809" s="1">
        <v>0</v>
      </c>
      <c r="W809" s="1">
        <v>75557370</v>
      </c>
      <c r="X809" s="2" t="s">
        <v>9</v>
      </c>
      <c r="Y809" s="1">
        <v>12089179.199999999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41" t="s">
        <v>1</v>
      </c>
      <c r="AN809" s="2" t="s">
        <v>1</v>
      </c>
      <c r="AO809" s="141" t="s">
        <v>1</v>
      </c>
      <c r="AP809" s="2">
        <v>0</v>
      </c>
    </row>
    <row r="810" spans="1:42" ht="15" customHeight="1" x14ac:dyDescent="0.25">
      <c r="A810" s="2" t="s">
        <v>1355</v>
      </c>
      <c r="B810" s="47">
        <v>44389</v>
      </c>
      <c r="C810" s="2" t="s">
        <v>6</v>
      </c>
      <c r="D810" s="2" t="s">
        <v>49</v>
      </c>
      <c r="E810" s="2" t="s">
        <v>230</v>
      </c>
      <c r="F810" s="2" t="s">
        <v>1124</v>
      </c>
      <c r="G810" s="2" t="s">
        <v>3</v>
      </c>
      <c r="H810" s="2" t="s">
        <v>2821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932</v>
      </c>
      <c r="P810" s="2" t="s">
        <v>1922</v>
      </c>
      <c r="Q810" s="1">
        <v>63978670.916000001</v>
      </c>
      <c r="R810" s="1">
        <v>0</v>
      </c>
      <c r="S810" s="1">
        <v>53223145</v>
      </c>
      <c r="T810" s="1">
        <v>9272005.0999999996</v>
      </c>
      <c r="U810" s="2" t="s">
        <v>9</v>
      </c>
      <c r="V810" s="1">
        <v>1483520.8160000001</v>
      </c>
      <c r="W810" s="1">
        <v>0</v>
      </c>
      <c r="X810" s="2" t="s">
        <v>0</v>
      </c>
      <c r="Y810" s="1">
        <v>0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41" t="s">
        <v>1</v>
      </c>
      <c r="AN810" s="2" t="s">
        <v>1</v>
      </c>
      <c r="AO810" s="141" t="s">
        <v>1</v>
      </c>
      <c r="AP810" s="2">
        <v>0</v>
      </c>
    </row>
    <row r="811" spans="1:42" ht="15" customHeight="1" x14ac:dyDescent="0.25">
      <c r="A811" s="2" t="s">
        <v>1357</v>
      </c>
      <c r="B811" s="47">
        <v>44389</v>
      </c>
      <c r="C811" s="2" t="s">
        <v>6</v>
      </c>
      <c r="D811" s="2" t="s">
        <v>49</v>
      </c>
      <c r="E811" s="2" t="s">
        <v>230</v>
      </c>
      <c r="F811" s="2" t="s">
        <v>1043</v>
      </c>
      <c r="G811" s="2" t="s">
        <v>3</v>
      </c>
      <c r="H811" s="2" t="s">
        <v>2822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5211220865.6019993</v>
      </c>
      <c r="R811" s="1">
        <v>0</v>
      </c>
      <c r="S811" s="1">
        <v>4351966849.3000011</v>
      </c>
      <c r="T811" s="1">
        <v>0</v>
      </c>
      <c r="U811" s="2" t="s">
        <v>0</v>
      </c>
      <c r="V811" s="1">
        <v>0</v>
      </c>
      <c r="W811" s="1">
        <v>740736220.94999993</v>
      </c>
      <c r="X811" s="2" t="s">
        <v>0</v>
      </c>
      <c r="Y811" s="1">
        <v>118517795.35199998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41" t="s">
        <v>1</v>
      </c>
      <c r="AN811" s="2" t="s">
        <v>1</v>
      </c>
      <c r="AO811" s="141" t="s">
        <v>1</v>
      </c>
      <c r="AP811" s="2">
        <v>0</v>
      </c>
    </row>
    <row r="812" spans="1:42" ht="15" customHeight="1" x14ac:dyDescent="0.25">
      <c r="A812" s="2" t="s">
        <v>1359</v>
      </c>
      <c r="B812" s="47">
        <v>44389</v>
      </c>
      <c r="C812" s="2" t="s">
        <v>27</v>
      </c>
      <c r="D812" s="2" t="s">
        <v>49</v>
      </c>
      <c r="E812" s="2" t="s">
        <v>221</v>
      </c>
      <c r="F812" s="2" t="s">
        <v>2823</v>
      </c>
      <c r="G812" s="2" t="s">
        <v>13</v>
      </c>
      <c r="H812" s="2" t="s">
        <v>1</v>
      </c>
      <c r="I812" s="1" t="s">
        <v>2824</v>
      </c>
      <c r="J812" s="1" t="s">
        <v>1</v>
      </c>
      <c r="K812" s="1" t="s">
        <v>2825</v>
      </c>
      <c r="L812" s="1" t="s">
        <v>2706</v>
      </c>
      <c r="M812" s="1">
        <v>62051520</v>
      </c>
      <c r="N812" s="2" t="s">
        <v>12</v>
      </c>
      <c r="O812" s="2" t="s">
        <v>2826</v>
      </c>
      <c r="P812" s="2" t="s">
        <v>2827</v>
      </c>
      <c r="Q812" s="1">
        <v>-13080000</v>
      </c>
      <c r="R812" s="1">
        <v>0</v>
      </c>
      <c r="S812" s="1">
        <v>-13080000</v>
      </c>
      <c r="T812" s="1">
        <v>0</v>
      </c>
      <c r="U812" s="2" t="s">
        <v>0</v>
      </c>
      <c r="V812" s="1">
        <v>0</v>
      </c>
      <c r="W812" s="1">
        <v>0</v>
      </c>
      <c r="X812" s="2" t="s">
        <v>0</v>
      </c>
      <c r="Y812" s="1">
        <v>0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41" t="s">
        <v>1</v>
      </c>
      <c r="AN812" s="2" t="s">
        <v>1</v>
      </c>
      <c r="AO812" s="141" t="s">
        <v>1</v>
      </c>
      <c r="AP812" s="2">
        <v>0</v>
      </c>
    </row>
    <row r="813" spans="1:42" ht="15" customHeight="1" x14ac:dyDescent="0.25">
      <c r="A813" s="2" t="s">
        <v>1360</v>
      </c>
      <c r="B813" s="47">
        <v>44389</v>
      </c>
      <c r="C813" s="2" t="s">
        <v>27</v>
      </c>
      <c r="D813" s="2" t="s">
        <v>49</v>
      </c>
      <c r="E813" s="2" t="s">
        <v>221</v>
      </c>
      <c r="F813" s="2" t="s">
        <v>2828</v>
      </c>
      <c r="G813" s="2" t="s">
        <v>3</v>
      </c>
      <c r="H813" s="2" t="s">
        <v>2829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662896699.39400005</v>
      </c>
      <c r="R813" s="1">
        <v>0</v>
      </c>
      <c r="S813" s="1">
        <v>474614653.64999998</v>
      </c>
      <c r="T813" s="1">
        <v>0</v>
      </c>
      <c r="U813" s="2" t="s">
        <v>0</v>
      </c>
      <c r="V813" s="1">
        <v>0</v>
      </c>
      <c r="W813" s="1">
        <v>162312108.40000001</v>
      </c>
      <c r="X813" s="2" t="s">
        <v>0</v>
      </c>
      <c r="Y813" s="1">
        <v>25969937.344000001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41" t="s">
        <v>1</v>
      </c>
      <c r="AN813" s="2" t="s">
        <v>1</v>
      </c>
      <c r="AO813" s="141" t="s">
        <v>1</v>
      </c>
      <c r="AP813" s="2">
        <v>0</v>
      </c>
    </row>
    <row r="814" spans="1:42" ht="15" customHeight="1" x14ac:dyDescent="0.25">
      <c r="A814" s="2" t="s">
        <v>1361</v>
      </c>
      <c r="B814" s="47">
        <v>44389</v>
      </c>
      <c r="C814" s="2" t="s">
        <v>27</v>
      </c>
      <c r="D814" s="2" t="s">
        <v>49</v>
      </c>
      <c r="E814" s="2" t="s">
        <v>221</v>
      </c>
      <c r="F814" s="2" t="s">
        <v>2823</v>
      </c>
      <c r="G814" s="2" t="s">
        <v>3</v>
      </c>
      <c r="H814" s="2" t="s">
        <v>2830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2247</v>
      </c>
      <c r="P814" s="2" t="s">
        <v>2248</v>
      </c>
      <c r="Q814" s="1">
        <v>127530000</v>
      </c>
      <c r="R814" s="1">
        <v>0</v>
      </c>
      <c r="S814" s="1">
        <v>127530000</v>
      </c>
      <c r="T814" s="1">
        <v>0</v>
      </c>
      <c r="U814" s="2" t="s">
        <v>0</v>
      </c>
      <c r="V814" s="1">
        <v>0</v>
      </c>
      <c r="W814" s="1">
        <v>0</v>
      </c>
      <c r="X814" s="2" t="s">
        <v>0</v>
      </c>
      <c r="Y814" s="1">
        <v>0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41" t="s">
        <v>1</v>
      </c>
      <c r="AN814" s="2" t="s">
        <v>1</v>
      </c>
      <c r="AO814" s="141" t="s">
        <v>1</v>
      </c>
      <c r="AP814" s="2">
        <v>0</v>
      </c>
    </row>
    <row r="815" spans="1:42" ht="15" customHeight="1" x14ac:dyDescent="0.25">
      <c r="A815" s="2" t="s">
        <v>1363</v>
      </c>
      <c r="B815" s="47">
        <v>44389</v>
      </c>
      <c r="C815" s="2" t="s">
        <v>27</v>
      </c>
      <c r="D815" s="2" t="s">
        <v>49</v>
      </c>
      <c r="E815" s="2" t="s">
        <v>221</v>
      </c>
      <c r="F815" s="2" t="s">
        <v>2828</v>
      </c>
      <c r="G815" s="2" t="s">
        <v>3</v>
      </c>
      <c r="H815" s="2" t="s">
        <v>2831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1648659238.102</v>
      </c>
      <c r="R815" s="1">
        <v>0</v>
      </c>
      <c r="S815" s="1">
        <v>1183568879.05</v>
      </c>
      <c r="T815" s="1">
        <v>0</v>
      </c>
      <c r="U815" s="2" t="s">
        <v>0</v>
      </c>
      <c r="V815" s="1">
        <v>0</v>
      </c>
      <c r="W815" s="1">
        <v>400939964.69999999</v>
      </c>
      <c r="X815" s="2" t="s">
        <v>9</v>
      </c>
      <c r="Y815" s="1">
        <v>64150394.352000006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41" t="s">
        <v>1</v>
      </c>
      <c r="AN815" s="2" t="s">
        <v>1</v>
      </c>
      <c r="AO815" s="141" t="s">
        <v>1</v>
      </c>
      <c r="AP815" s="2">
        <v>0</v>
      </c>
    </row>
    <row r="816" spans="1:42" ht="15" customHeight="1" x14ac:dyDescent="0.25">
      <c r="A816" s="2" t="s">
        <v>378</v>
      </c>
      <c r="B816" s="47">
        <v>44381</v>
      </c>
      <c r="C816" s="2" t="s">
        <v>6</v>
      </c>
      <c r="D816" s="2" t="s">
        <v>278</v>
      </c>
      <c r="E816" s="2" t="s">
        <v>202</v>
      </c>
      <c r="F816" s="2" t="s">
        <v>973</v>
      </c>
      <c r="G816" s="2" t="s">
        <v>3</v>
      </c>
      <c r="H816" s="2" t="s">
        <v>2832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2833</v>
      </c>
      <c r="P816" s="2" t="s">
        <v>2834</v>
      </c>
      <c r="Q816" s="1">
        <v>23617538.75</v>
      </c>
      <c r="R816" s="1">
        <v>0</v>
      </c>
      <c r="S816" s="1">
        <v>17924838.75</v>
      </c>
      <c r="T816" s="1">
        <v>0</v>
      </c>
      <c r="U816" s="2" t="s">
        <v>0</v>
      </c>
      <c r="V816" s="1">
        <v>0</v>
      </c>
      <c r="W816" s="1">
        <v>4907500</v>
      </c>
      <c r="X816" s="2" t="s">
        <v>9</v>
      </c>
      <c r="Y816" s="1">
        <v>785200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41" t="s">
        <v>1</v>
      </c>
      <c r="AN816" s="2" t="s">
        <v>1</v>
      </c>
      <c r="AO816" s="141" t="s">
        <v>1</v>
      </c>
      <c r="AP816" s="2">
        <v>0</v>
      </c>
    </row>
    <row r="817" spans="1:42" ht="15" customHeight="1" x14ac:dyDescent="0.25">
      <c r="A817" s="2" t="s">
        <v>473</v>
      </c>
      <c r="B817" s="47">
        <v>44382</v>
      </c>
      <c r="C817" s="2" t="s">
        <v>6</v>
      </c>
      <c r="D817" s="2" t="s">
        <v>278</v>
      </c>
      <c r="E817" s="2" t="s">
        <v>202</v>
      </c>
      <c r="F817" s="2" t="s">
        <v>2835</v>
      </c>
      <c r="G817" s="2" t="s">
        <v>3</v>
      </c>
      <c r="H817" s="2" t="s">
        <v>2836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423655876.75</v>
      </c>
      <c r="R817" s="1">
        <v>0</v>
      </c>
      <c r="S817" s="1">
        <v>366734908.75</v>
      </c>
      <c r="T817" s="1">
        <v>0</v>
      </c>
      <c r="U817" s="2" t="s">
        <v>0</v>
      </c>
      <c r="V817" s="1">
        <v>0</v>
      </c>
      <c r="W817" s="1">
        <v>49069800</v>
      </c>
      <c r="X817" s="2" t="s">
        <v>0</v>
      </c>
      <c r="Y817" s="1">
        <v>7851168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41" t="s">
        <v>1</v>
      </c>
      <c r="AN817" s="2" t="s">
        <v>1</v>
      </c>
      <c r="AO817" s="141" t="s">
        <v>1</v>
      </c>
      <c r="AP817" s="2">
        <v>0</v>
      </c>
    </row>
    <row r="818" spans="1:42" ht="15" customHeight="1" x14ac:dyDescent="0.25">
      <c r="A818" s="2" t="s">
        <v>542</v>
      </c>
      <c r="B818" s="47">
        <v>44383</v>
      </c>
      <c r="C818" s="2" t="s">
        <v>6</v>
      </c>
      <c r="D818" s="2" t="s">
        <v>278</v>
      </c>
      <c r="E818" s="2" t="s">
        <v>202</v>
      </c>
      <c r="F818" s="2" t="s">
        <v>2837</v>
      </c>
      <c r="G818" s="2" t="s">
        <v>3</v>
      </c>
      <c r="H818" s="2" t="s">
        <v>2838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694134927.75</v>
      </c>
      <c r="R818" s="1">
        <v>0</v>
      </c>
      <c r="S818" s="1">
        <v>624376921.25</v>
      </c>
      <c r="T818" s="1">
        <v>0</v>
      </c>
      <c r="U818" s="2" t="s">
        <v>0</v>
      </c>
      <c r="V818" s="1">
        <v>0</v>
      </c>
      <c r="W818" s="1">
        <v>60136212.5</v>
      </c>
      <c r="X818" s="2" t="s">
        <v>0</v>
      </c>
      <c r="Y818" s="1">
        <v>9621794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41" t="s">
        <v>1</v>
      </c>
      <c r="AN818" s="2" t="s">
        <v>1</v>
      </c>
      <c r="AO818" s="141" t="s">
        <v>1</v>
      </c>
      <c r="AP818" s="2">
        <v>0</v>
      </c>
    </row>
    <row r="819" spans="1:42" ht="15" customHeight="1" x14ac:dyDescent="0.25">
      <c r="A819" s="2" t="s">
        <v>1369</v>
      </c>
      <c r="B819" s="47">
        <v>44389</v>
      </c>
      <c r="C819" s="2" t="s">
        <v>6</v>
      </c>
      <c r="D819" s="2" t="s">
        <v>42</v>
      </c>
      <c r="E819" s="2" t="s">
        <v>219</v>
      </c>
      <c r="F819" s="2" t="s">
        <v>2839</v>
      </c>
      <c r="G819" s="2" t="s">
        <v>3</v>
      </c>
      <c r="H819" s="2" t="s">
        <v>2840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1824070182.45</v>
      </c>
      <c r="R819" s="1">
        <v>0</v>
      </c>
      <c r="S819" s="1">
        <v>1407405393.3</v>
      </c>
      <c r="T819" s="1">
        <v>0</v>
      </c>
      <c r="U819" s="2" t="s">
        <v>0</v>
      </c>
      <c r="V819" s="1">
        <v>0</v>
      </c>
      <c r="W819" s="1">
        <v>359193783.75</v>
      </c>
      <c r="X819" s="2" t="s">
        <v>0</v>
      </c>
      <c r="Y819" s="1">
        <v>57471005.399999999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41" t="s">
        <v>1</v>
      </c>
      <c r="AN819" s="2" t="s">
        <v>1</v>
      </c>
      <c r="AO819" s="141" t="s">
        <v>1</v>
      </c>
      <c r="AP819" s="2">
        <v>0</v>
      </c>
    </row>
    <row r="820" spans="1:42" ht="15" customHeight="1" x14ac:dyDescent="0.25">
      <c r="A820" s="2" t="s">
        <v>1370</v>
      </c>
      <c r="B820" s="47">
        <v>44389</v>
      </c>
      <c r="C820" s="2" t="s">
        <v>27</v>
      </c>
      <c r="D820" s="2" t="s">
        <v>42</v>
      </c>
      <c r="E820" s="2" t="s">
        <v>212</v>
      </c>
      <c r="F820" s="2" t="s">
        <v>2444</v>
      </c>
      <c r="G820" s="2" t="s">
        <v>3</v>
      </c>
      <c r="H820" s="2" t="s">
        <v>2841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1545118471.27</v>
      </c>
      <c r="R820" s="1">
        <v>0</v>
      </c>
      <c r="S820" s="1">
        <v>1078733807.6499999</v>
      </c>
      <c r="T820" s="1">
        <v>0</v>
      </c>
      <c r="U820" s="2" t="s">
        <v>0</v>
      </c>
      <c r="V820" s="1">
        <v>0</v>
      </c>
      <c r="W820" s="1">
        <v>402055744.5</v>
      </c>
      <c r="X820" s="2" t="s">
        <v>9</v>
      </c>
      <c r="Y820" s="1">
        <v>64328919.11999999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41" t="s">
        <v>1</v>
      </c>
      <c r="AN820" s="2" t="s">
        <v>1</v>
      </c>
      <c r="AO820" s="141" t="s">
        <v>1</v>
      </c>
      <c r="AP820" s="2">
        <v>0</v>
      </c>
    </row>
    <row r="821" spans="1:42" ht="15" customHeight="1" x14ac:dyDescent="0.25">
      <c r="A821" s="2" t="s">
        <v>1371</v>
      </c>
      <c r="B821" s="47">
        <v>44389</v>
      </c>
      <c r="C821" s="2" t="s">
        <v>27</v>
      </c>
      <c r="D821" s="2" t="s">
        <v>42</v>
      </c>
      <c r="E821" s="2" t="s">
        <v>212</v>
      </c>
      <c r="F821" s="2" t="s">
        <v>2444</v>
      </c>
      <c r="G821" s="2" t="s">
        <v>3</v>
      </c>
      <c r="H821" s="2" t="s">
        <v>2842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541771131.11399996</v>
      </c>
      <c r="R821" s="1">
        <v>0</v>
      </c>
      <c r="S821" s="1">
        <v>296814430.89999998</v>
      </c>
      <c r="T821" s="1">
        <v>0</v>
      </c>
      <c r="U821" s="2" t="s">
        <v>0</v>
      </c>
      <c r="V821" s="1">
        <v>0</v>
      </c>
      <c r="W821" s="1">
        <v>211169569.15000001</v>
      </c>
      <c r="X821" s="2" t="s">
        <v>9</v>
      </c>
      <c r="Y821" s="1">
        <v>33787131.064000003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41" t="s">
        <v>1</v>
      </c>
      <c r="AN821" s="2" t="s">
        <v>1</v>
      </c>
      <c r="AO821" s="141" t="s">
        <v>1</v>
      </c>
      <c r="AP821" s="2">
        <v>0</v>
      </c>
    </row>
    <row r="822" spans="1:42" ht="15" customHeight="1" x14ac:dyDescent="0.25">
      <c r="A822" s="2" t="s">
        <v>1372</v>
      </c>
      <c r="B822" s="47">
        <v>44389</v>
      </c>
      <c r="C822" s="2" t="s">
        <v>27</v>
      </c>
      <c r="D822" s="2" t="s">
        <v>42</v>
      </c>
      <c r="E822" s="2" t="s">
        <v>212</v>
      </c>
      <c r="F822" s="2" t="s">
        <v>2843</v>
      </c>
      <c r="G822" s="2" t="s">
        <v>3</v>
      </c>
      <c r="H822" s="2" t="s">
        <v>2844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2845</v>
      </c>
      <c r="P822" s="2" t="s">
        <v>2846</v>
      </c>
      <c r="Q822" s="1">
        <v>45290808</v>
      </c>
      <c r="R822" s="1">
        <v>0</v>
      </c>
      <c r="S822" s="1">
        <v>0</v>
      </c>
      <c r="T822" s="1">
        <v>39043800</v>
      </c>
      <c r="U822" s="2" t="s">
        <v>9</v>
      </c>
      <c r="V822" s="1">
        <v>6247008</v>
      </c>
      <c r="W822" s="1">
        <v>0</v>
      </c>
      <c r="X822" s="2" t="s">
        <v>0</v>
      </c>
      <c r="Y822" s="1">
        <v>0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41" t="s">
        <v>1</v>
      </c>
      <c r="AN822" s="2" t="s">
        <v>1</v>
      </c>
      <c r="AO822" s="141" t="s">
        <v>1</v>
      </c>
      <c r="AP822" s="2">
        <v>0</v>
      </c>
    </row>
    <row r="823" spans="1:42" ht="15" customHeight="1" x14ac:dyDescent="0.25">
      <c r="A823" s="2" t="s">
        <v>1373</v>
      </c>
      <c r="B823" s="47">
        <v>44389</v>
      </c>
      <c r="C823" s="2" t="s">
        <v>27</v>
      </c>
      <c r="D823" s="2" t="s">
        <v>42</v>
      </c>
      <c r="E823" s="2" t="s">
        <v>212</v>
      </c>
      <c r="F823" s="2" t="s">
        <v>2444</v>
      </c>
      <c r="G823" s="2" t="s">
        <v>3</v>
      </c>
      <c r="H823" s="2" t="s">
        <v>2847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127602432</v>
      </c>
      <c r="R823" s="1">
        <v>0</v>
      </c>
      <c r="S823" s="1">
        <v>106948458</v>
      </c>
      <c r="T823" s="1">
        <v>0</v>
      </c>
      <c r="U823" s="2" t="s">
        <v>0</v>
      </c>
      <c r="V823" s="1">
        <v>0</v>
      </c>
      <c r="W823" s="1">
        <v>17805150</v>
      </c>
      <c r="X823" s="2" t="s">
        <v>0</v>
      </c>
      <c r="Y823" s="1">
        <v>2848824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41" t="s">
        <v>1</v>
      </c>
      <c r="AN823" s="2" t="s">
        <v>1</v>
      </c>
      <c r="AO823" s="141" t="s">
        <v>1</v>
      </c>
      <c r="AP823" s="2">
        <v>0</v>
      </c>
    </row>
    <row r="824" spans="1:42" ht="15" customHeight="1" x14ac:dyDescent="0.25">
      <c r="A824" s="2" t="s">
        <v>614</v>
      </c>
      <c r="B824" s="47">
        <v>44384</v>
      </c>
      <c r="C824" s="2" t="s">
        <v>6</v>
      </c>
      <c r="D824" s="2" t="s">
        <v>278</v>
      </c>
      <c r="E824" s="2" t="s">
        <v>202</v>
      </c>
      <c r="F824" s="2" t="s">
        <v>2848</v>
      </c>
      <c r="G824" s="2" t="s">
        <v>3</v>
      </c>
      <c r="H824" s="2" t="s">
        <v>2849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373991792.75</v>
      </c>
      <c r="R824" s="1">
        <v>0</v>
      </c>
      <c r="S824" s="1">
        <v>306523118.75</v>
      </c>
      <c r="T824" s="1">
        <v>0</v>
      </c>
      <c r="U824" s="2" t="s">
        <v>0</v>
      </c>
      <c r="V824" s="1">
        <v>0</v>
      </c>
      <c r="W824" s="1">
        <v>58162650</v>
      </c>
      <c r="X824" s="2" t="s">
        <v>9</v>
      </c>
      <c r="Y824" s="1">
        <v>9306024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41" t="s">
        <v>1</v>
      </c>
      <c r="AN824" s="2" t="s">
        <v>1</v>
      </c>
      <c r="AO824" s="141" t="s">
        <v>1</v>
      </c>
      <c r="AP824" s="2">
        <v>0</v>
      </c>
    </row>
    <row r="825" spans="1:42" ht="15" customHeight="1" x14ac:dyDescent="0.25">
      <c r="A825" s="2" t="s">
        <v>615</v>
      </c>
      <c r="B825" s="47">
        <v>44384</v>
      </c>
      <c r="C825" s="2" t="s">
        <v>6</v>
      </c>
      <c r="D825" s="2" t="s">
        <v>278</v>
      </c>
      <c r="E825" s="2" t="s">
        <v>202</v>
      </c>
      <c r="F825" s="2" t="s">
        <v>1126</v>
      </c>
      <c r="G825" s="2" t="s">
        <v>3</v>
      </c>
      <c r="H825" s="2" t="s">
        <v>2850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2456</v>
      </c>
      <c r="P825" s="2" t="s">
        <v>2457</v>
      </c>
      <c r="Q825" s="1">
        <v>1784900</v>
      </c>
      <c r="R825" s="1">
        <v>0</v>
      </c>
      <c r="S825" s="1">
        <v>1521000</v>
      </c>
      <c r="T825" s="1">
        <v>227500</v>
      </c>
      <c r="U825" s="2" t="s">
        <v>9</v>
      </c>
      <c r="V825" s="1">
        <v>36400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41" t="s">
        <v>1</v>
      </c>
      <c r="AN825" s="2" t="s">
        <v>1</v>
      </c>
      <c r="AO825" s="141" t="s">
        <v>1</v>
      </c>
      <c r="AP825" s="2">
        <v>0</v>
      </c>
    </row>
    <row r="826" spans="1:42" ht="15" customHeight="1" x14ac:dyDescent="0.25">
      <c r="A826" s="2" t="s">
        <v>1378</v>
      </c>
      <c r="B826" s="47">
        <v>44389</v>
      </c>
      <c r="C826" s="2" t="s">
        <v>6</v>
      </c>
      <c r="D826" s="2" t="s">
        <v>42</v>
      </c>
      <c r="E826" s="2" t="s">
        <v>215</v>
      </c>
      <c r="F826" s="2" t="s">
        <v>1199</v>
      </c>
      <c r="G826" s="2" t="s">
        <v>906</v>
      </c>
      <c r="H826" s="2" t="s">
        <v>2851</v>
      </c>
      <c r="I826" s="1"/>
      <c r="J826" s="1"/>
      <c r="K826" s="1"/>
      <c r="L826" s="1"/>
      <c r="M826" s="1">
        <v>0</v>
      </c>
      <c r="N826" s="2"/>
      <c r="O826" s="2" t="s">
        <v>2</v>
      </c>
      <c r="P826" s="2"/>
      <c r="Q826" s="1">
        <v>464635020.80000001</v>
      </c>
      <c r="R826" s="1">
        <v>0</v>
      </c>
      <c r="S826" s="1">
        <v>464635020.80000001</v>
      </c>
      <c r="T826" s="1">
        <v>0</v>
      </c>
      <c r="U826" s="2" t="s">
        <v>0</v>
      </c>
      <c r="V826" s="1">
        <v>0</v>
      </c>
      <c r="W826" s="1">
        <v>0</v>
      </c>
      <c r="X826" s="2" t="s">
        <v>0</v>
      </c>
      <c r="Y826" s="1">
        <v>0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41"/>
      <c r="AN826" s="2"/>
      <c r="AO826" s="141"/>
      <c r="AP826" s="2">
        <v>0</v>
      </c>
    </row>
    <row r="827" spans="1:42" ht="15" customHeight="1" x14ac:dyDescent="0.25">
      <c r="A827" s="2" t="s">
        <v>1380</v>
      </c>
      <c r="B827" s="47">
        <v>44389</v>
      </c>
      <c r="C827" s="2" t="s">
        <v>6</v>
      </c>
      <c r="D827" s="2" t="s">
        <v>42</v>
      </c>
      <c r="E827" s="2" t="s">
        <v>1495</v>
      </c>
      <c r="F827" s="2" t="s">
        <v>2852</v>
      </c>
      <c r="G827" s="2" t="s">
        <v>906</v>
      </c>
      <c r="H827" s="2" t="s">
        <v>2853</v>
      </c>
      <c r="I827" s="1"/>
      <c r="J827" s="1"/>
      <c r="K827" s="1"/>
      <c r="L827" s="1"/>
      <c r="M827" s="1">
        <v>0</v>
      </c>
      <c r="N827" s="2"/>
      <c r="O827" s="2" t="s">
        <v>98</v>
      </c>
      <c r="P827" s="2"/>
      <c r="Q827" s="1">
        <v>0</v>
      </c>
      <c r="R827" s="1">
        <v>0</v>
      </c>
      <c r="S827" s="1">
        <v>0</v>
      </c>
      <c r="T827" s="1">
        <v>0</v>
      </c>
      <c r="U827" s="2" t="s">
        <v>0</v>
      </c>
      <c r="V827" s="1">
        <v>0</v>
      </c>
      <c r="W827" s="1">
        <v>0</v>
      </c>
      <c r="X827" s="2" t="s">
        <v>0</v>
      </c>
      <c r="Y827" s="1">
        <v>0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41"/>
      <c r="AN827" s="2"/>
      <c r="AO827" s="141"/>
      <c r="AP827" s="2">
        <v>0</v>
      </c>
    </row>
    <row r="828" spans="1:42" ht="15" customHeight="1" x14ac:dyDescent="0.25">
      <c r="A828" s="2" t="s">
        <v>1381</v>
      </c>
      <c r="B828" s="47">
        <v>44389</v>
      </c>
      <c r="C828" s="2" t="s">
        <v>6</v>
      </c>
      <c r="D828" s="2" t="s">
        <v>38</v>
      </c>
      <c r="E828" s="2" t="s">
        <v>210</v>
      </c>
      <c r="F828" s="2" t="s">
        <v>2746</v>
      </c>
      <c r="G828" s="2" t="s">
        <v>3</v>
      </c>
      <c r="H828" s="2" t="s">
        <v>2854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1645882958.6219997</v>
      </c>
      <c r="R828" s="1">
        <v>0</v>
      </c>
      <c r="S828" s="1">
        <v>1066891907.2499998</v>
      </c>
      <c r="T828" s="1">
        <v>0</v>
      </c>
      <c r="U828" s="2" t="s">
        <v>0</v>
      </c>
      <c r="V828" s="1">
        <v>0</v>
      </c>
      <c r="W828" s="1">
        <v>499130216.69999999</v>
      </c>
      <c r="X828" s="2" t="s">
        <v>9</v>
      </c>
      <c r="Y828" s="1">
        <v>79860834.672000006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41" t="s">
        <v>1</v>
      </c>
      <c r="AN828" s="2" t="s">
        <v>1</v>
      </c>
      <c r="AO828" s="141" t="s">
        <v>1</v>
      </c>
      <c r="AP828" s="2">
        <v>0</v>
      </c>
    </row>
    <row r="829" spans="1:42" ht="15" customHeight="1" x14ac:dyDescent="0.25">
      <c r="A829" s="2" t="s">
        <v>1382</v>
      </c>
      <c r="B829" s="47">
        <v>44389</v>
      </c>
      <c r="C829" s="2" t="s">
        <v>27</v>
      </c>
      <c r="D829" s="2" t="s">
        <v>38</v>
      </c>
      <c r="E829" s="2" t="s">
        <v>4</v>
      </c>
      <c r="F829" s="2" t="s">
        <v>1831</v>
      </c>
      <c r="G829" s="2" t="s">
        <v>3</v>
      </c>
      <c r="H829" s="2" t="s">
        <v>2855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240711952.64999998</v>
      </c>
      <c r="R829" s="1">
        <v>0</v>
      </c>
      <c r="S829" s="1">
        <v>204144518.64999998</v>
      </c>
      <c r="T829" s="1">
        <v>0</v>
      </c>
      <c r="U829" s="2" t="s">
        <v>0</v>
      </c>
      <c r="V829" s="1">
        <v>0</v>
      </c>
      <c r="W829" s="1">
        <v>31523650</v>
      </c>
      <c r="X829" s="2" t="s">
        <v>9</v>
      </c>
      <c r="Y829" s="1">
        <v>5043784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41" t="s">
        <v>1</v>
      </c>
      <c r="AN829" s="2" t="s">
        <v>1</v>
      </c>
      <c r="AO829" s="141" t="s">
        <v>1</v>
      </c>
      <c r="AP829" s="2">
        <v>0</v>
      </c>
    </row>
    <row r="830" spans="1:42" ht="15" customHeight="1" x14ac:dyDescent="0.25">
      <c r="A830" s="2" t="s">
        <v>616</v>
      </c>
      <c r="B830" s="47">
        <v>44384</v>
      </c>
      <c r="C830" s="2" t="s">
        <v>6</v>
      </c>
      <c r="D830" s="2" t="s">
        <v>278</v>
      </c>
      <c r="E830" s="2" t="s">
        <v>202</v>
      </c>
      <c r="F830" s="2" t="s">
        <v>1126</v>
      </c>
      <c r="G830" s="2" t="s">
        <v>3</v>
      </c>
      <c r="H830" s="2" t="s">
        <v>2856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2857</v>
      </c>
      <c r="P830" s="2" t="s">
        <v>2858</v>
      </c>
      <c r="Q830" s="1">
        <v>4787900</v>
      </c>
      <c r="R830" s="1">
        <v>0</v>
      </c>
      <c r="S830" s="1">
        <v>0</v>
      </c>
      <c r="T830" s="1">
        <v>0</v>
      </c>
      <c r="U830" s="2" t="s">
        <v>0</v>
      </c>
      <c r="V830" s="1">
        <v>0</v>
      </c>
      <c r="W830" s="1">
        <v>4127500</v>
      </c>
      <c r="X830" s="2" t="s">
        <v>9</v>
      </c>
      <c r="Y830" s="1">
        <v>660400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41" t="s">
        <v>1</v>
      </c>
      <c r="AN830" s="2" t="s">
        <v>1</v>
      </c>
      <c r="AO830" s="141" t="s">
        <v>1</v>
      </c>
      <c r="AP830" s="2">
        <v>0</v>
      </c>
    </row>
    <row r="831" spans="1:42" ht="15" customHeight="1" x14ac:dyDescent="0.25">
      <c r="A831" s="2" t="s">
        <v>617</v>
      </c>
      <c r="B831" s="47">
        <v>44384</v>
      </c>
      <c r="C831" s="2" t="s">
        <v>6</v>
      </c>
      <c r="D831" s="2" t="s">
        <v>278</v>
      </c>
      <c r="E831" s="2" t="s">
        <v>202</v>
      </c>
      <c r="F831" s="2" t="s">
        <v>1126</v>
      </c>
      <c r="G831" s="2" t="s">
        <v>3</v>
      </c>
      <c r="H831" s="2" t="s">
        <v>2859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2456</v>
      </c>
      <c r="P831" s="2" t="s">
        <v>2457</v>
      </c>
      <c r="Q831" s="1">
        <v>1279200</v>
      </c>
      <c r="R831" s="1">
        <v>0</v>
      </c>
      <c r="S831" s="1">
        <v>676000</v>
      </c>
      <c r="T831" s="1">
        <v>520000</v>
      </c>
      <c r="U831" s="2" t="s">
        <v>9</v>
      </c>
      <c r="V831" s="1">
        <v>83200</v>
      </c>
      <c r="W831" s="1">
        <v>0</v>
      </c>
      <c r="X831" s="2" t="s">
        <v>0</v>
      </c>
      <c r="Y831" s="1">
        <v>0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41" t="s">
        <v>1</v>
      </c>
      <c r="AN831" s="2" t="s">
        <v>1</v>
      </c>
      <c r="AO831" s="141" t="s">
        <v>1</v>
      </c>
      <c r="AP831" s="2">
        <v>0</v>
      </c>
    </row>
    <row r="832" spans="1:42" ht="15" customHeight="1" x14ac:dyDescent="0.25">
      <c r="A832" s="2" t="s">
        <v>1385</v>
      </c>
      <c r="B832" s="47">
        <v>44389</v>
      </c>
      <c r="C832" s="2" t="s">
        <v>6</v>
      </c>
      <c r="D832" s="2" t="s">
        <v>33</v>
      </c>
      <c r="E832" s="2" t="s">
        <v>204</v>
      </c>
      <c r="F832" s="2" t="s">
        <v>1253</v>
      </c>
      <c r="G832" s="2" t="s">
        <v>3</v>
      </c>
      <c r="H832" s="2" t="s">
        <v>2860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1921185643.1159997</v>
      </c>
      <c r="R832" s="1">
        <v>0</v>
      </c>
      <c r="S832" s="1">
        <v>1358429270.6499996</v>
      </c>
      <c r="T832" s="1">
        <v>0</v>
      </c>
      <c r="U832" s="2" t="s">
        <v>0</v>
      </c>
      <c r="V832" s="1">
        <v>0</v>
      </c>
      <c r="W832" s="1">
        <v>485134803.85000002</v>
      </c>
      <c r="X832" s="2" t="s">
        <v>9</v>
      </c>
      <c r="Y832" s="1">
        <v>77621568.615999982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41" t="s">
        <v>1</v>
      </c>
      <c r="AN832" s="2" t="s">
        <v>1</v>
      </c>
      <c r="AO832" s="141" t="s">
        <v>1</v>
      </c>
      <c r="AP832" s="2">
        <v>0</v>
      </c>
    </row>
    <row r="833" spans="1:44" ht="15" customHeight="1" x14ac:dyDescent="0.25">
      <c r="A833" s="2" t="s">
        <v>1386</v>
      </c>
      <c r="B833" s="47">
        <v>44389</v>
      </c>
      <c r="C833" s="2" t="s">
        <v>6</v>
      </c>
      <c r="D833" s="2" t="s">
        <v>33</v>
      </c>
      <c r="E833" s="2" t="s">
        <v>204</v>
      </c>
      <c r="F833" s="2" t="s">
        <v>1253</v>
      </c>
      <c r="G833" s="2" t="s">
        <v>3</v>
      </c>
      <c r="H833" s="2" t="s">
        <v>2861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2542</v>
      </c>
      <c r="P833" s="2" t="s">
        <v>2543</v>
      </c>
      <c r="Q833" s="1">
        <v>6278400</v>
      </c>
      <c r="R833" s="1">
        <v>0</v>
      </c>
      <c r="S833" s="1">
        <v>6278400</v>
      </c>
      <c r="T833" s="1">
        <v>0</v>
      </c>
      <c r="U833" s="2" t="s">
        <v>0</v>
      </c>
      <c r="V833" s="1">
        <v>0</v>
      </c>
      <c r="W833" s="1">
        <v>0</v>
      </c>
      <c r="X833" s="2" t="s">
        <v>0</v>
      </c>
      <c r="Y833" s="1">
        <v>0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41" t="s">
        <v>1</v>
      </c>
      <c r="AN833" s="2" t="s">
        <v>1</v>
      </c>
      <c r="AO833" s="141" t="s">
        <v>1</v>
      </c>
      <c r="AP833" s="2">
        <v>0</v>
      </c>
    </row>
    <row r="834" spans="1:44" ht="15.75" customHeight="1" x14ac:dyDescent="0.25">
      <c r="A834" s="2" t="s">
        <v>1387</v>
      </c>
      <c r="B834" s="47">
        <v>44389</v>
      </c>
      <c r="C834" s="2" t="s">
        <v>6</v>
      </c>
      <c r="D834" s="2" t="s">
        <v>33</v>
      </c>
      <c r="E834" s="2" t="s">
        <v>204</v>
      </c>
      <c r="F834" s="2" t="s">
        <v>1253</v>
      </c>
      <c r="G834" s="2" t="s">
        <v>3</v>
      </c>
      <c r="H834" s="2" t="s">
        <v>2862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3464219395.9400005</v>
      </c>
      <c r="R834" s="1">
        <v>0</v>
      </c>
      <c r="S834" s="1">
        <v>2561508251.1500006</v>
      </c>
      <c r="T834" s="1">
        <v>0</v>
      </c>
      <c r="U834" s="2" t="s">
        <v>0</v>
      </c>
      <c r="V834" s="1">
        <v>0</v>
      </c>
      <c r="W834" s="1">
        <v>778199262.75</v>
      </c>
      <c r="X834" s="2" t="s">
        <v>0</v>
      </c>
      <c r="Y834" s="1">
        <v>124511882.03999999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41" t="s">
        <v>1</v>
      </c>
      <c r="AN834" s="2" t="s">
        <v>1</v>
      </c>
      <c r="AO834" s="141" t="s">
        <v>1</v>
      </c>
      <c r="AP834" s="2">
        <v>0</v>
      </c>
    </row>
    <row r="835" spans="1:44" ht="15" customHeight="1" x14ac:dyDescent="0.25">
      <c r="A835" s="2" t="s">
        <v>618</v>
      </c>
      <c r="B835" s="47">
        <v>44384</v>
      </c>
      <c r="C835" s="2" t="s">
        <v>6</v>
      </c>
      <c r="D835" s="2" t="s">
        <v>278</v>
      </c>
      <c r="E835" s="2" t="s">
        <v>202</v>
      </c>
      <c r="F835" s="2" t="s">
        <v>2848</v>
      </c>
      <c r="G835" s="2" t="s">
        <v>3</v>
      </c>
      <c r="H835" s="2" t="s">
        <v>2863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515750604.25</v>
      </c>
      <c r="R835" s="1">
        <v>0</v>
      </c>
      <c r="S835" s="1">
        <v>483440196.25</v>
      </c>
      <c r="T835" s="1">
        <v>0</v>
      </c>
      <c r="U835" s="2" t="s">
        <v>0</v>
      </c>
      <c r="V835" s="1">
        <v>0</v>
      </c>
      <c r="W835" s="1">
        <v>27853800</v>
      </c>
      <c r="X835" s="2" t="s">
        <v>9</v>
      </c>
      <c r="Y835" s="1">
        <v>4456608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41" t="s">
        <v>1</v>
      </c>
      <c r="AN835" s="2" t="s">
        <v>1</v>
      </c>
      <c r="AO835" s="141" t="s">
        <v>1</v>
      </c>
      <c r="AP835" s="2">
        <v>0</v>
      </c>
    </row>
    <row r="836" spans="1:44" ht="15" customHeight="1" x14ac:dyDescent="0.25">
      <c r="A836" s="2" t="s">
        <v>1389</v>
      </c>
      <c r="B836" s="47">
        <v>44389</v>
      </c>
      <c r="C836" s="2" t="s">
        <v>27</v>
      </c>
      <c r="D836" s="2" t="s">
        <v>33</v>
      </c>
      <c r="E836" s="2" t="s">
        <v>32</v>
      </c>
      <c r="F836" s="2" t="s">
        <v>2342</v>
      </c>
      <c r="G836" s="2" t="s">
        <v>3</v>
      </c>
      <c r="H836" s="2" t="s">
        <v>2864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416264105.44399995</v>
      </c>
      <c r="R836" s="1">
        <v>0</v>
      </c>
      <c r="S836" s="1">
        <v>212100037.15000001</v>
      </c>
      <c r="T836" s="1">
        <v>0</v>
      </c>
      <c r="U836" s="2" t="s">
        <v>0</v>
      </c>
      <c r="V836" s="1">
        <v>0</v>
      </c>
      <c r="W836" s="1">
        <v>176003507.15000001</v>
      </c>
      <c r="X836" s="2" t="s">
        <v>9</v>
      </c>
      <c r="Y836" s="1">
        <v>28160561.143999998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41" t="s">
        <v>1</v>
      </c>
      <c r="AN836" s="2" t="s">
        <v>1</v>
      </c>
      <c r="AO836" s="141" t="s">
        <v>1</v>
      </c>
      <c r="AP836" s="2">
        <v>0</v>
      </c>
    </row>
    <row r="837" spans="1:44" ht="15" customHeight="1" x14ac:dyDescent="0.25">
      <c r="A837" s="2" t="s">
        <v>685</v>
      </c>
      <c r="B837" s="47">
        <v>44385</v>
      </c>
      <c r="C837" s="2" t="s">
        <v>6</v>
      </c>
      <c r="D837" s="2" t="s">
        <v>278</v>
      </c>
      <c r="E837" s="2" t="s">
        <v>202</v>
      </c>
      <c r="F837" s="2" t="s">
        <v>2865</v>
      </c>
      <c r="G837" s="2" t="s">
        <v>3</v>
      </c>
      <c r="H837" s="2" t="s">
        <v>2866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80084745</v>
      </c>
      <c r="R837" s="1">
        <v>0</v>
      </c>
      <c r="S837" s="1">
        <v>72239375</v>
      </c>
      <c r="T837" s="1">
        <v>0</v>
      </c>
      <c r="U837" s="2" t="s">
        <v>0</v>
      </c>
      <c r="V837" s="1">
        <v>0</v>
      </c>
      <c r="W837" s="1">
        <v>6763250</v>
      </c>
      <c r="X837" s="2" t="s">
        <v>0</v>
      </c>
      <c r="Y837" s="1">
        <v>1082120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41" t="s">
        <v>1</v>
      </c>
      <c r="AN837" s="2" t="s">
        <v>1</v>
      </c>
      <c r="AO837" s="141" t="s">
        <v>1</v>
      </c>
      <c r="AP837" s="2">
        <v>0</v>
      </c>
    </row>
    <row r="838" spans="1:44" ht="15" customHeight="1" x14ac:dyDescent="0.25">
      <c r="A838" s="2" t="s">
        <v>1391</v>
      </c>
      <c r="B838" s="47">
        <v>44389</v>
      </c>
      <c r="C838" s="2" t="s">
        <v>27</v>
      </c>
      <c r="D838" s="2" t="s">
        <v>33</v>
      </c>
      <c r="E838" s="2" t="s">
        <v>32</v>
      </c>
      <c r="F838" s="2" t="s">
        <v>2344</v>
      </c>
      <c r="G838" s="2" t="s">
        <v>3</v>
      </c>
      <c r="H838" s="2" t="s">
        <v>2867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1787</v>
      </c>
      <c r="P838" s="2" t="s">
        <v>1788</v>
      </c>
      <c r="Q838" s="1">
        <v>19500134.813999999</v>
      </c>
      <c r="R838" s="1">
        <v>0</v>
      </c>
      <c r="S838" s="1">
        <v>11947775.999999998</v>
      </c>
      <c r="T838" s="1">
        <v>6510654.1500000004</v>
      </c>
      <c r="U838" s="2" t="s">
        <v>9</v>
      </c>
      <c r="V838" s="1">
        <v>1041704.664</v>
      </c>
      <c r="W838" s="1">
        <v>0</v>
      </c>
      <c r="X838" s="2" t="s">
        <v>0</v>
      </c>
      <c r="Y838" s="1">
        <v>0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41" t="s">
        <v>1</v>
      </c>
      <c r="AN838" s="2" t="s">
        <v>1</v>
      </c>
      <c r="AO838" s="141" t="s">
        <v>1</v>
      </c>
      <c r="AP838" s="2">
        <v>0</v>
      </c>
    </row>
    <row r="839" spans="1:44" ht="15" customHeight="1" x14ac:dyDescent="0.25">
      <c r="A839" s="2" t="s">
        <v>1392</v>
      </c>
      <c r="B839" s="47">
        <v>44389</v>
      </c>
      <c r="C839" s="2" t="s">
        <v>27</v>
      </c>
      <c r="D839" s="2" t="s">
        <v>33</v>
      </c>
      <c r="E839" s="2" t="s">
        <v>32</v>
      </c>
      <c r="F839" s="2" t="s">
        <v>2342</v>
      </c>
      <c r="G839" s="2" t="s">
        <v>3</v>
      </c>
      <c r="H839" s="2" t="s">
        <v>2868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1370490721.8199999</v>
      </c>
      <c r="R839" s="1">
        <v>0</v>
      </c>
      <c r="S839" s="1">
        <v>994664066.75000024</v>
      </c>
      <c r="T839" s="1">
        <v>0</v>
      </c>
      <c r="U839" s="2" t="s">
        <v>0</v>
      </c>
      <c r="V839" s="1">
        <v>0</v>
      </c>
      <c r="W839" s="1">
        <v>323988495.75</v>
      </c>
      <c r="X839" s="2" t="s">
        <v>9</v>
      </c>
      <c r="Y839" s="1">
        <v>51838159.320000008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41" t="s">
        <v>1</v>
      </c>
      <c r="AN839" s="2" t="s">
        <v>1</v>
      </c>
      <c r="AO839" s="141" t="s">
        <v>1</v>
      </c>
      <c r="AP839" s="2">
        <v>0</v>
      </c>
    </row>
    <row r="840" spans="1:44" ht="15" customHeight="1" x14ac:dyDescent="0.25">
      <c r="A840" s="2" t="s">
        <v>1394</v>
      </c>
      <c r="B840" s="47">
        <v>44389</v>
      </c>
      <c r="C840" s="2" t="s">
        <v>27</v>
      </c>
      <c r="D840" s="2" t="s">
        <v>33</v>
      </c>
      <c r="E840" s="2" t="s">
        <v>32</v>
      </c>
      <c r="F840" s="2" t="s">
        <v>2344</v>
      </c>
      <c r="G840" s="2" t="s">
        <v>3</v>
      </c>
      <c r="H840" s="2" t="s">
        <v>2869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734</v>
      </c>
      <c r="P840" s="2" t="s">
        <v>735</v>
      </c>
      <c r="Q840" s="1">
        <v>34333692</v>
      </c>
      <c r="R840" s="1">
        <v>0</v>
      </c>
      <c r="S840" s="1">
        <v>8502000</v>
      </c>
      <c r="T840" s="1">
        <v>22268700</v>
      </c>
      <c r="U840" s="2" t="s">
        <v>9</v>
      </c>
      <c r="V840" s="1">
        <v>3562992</v>
      </c>
      <c r="W840" s="1">
        <v>0</v>
      </c>
      <c r="X840" s="2" t="s">
        <v>0</v>
      </c>
      <c r="Y840" s="1">
        <v>0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41" t="s">
        <v>1</v>
      </c>
      <c r="AN840" s="2" t="s">
        <v>1</v>
      </c>
      <c r="AO840" s="141" t="s">
        <v>1</v>
      </c>
      <c r="AP840" s="2">
        <v>0</v>
      </c>
    </row>
    <row r="841" spans="1:44" ht="15" customHeight="1" x14ac:dyDescent="0.25">
      <c r="A841" s="2" t="s">
        <v>1395</v>
      </c>
      <c r="B841" s="47">
        <v>44389</v>
      </c>
      <c r="C841" s="2" t="s">
        <v>27</v>
      </c>
      <c r="D841" s="2" t="s">
        <v>33</v>
      </c>
      <c r="E841" s="2" t="s">
        <v>32</v>
      </c>
      <c r="F841" s="2" t="s">
        <v>2342</v>
      </c>
      <c r="G841" s="2" t="s">
        <v>3</v>
      </c>
      <c r="H841" s="2" t="s">
        <v>2870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166821646.09999999</v>
      </c>
      <c r="R841" s="1">
        <v>0</v>
      </c>
      <c r="S841" s="1">
        <v>82130869.699999988</v>
      </c>
      <c r="T841" s="1">
        <v>0</v>
      </c>
      <c r="U841" s="2" t="s">
        <v>0</v>
      </c>
      <c r="V841" s="1">
        <v>0</v>
      </c>
      <c r="W841" s="1">
        <v>73009290</v>
      </c>
      <c r="X841" s="2" t="s">
        <v>9</v>
      </c>
      <c r="Y841" s="1">
        <v>11681486.4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41" t="s">
        <v>1</v>
      </c>
      <c r="AN841" s="2" t="s">
        <v>1</v>
      </c>
      <c r="AO841" s="141" t="s">
        <v>1</v>
      </c>
      <c r="AP841" s="2">
        <v>0</v>
      </c>
    </row>
    <row r="842" spans="1:44" ht="15" customHeight="1" x14ac:dyDescent="0.25">
      <c r="A842" s="2" t="s">
        <v>1397</v>
      </c>
      <c r="B842" s="47">
        <v>44389</v>
      </c>
      <c r="C842" s="2" t="s">
        <v>6</v>
      </c>
      <c r="D842" s="2" t="s">
        <v>26</v>
      </c>
      <c r="E842" s="2" t="s">
        <v>198</v>
      </c>
      <c r="F842" s="2" t="s">
        <v>2871</v>
      </c>
      <c r="G842" s="2" t="s">
        <v>13</v>
      </c>
      <c r="H842" s="2" t="s">
        <v>1</v>
      </c>
      <c r="I842" s="1" t="s">
        <v>2872</v>
      </c>
      <c r="J842" s="1" t="s">
        <v>1</v>
      </c>
      <c r="K842" s="1" t="s">
        <v>2873</v>
      </c>
      <c r="L842" s="1" t="s">
        <v>2874</v>
      </c>
      <c r="M842" s="1">
        <v>34953418.479999997</v>
      </c>
      <c r="N842" s="2" t="s">
        <v>12</v>
      </c>
      <c r="O842" s="2" t="s">
        <v>2875</v>
      </c>
      <c r="P842" s="2" t="s">
        <v>2876</v>
      </c>
      <c r="Q842" s="1">
        <v>-14875618.476</v>
      </c>
      <c r="R842" s="1">
        <v>0</v>
      </c>
      <c r="S842" s="1">
        <v>-10271887.5</v>
      </c>
      <c r="T842" s="1">
        <v>0</v>
      </c>
      <c r="U842" s="2" t="s">
        <v>0</v>
      </c>
      <c r="V842" s="1">
        <v>0</v>
      </c>
      <c r="W842" s="1">
        <v>-3968733.6</v>
      </c>
      <c r="X842" s="2" t="s">
        <v>9</v>
      </c>
      <c r="Y842" s="1">
        <v>-634997.37600000005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41" t="s">
        <v>1</v>
      </c>
      <c r="AN842" s="2" t="s">
        <v>1</v>
      </c>
      <c r="AO842" s="141" t="s">
        <v>1</v>
      </c>
      <c r="AP842" s="2">
        <v>0</v>
      </c>
    </row>
    <row r="843" spans="1:44" ht="15" customHeight="1" x14ac:dyDescent="0.25">
      <c r="A843" s="2" t="s">
        <v>1399</v>
      </c>
      <c r="B843" s="47">
        <v>44389</v>
      </c>
      <c r="C843" s="2" t="s">
        <v>6</v>
      </c>
      <c r="D843" s="2" t="s">
        <v>26</v>
      </c>
      <c r="E843" s="2" t="s">
        <v>198</v>
      </c>
      <c r="F843" s="2" t="s">
        <v>2871</v>
      </c>
      <c r="G843" s="2" t="s">
        <v>3</v>
      </c>
      <c r="H843" s="2" t="s">
        <v>2877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1089655636.8380001</v>
      </c>
      <c r="R843" s="1">
        <v>0</v>
      </c>
      <c r="S843" s="1">
        <v>836728160.30000019</v>
      </c>
      <c r="T843" s="1">
        <v>0</v>
      </c>
      <c r="U843" s="2" t="s">
        <v>0</v>
      </c>
      <c r="V843" s="1">
        <v>0</v>
      </c>
      <c r="W843" s="1">
        <v>218040928.04999998</v>
      </c>
      <c r="X843" s="2" t="s">
        <v>9</v>
      </c>
      <c r="Y843" s="1">
        <v>34886548.488000005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41" t="s">
        <v>1</v>
      </c>
      <c r="AN843" s="2" t="s">
        <v>1</v>
      </c>
      <c r="AO843" s="141" t="s">
        <v>1</v>
      </c>
      <c r="AP843" s="2">
        <v>0</v>
      </c>
    </row>
    <row r="844" spans="1:44" ht="15" customHeight="1" x14ac:dyDescent="0.25">
      <c r="A844" s="2" t="s">
        <v>1400</v>
      </c>
      <c r="B844" s="47">
        <v>44389</v>
      </c>
      <c r="C844" s="2" t="s">
        <v>6</v>
      </c>
      <c r="D844" s="2" t="s">
        <v>26</v>
      </c>
      <c r="E844" s="2" t="s">
        <v>198</v>
      </c>
      <c r="F844" s="2" t="s">
        <v>2871</v>
      </c>
      <c r="G844" s="2" t="s">
        <v>3</v>
      </c>
      <c r="H844" s="2" t="s">
        <v>2878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357</v>
      </c>
      <c r="P844" s="2" t="s">
        <v>1128</v>
      </c>
      <c r="Q844" s="1">
        <v>8555955</v>
      </c>
      <c r="R844" s="1">
        <v>0</v>
      </c>
      <c r="S844" s="1">
        <v>4117911</v>
      </c>
      <c r="T844" s="1">
        <v>3825900</v>
      </c>
      <c r="U844" s="2" t="s">
        <v>9</v>
      </c>
      <c r="V844" s="1">
        <v>612144</v>
      </c>
      <c r="W844" s="1">
        <v>0</v>
      </c>
      <c r="X844" s="2" t="s">
        <v>0</v>
      </c>
      <c r="Y844" s="1">
        <v>0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41" t="s">
        <v>1</v>
      </c>
      <c r="AN844" s="2" t="s">
        <v>1</v>
      </c>
      <c r="AO844" s="141" t="s">
        <v>1</v>
      </c>
      <c r="AP844" s="2">
        <v>0</v>
      </c>
    </row>
    <row r="845" spans="1:44" ht="15" customHeight="1" x14ac:dyDescent="0.25">
      <c r="A845" s="2" t="s">
        <v>1401</v>
      </c>
      <c r="B845" s="47">
        <v>44389</v>
      </c>
      <c r="C845" s="2" t="s">
        <v>6</v>
      </c>
      <c r="D845" s="2" t="s">
        <v>26</v>
      </c>
      <c r="E845" s="2" t="s">
        <v>198</v>
      </c>
      <c r="F845" s="2" t="s">
        <v>2871</v>
      </c>
      <c r="G845" s="2" t="s">
        <v>3</v>
      </c>
      <c r="H845" s="2" t="s">
        <v>2879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2891068594.5700002</v>
      </c>
      <c r="R845" s="1">
        <v>0</v>
      </c>
      <c r="S845" s="1">
        <v>2233925181.5</v>
      </c>
      <c r="T845" s="1">
        <v>0</v>
      </c>
      <c r="U845" s="2" t="s">
        <v>0</v>
      </c>
      <c r="V845" s="1">
        <v>0</v>
      </c>
      <c r="W845" s="1">
        <v>566502942.30000007</v>
      </c>
      <c r="X845" s="2" t="s">
        <v>0</v>
      </c>
      <c r="Y845" s="1">
        <v>90640470.768000036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41" t="s">
        <v>1</v>
      </c>
      <c r="AN845" s="2" t="s">
        <v>1</v>
      </c>
      <c r="AO845" s="141" t="s">
        <v>1</v>
      </c>
      <c r="AP845" s="2">
        <v>-1.9998550415039063E-3</v>
      </c>
    </row>
    <row r="846" spans="1:44" ht="15" customHeight="1" x14ac:dyDescent="0.25">
      <c r="A846" s="2" t="s">
        <v>1402</v>
      </c>
      <c r="B846" s="47">
        <v>44389</v>
      </c>
      <c r="C846" s="2" t="s">
        <v>27</v>
      </c>
      <c r="D846" s="2" t="s">
        <v>26</v>
      </c>
      <c r="E846" s="2" t="s">
        <v>251</v>
      </c>
      <c r="F846" s="2" t="s">
        <v>1485</v>
      </c>
      <c r="G846" s="2" t="s">
        <v>13</v>
      </c>
      <c r="H846" s="2" t="s">
        <v>1</v>
      </c>
      <c r="I846" s="1" t="s">
        <v>2880</v>
      </c>
      <c r="J846" s="1" t="s">
        <v>1</v>
      </c>
      <c r="K846" s="1" t="s">
        <v>2881</v>
      </c>
      <c r="L846" s="1" t="s">
        <v>2473</v>
      </c>
      <c r="M846" s="1">
        <v>36439245</v>
      </c>
      <c r="N846" s="2" t="s">
        <v>12</v>
      </c>
      <c r="O846" s="2" t="s">
        <v>2882</v>
      </c>
      <c r="P846" s="2" t="s">
        <v>2883</v>
      </c>
      <c r="Q846" s="1">
        <v>-28449000</v>
      </c>
      <c r="R846" s="1">
        <v>0</v>
      </c>
      <c r="S846" s="1">
        <v>0</v>
      </c>
      <c r="T846" s="1">
        <v>0</v>
      </c>
      <c r="U846" s="2" t="s">
        <v>0</v>
      </c>
      <c r="V846" s="1">
        <v>0</v>
      </c>
      <c r="W846" s="1">
        <v>-24525000</v>
      </c>
      <c r="X846" s="2" t="s">
        <v>9</v>
      </c>
      <c r="Y846" s="1">
        <v>-3924000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41" t="s">
        <v>1</v>
      </c>
      <c r="AN846" s="2" t="s">
        <v>1</v>
      </c>
      <c r="AO846" s="141" t="s">
        <v>1</v>
      </c>
      <c r="AP846" s="2">
        <v>0</v>
      </c>
    </row>
    <row r="847" spans="1:44" ht="15" customHeight="1" x14ac:dyDescent="0.25">
      <c r="A847" s="2" t="s">
        <v>1403</v>
      </c>
      <c r="B847" s="46">
        <v>44389</v>
      </c>
      <c r="C847" s="2" t="s">
        <v>27</v>
      </c>
      <c r="D847" s="2" t="s">
        <v>26</v>
      </c>
      <c r="E847" s="2" t="s">
        <v>251</v>
      </c>
      <c r="F847" s="59" t="s">
        <v>1256</v>
      </c>
      <c r="G847" s="2" t="s">
        <v>3</v>
      </c>
      <c r="H847" s="2" t="s">
        <v>2884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780799926.8779999</v>
      </c>
      <c r="R847" s="1">
        <v>0</v>
      </c>
      <c r="S847" s="1">
        <v>390395907.00000012</v>
      </c>
      <c r="T847" s="1">
        <v>0</v>
      </c>
      <c r="U847" s="2" t="s">
        <v>0</v>
      </c>
      <c r="V847" s="1">
        <v>0</v>
      </c>
      <c r="W847" s="1">
        <v>336555189.54999995</v>
      </c>
      <c r="X847" s="2" t="s">
        <v>9</v>
      </c>
      <c r="Y847" s="1">
        <v>53848830.327999994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140" t="s">
        <v>0</v>
      </c>
      <c r="AK847" s="1">
        <v>0</v>
      </c>
      <c r="AL847" s="1">
        <v>0</v>
      </c>
      <c r="AM847" s="140" t="s">
        <v>1</v>
      </c>
      <c r="AN847" s="140" t="s">
        <v>1</v>
      </c>
      <c r="AO847" s="140" t="s">
        <v>1</v>
      </c>
      <c r="AP847" s="140">
        <v>0</v>
      </c>
      <c r="AQ847" s="101"/>
      <c r="AR847" s="7"/>
    </row>
    <row r="848" spans="1:44" ht="15" customHeight="1" x14ac:dyDescent="0.25">
      <c r="A848" s="2" t="s">
        <v>1404</v>
      </c>
      <c r="B848" s="47">
        <v>44389</v>
      </c>
      <c r="C848" s="2" t="s">
        <v>27</v>
      </c>
      <c r="D848" s="2" t="s">
        <v>26</v>
      </c>
      <c r="E848" s="2" t="s">
        <v>251</v>
      </c>
      <c r="F848" s="2" t="s">
        <v>1485</v>
      </c>
      <c r="G848" s="2" t="s">
        <v>3</v>
      </c>
      <c r="H848" s="2" t="s">
        <v>2885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2301</v>
      </c>
      <c r="P848" s="2" t="s">
        <v>2302</v>
      </c>
      <c r="Q848" s="1">
        <v>47757209.600000001</v>
      </c>
      <c r="R848" s="1">
        <v>0</v>
      </c>
      <c r="S848" s="1">
        <v>36349758</v>
      </c>
      <c r="T848" s="1">
        <v>9834010</v>
      </c>
      <c r="U848" s="2" t="s">
        <v>9</v>
      </c>
      <c r="V848" s="1">
        <v>1573441.6</v>
      </c>
      <c r="W848" s="1">
        <v>0</v>
      </c>
      <c r="X848" s="2" t="s">
        <v>0</v>
      </c>
      <c r="Y848" s="1">
        <v>0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41" t="s">
        <v>1</v>
      </c>
      <c r="AN848" s="2" t="s">
        <v>1</v>
      </c>
      <c r="AO848" s="141" t="s">
        <v>1</v>
      </c>
      <c r="AP848" s="2">
        <v>0</v>
      </c>
    </row>
    <row r="849" spans="1:42" ht="15" customHeight="1" x14ac:dyDescent="0.25">
      <c r="A849" s="2" t="s">
        <v>1405</v>
      </c>
      <c r="B849" s="47">
        <v>44389</v>
      </c>
      <c r="C849" s="2" t="s">
        <v>27</v>
      </c>
      <c r="D849" s="2" t="s">
        <v>26</v>
      </c>
      <c r="E849" s="2" t="s">
        <v>251</v>
      </c>
      <c r="F849" s="2" t="s">
        <v>1256</v>
      </c>
      <c r="G849" s="2" t="s">
        <v>3</v>
      </c>
      <c r="H849" s="2" t="s">
        <v>2886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24008886.399999999</v>
      </c>
      <c r="R849" s="1">
        <v>0</v>
      </c>
      <c r="S849" s="1">
        <v>17093766.800000001</v>
      </c>
      <c r="T849" s="1">
        <v>0</v>
      </c>
      <c r="U849" s="2" t="s">
        <v>0</v>
      </c>
      <c r="V849" s="1">
        <v>0</v>
      </c>
      <c r="W849" s="1">
        <v>5961310</v>
      </c>
      <c r="X849" s="2" t="s">
        <v>9</v>
      </c>
      <c r="Y849" s="1">
        <v>953809.6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41" t="s">
        <v>1</v>
      </c>
      <c r="AN849" s="2" t="s">
        <v>1</v>
      </c>
      <c r="AO849" s="141" t="s">
        <v>1</v>
      </c>
      <c r="AP849" s="2">
        <v>0</v>
      </c>
    </row>
    <row r="850" spans="1:42" ht="15" customHeight="1" x14ac:dyDescent="0.25">
      <c r="A850" s="2" t="s">
        <v>1406</v>
      </c>
      <c r="B850" s="47">
        <v>44389</v>
      </c>
      <c r="C850" s="2" t="s">
        <v>27</v>
      </c>
      <c r="D850" s="2" t="s">
        <v>26</v>
      </c>
      <c r="E850" s="2" t="s">
        <v>251</v>
      </c>
      <c r="F850" s="2" t="s">
        <v>1485</v>
      </c>
      <c r="G850" s="2" t="s">
        <v>3</v>
      </c>
      <c r="H850" s="2" t="s">
        <v>2887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933</v>
      </c>
      <c r="P850" s="2" t="s">
        <v>934</v>
      </c>
      <c r="Q850" s="1">
        <v>10904662.6</v>
      </c>
      <c r="R850" s="1">
        <v>0</v>
      </c>
      <c r="S850" s="1">
        <v>4377342.5999999996</v>
      </c>
      <c r="T850" s="1">
        <v>5627000</v>
      </c>
      <c r="U850" s="2" t="s">
        <v>9</v>
      </c>
      <c r="V850" s="1">
        <v>900320</v>
      </c>
      <c r="W850" s="1">
        <v>0</v>
      </c>
      <c r="X850" s="2" t="s">
        <v>0</v>
      </c>
      <c r="Y850" s="1">
        <v>0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41" t="s">
        <v>1</v>
      </c>
      <c r="AN850" s="2" t="s">
        <v>1</v>
      </c>
      <c r="AO850" s="141" t="s">
        <v>1</v>
      </c>
      <c r="AP850" s="2">
        <v>0</v>
      </c>
    </row>
    <row r="851" spans="1:42" ht="15" customHeight="1" x14ac:dyDescent="0.25">
      <c r="A851" s="2" t="s">
        <v>1407</v>
      </c>
      <c r="B851" s="47">
        <v>44389</v>
      </c>
      <c r="C851" s="2" t="s">
        <v>27</v>
      </c>
      <c r="D851" s="2" t="s">
        <v>26</v>
      </c>
      <c r="E851" s="2" t="s">
        <v>251</v>
      </c>
      <c r="F851" s="2" t="s">
        <v>1256</v>
      </c>
      <c r="G851" s="2" t="s">
        <v>3</v>
      </c>
      <c r="H851" s="2" t="s">
        <v>2888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1">
        <v>630606324.70000005</v>
      </c>
      <c r="R851" s="1">
        <v>0</v>
      </c>
      <c r="S851" s="1">
        <v>440823239.99999988</v>
      </c>
      <c r="T851" s="1">
        <v>0</v>
      </c>
      <c r="U851" s="2" t="s">
        <v>0</v>
      </c>
      <c r="V851" s="1">
        <v>0</v>
      </c>
      <c r="W851" s="1">
        <v>163606107.5</v>
      </c>
      <c r="X851" s="2" t="s">
        <v>9</v>
      </c>
      <c r="Y851" s="1">
        <v>26176977.200000007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41" t="s">
        <v>1</v>
      </c>
      <c r="AN851" s="2" t="s">
        <v>1</v>
      </c>
      <c r="AO851" s="141" t="s">
        <v>1</v>
      </c>
      <c r="AP851" s="2">
        <v>0</v>
      </c>
    </row>
    <row r="852" spans="1:42" ht="15" customHeight="1" x14ac:dyDescent="0.25">
      <c r="A852" s="2" t="s">
        <v>1408</v>
      </c>
      <c r="B852" s="46">
        <v>44389</v>
      </c>
      <c r="C852" s="2" t="s">
        <v>27</v>
      </c>
      <c r="D852" s="2" t="s">
        <v>26</v>
      </c>
      <c r="E852" s="2" t="s">
        <v>251</v>
      </c>
      <c r="F852" s="59" t="s">
        <v>1485</v>
      </c>
      <c r="G852" s="2" t="s">
        <v>3</v>
      </c>
      <c r="H852" s="2" t="s">
        <v>2889</v>
      </c>
      <c r="I852" s="2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2890</v>
      </c>
      <c r="P852" s="2" t="s">
        <v>2891</v>
      </c>
      <c r="Q852" s="1">
        <v>12074540.4</v>
      </c>
      <c r="R852" s="1">
        <v>0</v>
      </c>
      <c r="S852" s="1">
        <v>3740880</v>
      </c>
      <c r="T852" s="1">
        <v>7184190</v>
      </c>
      <c r="U852" s="2" t="s">
        <v>9</v>
      </c>
      <c r="V852" s="1">
        <v>1149470.3999999999</v>
      </c>
      <c r="W852" s="1">
        <v>0</v>
      </c>
      <c r="X852" s="2" t="s">
        <v>0</v>
      </c>
      <c r="Y852" s="1">
        <v>0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140" t="s">
        <v>0</v>
      </c>
      <c r="AK852" s="1">
        <v>0</v>
      </c>
      <c r="AL852" s="1">
        <v>0</v>
      </c>
      <c r="AM852" s="140" t="s">
        <v>1</v>
      </c>
      <c r="AN852" s="140" t="s">
        <v>1</v>
      </c>
      <c r="AO852" s="140" t="s">
        <v>1</v>
      </c>
      <c r="AP852" s="140">
        <v>0</v>
      </c>
    </row>
    <row r="853" spans="1:42" ht="15" customHeight="1" x14ac:dyDescent="0.25">
      <c r="A853" s="2" t="s">
        <v>1409</v>
      </c>
      <c r="B853" s="47">
        <v>44389</v>
      </c>
      <c r="C853" s="2" t="s">
        <v>27</v>
      </c>
      <c r="D853" s="2" t="s">
        <v>26</v>
      </c>
      <c r="E853" s="2" t="s">
        <v>251</v>
      </c>
      <c r="F853" s="2" t="s">
        <v>1256</v>
      </c>
      <c r="G853" s="2" t="s">
        <v>3</v>
      </c>
      <c r="H853" s="2" t="s">
        <v>2892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835207988.02799988</v>
      </c>
      <c r="R853" s="1">
        <v>0</v>
      </c>
      <c r="S853" s="1">
        <v>489384637.19999987</v>
      </c>
      <c r="T853" s="1">
        <v>0</v>
      </c>
      <c r="U853" s="2" t="s">
        <v>0</v>
      </c>
      <c r="V853" s="1">
        <v>0</v>
      </c>
      <c r="W853" s="1">
        <v>298123578.30000001</v>
      </c>
      <c r="X853" s="2" t="s">
        <v>9</v>
      </c>
      <c r="Y853" s="1">
        <v>47699772.52799999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41" t="s">
        <v>1</v>
      </c>
      <c r="AN853" s="2" t="s">
        <v>1</v>
      </c>
      <c r="AO853" s="141" t="s">
        <v>1</v>
      </c>
      <c r="AP853" s="2">
        <v>0</v>
      </c>
    </row>
    <row r="854" spans="1:42" ht="15" customHeight="1" x14ac:dyDescent="0.25">
      <c r="A854" s="2" t="s">
        <v>1410</v>
      </c>
      <c r="B854" s="47">
        <v>44389</v>
      </c>
      <c r="C854" s="2" t="s">
        <v>6</v>
      </c>
      <c r="D854" s="2" t="s">
        <v>24</v>
      </c>
      <c r="E854" s="2" t="s">
        <v>194</v>
      </c>
      <c r="F854" s="2" t="s">
        <v>1025</v>
      </c>
      <c r="G854" s="2" t="s">
        <v>13</v>
      </c>
      <c r="H854" s="2" t="s">
        <v>1</v>
      </c>
      <c r="I854" s="1" t="s">
        <v>2893</v>
      </c>
      <c r="J854" s="1" t="s">
        <v>1</v>
      </c>
      <c r="K854" s="1" t="s">
        <v>2894</v>
      </c>
      <c r="L854" s="1" t="s">
        <v>2874</v>
      </c>
      <c r="M854" s="1">
        <v>220246633.09999999</v>
      </c>
      <c r="N854" s="2" t="s">
        <v>12</v>
      </c>
      <c r="O854" s="2" t="s">
        <v>2895</v>
      </c>
      <c r="P854" s="2" t="s">
        <v>2896</v>
      </c>
      <c r="Q854" s="1">
        <v>-17972901</v>
      </c>
      <c r="R854" s="1">
        <v>0</v>
      </c>
      <c r="S854" s="1">
        <v>-17972901</v>
      </c>
      <c r="T854" s="1">
        <v>0</v>
      </c>
      <c r="U854" s="2" t="s">
        <v>0</v>
      </c>
      <c r="V854" s="1">
        <v>0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41" t="s">
        <v>1</v>
      </c>
      <c r="AN854" s="2" t="s">
        <v>1</v>
      </c>
      <c r="AO854" s="141" t="s">
        <v>1</v>
      </c>
      <c r="AP854" s="2">
        <v>0</v>
      </c>
    </row>
    <row r="855" spans="1:42" ht="15" customHeight="1" x14ac:dyDescent="0.25">
      <c r="A855" s="2" t="s">
        <v>1412</v>
      </c>
      <c r="B855" s="47">
        <v>44389</v>
      </c>
      <c r="C855" s="2" t="s">
        <v>6</v>
      </c>
      <c r="D855" s="2" t="s">
        <v>24</v>
      </c>
      <c r="E855" s="2" t="s">
        <v>194</v>
      </c>
      <c r="F855" s="2" t="s">
        <v>1025</v>
      </c>
      <c r="G855" s="2" t="s">
        <v>3</v>
      </c>
      <c r="H855" s="2" t="s">
        <v>2897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1096344061.8560002</v>
      </c>
      <c r="R855" s="1">
        <v>0</v>
      </c>
      <c r="S855" s="1">
        <v>812780884.04999995</v>
      </c>
      <c r="T855" s="1">
        <v>0</v>
      </c>
      <c r="U855" s="2" t="s">
        <v>0</v>
      </c>
      <c r="V855" s="1">
        <v>0</v>
      </c>
      <c r="W855" s="1">
        <v>244451015.34999999</v>
      </c>
      <c r="X855" s="2" t="s">
        <v>0</v>
      </c>
      <c r="Y855" s="1">
        <v>39112162.456000008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41" t="s">
        <v>1</v>
      </c>
      <c r="AN855" s="2" t="s">
        <v>1</v>
      </c>
      <c r="AO855" s="141" t="s">
        <v>1</v>
      </c>
      <c r="AP855" s="2">
        <v>0</v>
      </c>
    </row>
    <row r="856" spans="1:42" ht="15" customHeight="1" x14ac:dyDescent="0.25">
      <c r="A856" s="2" t="s">
        <v>1413</v>
      </c>
      <c r="B856" s="47">
        <v>44389</v>
      </c>
      <c r="C856" s="2" t="s">
        <v>6</v>
      </c>
      <c r="D856" s="2" t="s">
        <v>24</v>
      </c>
      <c r="E856" s="2" t="s">
        <v>194</v>
      </c>
      <c r="F856" s="2" t="s">
        <v>1025</v>
      </c>
      <c r="G856" s="2" t="s">
        <v>3</v>
      </c>
      <c r="H856" s="2" t="s">
        <v>2898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743</v>
      </c>
      <c r="P856" s="2" t="s">
        <v>899</v>
      </c>
      <c r="Q856" s="1">
        <v>506533290.26999998</v>
      </c>
      <c r="R856" s="1">
        <v>0</v>
      </c>
      <c r="S856" s="1">
        <v>367920848.25</v>
      </c>
      <c r="T856" s="1">
        <v>119493484.5</v>
      </c>
      <c r="U856" s="2" t="s">
        <v>9</v>
      </c>
      <c r="V856" s="1">
        <v>19118957.52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41" t="s">
        <v>1</v>
      </c>
      <c r="AN856" s="2" t="s">
        <v>1</v>
      </c>
      <c r="AO856" s="141" t="s">
        <v>1</v>
      </c>
      <c r="AP856" s="2">
        <v>0</v>
      </c>
    </row>
    <row r="857" spans="1:42" ht="15" customHeight="1" x14ac:dyDescent="0.25">
      <c r="A857" s="2" t="s">
        <v>1414</v>
      </c>
      <c r="B857" s="47">
        <v>44389</v>
      </c>
      <c r="C857" s="2" t="s">
        <v>6</v>
      </c>
      <c r="D857" s="2" t="s">
        <v>24</v>
      </c>
      <c r="E857" s="2" t="s">
        <v>194</v>
      </c>
      <c r="F857" s="2" t="s">
        <v>1025</v>
      </c>
      <c r="G857" s="2" t="s">
        <v>3</v>
      </c>
      <c r="H857" s="2" t="s">
        <v>2899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1010654176.3959999</v>
      </c>
      <c r="R857" s="1">
        <v>0</v>
      </c>
      <c r="S857" s="1">
        <v>841406887.10000002</v>
      </c>
      <c r="T857" s="1">
        <v>0</v>
      </c>
      <c r="U857" s="2" t="s">
        <v>0</v>
      </c>
      <c r="V857" s="1">
        <v>0</v>
      </c>
      <c r="W857" s="1">
        <v>145902835.59999999</v>
      </c>
      <c r="X857" s="2" t="s">
        <v>9</v>
      </c>
      <c r="Y857" s="1">
        <v>23344453.695999999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41" t="s">
        <v>1</v>
      </c>
      <c r="AN857" s="2" t="s">
        <v>1</v>
      </c>
      <c r="AO857" s="141" t="s">
        <v>1</v>
      </c>
      <c r="AP857" s="2">
        <v>0</v>
      </c>
    </row>
    <row r="858" spans="1:42" ht="15" customHeight="1" x14ac:dyDescent="0.25">
      <c r="A858" s="2" t="s">
        <v>1415</v>
      </c>
      <c r="B858" s="47">
        <v>44389</v>
      </c>
      <c r="C858" s="2" t="s">
        <v>6</v>
      </c>
      <c r="D858" s="2" t="s">
        <v>24</v>
      </c>
      <c r="E858" s="2" t="s">
        <v>194</v>
      </c>
      <c r="F858" s="2" t="s">
        <v>1025</v>
      </c>
      <c r="G858" s="2" t="s">
        <v>3</v>
      </c>
      <c r="H858" s="2" t="s">
        <v>2900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2901</v>
      </c>
      <c r="P858" s="2" t="s">
        <v>2902</v>
      </c>
      <c r="Q858" s="1">
        <v>483960000</v>
      </c>
      <c r="R858" s="1">
        <v>0</v>
      </c>
      <c r="S858" s="1">
        <v>483960000</v>
      </c>
      <c r="T858" s="1">
        <v>0</v>
      </c>
      <c r="U858" s="2" t="s">
        <v>0</v>
      </c>
      <c r="V858" s="1">
        <v>0</v>
      </c>
      <c r="W858" s="1">
        <v>0</v>
      </c>
      <c r="X858" s="2" t="s">
        <v>0</v>
      </c>
      <c r="Y858" s="1">
        <v>0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41" t="s">
        <v>1</v>
      </c>
      <c r="AN858" s="2" t="s">
        <v>1</v>
      </c>
      <c r="AO858" s="141" t="s">
        <v>1</v>
      </c>
      <c r="AP858" s="2">
        <v>0</v>
      </c>
    </row>
    <row r="859" spans="1:42" ht="15" customHeight="1" x14ac:dyDescent="0.25">
      <c r="A859" s="2" t="s">
        <v>1416</v>
      </c>
      <c r="B859" s="47">
        <v>44389</v>
      </c>
      <c r="C859" s="2" t="s">
        <v>6</v>
      </c>
      <c r="D859" s="2" t="s">
        <v>24</v>
      </c>
      <c r="E859" s="2" t="s">
        <v>194</v>
      </c>
      <c r="F859" s="2" t="s">
        <v>1025</v>
      </c>
      <c r="G859" s="2" t="s">
        <v>3</v>
      </c>
      <c r="H859" s="2" t="s">
        <v>2903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1621137252.4100001</v>
      </c>
      <c r="R859" s="1">
        <v>0</v>
      </c>
      <c r="S859" s="1">
        <v>1142158319.1500001</v>
      </c>
      <c r="T859" s="1">
        <v>0</v>
      </c>
      <c r="U859" s="2" t="s">
        <v>0</v>
      </c>
      <c r="V859" s="1">
        <v>0</v>
      </c>
      <c r="W859" s="1">
        <v>412912873.5</v>
      </c>
      <c r="X859" s="2" t="s">
        <v>0</v>
      </c>
      <c r="Y859" s="1">
        <v>66066059.760000005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41" t="s">
        <v>1</v>
      </c>
      <c r="AN859" s="2" t="s">
        <v>1</v>
      </c>
      <c r="AO859" s="141" t="s">
        <v>1</v>
      </c>
      <c r="AP859" s="2">
        <v>0</v>
      </c>
    </row>
    <row r="860" spans="1:42" ht="15" customHeight="1" x14ac:dyDescent="0.25">
      <c r="A860" s="2" t="s">
        <v>1417</v>
      </c>
      <c r="B860" s="47">
        <v>44389</v>
      </c>
      <c r="C860" s="2" t="s">
        <v>6</v>
      </c>
      <c r="D860" s="2" t="s">
        <v>24</v>
      </c>
      <c r="E860" s="2" t="s">
        <v>194</v>
      </c>
      <c r="F860" s="2" t="s">
        <v>1025</v>
      </c>
      <c r="G860" s="2" t="s">
        <v>3</v>
      </c>
      <c r="H860" s="2" t="s">
        <v>2904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2905</v>
      </c>
      <c r="P860" s="2" t="s">
        <v>2906</v>
      </c>
      <c r="Q860" s="1">
        <v>81399129</v>
      </c>
      <c r="R860" s="1">
        <v>0</v>
      </c>
      <c r="S860" s="1">
        <v>44984409</v>
      </c>
      <c r="T860" s="1">
        <v>31392000</v>
      </c>
      <c r="U860" s="2" t="s">
        <v>9</v>
      </c>
      <c r="V860" s="1">
        <v>5022720</v>
      </c>
      <c r="W860" s="1">
        <v>0</v>
      </c>
      <c r="X860" s="2" t="s">
        <v>0</v>
      </c>
      <c r="Y860" s="1">
        <v>0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41" t="s">
        <v>1</v>
      </c>
      <c r="AN860" s="2" t="s">
        <v>1</v>
      </c>
      <c r="AO860" s="141" t="s">
        <v>1</v>
      </c>
      <c r="AP860" s="2">
        <v>0</v>
      </c>
    </row>
    <row r="861" spans="1:42" ht="15" customHeight="1" x14ac:dyDescent="0.25">
      <c r="A861" s="2" t="s">
        <v>1418</v>
      </c>
      <c r="B861" s="47">
        <v>44389</v>
      </c>
      <c r="C861" s="2" t="s">
        <v>6</v>
      </c>
      <c r="D861" s="2" t="s">
        <v>24</v>
      </c>
      <c r="E861" s="2" t="s">
        <v>194</v>
      </c>
      <c r="F861" s="2" t="s">
        <v>1025</v>
      </c>
      <c r="G861" s="2" t="s">
        <v>3</v>
      </c>
      <c r="H861" s="2" t="s">
        <v>2907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40565412.75</v>
      </c>
      <c r="R861" s="1">
        <v>0</v>
      </c>
      <c r="S861" s="1">
        <v>35399074.350000001</v>
      </c>
      <c r="T861" s="1">
        <v>0</v>
      </c>
      <c r="U861" s="2" t="s">
        <v>0</v>
      </c>
      <c r="V861" s="1">
        <v>0</v>
      </c>
      <c r="W861" s="1">
        <v>4453740</v>
      </c>
      <c r="X861" s="2" t="s">
        <v>0</v>
      </c>
      <c r="Y861" s="1">
        <v>712598.39999999991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41" t="s">
        <v>1</v>
      </c>
      <c r="AN861" s="2" t="s">
        <v>1</v>
      </c>
      <c r="AO861" s="141" t="s">
        <v>1</v>
      </c>
      <c r="AP861" s="2">
        <v>0</v>
      </c>
    </row>
    <row r="862" spans="1:42" ht="15" customHeight="1" x14ac:dyDescent="0.25">
      <c r="A862" s="2" t="s">
        <v>1419</v>
      </c>
      <c r="B862" s="47">
        <v>44389</v>
      </c>
      <c r="C862" s="2" t="s">
        <v>6</v>
      </c>
      <c r="D862" s="2" t="s">
        <v>24</v>
      </c>
      <c r="E862" s="2" t="s">
        <v>194</v>
      </c>
      <c r="F862" s="2" t="s">
        <v>1025</v>
      </c>
      <c r="G862" s="2" t="s">
        <v>3</v>
      </c>
      <c r="H862" s="2" t="s">
        <v>2908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2909</v>
      </c>
      <c r="P862" s="2" t="s">
        <v>2910</v>
      </c>
      <c r="Q862" s="1">
        <v>1814850000</v>
      </c>
      <c r="R862" s="1">
        <v>0</v>
      </c>
      <c r="S862" s="1">
        <v>1814850000</v>
      </c>
      <c r="T862" s="1">
        <v>0</v>
      </c>
      <c r="U862" s="2" t="s">
        <v>0</v>
      </c>
      <c r="V862" s="1">
        <v>0</v>
      </c>
      <c r="W862" s="1">
        <v>0</v>
      </c>
      <c r="X862" s="2" t="s">
        <v>0</v>
      </c>
      <c r="Y862" s="1">
        <v>0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41" t="s">
        <v>1</v>
      </c>
      <c r="AN862" s="2" t="s">
        <v>1</v>
      </c>
      <c r="AO862" s="141" t="s">
        <v>1</v>
      </c>
      <c r="AP862" s="2">
        <v>0</v>
      </c>
    </row>
    <row r="863" spans="1:42" ht="15" customHeight="1" x14ac:dyDescent="0.25">
      <c r="A863" s="2" t="s">
        <v>1420</v>
      </c>
      <c r="B863" s="47">
        <v>44389</v>
      </c>
      <c r="C863" s="2" t="s">
        <v>6</v>
      </c>
      <c r="D863" s="2" t="s">
        <v>24</v>
      </c>
      <c r="E863" s="2" t="s">
        <v>194</v>
      </c>
      <c r="F863" s="2" t="s">
        <v>1025</v>
      </c>
      <c r="G863" s="2" t="s">
        <v>3</v>
      </c>
      <c r="H863" s="2" t="s">
        <v>2911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238777625.59200004</v>
      </c>
      <c r="R863" s="1">
        <v>0</v>
      </c>
      <c r="S863" s="1">
        <v>193423053.90000004</v>
      </c>
      <c r="T863" s="1">
        <v>0</v>
      </c>
      <c r="U863" s="2" t="s">
        <v>0</v>
      </c>
      <c r="V863" s="1">
        <v>0</v>
      </c>
      <c r="W863" s="1">
        <v>39098768.700000003</v>
      </c>
      <c r="X863" s="2" t="s">
        <v>0</v>
      </c>
      <c r="Y863" s="1">
        <v>6255802.9919999996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41" t="s">
        <v>1</v>
      </c>
      <c r="AN863" s="2" t="s">
        <v>1</v>
      </c>
      <c r="AO863" s="141" t="s">
        <v>1</v>
      </c>
      <c r="AP863" s="2">
        <v>0</v>
      </c>
    </row>
    <row r="864" spans="1:42" ht="15" customHeight="1" x14ac:dyDescent="0.25">
      <c r="A864" s="2" t="s">
        <v>1421</v>
      </c>
      <c r="B864" s="47">
        <v>44389</v>
      </c>
      <c r="C864" s="2" t="s">
        <v>6</v>
      </c>
      <c r="D864" s="2" t="s">
        <v>24</v>
      </c>
      <c r="E864" s="2" t="s">
        <v>194</v>
      </c>
      <c r="F864" s="2" t="s">
        <v>1025</v>
      </c>
      <c r="G864" s="2" t="s">
        <v>3</v>
      </c>
      <c r="H864" s="2" t="s">
        <v>2912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1022</v>
      </c>
      <c r="P864" s="2" t="s">
        <v>2913</v>
      </c>
      <c r="Q864" s="1">
        <v>5975107.5</v>
      </c>
      <c r="R864" s="1">
        <v>0</v>
      </c>
      <c r="S864" s="1">
        <v>4154371.5</v>
      </c>
      <c r="T864" s="1">
        <v>1569600</v>
      </c>
      <c r="U864" s="2" t="s">
        <v>9</v>
      </c>
      <c r="V864" s="1">
        <v>251136</v>
      </c>
      <c r="W864" s="1">
        <v>0</v>
      </c>
      <c r="X864" s="2" t="s">
        <v>0</v>
      </c>
      <c r="Y864" s="1">
        <v>0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41" t="s">
        <v>1</v>
      </c>
      <c r="AN864" s="2" t="s">
        <v>1</v>
      </c>
      <c r="AO864" s="141" t="s">
        <v>1</v>
      </c>
      <c r="AP864" s="2">
        <v>0</v>
      </c>
    </row>
    <row r="865" spans="1:42" ht="15" customHeight="1" x14ac:dyDescent="0.25">
      <c r="A865" s="2" t="s">
        <v>1423</v>
      </c>
      <c r="B865" s="47">
        <v>44389</v>
      </c>
      <c r="C865" s="2" t="s">
        <v>6</v>
      </c>
      <c r="D865" s="2" t="s">
        <v>22</v>
      </c>
      <c r="E865" s="2" t="s">
        <v>192</v>
      </c>
      <c r="F865" s="2" t="s">
        <v>2914</v>
      </c>
      <c r="G865" s="2" t="s">
        <v>3</v>
      </c>
      <c r="H865" s="2" t="s">
        <v>2915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1392039992.3280001</v>
      </c>
      <c r="R865" s="1">
        <v>0</v>
      </c>
      <c r="S865" s="1">
        <v>1005451212.45</v>
      </c>
      <c r="T865" s="1">
        <v>0</v>
      </c>
      <c r="U865" s="2" t="s">
        <v>0</v>
      </c>
      <c r="V865" s="1">
        <v>0</v>
      </c>
      <c r="W865" s="1">
        <v>333266189.54999995</v>
      </c>
      <c r="X865" s="2" t="s">
        <v>0</v>
      </c>
      <c r="Y865" s="1">
        <v>53322590.328000002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41" t="s">
        <v>1</v>
      </c>
      <c r="AN865" s="2" t="s">
        <v>1</v>
      </c>
      <c r="AO865" s="141" t="s">
        <v>1</v>
      </c>
      <c r="AP865" s="2">
        <v>0</v>
      </c>
    </row>
    <row r="866" spans="1:42" ht="15" customHeight="1" x14ac:dyDescent="0.25">
      <c r="A866" s="2" t="s">
        <v>1425</v>
      </c>
      <c r="B866" s="47">
        <v>44389</v>
      </c>
      <c r="C866" s="2" t="s">
        <v>6</v>
      </c>
      <c r="D866" s="2" t="s">
        <v>22</v>
      </c>
      <c r="E866" s="2" t="s">
        <v>192</v>
      </c>
      <c r="F866" s="2" t="s">
        <v>2914</v>
      </c>
      <c r="G866" s="2" t="s">
        <v>3</v>
      </c>
      <c r="H866" s="2" t="s">
        <v>2916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2917</v>
      </c>
      <c r="P866" s="2" t="s">
        <v>2918</v>
      </c>
      <c r="Q866" s="1">
        <v>11778670.800000001</v>
      </c>
      <c r="R866" s="1">
        <v>0</v>
      </c>
      <c r="S866" s="1">
        <v>11778670.800000001</v>
      </c>
      <c r="T866" s="1">
        <v>0</v>
      </c>
      <c r="U866" s="2" t="s">
        <v>0</v>
      </c>
      <c r="V866" s="1">
        <v>0</v>
      </c>
      <c r="W866" s="1">
        <v>0</v>
      </c>
      <c r="X866" s="2" t="s">
        <v>0</v>
      </c>
      <c r="Y866" s="1">
        <v>0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41" t="s">
        <v>1</v>
      </c>
      <c r="AN866" s="2" t="s">
        <v>1</v>
      </c>
      <c r="AO866" s="141" t="s">
        <v>1</v>
      </c>
      <c r="AP866" s="2">
        <v>0</v>
      </c>
    </row>
    <row r="867" spans="1:42" ht="15" customHeight="1" x14ac:dyDescent="0.25">
      <c r="A867" s="2" t="s">
        <v>1426</v>
      </c>
      <c r="B867" s="47">
        <v>44389</v>
      </c>
      <c r="C867" s="2" t="s">
        <v>6</v>
      </c>
      <c r="D867" s="2" t="s">
        <v>22</v>
      </c>
      <c r="E867" s="2" t="s">
        <v>192</v>
      </c>
      <c r="F867" s="2" t="s">
        <v>2914</v>
      </c>
      <c r="G867" s="2" t="s">
        <v>3</v>
      </c>
      <c r="H867" s="2" t="s">
        <v>2919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676402658.55999994</v>
      </c>
      <c r="R867" s="1">
        <v>0</v>
      </c>
      <c r="S867" s="1">
        <v>450739785.25</v>
      </c>
      <c r="T867" s="1">
        <v>0</v>
      </c>
      <c r="U867" s="2" t="s">
        <v>0</v>
      </c>
      <c r="V867" s="1">
        <v>0</v>
      </c>
      <c r="W867" s="1">
        <v>194536959.75</v>
      </c>
      <c r="X867" s="2" t="s">
        <v>0</v>
      </c>
      <c r="Y867" s="1">
        <v>31125913.560000002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41" t="s">
        <v>1</v>
      </c>
      <c r="AN867" s="2" t="s">
        <v>1</v>
      </c>
      <c r="AO867" s="141" t="s">
        <v>1</v>
      </c>
      <c r="AP867" s="2">
        <v>0</v>
      </c>
    </row>
    <row r="868" spans="1:42" ht="15" customHeight="1" x14ac:dyDescent="0.25">
      <c r="A868" s="2" t="s">
        <v>1427</v>
      </c>
      <c r="B868" s="47">
        <v>44389</v>
      </c>
      <c r="C868" s="2" t="s">
        <v>6</v>
      </c>
      <c r="D868" s="2" t="s">
        <v>901</v>
      </c>
      <c r="E868" s="2" t="s">
        <v>902</v>
      </c>
      <c r="F868" s="2" t="s">
        <v>2920</v>
      </c>
      <c r="G868" s="2" t="s">
        <v>13</v>
      </c>
      <c r="H868" s="2" t="s">
        <v>1</v>
      </c>
      <c r="I868" s="1" t="s">
        <v>2921</v>
      </c>
      <c r="J868" s="1" t="s">
        <v>1</v>
      </c>
      <c r="K868" s="1" t="s">
        <v>2922</v>
      </c>
      <c r="L868" s="1" t="s">
        <v>2874</v>
      </c>
      <c r="M868" s="1">
        <v>106269179.40000001</v>
      </c>
      <c r="N868" s="2" t="s">
        <v>12</v>
      </c>
      <c r="O868" s="2" t="s">
        <v>2923</v>
      </c>
      <c r="P868" s="2" t="s">
        <v>2924</v>
      </c>
      <c r="Q868" s="1">
        <v>-14565888</v>
      </c>
      <c r="R868" s="1">
        <v>0</v>
      </c>
      <c r="S868" s="1">
        <v>0</v>
      </c>
      <c r="T868" s="1">
        <v>0</v>
      </c>
      <c r="U868" s="2" t="s">
        <v>0</v>
      </c>
      <c r="V868" s="1">
        <v>0</v>
      </c>
      <c r="W868" s="1">
        <v>-12556800</v>
      </c>
      <c r="X868" s="2" t="s">
        <v>9</v>
      </c>
      <c r="Y868" s="1">
        <v>-2009088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41" t="s">
        <v>1</v>
      </c>
      <c r="AN868" s="2" t="s">
        <v>1</v>
      </c>
      <c r="AO868" s="141" t="s">
        <v>1</v>
      </c>
      <c r="AP868" s="2">
        <v>0</v>
      </c>
    </row>
    <row r="869" spans="1:42" ht="15" customHeight="1" x14ac:dyDescent="0.25">
      <c r="A869" s="2" t="s">
        <v>1428</v>
      </c>
      <c r="B869" s="47">
        <v>44389</v>
      </c>
      <c r="C869" s="2" t="s">
        <v>6</v>
      </c>
      <c r="D869" s="2" t="s">
        <v>901</v>
      </c>
      <c r="E869" s="2" t="s">
        <v>902</v>
      </c>
      <c r="F869" s="2" t="s">
        <v>2920</v>
      </c>
      <c r="G869" s="2" t="s">
        <v>3</v>
      </c>
      <c r="H869" s="2" t="s">
        <v>2925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1">
        <v>2166655541.638</v>
      </c>
      <c r="R869" s="1">
        <v>0</v>
      </c>
      <c r="S869" s="1">
        <v>1643131472.1000004</v>
      </c>
      <c r="T869" s="1">
        <v>0</v>
      </c>
      <c r="U869" s="2" t="s">
        <v>0</v>
      </c>
      <c r="V869" s="1">
        <v>0</v>
      </c>
      <c r="W869" s="1">
        <v>451313853.04999995</v>
      </c>
      <c r="X869" s="2" t="s">
        <v>9</v>
      </c>
      <c r="Y869" s="1">
        <v>72210216.487999961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41" t="s">
        <v>1</v>
      </c>
      <c r="AN869" s="2" t="s">
        <v>1</v>
      </c>
      <c r="AO869" s="141" t="s">
        <v>1</v>
      </c>
      <c r="AP869" s="2">
        <v>0</v>
      </c>
    </row>
    <row r="870" spans="1:42" ht="15" customHeight="1" x14ac:dyDescent="0.25">
      <c r="A870" s="2" t="s">
        <v>1429</v>
      </c>
      <c r="B870" s="47">
        <v>44389</v>
      </c>
      <c r="C870" s="2" t="s">
        <v>27</v>
      </c>
      <c r="D870" s="2" t="s">
        <v>901</v>
      </c>
      <c r="E870" s="2" t="s">
        <v>905</v>
      </c>
      <c r="F870" s="2" t="s">
        <v>2926</v>
      </c>
      <c r="G870" s="2" t="s">
        <v>3</v>
      </c>
      <c r="H870" s="2" t="s">
        <v>2927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98</v>
      </c>
      <c r="P870" s="2" t="s">
        <v>1</v>
      </c>
      <c r="Q870" s="1">
        <v>148264677.59999999</v>
      </c>
      <c r="R870" s="1">
        <v>0</v>
      </c>
      <c r="S870" s="1">
        <v>15434400</v>
      </c>
      <c r="T870" s="1">
        <v>0</v>
      </c>
      <c r="U870" s="2" t="s">
        <v>0</v>
      </c>
      <c r="V870" s="1">
        <v>0</v>
      </c>
      <c r="W870" s="1">
        <v>114508860</v>
      </c>
      <c r="X870" s="2" t="s">
        <v>9</v>
      </c>
      <c r="Y870" s="1">
        <v>18321417.600000001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41" t="s">
        <v>1</v>
      </c>
      <c r="AN870" s="2" t="s">
        <v>1</v>
      </c>
      <c r="AO870" s="141" t="s">
        <v>1</v>
      </c>
      <c r="AP870" s="2">
        <v>0</v>
      </c>
    </row>
    <row r="871" spans="1:42" ht="15" customHeight="1" x14ac:dyDescent="0.25">
      <c r="A871" s="2" t="s">
        <v>1430</v>
      </c>
      <c r="B871" s="47">
        <v>44389</v>
      </c>
      <c r="C871" s="2" t="s">
        <v>6</v>
      </c>
      <c r="D871" s="2" t="s">
        <v>19</v>
      </c>
      <c r="E871" s="2" t="s">
        <v>185</v>
      </c>
      <c r="F871" s="2" t="s">
        <v>1050</v>
      </c>
      <c r="G871" s="2" t="s">
        <v>3</v>
      </c>
      <c r="H871" s="2" t="s">
        <v>2928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1338999908.4099998</v>
      </c>
      <c r="R871" s="1">
        <v>0</v>
      </c>
      <c r="S871" s="1">
        <v>905836191.60000014</v>
      </c>
      <c r="T871" s="1">
        <v>0</v>
      </c>
      <c r="U871" s="2" t="s">
        <v>0</v>
      </c>
      <c r="V871" s="1">
        <v>0</v>
      </c>
      <c r="W871" s="1">
        <v>373416997.25</v>
      </c>
      <c r="X871" s="2" t="s">
        <v>9</v>
      </c>
      <c r="Y871" s="1">
        <v>59746719.560000002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41" t="s">
        <v>1</v>
      </c>
      <c r="AN871" s="2" t="s">
        <v>1</v>
      </c>
      <c r="AO871" s="141" t="s">
        <v>1</v>
      </c>
      <c r="AP871" s="2">
        <v>0</v>
      </c>
    </row>
    <row r="872" spans="1:42" ht="15" customHeight="1" x14ac:dyDescent="0.25">
      <c r="A872" s="2" t="s">
        <v>1431</v>
      </c>
      <c r="B872" s="47">
        <v>44389</v>
      </c>
      <c r="C872" s="2" t="s">
        <v>6</v>
      </c>
      <c r="D872" s="2" t="s">
        <v>17</v>
      </c>
      <c r="E872" s="2" t="s">
        <v>183</v>
      </c>
      <c r="F872" s="2" t="s">
        <v>2929</v>
      </c>
      <c r="G872" s="2" t="s">
        <v>3</v>
      </c>
      <c r="H872" s="2" t="s">
        <v>2930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98</v>
      </c>
      <c r="P872" s="2" t="s">
        <v>1</v>
      </c>
      <c r="Q872" s="1">
        <v>0</v>
      </c>
      <c r="R872" s="1">
        <v>0</v>
      </c>
      <c r="S872" s="1">
        <v>0</v>
      </c>
      <c r="T872" s="1">
        <v>0</v>
      </c>
      <c r="U872" s="2" t="s">
        <v>0</v>
      </c>
      <c r="V872" s="1">
        <v>0</v>
      </c>
      <c r="W872" s="1">
        <v>0</v>
      </c>
      <c r="X872" s="2" t="s">
        <v>0</v>
      </c>
      <c r="Y872" s="1">
        <v>0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41" t="s">
        <v>1</v>
      </c>
      <c r="AN872" s="2" t="s">
        <v>1</v>
      </c>
      <c r="AO872" s="141" t="s">
        <v>1</v>
      </c>
      <c r="AP872" s="2">
        <v>0</v>
      </c>
    </row>
    <row r="873" spans="1:42" ht="15" customHeight="1" x14ac:dyDescent="0.25">
      <c r="A873" s="2" t="s">
        <v>1432</v>
      </c>
      <c r="B873" s="47">
        <v>44389</v>
      </c>
      <c r="C873" s="2" t="s">
        <v>6</v>
      </c>
      <c r="D873" s="2" t="s">
        <v>10</v>
      </c>
      <c r="E873" s="2" t="s">
        <v>178</v>
      </c>
      <c r="F873" s="2" t="s">
        <v>2931</v>
      </c>
      <c r="G873" s="2" t="s">
        <v>13</v>
      </c>
      <c r="H873" s="2" t="s">
        <v>1</v>
      </c>
      <c r="I873" s="1" t="s">
        <v>1039</v>
      </c>
      <c r="J873" s="1" t="s">
        <v>1</v>
      </c>
      <c r="K873" s="1" t="s">
        <v>2932</v>
      </c>
      <c r="L873" s="1" t="s">
        <v>2749</v>
      </c>
      <c r="M873" s="1">
        <v>15249056.4</v>
      </c>
      <c r="N873" s="2" t="s">
        <v>12</v>
      </c>
      <c r="O873" s="2" t="s">
        <v>2933</v>
      </c>
      <c r="P873" s="2" t="s">
        <v>2934</v>
      </c>
      <c r="Q873" s="1">
        <v>-9312306</v>
      </c>
      <c r="R873" s="1">
        <v>0</v>
      </c>
      <c r="S873" s="1">
        <v>0</v>
      </c>
      <c r="T873" s="1">
        <v>0</v>
      </c>
      <c r="U873" s="2" t="s">
        <v>0</v>
      </c>
      <c r="V873" s="1">
        <v>0</v>
      </c>
      <c r="W873" s="1">
        <v>-8027850</v>
      </c>
      <c r="X873" s="2" t="s">
        <v>9</v>
      </c>
      <c r="Y873" s="1">
        <v>-1284456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41" t="s">
        <v>1</v>
      </c>
      <c r="AN873" s="2" t="s">
        <v>1</v>
      </c>
      <c r="AO873" s="141" t="s">
        <v>1</v>
      </c>
      <c r="AP873" s="2">
        <v>0</v>
      </c>
    </row>
    <row r="874" spans="1:42" ht="15" customHeight="1" x14ac:dyDescent="0.25">
      <c r="A874" s="2" t="s">
        <v>1433</v>
      </c>
      <c r="B874" s="47">
        <v>44389</v>
      </c>
      <c r="C874" s="2" t="s">
        <v>6</v>
      </c>
      <c r="D874" s="2" t="s">
        <v>10</v>
      </c>
      <c r="E874" s="2" t="s">
        <v>178</v>
      </c>
      <c r="F874" s="2" t="s">
        <v>2931</v>
      </c>
      <c r="G874" s="2" t="s">
        <v>3</v>
      </c>
      <c r="H874" s="2" t="s">
        <v>2935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43563839.25</v>
      </c>
      <c r="R874" s="1">
        <v>0</v>
      </c>
      <c r="S874" s="1">
        <v>17485589.25</v>
      </c>
      <c r="T874" s="1">
        <v>0</v>
      </c>
      <c r="U874" s="2" t="s">
        <v>0</v>
      </c>
      <c r="V874" s="1">
        <v>0</v>
      </c>
      <c r="W874" s="1">
        <v>22481250</v>
      </c>
      <c r="X874" s="2" t="s">
        <v>9</v>
      </c>
      <c r="Y874" s="1">
        <v>3597000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41" t="s">
        <v>1</v>
      </c>
      <c r="AN874" s="2" t="s">
        <v>1</v>
      </c>
      <c r="AO874" s="141" t="s">
        <v>1</v>
      </c>
      <c r="AP874" s="2">
        <v>0</v>
      </c>
    </row>
    <row r="875" spans="1:42" ht="15" customHeight="1" x14ac:dyDescent="0.25">
      <c r="A875" s="2" t="s">
        <v>1434</v>
      </c>
      <c r="B875" s="47">
        <v>44389</v>
      </c>
      <c r="C875" s="2" t="s">
        <v>6</v>
      </c>
      <c r="D875" s="2" t="s">
        <v>10</v>
      </c>
      <c r="E875" s="2" t="s">
        <v>178</v>
      </c>
      <c r="F875" s="2" t="s">
        <v>2931</v>
      </c>
      <c r="G875" s="2" t="s">
        <v>3</v>
      </c>
      <c r="H875" s="2" t="s">
        <v>2936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</v>
      </c>
      <c r="P875" s="2" t="s">
        <v>1</v>
      </c>
      <c r="Q875" s="1">
        <v>159055775.69999999</v>
      </c>
      <c r="R875" s="1">
        <v>0</v>
      </c>
      <c r="S875" s="1">
        <v>103413324.90000001</v>
      </c>
      <c r="T875" s="1">
        <v>0</v>
      </c>
      <c r="U875" s="2" t="s">
        <v>0</v>
      </c>
      <c r="V875" s="1">
        <v>0</v>
      </c>
      <c r="W875" s="1">
        <v>47967630</v>
      </c>
      <c r="X875" s="2" t="s">
        <v>0</v>
      </c>
      <c r="Y875" s="1">
        <v>7674820.8000000017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41" t="s">
        <v>1</v>
      </c>
      <c r="AN875" s="2" t="s">
        <v>1</v>
      </c>
      <c r="AO875" s="141" t="s">
        <v>1</v>
      </c>
      <c r="AP875" s="2">
        <v>0</v>
      </c>
    </row>
    <row r="876" spans="1:42" ht="15" customHeight="1" x14ac:dyDescent="0.25">
      <c r="A876" s="2" t="s">
        <v>1436</v>
      </c>
      <c r="B876" s="47">
        <v>44389</v>
      </c>
      <c r="C876" s="2" t="s">
        <v>6</v>
      </c>
      <c r="D876" s="2" t="s">
        <v>10</v>
      </c>
      <c r="E876" s="2" t="s">
        <v>178</v>
      </c>
      <c r="F876" s="2" t="s">
        <v>2931</v>
      </c>
      <c r="G876" s="2" t="s">
        <v>3</v>
      </c>
      <c r="H876" s="2" t="s">
        <v>1093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2937</v>
      </c>
      <c r="P876" s="2" t="s">
        <v>2938</v>
      </c>
      <c r="Q876" s="1">
        <v>13903255.199999999</v>
      </c>
      <c r="R876" s="1">
        <v>0</v>
      </c>
      <c r="S876" s="1">
        <v>490500</v>
      </c>
      <c r="T876" s="1">
        <v>0</v>
      </c>
      <c r="U876" s="2" t="s">
        <v>0</v>
      </c>
      <c r="V876" s="1">
        <v>0</v>
      </c>
      <c r="W876" s="1">
        <v>11562720</v>
      </c>
      <c r="X876" s="2" t="s">
        <v>9</v>
      </c>
      <c r="Y876" s="1">
        <v>1850035.2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41" t="s">
        <v>1</v>
      </c>
      <c r="AN876" s="2" t="s">
        <v>1</v>
      </c>
      <c r="AO876" s="141" t="s">
        <v>1</v>
      </c>
      <c r="AP876" s="2">
        <v>0</v>
      </c>
    </row>
    <row r="877" spans="1:42" ht="15" customHeight="1" x14ac:dyDescent="0.25">
      <c r="A877" s="2" t="s">
        <v>1438</v>
      </c>
      <c r="B877" s="47">
        <v>44389</v>
      </c>
      <c r="C877" s="2" t="s">
        <v>6</v>
      </c>
      <c r="D877" s="2" t="s">
        <v>7</v>
      </c>
      <c r="E877" s="2" t="s">
        <v>736</v>
      </c>
      <c r="F877" s="2" t="s">
        <v>2939</v>
      </c>
      <c r="G877" s="2" t="s">
        <v>3</v>
      </c>
      <c r="H877" s="2" t="s">
        <v>2940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1">
        <v>372440106.79999995</v>
      </c>
      <c r="R877" s="1">
        <v>0</v>
      </c>
      <c r="S877" s="1">
        <v>259689000</v>
      </c>
      <c r="T877" s="1">
        <v>0</v>
      </c>
      <c r="U877" s="2" t="s">
        <v>0</v>
      </c>
      <c r="V877" s="1">
        <v>0</v>
      </c>
      <c r="W877" s="1">
        <v>97199230</v>
      </c>
      <c r="X877" s="2" t="s">
        <v>0</v>
      </c>
      <c r="Y877" s="1">
        <v>15551876.799999999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41" t="s">
        <v>1</v>
      </c>
      <c r="AN877" s="2" t="s">
        <v>1</v>
      </c>
      <c r="AO877" s="141" t="s">
        <v>1</v>
      </c>
      <c r="AP877" s="2">
        <v>0</v>
      </c>
    </row>
    <row r="878" spans="1:42" ht="15" customHeight="1" x14ac:dyDescent="0.25">
      <c r="A878" s="2" t="s">
        <v>1439</v>
      </c>
      <c r="B878" s="47">
        <v>44389</v>
      </c>
      <c r="C878" s="2" t="s">
        <v>6</v>
      </c>
      <c r="D878" s="2" t="s">
        <v>5</v>
      </c>
      <c r="E878" s="2" t="s">
        <v>175</v>
      </c>
      <c r="F878" s="2" t="s">
        <v>1176</v>
      </c>
      <c r="G878" s="2" t="s">
        <v>3</v>
      </c>
      <c r="H878" s="2" t="s">
        <v>2941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1087468459.1200001</v>
      </c>
      <c r="R878" s="1">
        <v>0</v>
      </c>
      <c r="S878" s="1">
        <v>943911106.75000012</v>
      </c>
      <c r="T878" s="1">
        <v>0</v>
      </c>
      <c r="U878" s="2" t="s">
        <v>0</v>
      </c>
      <c r="V878" s="1">
        <v>0</v>
      </c>
      <c r="W878" s="1">
        <v>123756338.25</v>
      </c>
      <c r="X878" s="2" t="s">
        <v>0</v>
      </c>
      <c r="Y878" s="1">
        <v>19801014.120000001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41" t="s">
        <v>1</v>
      </c>
      <c r="AN878" s="2" t="s">
        <v>1</v>
      </c>
      <c r="AO878" s="141" t="s">
        <v>1</v>
      </c>
      <c r="AP878" s="2">
        <v>0</v>
      </c>
    </row>
    <row r="879" spans="1:42" ht="15" customHeight="1" x14ac:dyDescent="0.25">
      <c r="A879" s="2" t="s">
        <v>1440</v>
      </c>
      <c r="B879" s="47">
        <v>44389</v>
      </c>
      <c r="C879" s="2" t="s">
        <v>6</v>
      </c>
      <c r="D879" s="2" t="s">
        <v>1245</v>
      </c>
      <c r="E879" s="2" t="s">
        <v>1246</v>
      </c>
      <c r="F879" s="2" t="s">
        <v>2942</v>
      </c>
      <c r="G879" s="2" t="s">
        <v>3</v>
      </c>
      <c r="H879" s="2" t="s">
        <v>2943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22367325</v>
      </c>
      <c r="R879" s="1">
        <v>0</v>
      </c>
      <c r="S879" s="1">
        <v>22367325</v>
      </c>
      <c r="T879" s="1">
        <v>0</v>
      </c>
      <c r="U879" s="2" t="s">
        <v>0</v>
      </c>
      <c r="V879" s="1">
        <v>0</v>
      </c>
      <c r="W879" s="1">
        <v>0</v>
      </c>
      <c r="X879" s="2" t="s">
        <v>0</v>
      </c>
      <c r="Y879" s="1">
        <v>0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41" t="s">
        <v>1</v>
      </c>
      <c r="AN879" s="2" t="s">
        <v>1</v>
      </c>
      <c r="AO879" s="141" t="s">
        <v>1</v>
      </c>
      <c r="AP879" s="2">
        <v>0</v>
      </c>
    </row>
    <row r="880" spans="1:42" ht="15" customHeight="1" x14ac:dyDescent="0.25">
      <c r="A880" s="2" t="s">
        <v>1441</v>
      </c>
      <c r="B880" s="47">
        <v>44389</v>
      </c>
      <c r="C880" s="2" t="s">
        <v>6</v>
      </c>
      <c r="D880" s="2" t="s">
        <v>1245</v>
      </c>
      <c r="E880" s="2" t="s">
        <v>1246</v>
      </c>
      <c r="F880" s="2" t="s">
        <v>2942</v>
      </c>
      <c r="G880" s="2" t="s">
        <v>3</v>
      </c>
      <c r="H880" s="2" t="s">
        <v>2944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26976053.149999999</v>
      </c>
      <c r="R880" s="1">
        <v>0</v>
      </c>
      <c r="S880" s="1">
        <v>24560944.75</v>
      </c>
      <c r="T880" s="1">
        <v>0</v>
      </c>
      <c r="U880" s="2" t="s">
        <v>0</v>
      </c>
      <c r="V880" s="1">
        <v>0</v>
      </c>
      <c r="W880" s="1">
        <v>2081990</v>
      </c>
      <c r="X880" s="2" t="s">
        <v>9</v>
      </c>
      <c r="Y880" s="1">
        <v>333118.40000000002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41" t="s">
        <v>1</v>
      </c>
      <c r="AN880" s="2" t="s">
        <v>1</v>
      </c>
      <c r="AO880" s="141" t="s">
        <v>1</v>
      </c>
      <c r="AP880" s="2">
        <v>0</v>
      </c>
    </row>
    <row r="881" spans="1:44" ht="15" customHeight="1" x14ac:dyDescent="0.25">
      <c r="A881" s="2" t="s">
        <v>1442</v>
      </c>
      <c r="B881" s="47">
        <v>44389</v>
      </c>
      <c r="C881" s="2" t="s">
        <v>6</v>
      </c>
      <c r="D881" s="2" t="s">
        <v>1245</v>
      </c>
      <c r="E881" s="2" t="s">
        <v>1246</v>
      </c>
      <c r="F881" s="2" t="s">
        <v>2942</v>
      </c>
      <c r="G881" s="2" t="s">
        <v>3</v>
      </c>
      <c r="H881" s="2" t="s">
        <v>2945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102093651</v>
      </c>
      <c r="R881" s="1">
        <v>0</v>
      </c>
      <c r="S881" s="1">
        <v>74744679</v>
      </c>
      <c r="T881" s="1">
        <v>0</v>
      </c>
      <c r="U881" s="2" t="s">
        <v>0</v>
      </c>
      <c r="V881" s="1">
        <v>0</v>
      </c>
      <c r="W881" s="1">
        <v>23576700</v>
      </c>
      <c r="X881" s="2" t="s">
        <v>0</v>
      </c>
      <c r="Y881" s="1">
        <v>3772272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41" t="s">
        <v>1</v>
      </c>
      <c r="AN881" s="2" t="s">
        <v>1</v>
      </c>
      <c r="AO881" s="141" t="s">
        <v>1</v>
      </c>
      <c r="AP881" s="2">
        <v>0</v>
      </c>
    </row>
    <row r="882" spans="1:44" ht="15" customHeight="1" x14ac:dyDescent="0.25">
      <c r="A882" s="2" t="s">
        <v>1443</v>
      </c>
      <c r="B882" s="47">
        <v>44389</v>
      </c>
      <c r="C882" s="2" t="s">
        <v>6</v>
      </c>
      <c r="D882" s="2" t="s">
        <v>1245</v>
      </c>
      <c r="E882" s="2" t="s">
        <v>1246</v>
      </c>
      <c r="F882" s="2" t="s">
        <v>2942</v>
      </c>
      <c r="G882" s="2" t="s">
        <v>3</v>
      </c>
      <c r="H882" s="2" t="s">
        <v>2946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36402359.399999999</v>
      </c>
      <c r="R882" s="1">
        <v>0</v>
      </c>
      <c r="S882" s="1">
        <v>17125317</v>
      </c>
      <c r="T882" s="1">
        <v>0</v>
      </c>
      <c r="U882" s="2" t="s">
        <v>0</v>
      </c>
      <c r="V882" s="1">
        <v>0</v>
      </c>
      <c r="W882" s="1">
        <v>16618140</v>
      </c>
      <c r="X882" s="2" t="s">
        <v>0</v>
      </c>
      <c r="Y882" s="1">
        <v>2658902.4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41" t="s">
        <v>1</v>
      </c>
      <c r="AN882" s="2" t="s">
        <v>1</v>
      </c>
      <c r="AO882" s="141" t="s">
        <v>1</v>
      </c>
      <c r="AP882" s="2">
        <v>0</v>
      </c>
    </row>
    <row r="883" spans="1:44" ht="15" customHeight="1" x14ac:dyDescent="0.25">
      <c r="A883" s="2" t="s">
        <v>1444</v>
      </c>
      <c r="B883" s="47">
        <v>44389</v>
      </c>
      <c r="C883" s="2" t="s">
        <v>6</v>
      </c>
      <c r="D883" s="2" t="s">
        <v>1245</v>
      </c>
      <c r="E883" s="2" t="s">
        <v>1246</v>
      </c>
      <c r="F883" s="2" t="s">
        <v>2942</v>
      </c>
      <c r="G883" s="2" t="s">
        <v>3</v>
      </c>
      <c r="H883" s="2" t="s">
        <v>2947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</v>
      </c>
      <c r="P883" s="2" t="s">
        <v>1</v>
      </c>
      <c r="Q883" s="1">
        <v>14236533.6</v>
      </c>
      <c r="R883" s="1">
        <v>0</v>
      </c>
      <c r="S883" s="1">
        <v>10412988</v>
      </c>
      <c r="T883" s="1">
        <v>0</v>
      </c>
      <c r="U883" s="2" t="s">
        <v>0</v>
      </c>
      <c r="V883" s="1">
        <v>0</v>
      </c>
      <c r="W883" s="1">
        <v>3296160</v>
      </c>
      <c r="X883" s="2" t="s">
        <v>0</v>
      </c>
      <c r="Y883" s="1">
        <v>527385.59999999998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41" t="s">
        <v>1</v>
      </c>
      <c r="AN883" s="2" t="s">
        <v>1</v>
      </c>
      <c r="AO883" s="141" t="s">
        <v>1</v>
      </c>
      <c r="AP883" s="2">
        <v>0</v>
      </c>
    </row>
    <row r="884" spans="1:44" ht="15" customHeight="1" x14ac:dyDescent="0.25">
      <c r="A884" s="2" t="s">
        <v>1445</v>
      </c>
      <c r="B884" s="47">
        <v>44389</v>
      </c>
      <c r="C884" s="2" t="s">
        <v>6</v>
      </c>
      <c r="D884" s="2" t="s">
        <v>1245</v>
      </c>
      <c r="E884" s="2" t="s">
        <v>1246</v>
      </c>
      <c r="F884" s="2" t="s">
        <v>2942</v>
      </c>
      <c r="G884" s="2" t="s">
        <v>3</v>
      </c>
      <c r="H884" s="2" t="s">
        <v>2948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54021658.950000003</v>
      </c>
      <c r="R884" s="1">
        <v>0</v>
      </c>
      <c r="S884" s="1">
        <v>39800952.149999999</v>
      </c>
      <c r="T884" s="1">
        <v>0</v>
      </c>
      <c r="U884" s="2" t="s">
        <v>0</v>
      </c>
      <c r="V884" s="1">
        <v>0</v>
      </c>
      <c r="W884" s="1">
        <v>12259230</v>
      </c>
      <c r="X884" s="2" t="s">
        <v>9</v>
      </c>
      <c r="Y884" s="1">
        <v>1961476.7999999998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41" t="s">
        <v>1</v>
      </c>
      <c r="AN884" s="2" t="s">
        <v>1</v>
      </c>
      <c r="AO884" s="141" t="s">
        <v>1</v>
      </c>
      <c r="AP884" s="2">
        <v>0</v>
      </c>
    </row>
    <row r="885" spans="1:44" ht="15" customHeight="1" x14ac:dyDescent="0.25">
      <c r="A885" s="2" t="s">
        <v>1448</v>
      </c>
      <c r="B885" s="47">
        <v>44389</v>
      </c>
      <c r="C885" s="2" t="s">
        <v>6</v>
      </c>
      <c r="D885" s="2" t="s">
        <v>1245</v>
      </c>
      <c r="E885" s="2" t="s">
        <v>1246</v>
      </c>
      <c r="F885" s="2" t="s">
        <v>2942</v>
      </c>
      <c r="G885" s="2" t="s">
        <v>3</v>
      </c>
      <c r="H885" s="2" t="s">
        <v>2949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2950</v>
      </c>
      <c r="P885" s="2" t="s">
        <v>2951</v>
      </c>
      <c r="Q885" s="1">
        <v>13085199.300000001</v>
      </c>
      <c r="R885" s="1">
        <v>0</v>
      </c>
      <c r="S885" s="1">
        <v>6564688.5</v>
      </c>
      <c r="T885" s="1">
        <v>0</v>
      </c>
      <c r="U885" s="2" t="s">
        <v>0</v>
      </c>
      <c r="V885" s="1">
        <v>0</v>
      </c>
      <c r="W885" s="1">
        <v>5621130</v>
      </c>
      <c r="X885" s="2" t="s">
        <v>9</v>
      </c>
      <c r="Y885" s="1">
        <v>899380.8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41" t="s">
        <v>1</v>
      </c>
      <c r="AN885" s="2" t="s">
        <v>1</v>
      </c>
      <c r="AO885" s="141" t="s">
        <v>1</v>
      </c>
      <c r="AP885" s="2">
        <v>0</v>
      </c>
    </row>
    <row r="886" spans="1:44" ht="15" customHeight="1" x14ac:dyDescent="0.25">
      <c r="A886" s="2" t="s">
        <v>1449</v>
      </c>
      <c r="B886" s="47">
        <v>44389</v>
      </c>
      <c r="C886" s="2" t="s">
        <v>6</v>
      </c>
      <c r="D886" s="2" t="s">
        <v>1245</v>
      </c>
      <c r="E886" s="2" t="s">
        <v>1246</v>
      </c>
      <c r="F886" s="2" t="s">
        <v>2942</v>
      </c>
      <c r="G886" s="2" t="s">
        <v>3</v>
      </c>
      <c r="H886" s="2" t="s">
        <v>2952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48430008</v>
      </c>
      <c r="R886" s="1">
        <v>0</v>
      </c>
      <c r="S886" s="1">
        <v>38795280</v>
      </c>
      <c r="T886" s="1">
        <v>0</v>
      </c>
      <c r="U886" s="2" t="s">
        <v>0</v>
      </c>
      <c r="V886" s="1">
        <v>0</v>
      </c>
      <c r="W886" s="1">
        <v>8305800</v>
      </c>
      <c r="X886" s="2" t="s">
        <v>0</v>
      </c>
      <c r="Y886" s="1">
        <v>1328928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41" t="s">
        <v>1</v>
      </c>
      <c r="AN886" s="2" t="s">
        <v>1</v>
      </c>
      <c r="AO886" s="141" t="s">
        <v>1</v>
      </c>
      <c r="AP886" s="2">
        <v>0</v>
      </c>
    </row>
    <row r="887" spans="1:44" ht="15" customHeight="1" x14ac:dyDescent="0.25">
      <c r="A887" s="2" t="s">
        <v>1450</v>
      </c>
      <c r="B887" s="47">
        <v>44389</v>
      </c>
      <c r="C887" s="2" t="s">
        <v>6</v>
      </c>
      <c r="D887" s="2" t="s">
        <v>1245</v>
      </c>
      <c r="E887" s="2" t="s">
        <v>1246</v>
      </c>
      <c r="F887" s="2" t="s">
        <v>2942</v>
      </c>
      <c r="G887" s="2" t="s">
        <v>3</v>
      </c>
      <c r="H887" s="2" t="s">
        <v>2953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34974971.700000003</v>
      </c>
      <c r="R887" s="1">
        <v>0</v>
      </c>
      <c r="S887" s="1">
        <v>34974971.700000003</v>
      </c>
      <c r="T887" s="1">
        <v>0</v>
      </c>
      <c r="U887" s="2" t="s">
        <v>0</v>
      </c>
      <c r="V887" s="1">
        <v>0</v>
      </c>
      <c r="W887" s="1">
        <v>0</v>
      </c>
      <c r="X887" s="2" t="s">
        <v>0</v>
      </c>
      <c r="Y887" s="1">
        <v>0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41" t="s">
        <v>1</v>
      </c>
      <c r="AN887" s="2" t="s">
        <v>1</v>
      </c>
      <c r="AO887" s="141" t="s">
        <v>1</v>
      </c>
      <c r="AP887" s="2">
        <v>0</v>
      </c>
    </row>
    <row r="888" spans="1:44" ht="15" customHeight="1" x14ac:dyDescent="0.25">
      <c r="A888" s="2" t="s">
        <v>1451</v>
      </c>
      <c r="B888" s="47">
        <v>44389</v>
      </c>
      <c r="C888" s="2" t="s">
        <v>6</v>
      </c>
      <c r="D888" s="2" t="s">
        <v>1245</v>
      </c>
      <c r="E888" s="2" t="s">
        <v>1246</v>
      </c>
      <c r="F888" s="2" t="s">
        <v>2942</v>
      </c>
      <c r="G888" s="2" t="s">
        <v>3</v>
      </c>
      <c r="H888" s="2" t="s">
        <v>2954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45087446.700000003</v>
      </c>
      <c r="R888" s="1">
        <v>0</v>
      </c>
      <c r="S888" s="1">
        <v>37440355.5</v>
      </c>
      <c r="T888" s="1">
        <v>0</v>
      </c>
      <c r="U888" s="2" t="s">
        <v>0</v>
      </c>
      <c r="V888" s="1">
        <v>0</v>
      </c>
      <c r="W888" s="1">
        <v>6592320</v>
      </c>
      <c r="X888" s="2" t="s">
        <v>0</v>
      </c>
      <c r="Y888" s="1">
        <v>1054771.2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41" t="s">
        <v>1</v>
      </c>
      <c r="AN888" s="2" t="s">
        <v>1</v>
      </c>
      <c r="AO888" s="141" t="s">
        <v>1</v>
      </c>
      <c r="AP888" s="2">
        <v>0</v>
      </c>
    </row>
    <row r="889" spans="1:44" ht="15" customHeight="1" x14ac:dyDescent="0.25">
      <c r="A889" s="2" t="s">
        <v>1453</v>
      </c>
      <c r="B889" s="46">
        <v>44389</v>
      </c>
      <c r="C889" s="2" t="s">
        <v>6</v>
      </c>
      <c r="D889" s="2" t="s">
        <v>1245</v>
      </c>
      <c r="E889" s="2" t="s">
        <v>1246</v>
      </c>
      <c r="F889" s="59" t="s">
        <v>2942</v>
      </c>
      <c r="G889" s="2" t="s">
        <v>3</v>
      </c>
      <c r="H889" s="2" t="s">
        <v>2955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77579474.699999988</v>
      </c>
      <c r="R889" s="1">
        <v>0</v>
      </c>
      <c r="S889" s="1">
        <v>53906113.5</v>
      </c>
      <c r="T889" s="1">
        <v>0</v>
      </c>
      <c r="U889" s="2" t="s">
        <v>0</v>
      </c>
      <c r="V889" s="1">
        <v>0</v>
      </c>
      <c r="W889" s="1">
        <v>20408070</v>
      </c>
      <c r="X889" s="2" t="s">
        <v>0</v>
      </c>
      <c r="Y889" s="1">
        <v>3265291.2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140" t="s">
        <v>0</v>
      </c>
      <c r="AK889" s="1">
        <v>0</v>
      </c>
      <c r="AL889" s="1">
        <v>0</v>
      </c>
      <c r="AM889" s="140" t="s">
        <v>1</v>
      </c>
      <c r="AN889" s="140" t="s">
        <v>1</v>
      </c>
      <c r="AO889" s="140" t="s">
        <v>1</v>
      </c>
      <c r="AP889" s="140">
        <v>0</v>
      </c>
      <c r="AQ889" s="101"/>
      <c r="AR889" s="7"/>
    </row>
    <row r="890" spans="1:44" ht="15" customHeight="1" x14ac:dyDescent="0.25">
      <c r="A890" s="2" t="s">
        <v>1455</v>
      </c>
      <c r="B890" s="47">
        <v>44389</v>
      </c>
      <c r="C890" s="2" t="s">
        <v>6</v>
      </c>
      <c r="D890" s="2" t="s">
        <v>890</v>
      </c>
      <c r="E890" s="2" t="s">
        <v>856</v>
      </c>
      <c r="F890" s="2" t="s">
        <v>2956</v>
      </c>
      <c r="G890" s="2" t="s">
        <v>3</v>
      </c>
      <c r="H890" s="2" t="s">
        <v>1127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98</v>
      </c>
      <c r="P890" s="2" t="s">
        <v>1</v>
      </c>
      <c r="Q890" s="1"/>
      <c r="R890" s="1">
        <v>0</v>
      </c>
      <c r="S890" s="1"/>
      <c r="T890" s="1">
        <v>0</v>
      </c>
      <c r="U890" s="2" t="s">
        <v>0</v>
      </c>
      <c r="V890" s="1">
        <v>0</v>
      </c>
      <c r="W890" s="1">
        <v>0</v>
      </c>
      <c r="X890" s="2" t="s">
        <v>9</v>
      </c>
      <c r="Y890" s="1">
        <v>0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41"/>
      <c r="AN890" s="2"/>
      <c r="AO890" s="141"/>
      <c r="AP890" s="2">
        <v>0</v>
      </c>
    </row>
    <row r="891" spans="1:44" ht="15" customHeight="1" x14ac:dyDescent="0.25">
      <c r="A891" s="2" t="s">
        <v>1456</v>
      </c>
      <c r="B891" s="47">
        <v>44390</v>
      </c>
      <c r="C891" s="2" t="s">
        <v>6</v>
      </c>
      <c r="D891" s="2" t="s">
        <v>49</v>
      </c>
      <c r="E891" s="2" t="s">
        <v>230</v>
      </c>
      <c r="F891" s="2" t="s">
        <v>1145</v>
      </c>
      <c r="G891" s="2" t="s">
        <v>13</v>
      </c>
      <c r="H891" s="2" t="s">
        <v>1</v>
      </c>
      <c r="I891" s="1" t="s">
        <v>2957</v>
      </c>
      <c r="J891" s="1" t="s">
        <v>1</v>
      </c>
      <c r="K891" s="1" t="s">
        <v>2958</v>
      </c>
      <c r="L891" s="1" t="s">
        <v>1881</v>
      </c>
      <c r="M891" s="1">
        <v>24256412</v>
      </c>
      <c r="N891" s="2" t="s">
        <v>12</v>
      </c>
      <c r="O891" s="2" t="s">
        <v>98</v>
      </c>
      <c r="P891" s="2" t="s">
        <v>2959</v>
      </c>
      <c r="Q891" s="1">
        <v>-24256412</v>
      </c>
      <c r="R891" s="1">
        <v>0</v>
      </c>
      <c r="S891" s="1">
        <v>0</v>
      </c>
      <c r="T891" s="1">
        <v>0</v>
      </c>
      <c r="U891" s="2" t="s">
        <v>0</v>
      </c>
      <c r="V891" s="1">
        <v>0</v>
      </c>
      <c r="W891" s="1">
        <v>-20910700</v>
      </c>
      <c r="X891" s="2" t="s">
        <v>9</v>
      </c>
      <c r="Y891" s="1">
        <v>-3345712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41" t="s">
        <v>1</v>
      </c>
      <c r="AN891" s="2" t="s">
        <v>1</v>
      </c>
      <c r="AO891" s="141" t="s">
        <v>1</v>
      </c>
      <c r="AP891" s="2">
        <v>0</v>
      </c>
    </row>
    <row r="892" spans="1:44" x14ac:dyDescent="0.25">
      <c r="A892" s="2" t="s">
        <v>1457</v>
      </c>
      <c r="B892" s="47">
        <v>44390</v>
      </c>
      <c r="C892" s="2" t="s">
        <v>6</v>
      </c>
      <c r="D892" s="2" t="s">
        <v>49</v>
      </c>
      <c r="E892" s="2" t="s">
        <v>230</v>
      </c>
      <c r="F892" s="2" t="s">
        <v>1145</v>
      </c>
      <c r="G892" s="2" t="s">
        <v>3</v>
      </c>
      <c r="H892" s="2" t="s">
        <v>2960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98</v>
      </c>
      <c r="P892" s="2" t="s">
        <v>1</v>
      </c>
      <c r="Q892" s="1">
        <v>939169234.95000005</v>
      </c>
      <c r="R892" s="1">
        <v>0</v>
      </c>
      <c r="S892" s="1">
        <v>753788770.75</v>
      </c>
      <c r="T892" s="1">
        <v>0</v>
      </c>
      <c r="U892" s="2" t="s">
        <v>0</v>
      </c>
      <c r="V892" s="1">
        <v>0</v>
      </c>
      <c r="W892" s="1">
        <v>159810745</v>
      </c>
      <c r="X892" s="2" t="s">
        <v>0</v>
      </c>
      <c r="Y892" s="1">
        <v>25569719.200000003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41" t="s">
        <v>1</v>
      </c>
      <c r="AN892" s="2" t="s">
        <v>1</v>
      </c>
      <c r="AO892" s="141" t="s">
        <v>1</v>
      </c>
      <c r="AP892" s="2">
        <v>0</v>
      </c>
    </row>
    <row r="893" spans="1:44" ht="15" customHeight="1" x14ac:dyDescent="0.25">
      <c r="A893" s="2" t="s">
        <v>1458</v>
      </c>
      <c r="B893" s="47">
        <v>44390</v>
      </c>
      <c r="C893" s="2" t="s">
        <v>6</v>
      </c>
      <c r="D893" s="2" t="s">
        <v>49</v>
      </c>
      <c r="E893" s="2" t="s">
        <v>230</v>
      </c>
      <c r="F893" s="2" t="s">
        <v>1145</v>
      </c>
      <c r="G893" s="2" t="s">
        <v>3</v>
      </c>
      <c r="H893" s="2" t="s">
        <v>2961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98</v>
      </c>
      <c r="P893" s="2" t="s">
        <v>2962</v>
      </c>
      <c r="Q893" s="1">
        <v>548866412</v>
      </c>
      <c r="R893" s="1">
        <v>0</v>
      </c>
      <c r="S893" s="1">
        <v>0</v>
      </c>
      <c r="T893" s="1">
        <v>473160700</v>
      </c>
      <c r="U893" s="2" t="s">
        <v>9</v>
      </c>
      <c r="V893" s="1">
        <v>75705712</v>
      </c>
      <c r="W893" s="1">
        <v>0</v>
      </c>
      <c r="X893" s="2" t="s">
        <v>0</v>
      </c>
      <c r="Y893" s="1">
        <v>0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41" t="s">
        <v>1</v>
      </c>
      <c r="AN893" s="2" t="s">
        <v>1</v>
      </c>
      <c r="AO893" s="141" t="s">
        <v>1</v>
      </c>
      <c r="AP893" s="2">
        <v>0</v>
      </c>
    </row>
    <row r="894" spans="1:44" ht="15" customHeight="1" x14ac:dyDescent="0.25">
      <c r="A894" s="2" t="s">
        <v>1459</v>
      </c>
      <c r="B894" s="47">
        <v>44390</v>
      </c>
      <c r="C894" s="2" t="s">
        <v>6</v>
      </c>
      <c r="D894" s="2" t="s">
        <v>49</v>
      </c>
      <c r="E894" s="2" t="s">
        <v>230</v>
      </c>
      <c r="F894" s="2" t="s">
        <v>1145</v>
      </c>
      <c r="G894" s="2" t="s">
        <v>3</v>
      </c>
      <c r="H894" s="2" t="s">
        <v>2963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98</v>
      </c>
      <c r="P894" s="2" t="s">
        <v>1</v>
      </c>
      <c r="Q894" s="1">
        <v>147160211.05000001</v>
      </c>
      <c r="R894" s="1">
        <v>0</v>
      </c>
      <c r="S894" s="1">
        <v>120467277.05000001</v>
      </c>
      <c r="T894" s="1">
        <v>0</v>
      </c>
      <c r="U894" s="2" t="s">
        <v>0</v>
      </c>
      <c r="V894" s="1">
        <v>0</v>
      </c>
      <c r="W894" s="1">
        <v>23011150</v>
      </c>
      <c r="X894" s="2" t="s">
        <v>0</v>
      </c>
      <c r="Y894" s="1">
        <v>3681784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41" t="s">
        <v>1</v>
      </c>
      <c r="AN894" s="2" t="s">
        <v>1</v>
      </c>
      <c r="AO894" s="141" t="s">
        <v>1</v>
      </c>
      <c r="AP894" s="2">
        <v>0</v>
      </c>
    </row>
    <row r="895" spans="1:44" ht="15" customHeight="1" x14ac:dyDescent="0.25">
      <c r="A895" s="2" t="s">
        <v>1460</v>
      </c>
      <c r="B895" s="47">
        <v>44390</v>
      </c>
      <c r="C895" s="2" t="s">
        <v>6</v>
      </c>
      <c r="D895" s="2" t="s">
        <v>49</v>
      </c>
      <c r="E895" s="2" t="s">
        <v>230</v>
      </c>
      <c r="F895" s="2" t="s">
        <v>1145</v>
      </c>
      <c r="G895" s="2" t="s">
        <v>3</v>
      </c>
      <c r="H895" s="2" t="s">
        <v>2964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98</v>
      </c>
      <c r="P895" s="2" t="s">
        <v>2965</v>
      </c>
      <c r="Q895" s="1">
        <v>332856000</v>
      </c>
      <c r="R895" s="1">
        <v>0</v>
      </c>
      <c r="S895" s="1">
        <v>332856000</v>
      </c>
      <c r="T895" s="1">
        <v>0</v>
      </c>
      <c r="U895" s="2" t="s">
        <v>0</v>
      </c>
      <c r="V895" s="1">
        <v>0</v>
      </c>
      <c r="W895" s="1">
        <v>0</v>
      </c>
      <c r="X895" s="2" t="s">
        <v>0</v>
      </c>
      <c r="Y895" s="1">
        <v>0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41" t="s">
        <v>1</v>
      </c>
      <c r="AN895" s="2" t="s">
        <v>1</v>
      </c>
      <c r="AO895" s="141" t="s">
        <v>1</v>
      </c>
      <c r="AP895" s="2">
        <v>0</v>
      </c>
    </row>
    <row r="896" spans="1:44" ht="15" customHeight="1" x14ac:dyDescent="0.25">
      <c r="A896" s="2" t="s">
        <v>1461</v>
      </c>
      <c r="B896" s="46">
        <v>44390</v>
      </c>
      <c r="C896" s="2" t="s">
        <v>6</v>
      </c>
      <c r="D896" s="2" t="s">
        <v>49</v>
      </c>
      <c r="E896" s="2" t="s">
        <v>230</v>
      </c>
      <c r="F896" s="59" t="s">
        <v>1145</v>
      </c>
      <c r="G896" s="2" t="s">
        <v>3</v>
      </c>
      <c r="H896" s="2" t="s">
        <v>2966</v>
      </c>
      <c r="I896" s="2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98</v>
      </c>
      <c r="P896" s="2" t="s">
        <v>1</v>
      </c>
      <c r="Q896" s="1">
        <v>1867045997.7</v>
      </c>
      <c r="R896" s="1">
        <v>0</v>
      </c>
      <c r="S896" s="1">
        <v>1380435071.8000002</v>
      </c>
      <c r="T896" s="1">
        <v>0</v>
      </c>
      <c r="U896" s="2" t="s">
        <v>0</v>
      </c>
      <c r="V896" s="1">
        <v>0</v>
      </c>
      <c r="W896" s="1">
        <v>419492177.5</v>
      </c>
      <c r="X896" s="2" t="s">
        <v>9</v>
      </c>
      <c r="Y896" s="1">
        <v>67118748.400000006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140" t="s">
        <v>0</v>
      </c>
      <c r="AK896" s="1">
        <v>0</v>
      </c>
      <c r="AL896" s="1">
        <v>0</v>
      </c>
      <c r="AM896" s="140" t="s">
        <v>1</v>
      </c>
      <c r="AN896" s="140" t="s">
        <v>1</v>
      </c>
      <c r="AO896" s="140" t="s">
        <v>1</v>
      </c>
      <c r="AP896" s="140">
        <v>0</v>
      </c>
    </row>
    <row r="897" spans="1:42" ht="15" customHeight="1" x14ac:dyDescent="0.25">
      <c r="A897" s="2" t="s">
        <v>1462</v>
      </c>
      <c r="B897" s="46">
        <v>44390</v>
      </c>
      <c r="C897" s="2" t="s">
        <v>27</v>
      </c>
      <c r="D897" s="2" t="s">
        <v>49</v>
      </c>
      <c r="E897" s="2" t="s">
        <v>221</v>
      </c>
      <c r="F897" s="59" t="s">
        <v>2967</v>
      </c>
      <c r="G897" s="2" t="s">
        <v>13</v>
      </c>
      <c r="H897" s="140" t="s">
        <v>1</v>
      </c>
      <c r="I897" s="2" t="s">
        <v>2968</v>
      </c>
      <c r="J897" s="1" t="s">
        <v>1</v>
      </c>
      <c r="K897" s="1" t="s">
        <v>2969</v>
      </c>
      <c r="L897" s="1" t="s">
        <v>2970</v>
      </c>
      <c r="M897" s="1">
        <v>37625265.719999999</v>
      </c>
      <c r="N897" s="2" t="s">
        <v>12</v>
      </c>
      <c r="O897" s="2" t="s">
        <v>98</v>
      </c>
      <c r="P897" s="2" t="s">
        <v>989</v>
      </c>
      <c r="Q897" s="1">
        <v>-5840031.5999999996</v>
      </c>
      <c r="R897" s="1">
        <v>0</v>
      </c>
      <c r="S897" s="1">
        <v>0</v>
      </c>
      <c r="T897" s="1">
        <v>0</v>
      </c>
      <c r="U897" s="2" t="s">
        <v>0</v>
      </c>
      <c r="V897" s="1">
        <v>0</v>
      </c>
      <c r="W897" s="1">
        <v>-5034510</v>
      </c>
      <c r="X897" s="2" t="s">
        <v>9</v>
      </c>
      <c r="Y897" s="1">
        <v>-805521.6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140" t="s">
        <v>0</v>
      </c>
      <c r="AK897" s="1">
        <v>0</v>
      </c>
      <c r="AL897" s="1">
        <v>0</v>
      </c>
      <c r="AM897" s="140" t="s">
        <v>1</v>
      </c>
      <c r="AN897" s="140" t="s">
        <v>1</v>
      </c>
      <c r="AO897" s="140" t="s">
        <v>1</v>
      </c>
      <c r="AP897" s="140">
        <v>0</v>
      </c>
    </row>
    <row r="898" spans="1:42" ht="15" customHeight="1" x14ac:dyDescent="0.25">
      <c r="A898" s="2" t="s">
        <v>1463</v>
      </c>
      <c r="B898" s="47">
        <v>44390</v>
      </c>
      <c r="C898" s="2" t="s">
        <v>27</v>
      </c>
      <c r="D898" s="2" t="s">
        <v>49</v>
      </c>
      <c r="E898" s="2" t="s">
        <v>221</v>
      </c>
      <c r="F898" s="2" t="s">
        <v>2967</v>
      </c>
      <c r="G898" s="2" t="s">
        <v>13</v>
      </c>
      <c r="H898" s="2" t="s">
        <v>1</v>
      </c>
      <c r="I898" s="1" t="s">
        <v>2971</v>
      </c>
      <c r="J898" s="1" t="s">
        <v>1</v>
      </c>
      <c r="K898" s="1" t="s">
        <v>2972</v>
      </c>
      <c r="L898" s="1" t="s">
        <v>2973</v>
      </c>
      <c r="M898" s="1">
        <v>38923486</v>
      </c>
      <c r="N898" s="2" t="s">
        <v>12</v>
      </c>
      <c r="O898" s="2" t="s">
        <v>98</v>
      </c>
      <c r="P898" s="2" t="s">
        <v>2974</v>
      </c>
      <c r="Q898" s="1">
        <v>-4395066</v>
      </c>
      <c r="R898" s="1">
        <v>0</v>
      </c>
      <c r="S898" s="1">
        <v>0</v>
      </c>
      <c r="T898" s="1">
        <v>0</v>
      </c>
      <c r="U898" s="2" t="s">
        <v>0</v>
      </c>
      <c r="V898" s="1">
        <v>0</v>
      </c>
      <c r="W898" s="1">
        <v>-3788850</v>
      </c>
      <c r="X898" s="2" t="s">
        <v>9</v>
      </c>
      <c r="Y898" s="1">
        <v>-606216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41" t="s">
        <v>1</v>
      </c>
      <c r="AN898" s="2" t="s">
        <v>1</v>
      </c>
      <c r="AO898" s="141" t="s">
        <v>1</v>
      </c>
      <c r="AP898" s="2">
        <v>0</v>
      </c>
    </row>
    <row r="899" spans="1:42" ht="15" customHeight="1" x14ac:dyDescent="0.25">
      <c r="A899" s="2" t="s">
        <v>1464</v>
      </c>
      <c r="B899" s="47">
        <v>44390</v>
      </c>
      <c r="C899" s="2" t="s">
        <v>27</v>
      </c>
      <c r="D899" s="2" t="s">
        <v>49</v>
      </c>
      <c r="E899" s="2" t="s">
        <v>221</v>
      </c>
      <c r="F899" s="2" t="s">
        <v>2975</v>
      </c>
      <c r="G899" s="2" t="s">
        <v>3</v>
      </c>
      <c r="H899" s="2" t="s">
        <v>2976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98</v>
      </c>
      <c r="P899" s="2" t="s">
        <v>1</v>
      </c>
      <c r="Q899" s="1">
        <v>2059059790.5699999</v>
      </c>
      <c r="R899" s="1">
        <v>0</v>
      </c>
      <c r="S899" s="1">
        <v>1370498043.1999998</v>
      </c>
      <c r="T899" s="1">
        <v>0</v>
      </c>
      <c r="U899" s="2" t="s">
        <v>0</v>
      </c>
      <c r="V899" s="1">
        <v>0</v>
      </c>
      <c r="W899" s="1">
        <v>593587713.25</v>
      </c>
      <c r="X899" s="2" t="s">
        <v>9</v>
      </c>
      <c r="Y899" s="1">
        <v>94974034.120000005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41" t="s">
        <v>1</v>
      </c>
      <c r="AN899" s="2" t="s">
        <v>1</v>
      </c>
      <c r="AO899" s="141" t="s">
        <v>1</v>
      </c>
      <c r="AP899" s="2">
        <v>0</v>
      </c>
    </row>
    <row r="900" spans="1:42" ht="15" customHeight="1" x14ac:dyDescent="0.25">
      <c r="A900" s="2" t="s">
        <v>686</v>
      </c>
      <c r="B900" s="47">
        <v>44385</v>
      </c>
      <c r="C900" s="2" t="s">
        <v>6</v>
      </c>
      <c r="D900" s="2" t="s">
        <v>278</v>
      </c>
      <c r="E900" s="2" t="s">
        <v>202</v>
      </c>
      <c r="F900" s="2" t="s">
        <v>2977</v>
      </c>
      <c r="G900" s="2" t="s">
        <v>3</v>
      </c>
      <c r="H900" s="2" t="s">
        <v>2978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2979</v>
      </c>
      <c r="P900" s="2" t="s">
        <v>2980</v>
      </c>
      <c r="Q900" s="1">
        <v>928525</v>
      </c>
      <c r="R900" s="1">
        <v>0</v>
      </c>
      <c r="S900" s="1">
        <v>928525</v>
      </c>
      <c r="T900" s="1">
        <v>0</v>
      </c>
      <c r="U900" s="2" t="s">
        <v>0</v>
      </c>
      <c r="V900" s="1">
        <v>0</v>
      </c>
      <c r="W900" s="1">
        <v>0</v>
      </c>
      <c r="X900" s="2" t="s">
        <v>0</v>
      </c>
      <c r="Y900" s="1">
        <v>0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41" t="s">
        <v>1</v>
      </c>
      <c r="AN900" s="2" t="s">
        <v>1</v>
      </c>
      <c r="AO900" s="141" t="s">
        <v>1</v>
      </c>
      <c r="AP900" s="2">
        <v>0</v>
      </c>
    </row>
    <row r="901" spans="1:42" ht="15" customHeight="1" x14ac:dyDescent="0.25">
      <c r="A901" s="2" t="s">
        <v>687</v>
      </c>
      <c r="B901" s="47">
        <v>44385</v>
      </c>
      <c r="C901" s="2" t="s">
        <v>6</v>
      </c>
      <c r="D901" s="2" t="s">
        <v>278</v>
      </c>
      <c r="E901" s="2" t="s">
        <v>202</v>
      </c>
      <c r="F901" s="2" t="s">
        <v>2865</v>
      </c>
      <c r="G901" s="2" t="s">
        <v>3</v>
      </c>
      <c r="H901" s="2" t="s">
        <v>2981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368050703.75</v>
      </c>
      <c r="R901" s="1">
        <v>0</v>
      </c>
      <c r="S901" s="1">
        <v>345962273.75</v>
      </c>
      <c r="T901" s="1">
        <v>0</v>
      </c>
      <c r="U901" s="2" t="s">
        <v>0</v>
      </c>
      <c r="V901" s="1">
        <v>0</v>
      </c>
      <c r="W901" s="1">
        <v>19041750</v>
      </c>
      <c r="X901" s="2" t="s">
        <v>9</v>
      </c>
      <c r="Y901" s="1">
        <v>3046680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41" t="s">
        <v>1</v>
      </c>
      <c r="AN901" s="2" t="s">
        <v>1</v>
      </c>
      <c r="AO901" s="141" t="s">
        <v>1</v>
      </c>
      <c r="AP901" s="2">
        <v>0</v>
      </c>
    </row>
    <row r="902" spans="1:42" ht="15" customHeight="1" x14ac:dyDescent="0.25">
      <c r="A902" s="2" t="s">
        <v>2982</v>
      </c>
      <c r="B902" s="47">
        <v>44390</v>
      </c>
      <c r="C902" s="2" t="s">
        <v>6</v>
      </c>
      <c r="D902" s="2" t="s">
        <v>42</v>
      </c>
      <c r="E902" s="2" t="s">
        <v>219</v>
      </c>
      <c r="F902" s="2" t="s">
        <v>1110</v>
      </c>
      <c r="G902" s="2" t="s">
        <v>3</v>
      </c>
      <c r="H902" s="2" t="s">
        <v>2983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98</v>
      </c>
      <c r="P902" s="2" t="s">
        <v>1</v>
      </c>
      <c r="Q902" s="1">
        <v>892238753.9000001</v>
      </c>
      <c r="R902" s="1">
        <v>0</v>
      </c>
      <c r="S902" s="1">
        <v>747765045.89999998</v>
      </c>
      <c r="T902" s="1">
        <v>0</v>
      </c>
      <c r="U902" s="2" t="s">
        <v>0</v>
      </c>
      <c r="V902" s="1">
        <v>0</v>
      </c>
      <c r="W902" s="1">
        <v>124546300</v>
      </c>
      <c r="X902" s="2" t="s">
        <v>9</v>
      </c>
      <c r="Y902" s="1">
        <v>19927408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41" t="s">
        <v>1</v>
      </c>
      <c r="AN902" s="2" t="s">
        <v>1</v>
      </c>
      <c r="AO902" s="141" t="s">
        <v>1</v>
      </c>
      <c r="AP902" s="2">
        <v>0</v>
      </c>
    </row>
    <row r="903" spans="1:42" ht="15" customHeight="1" x14ac:dyDescent="0.25">
      <c r="A903" s="2" t="s">
        <v>2984</v>
      </c>
      <c r="B903" s="47">
        <v>44390</v>
      </c>
      <c r="C903" s="2" t="s">
        <v>27</v>
      </c>
      <c r="D903" s="2" t="s">
        <v>42</v>
      </c>
      <c r="E903" s="2" t="s">
        <v>212</v>
      </c>
      <c r="F903" s="2" t="s">
        <v>2594</v>
      </c>
      <c r="G903" s="2" t="s">
        <v>3</v>
      </c>
      <c r="H903" s="2" t="s">
        <v>2985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98</v>
      </c>
      <c r="P903" s="2" t="s">
        <v>1</v>
      </c>
      <c r="Q903" s="1">
        <v>384736920.92000002</v>
      </c>
      <c r="R903" s="1">
        <v>0</v>
      </c>
      <c r="S903" s="1">
        <v>289117274.69999999</v>
      </c>
      <c r="T903" s="1">
        <v>0</v>
      </c>
      <c r="U903" s="2" t="s">
        <v>0</v>
      </c>
      <c r="V903" s="1">
        <v>0</v>
      </c>
      <c r="W903" s="1">
        <v>82430729.5</v>
      </c>
      <c r="X903" s="2" t="s">
        <v>9</v>
      </c>
      <c r="Y903" s="1">
        <v>13188916.719999999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41" t="s">
        <v>1</v>
      </c>
      <c r="AN903" s="2" t="s">
        <v>1</v>
      </c>
      <c r="AO903" s="141" t="s">
        <v>1</v>
      </c>
      <c r="AP903" s="2">
        <v>0</v>
      </c>
    </row>
    <row r="904" spans="1:42" ht="15" customHeight="1" x14ac:dyDescent="0.25">
      <c r="A904" s="2" t="s">
        <v>769</v>
      </c>
      <c r="B904" s="47">
        <v>44386</v>
      </c>
      <c r="C904" s="2" t="s">
        <v>6</v>
      </c>
      <c r="D904" s="2" t="s">
        <v>278</v>
      </c>
      <c r="E904" s="2" t="s">
        <v>202</v>
      </c>
      <c r="F904" s="2" t="s">
        <v>2986</v>
      </c>
      <c r="G904" s="2" t="s">
        <v>3</v>
      </c>
      <c r="H904" s="2" t="s">
        <v>2987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318002181.54999995</v>
      </c>
      <c r="R904" s="1">
        <v>0</v>
      </c>
      <c r="S904" s="1">
        <v>251947396.75</v>
      </c>
      <c r="T904" s="1">
        <v>0</v>
      </c>
      <c r="U904" s="2" t="s">
        <v>0</v>
      </c>
      <c r="V904" s="1">
        <v>0</v>
      </c>
      <c r="W904" s="1">
        <v>56943780</v>
      </c>
      <c r="X904" s="2" t="s">
        <v>9</v>
      </c>
      <c r="Y904" s="1">
        <v>9111004.7999999989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41" t="s">
        <v>1</v>
      </c>
      <c r="AN904" s="2" t="s">
        <v>1</v>
      </c>
      <c r="AO904" s="141" t="s">
        <v>1</v>
      </c>
      <c r="AP904" s="2">
        <v>0</v>
      </c>
    </row>
    <row r="905" spans="1:42" ht="15" customHeight="1" x14ac:dyDescent="0.25">
      <c r="A905" s="2" t="s">
        <v>770</v>
      </c>
      <c r="B905" s="47">
        <v>44386</v>
      </c>
      <c r="C905" s="2" t="s">
        <v>6</v>
      </c>
      <c r="D905" s="2" t="s">
        <v>278</v>
      </c>
      <c r="E905" s="2" t="s">
        <v>202</v>
      </c>
      <c r="F905" s="2" t="s">
        <v>2988</v>
      </c>
      <c r="G905" s="2" t="s">
        <v>3</v>
      </c>
      <c r="H905" s="2" t="s">
        <v>2989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2990</v>
      </c>
      <c r="P905" s="2" t="s">
        <v>2457</v>
      </c>
      <c r="Q905" s="1">
        <v>288283.2</v>
      </c>
      <c r="R905" s="1">
        <v>0</v>
      </c>
      <c r="S905" s="1">
        <v>0</v>
      </c>
      <c r="T905" s="1">
        <v>248520</v>
      </c>
      <c r="U905" s="2" t="s">
        <v>9</v>
      </c>
      <c r="V905" s="1">
        <v>39763.199999999997</v>
      </c>
      <c r="W905" s="1">
        <v>0</v>
      </c>
      <c r="X905" s="2" t="s">
        <v>0</v>
      </c>
      <c r="Y905" s="1">
        <v>0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41" t="s">
        <v>1</v>
      </c>
      <c r="AN905" s="2" t="s">
        <v>1</v>
      </c>
      <c r="AO905" s="141" t="s">
        <v>1</v>
      </c>
      <c r="AP905" s="2">
        <v>0</v>
      </c>
    </row>
    <row r="906" spans="1:42" ht="15" customHeight="1" x14ac:dyDescent="0.25">
      <c r="A906" s="2" t="s">
        <v>2991</v>
      </c>
      <c r="B906" s="47">
        <v>44390</v>
      </c>
      <c r="C906" s="2" t="s">
        <v>6</v>
      </c>
      <c r="D906" s="2" t="s">
        <v>42</v>
      </c>
      <c r="E906" s="2" t="s">
        <v>215</v>
      </c>
      <c r="F906" s="2" t="s">
        <v>1207</v>
      </c>
      <c r="G906" s="2" t="s">
        <v>906</v>
      </c>
      <c r="H906" s="2" t="s">
        <v>2992</v>
      </c>
      <c r="I906" s="1"/>
      <c r="J906" s="1"/>
      <c r="K906" s="1"/>
      <c r="L906" s="1"/>
      <c r="M906" s="1">
        <v>0</v>
      </c>
      <c r="N906" s="2"/>
      <c r="O906" s="2" t="s">
        <v>98</v>
      </c>
      <c r="P906" s="2"/>
      <c r="Q906" s="1">
        <v>852557245.53999996</v>
      </c>
      <c r="R906" s="1">
        <v>0</v>
      </c>
      <c r="S906" s="1">
        <v>852557245.53999996</v>
      </c>
      <c r="T906" s="1">
        <v>0</v>
      </c>
      <c r="U906" s="2" t="s">
        <v>0</v>
      </c>
      <c r="V906" s="1">
        <v>0</v>
      </c>
      <c r="W906" s="1">
        <v>0</v>
      </c>
      <c r="X906" s="2" t="s">
        <v>0</v>
      </c>
      <c r="Y906" s="1">
        <v>0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41"/>
      <c r="AN906" s="2"/>
      <c r="AO906" s="141"/>
      <c r="AP906" s="2">
        <v>0</v>
      </c>
    </row>
    <row r="907" spans="1:42" ht="15" customHeight="1" x14ac:dyDescent="0.25">
      <c r="A907" s="2" t="s">
        <v>2993</v>
      </c>
      <c r="B907" s="47">
        <v>44390</v>
      </c>
      <c r="C907" s="2" t="s">
        <v>6</v>
      </c>
      <c r="D907" s="2" t="s">
        <v>42</v>
      </c>
      <c r="E907" s="2" t="s">
        <v>1495</v>
      </c>
      <c r="F907" s="2" t="s">
        <v>2994</v>
      </c>
      <c r="G907" s="2" t="s">
        <v>906</v>
      </c>
      <c r="H907" s="2" t="s">
        <v>2853</v>
      </c>
      <c r="I907" s="1"/>
      <c r="J907" s="1"/>
      <c r="K907" s="1"/>
      <c r="L907" s="1"/>
      <c r="M907" s="1">
        <v>0</v>
      </c>
      <c r="N907" s="2"/>
      <c r="O907" s="2" t="s">
        <v>98</v>
      </c>
      <c r="P907" s="2"/>
      <c r="Q907" s="1">
        <v>0</v>
      </c>
      <c r="R907" s="1">
        <v>0</v>
      </c>
      <c r="S907" s="1">
        <v>0</v>
      </c>
      <c r="T907" s="1">
        <v>0</v>
      </c>
      <c r="U907" s="2" t="s">
        <v>0</v>
      </c>
      <c r="V907" s="1">
        <v>0</v>
      </c>
      <c r="W907" s="1">
        <v>0</v>
      </c>
      <c r="X907" s="2" t="s">
        <v>0</v>
      </c>
      <c r="Y907" s="1">
        <v>0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41"/>
      <c r="AN907" s="2"/>
      <c r="AO907" s="141"/>
      <c r="AP907" s="2">
        <v>0</v>
      </c>
    </row>
    <row r="908" spans="1:42" ht="15" customHeight="1" x14ac:dyDescent="0.25">
      <c r="A908" s="2" t="s">
        <v>771</v>
      </c>
      <c r="B908" s="47">
        <v>44386</v>
      </c>
      <c r="C908" s="2" t="s">
        <v>6</v>
      </c>
      <c r="D908" s="2" t="s">
        <v>278</v>
      </c>
      <c r="E908" s="2" t="s">
        <v>202</v>
      </c>
      <c r="F908" s="2" t="s">
        <v>2988</v>
      </c>
      <c r="G908" s="2" t="s">
        <v>3</v>
      </c>
      <c r="H908" s="2" t="s">
        <v>2995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2996</v>
      </c>
      <c r="P908" s="2" t="s">
        <v>2997</v>
      </c>
      <c r="Q908" s="1">
        <v>11586000</v>
      </c>
      <c r="R908" s="1">
        <v>0</v>
      </c>
      <c r="S908" s="1">
        <v>11586000</v>
      </c>
      <c r="T908" s="1">
        <v>0</v>
      </c>
      <c r="U908" s="2" t="s">
        <v>0</v>
      </c>
      <c r="V908" s="1">
        <v>0</v>
      </c>
      <c r="W908" s="1">
        <v>0</v>
      </c>
      <c r="X908" s="2" t="s">
        <v>0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41" t="s">
        <v>1</v>
      </c>
      <c r="AN908" s="2" t="s">
        <v>1</v>
      </c>
      <c r="AO908" s="141" t="s">
        <v>1</v>
      </c>
      <c r="AP908" s="2">
        <v>0</v>
      </c>
    </row>
    <row r="909" spans="1:42" ht="15" customHeight="1" x14ac:dyDescent="0.25">
      <c r="A909" s="2" t="s">
        <v>772</v>
      </c>
      <c r="B909" s="47">
        <v>44386</v>
      </c>
      <c r="C909" s="2" t="s">
        <v>6</v>
      </c>
      <c r="D909" s="2" t="s">
        <v>278</v>
      </c>
      <c r="E909" s="2" t="s">
        <v>202</v>
      </c>
      <c r="F909" s="2" t="s">
        <v>2988</v>
      </c>
      <c r="G909" s="2" t="s">
        <v>3</v>
      </c>
      <c r="H909" s="2" t="s">
        <v>2998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2990</v>
      </c>
      <c r="P909" s="2" t="s">
        <v>2457</v>
      </c>
      <c r="Q909" s="1">
        <v>644844</v>
      </c>
      <c r="R909" s="1">
        <v>0</v>
      </c>
      <c r="S909" s="1">
        <v>0</v>
      </c>
      <c r="T909" s="1">
        <v>555900</v>
      </c>
      <c r="U909" s="2" t="s">
        <v>9</v>
      </c>
      <c r="V909" s="1">
        <v>88944</v>
      </c>
      <c r="W909" s="1">
        <v>0</v>
      </c>
      <c r="X909" s="2" t="s">
        <v>0</v>
      </c>
      <c r="Y909" s="1">
        <v>0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41" t="s">
        <v>1</v>
      </c>
      <c r="AN909" s="2" t="s">
        <v>1</v>
      </c>
      <c r="AO909" s="141" t="s">
        <v>1</v>
      </c>
      <c r="AP909" s="2">
        <v>0</v>
      </c>
    </row>
    <row r="910" spans="1:42" ht="15" customHeight="1" x14ac:dyDescent="0.25">
      <c r="A910" s="2" t="s">
        <v>2999</v>
      </c>
      <c r="B910" s="47">
        <v>44390</v>
      </c>
      <c r="C910" s="2" t="s">
        <v>6</v>
      </c>
      <c r="D910" s="2" t="s">
        <v>38</v>
      </c>
      <c r="E910" s="2" t="s">
        <v>210</v>
      </c>
      <c r="F910" s="2" t="s">
        <v>2871</v>
      </c>
      <c r="G910" s="2" t="s">
        <v>3</v>
      </c>
      <c r="H910" s="2" t="s">
        <v>3000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98</v>
      </c>
      <c r="P910" s="2" t="s">
        <v>1670</v>
      </c>
      <c r="Q910" s="1">
        <v>4265576431.7859998</v>
      </c>
      <c r="R910" s="1">
        <v>0</v>
      </c>
      <c r="S910" s="1">
        <v>3799193857.0999999</v>
      </c>
      <c r="T910" s="1">
        <v>0</v>
      </c>
      <c r="U910" s="2" t="s">
        <v>0</v>
      </c>
      <c r="V910" s="1">
        <v>0</v>
      </c>
      <c r="W910" s="1">
        <v>375131033.35000002</v>
      </c>
      <c r="X910" s="2" t="s">
        <v>0</v>
      </c>
      <c r="Y910" s="1">
        <v>60020965.336000003</v>
      </c>
      <c r="Z910" s="1">
        <v>0</v>
      </c>
      <c r="AA910" s="2" t="s">
        <v>0</v>
      </c>
      <c r="AB910" s="1">
        <v>0</v>
      </c>
      <c r="AC910" s="1">
        <v>28917200</v>
      </c>
      <c r="AD910" s="2" t="s">
        <v>0</v>
      </c>
      <c r="AE910" s="1">
        <v>2313376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41" t="s">
        <v>1</v>
      </c>
      <c r="AN910" s="2" t="s">
        <v>1</v>
      </c>
      <c r="AO910" s="141" t="s">
        <v>1</v>
      </c>
      <c r="AP910" s="2">
        <v>0</v>
      </c>
    </row>
    <row r="911" spans="1:42" ht="15" customHeight="1" x14ac:dyDescent="0.25">
      <c r="A911" s="2" t="s">
        <v>3001</v>
      </c>
      <c r="B911" s="47">
        <v>44390</v>
      </c>
      <c r="C911" s="2" t="s">
        <v>27</v>
      </c>
      <c r="D911" s="2" t="s">
        <v>38</v>
      </c>
      <c r="E911" s="2" t="s">
        <v>4</v>
      </c>
      <c r="F911" s="2" t="s">
        <v>1969</v>
      </c>
      <c r="G911" s="2" t="s">
        <v>3</v>
      </c>
      <c r="H911" s="2" t="s">
        <v>3002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98</v>
      </c>
      <c r="P911" s="2" t="s">
        <v>1</v>
      </c>
      <c r="Q911" s="1">
        <v>13525591</v>
      </c>
      <c r="R911" s="1">
        <v>0</v>
      </c>
      <c r="S911" s="1">
        <v>2450491</v>
      </c>
      <c r="T911" s="1">
        <v>0</v>
      </c>
      <c r="U911" s="2" t="s">
        <v>0</v>
      </c>
      <c r="V911" s="1">
        <v>0</v>
      </c>
      <c r="W911" s="1">
        <v>9547500</v>
      </c>
      <c r="X911" s="2" t="s">
        <v>9</v>
      </c>
      <c r="Y911" s="1">
        <v>1527600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41" t="s">
        <v>1</v>
      </c>
      <c r="AN911" s="2" t="s">
        <v>1</v>
      </c>
      <c r="AO911" s="141" t="s">
        <v>1</v>
      </c>
      <c r="AP911" s="2">
        <v>0</v>
      </c>
    </row>
    <row r="912" spans="1:42" ht="15" customHeight="1" x14ac:dyDescent="0.25">
      <c r="A912" s="2" t="s">
        <v>3003</v>
      </c>
      <c r="B912" s="47">
        <v>44390</v>
      </c>
      <c r="C912" s="2" t="s">
        <v>27</v>
      </c>
      <c r="D912" s="2" t="s">
        <v>38</v>
      </c>
      <c r="E912" s="2" t="s">
        <v>4</v>
      </c>
      <c r="F912" s="2" t="s">
        <v>2360</v>
      </c>
      <c r="G912" s="2" t="s">
        <v>3</v>
      </c>
      <c r="H912" s="2" t="s">
        <v>3004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98</v>
      </c>
      <c r="P912" s="2" t="s">
        <v>972</v>
      </c>
      <c r="Q912" s="1">
        <v>74043841</v>
      </c>
      <c r="R912" s="1">
        <v>0</v>
      </c>
      <c r="S912" s="1">
        <v>63124181</v>
      </c>
      <c r="T912" s="1">
        <v>9413500</v>
      </c>
      <c r="U912" s="2" t="s">
        <v>9</v>
      </c>
      <c r="V912" s="1">
        <v>1506160</v>
      </c>
      <c r="W912" s="1">
        <v>0</v>
      </c>
      <c r="X912" s="2" t="s">
        <v>0</v>
      </c>
      <c r="Y912" s="1">
        <v>0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41" t="s">
        <v>1</v>
      </c>
      <c r="AN912" s="2" t="s">
        <v>1</v>
      </c>
      <c r="AO912" s="141" t="s">
        <v>1</v>
      </c>
      <c r="AP912" s="2">
        <v>0</v>
      </c>
    </row>
    <row r="913" spans="1:42" ht="15" customHeight="1" x14ac:dyDescent="0.25">
      <c r="A913" s="2" t="s">
        <v>3005</v>
      </c>
      <c r="B913" s="47">
        <v>44390</v>
      </c>
      <c r="C913" s="2" t="s">
        <v>27</v>
      </c>
      <c r="D913" s="2" t="s">
        <v>38</v>
      </c>
      <c r="E913" s="2" t="s">
        <v>4</v>
      </c>
      <c r="F913" s="2" t="s">
        <v>1969</v>
      </c>
      <c r="G913" s="2" t="s">
        <v>3</v>
      </c>
      <c r="H913" s="2" t="s">
        <v>3006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98</v>
      </c>
      <c r="P913" s="2" t="s">
        <v>1</v>
      </c>
      <c r="Q913" s="1">
        <v>557471499.55200005</v>
      </c>
      <c r="R913" s="1">
        <v>0</v>
      </c>
      <c r="S913" s="1">
        <v>392945515.69999999</v>
      </c>
      <c r="T913" s="1">
        <v>0</v>
      </c>
      <c r="U913" s="2" t="s">
        <v>0</v>
      </c>
      <c r="V913" s="1">
        <v>0</v>
      </c>
      <c r="W913" s="1">
        <v>141832744.69999999</v>
      </c>
      <c r="X913" s="2" t="s">
        <v>0</v>
      </c>
      <c r="Y913" s="1">
        <v>22693239.151999999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41" t="s">
        <v>1</v>
      </c>
      <c r="AN913" s="2" t="s">
        <v>1</v>
      </c>
      <c r="AO913" s="141" t="s">
        <v>1</v>
      </c>
      <c r="AP913" s="2">
        <v>0</v>
      </c>
    </row>
    <row r="914" spans="1:42" ht="15" customHeight="1" x14ac:dyDescent="0.25">
      <c r="A914" s="2" t="s">
        <v>3007</v>
      </c>
      <c r="B914" s="47">
        <v>44390</v>
      </c>
      <c r="C914" s="2" t="s">
        <v>27</v>
      </c>
      <c r="D914" s="2" t="s">
        <v>38</v>
      </c>
      <c r="E914" s="2" t="s">
        <v>4</v>
      </c>
      <c r="F914" s="2" t="s">
        <v>2360</v>
      </c>
      <c r="G914" s="2" t="s">
        <v>3</v>
      </c>
      <c r="H914" s="2" t="s">
        <v>3008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98</v>
      </c>
      <c r="P914" s="2" t="s">
        <v>1101</v>
      </c>
      <c r="Q914" s="1">
        <v>7094371.2000000002</v>
      </c>
      <c r="R914" s="1">
        <v>0</v>
      </c>
      <c r="S914" s="1">
        <v>6050000</v>
      </c>
      <c r="T914" s="1">
        <v>900320</v>
      </c>
      <c r="U914" s="2" t="s">
        <v>9</v>
      </c>
      <c r="V914" s="1">
        <v>144051.20000000001</v>
      </c>
      <c r="W914" s="1">
        <v>0</v>
      </c>
      <c r="X914" s="2" t="s">
        <v>0</v>
      </c>
      <c r="Y914" s="1">
        <v>0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41" t="s">
        <v>1</v>
      </c>
      <c r="AN914" s="2" t="s">
        <v>1</v>
      </c>
      <c r="AO914" s="141" t="s">
        <v>1</v>
      </c>
      <c r="AP914" s="2">
        <v>0</v>
      </c>
    </row>
    <row r="915" spans="1:42" ht="15" customHeight="1" x14ac:dyDescent="0.25">
      <c r="A915" s="2" t="s">
        <v>3009</v>
      </c>
      <c r="B915" s="47">
        <v>44390</v>
      </c>
      <c r="C915" s="2" t="s">
        <v>27</v>
      </c>
      <c r="D915" s="2" t="s">
        <v>38</v>
      </c>
      <c r="E915" s="2" t="s">
        <v>4</v>
      </c>
      <c r="F915" s="2" t="s">
        <v>1969</v>
      </c>
      <c r="G915" s="2" t="s">
        <v>3</v>
      </c>
      <c r="H915" s="2" t="s">
        <v>3010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98</v>
      </c>
      <c r="P915" s="2" t="s">
        <v>1</v>
      </c>
      <c r="Q915" s="1">
        <v>15237849.800000001</v>
      </c>
      <c r="R915" s="1">
        <v>0</v>
      </c>
      <c r="S915" s="1">
        <v>4840213</v>
      </c>
      <c r="T915" s="1">
        <v>0</v>
      </c>
      <c r="U915" s="2" t="s">
        <v>0</v>
      </c>
      <c r="V915" s="1">
        <v>0</v>
      </c>
      <c r="W915" s="1">
        <v>8963480</v>
      </c>
      <c r="X915" s="2" t="s">
        <v>9</v>
      </c>
      <c r="Y915" s="1">
        <v>1434156.8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41" t="s">
        <v>1</v>
      </c>
      <c r="AN915" s="2" t="s">
        <v>1</v>
      </c>
      <c r="AO915" s="141" t="s">
        <v>1</v>
      </c>
      <c r="AP915" s="2">
        <v>0</v>
      </c>
    </row>
    <row r="916" spans="1:42" ht="15" customHeight="1" x14ac:dyDescent="0.25">
      <c r="A916" s="2" t="s">
        <v>3011</v>
      </c>
      <c r="B916" s="47">
        <v>44390</v>
      </c>
      <c r="C916" s="2" t="s">
        <v>27</v>
      </c>
      <c r="D916" s="2" t="s">
        <v>38</v>
      </c>
      <c r="E916" s="2" t="s">
        <v>4</v>
      </c>
      <c r="F916" s="2" t="s">
        <v>2360</v>
      </c>
      <c r="G916" s="2" t="s">
        <v>3</v>
      </c>
      <c r="H916" s="2" t="s">
        <v>3012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98</v>
      </c>
      <c r="P916" s="2" t="s">
        <v>1101</v>
      </c>
      <c r="Q916" s="1">
        <v>13880154</v>
      </c>
      <c r="R916" s="1">
        <v>0</v>
      </c>
      <c r="S916" s="1">
        <v>0</v>
      </c>
      <c r="T916" s="1">
        <v>11965650</v>
      </c>
      <c r="U916" s="2" t="s">
        <v>9</v>
      </c>
      <c r="V916" s="1">
        <v>1914504</v>
      </c>
      <c r="W916" s="1">
        <v>0</v>
      </c>
      <c r="X916" s="2" t="s">
        <v>0</v>
      </c>
      <c r="Y916" s="1">
        <v>0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41" t="s">
        <v>1</v>
      </c>
      <c r="AN916" s="2" t="s">
        <v>1</v>
      </c>
      <c r="AO916" s="141" t="s">
        <v>1</v>
      </c>
      <c r="AP916" s="2">
        <v>0</v>
      </c>
    </row>
    <row r="917" spans="1:42" ht="15" customHeight="1" x14ac:dyDescent="0.25">
      <c r="A917" s="2" t="s">
        <v>3013</v>
      </c>
      <c r="B917" s="47">
        <v>44390</v>
      </c>
      <c r="C917" s="2" t="s">
        <v>27</v>
      </c>
      <c r="D917" s="2" t="s">
        <v>38</v>
      </c>
      <c r="E917" s="2" t="s">
        <v>4</v>
      </c>
      <c r="F917" s="2" t="s">
        <v>1969</v>
      </c>
      <c r="G917" s="2" t="s">
        <v>3</v>
      </c>
      <c r="H917" s="2" t="s">
        <v>3014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98</v>
      </c>
      <c r="P917" s="2" t="s">
        <v>1</v>
      </c>
      <c r="Q917" s="1">
        <v>108970939.552</v>
      </c>
      <c r="R917" s="1">
        <v>0</v>
      </c>
      <c r="S917" s="1">
        <v>90624870</v>
      </c>
      <c r="T917" s="1">
        <v>0</v>
      </c>
      <c r="U917" s="2" t="s">
        <v>0</v>
      </c>
      <c r="V917" s="1">
        <v>0</v>
      </c>
      <c r="W917" s="1">
        <v>15815577.199999999</v>
      </c>
      <c r="X917" s="2" t="s">
        <v>0</v>
      </c>
      <c r="Y917" s="1">
        <v>2530492.352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41" t="s">
        <v>1</v>
      </c>
      <c r="AN917" s="2" t="s">
        <v>1</v>
      </c>
      <c r="AO917" s="141" t="s">
        <v>1</v>
      </c>
      <c r="AP917" s="2">
        <v>0</v>
      </c>
    </row>
    <row r="918" spans="1:42" ht="15" customHeight="1" x14ac:dyDescent="0.25">
      <c r="A918" s="2" t="s">
        <v>773</v>
      </c>
      <c r="B918" s="47">
        <v>44386</v>
      </c>
      <c r="C918" s="2" t="s">
        <v>6</v>
      </c>
      <c r="D918" s="2" t="s">
        <v>278</v>
      </c>
      <c r="E918" s="2" t="s">
        <v>202</v>
      </c>
      <c r="F918" s="2" t="s">
        <v>3015</v>
      </c>
      <c r="G918" s="2" t="s">
        <v>3</v>
      </c>
      <c r="H918" s="2" t="s">
        <v>3016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23437026.399999999</v>
      </c>
      <c r="R918" s="1">
        <v>0</v>
      </c>
      <c r="S918" s="1">
        <v>23209434.399999999</v>
      </c>
      <c r="T918" s="1">
        <v>0</v>
      </c>
      <c r="U918" s="2" t="s">
        <v>0</v>
      </c>
      <c r="V918" s="1">
        <v>0</v>
      </c>
      <c r="W918" s="1">
        <v>196200</v>
      </c>
      <c r="X918" s="2" t="s">
        <v>9</v>
      </c>
      <c r="Y918" s="1">
        <v>31392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41" t="s">
        <v>1</v>
      </c>
      <c r="AN918" s="2" t="s">
        <v>1</v>
      </c>
      <c r="AO918" s="141" t="s">
        <v>1</v>
      </c>
      <c r="AP918" s="2">
        <v>0</v>
      </c>
    </row>
    <row r="919" spans="1:42" ht="15" customHeight="1" x14ac:dyDescent="0.25">
      <c r="A919" s="2" t="s">
        <v>3017</v>
      </c>
      <c r="B919" s="47">
        <v>44390</v>
      </c>
      <c r="C919" s="2" t="s">
        <v>6</v>
      </c>
      <c r="D919" s="2" t="s">
        <v>33</v>
      </c>
      <c r="E919" s="2" t="s">
        <v>204</v>
      </c>
      <c r="F919" s="2" t="s">
        <v>1293</v>
      </c>
      <c r="G919" s="2" t="s">
        <v>3</v>
      </c>
      <c r="H919" s="2" t="s">
        <v>3018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98</v>
      </c>
      <c r="P919" s="2" t="s">
        <v>1</v>
      </c>
      <c r="Q919" s="1">
        <v>2104319373.05</v>
      </c>
      <c r="R919" s="1">
        <v>0</v>
      </c>
      <c r="S919" s="1">
        <v>1565142365.6500001</v>
      </c>
      <c r="T919" s="1">
        <v>0</v>
      </c>
      <c r="U919" s="2" t="s">
        <v>0</v>
      </c>
      <c r="V919" s="1">
        <v>0</v>
      </c>
      <c r="W919" s="1">
        <v>464807765</v>
      </c>
      <c r="X919" s="2" t="s">
        <v>9</v>
      </c>
      <c r="Y919" s="1">
        <v>74369242.400000006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41" t="s">
        <v>1</v>
      </c>
      <c r="AN919" s="2" t="s">
        <v>1</v>
      </c>
      <c r="AO919" s="141" t="s">
        <v>1</v>
      </c>
      <c r="AP919" s="2">
        <v>0</v>
      </c>
    </row>
    <row r="920" spans="1:42" ht="15" customHeight="1" x14ac:dyDescent="0.25">
      <c r="A920" s="2" t="s">
        <v>774</v>
      </c>
      <c r="B920" s="47">
        <v>44386</v>
      </c>
      <c r="C920" s="2" t="s">
        <v>6</v>
      </c>
      <c r="D920" s="2" t="s">
        <v>278</v>
      </c>
      <c r="E920" s="2" t="s">
        <v>202</v>
      </c>
      <c r="F920" s="2" t="s">
        <v>2988</v>
      </c>
      <c r="G920" s="2" t="s">
        <v>3</v>
      </c>
      <c r="H920" s="2" t="s">
        <v>3019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2990</v>
      </c>
      <c r="P920" s="2" t="s">
        <v>2457</v>
      </c>
      <c r="Q920" s="1">
        <v>2503512</v>
      </c>
      <c r="R920" s="1">
        <v>0</v>
      </c>
      <c r="S920" s="1">
        <v>0</v>
      </c>
      <c r="T920" s="1">
        <v>2158200</v>
      </c>
      <c r="U920" s="2" t="s">
        <v>9</v>
      </c>
      <c r="V920" s="1">
        <v>345312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41" t="s">
        <v>1</v>
      </c>
      <c r="AN920" s="2" t="s">
        <v>1</v>
      </c>
      <c r="AO920" s="141" t="s">
        <v>1</v>
      </c>
      <c r="AP920" s="2">
        <v>0</v>
      </c>
    </row>
    <row r="921" spans="1:42" ht="15" customHeight="1" x14ac:dyDescent="0.25">
      <c r="A921" s="2" t="s">
        <v>3020</v>
      </c>
      <c r="B921" s="47">
        <v>44390</v>
      </c>
      <c r="C921" s="2" t="s">
        <v>27</v>
      </c>
      <c r="D921" s="2" t="s">
        <v>33</v>
      </c>
      <c r="E921" s="2" t="s">
        <v>32</v>
      </c>
      <c r="F921" s="2" t="s">
        <v>2843</v>
      </c>
      <c r="G921" s="2" t="s">
        <v>13</v>
      </c>
      <c r="H921" s="2" t="s">
        <v>1</v>
      </c>
      <c r="I921" s="1" t="s">
        <v>1138</v>
      </c>
      <c r="J921" s="1" t="s">
        <v>1</v>
      </c>
      <c r="K921" s="1" t="s">
        <v>3021</v>
      </c>
      <c r="L921" s="1" t="s">
        <v>2973</v>
      </c>
      <c r="M921" s="1">
        <v>70448222</v>
      </c>
      <c r="N921" s="2" t="s">
        <v>12</v>
      </c>
      <c r="O921" s="2" t="s">
        <v>98</v>
      </c>
      <c r="P921" s="2" t="s">
        <v>3022</v>
      </c>
      <c r="Q921" s="1">
        <v>-5561000</v>
      </c>
      <c r="R921" s="1">
        <v>0</v>
      </c>
      <c r="S921" s="1">
        <v>-5561000</v>
      </c>
      <c r="T921" s="1">
        <v>0</v>
      </c>
      <c r="U921" s="2" t="s">
        <v>0</v>
      </c>
      <c r="V921" s="1">
        <v>0</v>
      </c>
      <c r="W921" s="1">
        <v>0</v>
      </c>
      <c r="X921" s="2" t="s">
        <v>0</v>
      </c>
      <c r="Y921" s="1">
        <v>0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41" t="s">
        <v>1</v>
      </c>
      <c r="AN921" s="2" t="s">
        <v>1</v>
      </c>
      <c r="AO921" s="141" t="s">
        <v>1</v>
      </c>
      <c r="AP921" s="2">
        <v>0</v>
      </c>
    </row>
    <row r="922" spans="1:42" ht="15" customHeight="1" x14ac:dyDescent="0.25">
      <c r="A922" s="2" t="s">
        <v>3023</v>
      </c>
      <c r="B922" s="47">
        <v>44390</v>
      </c>
      <c r="C922" s="2" t="s">
        <v>27</v>
      </c>
      <c r="D922" s="2" t="s">
        <v>33</v>
      </c>
      <c r="E922" s="2" t="s">
        <v>32</v>
      </c>
      <c r="F922" s="2" t="s">
        <v>2843</v>
      </c>
      <c r="G922" s="2" t="s">
        <v>13</v>
      </c>
      <c r="H922" s="2" t="s">
        <v>1</v>
      </c>
      <c r="I922" s="1" t="s">
        <v>1088</v>
      </c>
      <c r="J922" s="1" t="s">
        <v>1</v>
      </c>
      <c r="K922" s="1" t="s">
        <v>3024</v>
      </c>
      <c r="L922" s="1" t="s">
        <v>2973</v>
      </c>
      <c r="M922" s="1">
        <v>19336937</v>
      </c>
      <c r="N922" s="2" t="s">
        <v>12</v>
      </c>
      <c r="O922" s="2" t="s">
        <v>98</v>
      </c>
      <c r="P922" s="2" t="s">
        <v>955</v>
      </c>
      <c r="Q922" s="1">
        <v>-4737034</v>
      </c>
      <c r="R922" s="1">
        <v>0</v>
      </c>
      <c r="S922" s="1">
        <v>0</v>
      </c>
      <c r="T922" s="1">
        <v>0</v>
      </c>
      <c r="U922" s="2" t="s">
        <v>0</v>
      </c>
      <c r="V922" s="1">
        <v>0</v>
      </c>
      <c r="W922" s="1">
        <v>-4083650</v>
      </c>
      <c r="X922" s="2" t="s">
        <v>9</v>
      </c>
      <c r="Y922" s="1">
        <v>-653384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41" t="s">
        <v>1</v>
      </c>
      <c r="AN922" s="2" t="s">
        <v>1</v>
      </c>
      <c r="AO922" s="141" t="s">
        <v>1</v>
      </c>
      <c r="AP922" s="2">
        <v>0</v>
      </c>
    </row>
    <row r="923" spans="1:42" ht="15" customHeight="1" x14ac:dyDescent="0.25">
      <c r="A923" s="2" t="s">
        <v>3025</v>
      </c>
      <c r="B923" s="47">
        <v>44390</v>
      </c>
      <c r="C923" s="2" t="s">
        <v>27</v>
      </c>
      <c r="D923" s="2" t="s">
        <v>33</v>
      </c>
      <c r="E923" s="2" t="s">
        <v>32</v>
      </c>
      <c r="F923" s="2" t="s">
        <v>2444</v>
      </c>
      <c r="G923" s="2" t="s">
        <v>3</v>
      </c>
      <c r="H923" s="2" t="s">
        <v>3026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98</v>
      </c>
      <c r="P923" s="2" t="s">
        <v>1</v>
      </c>
      <c r="Q923" s="1">
        <v>867444820.17000008</v>
      </c>
      <c r="R923" s="1">
        <v>0</v>
      </c>
      <c r="S923" s="1">
        <v>582597930.79999995</v>
      </c>
      <c r="T923" s="1">
        <v>0</v>
      </c>
      <c r="U923" s="2" t="s">
        <v>0</v>
      </c>
      <c r="V923" s="1">
        <v>0</v>
      </c>
      <c r="W923" s="1">
        <v>245557663.25</v>
      </c>
      <c r="X923" s="2" t="s">
        <v>9</v>
      </c>
      <c r="Y923" s="1">
        <v>39289226.119999997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41" t="s">
        <v>1</v>
      </c>
      <c r="AN923" s="2" t="s">
        <v>1</v>
      </c>
      <c r="AO923" s="141" t="s">
        <v>1</v>
      </c>
      <c r="AP923" s="2">
        <v>0</v>
      </c>
    </row>
    <row r="924" spans="1:42" ht="15" customHeight="1" x14ac:dyDescent="0.25">
      <c r="A924" s="2" t="s">
        <v>3027</v>
      </c>
      <c r="B924" s="47">
        <v>44390</v>
      </c>
      <c r="C924" s="2" t="s">
        <v>27</v>
      </c>
      <c r="D924" s="2" t="s">
        <v>33</v>
      </c>
      <c r="E924" s="2" t="s">
        <v>32</v>
      </c>
      <c r="F924" s="2" t="s">
        <v>2843</v>
      </c>
      <c r="G924" s="2" t="s">
        <v>3</v>
      </c>
      <c r="H924" s="2" t="s">
        <v>3028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98</v>
      </c>
      <c r="P924" s="2" t="s">
        <v>1045</v>
      </c>
      <c r="Q924" s="1">
        <v>33649438.140000001</v>
      </c>
      <c r="R924" s="1">
        <v>0</v>
      </c>
      <c r="S924" s="1">
        <v>7537500</v>
      </c>
      <c r="T924" s="1">
        <v>22510291.5</v>
      </c>
      <c r="U924" s="2" t="s">
        <v>9</v>
      </c>
      <c r="V924" s="1">
        <v>3601646.64</v>
      </c>
      <c r="W924" s="1">
        <v>0</v>
      </c>
      <c r="X924" s="2" t="s">
        <v>0</v>
      </c>
      <c r="Y924" s="1">
        <v>0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41" t="s">
        <v>1</v>
      </c>
      <c r="AN924" s="2" t="s">
        <v>1</v>
      </c>
      <c r="AO924" s="141" t="s">
        <v>1</v>
      </c>
      <c r="AP924" s="2">
        <v>0</v>
      </c>
    </row>
    <row r="925" spans="1:42" ht="15" customHeight="1" x14ac:dyDescent="0.25">
      <c r="A925" s="2" t="s">
        <v>3029</v>
      </c>
      <c r="B925" s="47">
        <v>44390</v>
      </c>
      <c r="C925" s="2" t="s">
        <v>27</v>
      </c>
      <c r="D925" s="2" t="s">
        <v>33</v>
      </c>
      <c r="E925" s="2" t="s">
        <v>32</v>
      </c>
      <c r="F925" s="2" t="s">
        <v>2444</v>
      </c>
      <c r="G925" s="2" t="s">
        <v>3</v>
      </c>
      <c r="H925" s="2" t="s">
        <v>3030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98</v>
      </c>
      <c r="P925" s="2" t="s">
        <v>1</v>
      </c>
      <c r="Q925" s="1">
        <v>1684320393.74</v>
      </c>
      <c r="R925" s="1">
        <v>0</v>
      </c>
      <c r="S925" s="1">
        <v>996979554.20000005</v>
      </c>
      <c r="T925" s="1">
        <v>0</v>
      </c>
      <c r="U925" s="2" t="s">
        <v>0</v>
      </c>
      <c r="V925" s="1">
        <v>0</v>
      </c>
      <c r="W925" s="1">
        <v>592535206.5</v>
      </c>
      <c r="X925" s="2" t="s">
        <v>9</v>
      </c>
      <c r="Y925" s="1">
        <v>94805633.040000007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41" t="s">
        <v>1</v>
      </c>
      <c r="AN925" s="2" t="s">
        <v>1</v>
      </c>
      <c r="AO925" s="141" t="s">
        <v>1</v>
      </c>
      <c r="AP925" s="2">
        <v>0</v>
      </c>
    </row>
    <row r="926" spans="1:42" ht="15" customHeight="1" x14ac:dyDescent="0.25">
      <c r="A926" s="2" t="s">
        <v>3031</v>
      </c>
      <c r="B926" s="47">
        <v>44390</v>
      </c>
      <c r="C926" s="2" t="s">
        <v>6</v>
      </c>
      <c r="D926" s="2" t="s">
        <v>26</v>
      </c>
      <c r="E926" s="2" t="s">
        <v>198</v>
      </c>
      <c r="F926" s="2" t="s">
        <v>3032</v>
      </c>
      <c r="G926" s="2" t="s">
        <v>3</v>
      </c>
      <c r="H926" s="2" t="s">
        <v>3033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98</v>
      </c>
      <c r="P926" s="2" t="s">
        <v>1</v>
      </c>
      <c r="Q926" s="1">
        <v>836862208.95000005</v>
      </c>
      <c r="R926" s="1">
        <v>0</v>
      </c>
      <c r="S926" s="1">
        <v>659604456.25</v>
      </c>
      <c r="T926" s="1">
        <v>0</v>
      </c>
      <c r="U926" s="2" t="s">
        <v>0</v>
      </c>
      <c r="V926" s="1">
        <v>0</v>
      </c>
      <c r="W926" s="1">
        <v>152808407.5</v>
      </c>
      <c r="X926" s="2" t="s">
        <v>9</v>
      </c>
      <c r="Y926" s="1">
        <v>24449345.199999996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41" t="s">
        <v>1</v>
      </c>
      <c r="AN926" s="2" t="s">
        <v>1</v>
      </c>
      <c r="AO926" s="141" t="s">
        <v>1</v>
      </c>
      <c r="AP926" s="2">
        <v>0</v>
      </c>
    </row>
    <row r="927" spans="1:42" ht="15" customHeight="1" x14ac:dyDescent="0.25">
      <c r="A927" s="2" t="s">
        <v>3034</v>
      </c>
      <c r="B927" s="47">
        <v>44390</v>
      </c>
      <c r="C927" s="2" t="s">
        <v>6</v>
      </c>
      <c r="D927" s="2" t="s">
        <v>26</v>
      </c>
      <c r="E927" s="2" t="s">
        <v>198</v>
      </c>
      <c r="F927" s="2" t="s">
        <v>3032</v>
      </c>
      <c r="G927" s="2" t="s">
        <v>3</v>
      </c>
      <c r="H927" s="2" t="s">
        <v>3035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98</v>
      </c>
      <c r="P927" s="2" t="s">
        <v>1174</v>
      </c>
      <c r="Q927" s="1">
        <v>65253263.770000003</v>
      </c>
      <c r="R927" s="1">
        <v>0</v>
      </c>
      <c r="S927" s="1">
        <v>45349871.25</v>
      </c>
      <c r="T927" s="1">
        <v>17158097</v>
      </c>
      <c r="U927" s="2" t="s">
        <v>9</v>
      </c>
      <c r="V927" s="1">
        <v>2745295.52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41" t="s">
        <v>1</v>
      </c>
      <c r="AN927" s="2" t="s">
        <v>1</v>
      </c>
      <c r="AO927" s="141" t="s">
        <v>1</v>
      </c>
      <c r="AP927" s="2">
        <v>0</v>
      </c>
    </row>
    <row r="928" spans="1:42" ht="15" customHeight="1" x14ac:dyDescent="0.25">
      <c r="A928" s="2" t="s">
        <v>3036</v>
      </c>
      <c r="B928" s="47">
        <v>44390</v>
      </c>
      <c r="C928" s="2" t="s">
        <v>6</v>
      </c>
      <c r="D928" s="2" t="s">
        <v>26</v>
      </c>
      <c r="E928" s="2" t="s">
        <v>198</v>
      </c>
      <c r="F928" s="2" t="s">
        <v>3032</v>
      </c>
      <c r="G928" s="2" t="s">
        <v>3</v>
      </c>
      <c r="H928" s="2" t="s">
        <v>3037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98</v>
      </c>
      <c r="P928" s="2" t="s">
        <v>1</v>
      </c>
      <c r="Q928" s="1">
        <v>1678461918.2000003</v>
      </c>
      <c r="R928" s="1">
        <v>0</v>
      </c>
      <c r="S928" s="1">
        <v>1232305789.3</v>
      </c>
      <c r="T928" s="1">
        <v>0</v>
      </c>
      <c r="U928" s="2" t="s">
        <v>0</v>
      </c>
      <c r="V928" s="1">
        <v>0</v>
      </c>
      <c r="W928" s="1">
        <v>384617352.5</v>
      </c>
      <c r="X928" s="2" t="s">
        <v>9</v>
      </c>
      <c r="Y928" s="1">
        <v>61538776.399999991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41" t="s">
        <v>1</v>
      </c>
      <c r="AN928" s="2" t="s">
        <v>1</v>
      </c>
      <c r="AO928" s="141" t="s">
        <v>1</v>
      </c>
      <c r="AP928" s="2">
        <v>0</v>
      </c>
    </row>
    <row r="929" spans="1:44" ht="15" customHeight="1" x14ac:dyDescent="0.25">
      <c r="A929" s="2" t="s">
        <v>3038</v>
      </c>
      <c r="B929" s="47">
        <v>44390</v>
      </c>
      <c r="C929" s="2" t="s">
        <v>6</v>
      </c>
      <c r="D929" s="2" t="s">
        <v>26</v>
      </c>
      <c r="E929" s="2" t="s">
        <v>198</v>
      </c>
      <c r="F929" s="2" t="s">
        <v>3032</v>
      </c>
      <c r="G929" s="2" t="s">
        <v>3</v>
      </c>
      <c r="H929" s="2" t="s">
        <v>3039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98</v>
      </c>
      <c r="P929" s="2" t="s">
        <v>1143</v>
      </c>
      <c r="Q929" s="1">
        <v>8375000</v>
      </c>
      <c r="R929" s="1">
        <v>0</v>
      </c>
      <c r="S929" s="1">
        <v>8375000</v>
      </c>
      <c r="T929" s="1">
        <v>0</v>
      </c>
      <c r="U929" s="2" t="s">
        <v>0</v>
      </c>
      <c r="V929" s="1">
        <v>0</v>
      </c>
      <c r="W929" s="1">
        <v>0</v>
      </c>
      <c r="X929" s="2" t="s">
        <v>0</v>
      </c>
      <c r="Y929" s="1">
        <v>0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41" t="s">
        <v>1</v>
      </c>
      <c r="AN929" s="2" t="s">
        <v>1</v>
      </c>
      <c r="AO929" s="141" t="s">
        <v>1</v>
      </c>
      <c r="AP929" s="2">
        <v>0</v>
      </c>
    </row>
    <row r="930" spans="1:44" ht="15" customHeight="1" x14ac:dyDescent="0.25">
      <c r="A930" s="2" t="s">
        <v>3040</v>
      </c>
      <c r="B930" s="47">
        <v>44390</v>
      </c>
      <c r="C930" s="2" t="s">
        <v>6</v>
      </c>
      <c r="D930" s="2" t="s">
        <v>26</v>
      </c>
      <c r="E930" s="2" t="s">
        <v>198</v>
      </c>
      <c r="F930" s="2" t="s">
        <v>3032</v>
      </c>
      <c r="G930" s="2" t="s">
        <v>3</v>
      </c>
      <c r="H930" s="2" t="s">
        <v>3041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98</v>
      </c>
      <c r="P930" s="2" t="s">
        <v>1</v>
      </c>
      <c r="Q930" s="1">
        <v>1767947677.062</v>
      </c>
      <c r="R930" s="1">
        <v>0</v>
      </c>
      <c r="S930" s="1">
        <v>1271151587.8499999</v>
      </c>
      <c r="T930" s="1">
        <v>0</v>
      </c>
      <c r="U930" s="2" t="s">
        <v>0</v>
      </c>
      <c r="V930" s="1">
        <v>0</v>
      </c>
      <c r="W930" s="1">
        <v>428272490.69999999</v>
      </c>
      <c r="X930" s="2" t="s">
        <v>9</v>
      </c>
      <c r="Y930" s="1">
        <v>68523598.511999995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41" t="s">
        <v>1</v>
      </c>
      <c r="AN930" s="2" t="s">
        <v>1</v>
      </c>
      <c r="AO930" s="141" t="s">
        <v>1</v>
      </c>
      <c r="AP930" s="2">
        <v>0</v>
      </c>
    </row>
    <row r="931" spans="1:44" ht="15" customHeight="1" x14ac:dyDescent="0.25">
      <c r="A931" s="2" t="s">
        <v>3042</v>
      </c>
      <c r="B931" s="47">
        <v>44390</v>
      </c>
      <c r="C931" s="2" t="s">
        <v>27</v>
      </c>
      <c r="D931" s="2" t="s">
        <v>26</v>
      </c>
      <c r="E931" s="2" t="s">
        <v>251</v>
      </c>
      <c r="F931" s="2" t="s">
        <v>1319</v>
      </c>
      <c r="G931" s="2" t="s">
        <v>3</v>
      </c>
      <c r="H931" s="2" t="s">
        <v>3043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98</v>
      </c>
      <c r="P931" s="2" t="s">
        <v>1</v>
      </c>
      <c r="Q931" s="1">
        <v>2127583575.2</v>
      </c>
      <c r="R931" s="1">
        <v>0</v>
      </c>
      <c r="S931" s="1">
        <v>1366876633.5500002</v>
      </c>
      <c r="T931" s="1">
        <v>0</v>
      </c>
      <c r="U931" s="2" t="s">
        <v>0</v>
      </c>
      <c r="V931" s="1">
        <v>0</v>
      </c>
      <c r="W931" s="1">
        <v>655781846.25</v>
      </c>
      <c r="X931" s="2" t="s">
        <v>0</v>
      </c>
      <c r="Y931" s="1">
        <v>104925095.40000001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41" t="s">
        <v>1</v>
      </c>
      <c r="AN931" s="2" t="s">
        <v>1</v>
      </c>
      <c r="AO931" s="141" t="s">
        <v>1</v>
      </c>
      <c r="AP931" s="2">
        <v>0</v>
      </c>
    </row>
    <row r="932" spans="1:44" ht="15" customHeight="1" x14ac:dyDescent="0.25">
      <c r="A932" s="2" t="s">
        <v>3044</v>
      </c>
      <c r="B932" s="47">
        <v>44390</v>
      </c>
      <c r="C932" s="2" t="s">
        <v>6</v>
      </c>
      <c r="D932" s="2" t="s">
        <v>24</v>
      </c>
      <c r="E932" s="2" t="s">
        <v>194</v>
      </c>
      <c r="F932" s="2" t="s">
        <v>1033</v>
      </c>
      <c r="G932" s="2" t="s">
        <v>13</v>
      </c>
      <c r="H932" s="2" t="s">
        <v>1</v>
      </c>
      <c r="I932" s="1" t="s">
        <v>3045</v>
      </c>
      <c r="J932" s="1" t="s">
        <v>1</v>
      </c>
      <c r="K932" s="1" t="s">
        <v>3046</v>
      </c>
      <c r="L932" s="1" t="s">
        <v>1881</v>
      </c>
      <c r="M932" s="1">
        <v>2171823.4</v>
      </c>
      <c r="N932" s="2" t="s">
        <v>12</v>
      </c>
      <c r="O932" s="2" t="s">
        <v>98</v>
      </c>
      <c r="P932" s="2" t="s">
        <v>3047</v>
      </c>
      <c r="Q932" s="1">
        <v>-2171823.4</v>
      </c>
      <c r="R932" s="1">
        <v>0</v>
      </c>
      <c r="S932" s="1">
        <v>-2133427.4</v>
      </c>
      <c r="T932" s="1">
        <v>0</v>
      </c>
      <c r="U932" s="2" t="s">
        <v>0</v>
      </c>
      <c r="V932" s="1">
        <v>0</v>
      </c>
      <c r="W932" s="1">
        <v>-33100</v>
      </c>
      <c r="X932" s="2" t="s">
        <v>9</v>
      </c>
      <c r="Y932" s="1">
        <v>-5296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41" t="s">
        <v>1</v>
      </c>
      <c r="AN932" s="2" t="s">
        <v>1</v>
      </c>
      <c r="AO932" s="141" t="s">
        <v>1</v>
      </c>
      <c r="AP932" s="2">
        <v>0</v>
      </c>
    </row>
    <row r="933" spans="1:44" ht="15" customHeight="1" x14ac:dyDescent="0.25">
      <c r="A933" s="2" t="s">
        <v>3048</v>
      </c>
      <c r="B933" s="47">
        <v>44390</v>
      </c>
      <c r="C933" s="2" t="s">
        <v>6</v>
      </c>
      <c r="D933" s="2" t="s">
        <v>24</v>
      </c>
      <c r="E933" s="2" t="s">
        <v>194</v>
      </c>
      <c r="F933" s="2" t="s">
        <v>1033</v>
      </c>
      <c r="G933" s="2" t="s">
        <v>3</v>
      </c>
      <c r="H933" s="2" t="s">
        <v>3049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98</v>
      </c>
      <c r="P933" s="2" t="s">
        <v>1</v>
      </c>
      <c r="Q933" s="1">
        <v>1205630843.98</v>
      </c>
      <c r="R933" s="1">
        <v>0</v>
      </c>
      <c r="S933" s="1">
        <v>886678922.5</v>
      </c>
      <c r="T933" s="1">
        <v>0</v>
      </c>
      <c r="U933" s="2" t="s">
        <v>0</v>
      </c>
      <c r="V933" s="1">
        <v>0</v>
      </c>
      <c r="W933" s="1">
        <v>274958553</v>
      </c>
      <c r="X933" s="2" t="s">
        <v>9</v>
      </c>
      <c r="Y933" s="1">
        <v>43993368.480000004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41" t="s">
        <v>1</v>
      </c>
      <c r="AN933" s="2" t="s">
        <v>1</v>
      </c>
      <c r="AO933" s="141" t="s">
        <v>1</v>
      </c>
      <c r="AP933" s="2">
        <v>0</v>
      </c>
    </row>
    <row r="934" spans="1:44" ht="15" customHeight="1" x14ac:dyDescent="0.25">
      <c r="A934" s="2" t="s">
        <v>3050</v>
      </c>
      <c r="B934" s="46">
        <v>44390</v>
      </c>
      <c r="C934" s="2" t="s">
        <v>6</v>
      </c>
      <c r="D934" s="2" t="s">
        <v>24</v>
      </c>
      <c r="E934" s="2" t="s">
        <v>194</v>
      </c>
      <c r="F934" s="59" t="s">
        <v>1033</v>
      </c>
      <c r="G934" s="2" t="s">
        <v>3</v>
      </c>
      <c r="H934" s="2" t="s">
        <v>3051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98</v>
      </c>
      <c r="P934" s="2" t="s">
        <v>3052</v>
      </c>
      <c r="Q934" s="1">
        <v>391950000</v>
      </c>
      <c r="R934" s="1">
        <v>0</v>
      </c>
      <c r="S934" s="1">
        <v>391950000</v>
      </c>
      <c r="T934" s="1">
        <v>0</v>
      </c>
      <c r="U934" s="2" t="s">
        <v>0</v>
      </c>
      <c r="V934" s="1">
        <v>0</v>
      </c>
      <c r="W934" s="1">
        <v>0</v>
      </c>
      <c r="X934" s="2" t="s">
        <v>0</v>
      </c>
      <c r="Y934" s="1">
        <v>0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140" t="s">
        <v>0</v>
      </c>
      <c r="AK934" s="1">
        <v>0</v>
      </c>
      <c r="AL934" s="1">
        <v>0</v>
      </c>
      <c r="AM934" s="140" t="s">
        <v>1</v>
      </c>
      <c r="AN934" s="140" t="s">
        <v>1</v>
      </c>
      <c r="AO934" s="140" t="s">
        <v>1</v>
      </c>
      <c r="AP934" s="140">
        <v>0</v>
      </c>
      <c r="AQ934" s="101"/>
      <c r="AR934" s="7"/>
    </row>
    <row r="935" spans="1:44" ht="15" customHeight="1" x14ac:dyDescent="0.25">
      <c r="A935" s="2" t="s">
        <v>3053</v>
      </c>
      <c r="B935" s="47">
        <v>44390</v>
      </c>
      <c r="C935" s="2" t="s">
        <v>6</v>
      </c>
      <c r="D935" s="2" t="s">
        <v>24</v>
      </c>
      <c r="E935" s="2" t="s">
        <v>194</v>
      </c>
      <c r="F935" s="2" t="s">
        <v>1033</v>
      </c>
      <c r="G935" s="2" t="s">
        <v>3</v>
      </c>
      <c r="H935" s="2" t="s">
        <v>3054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98</v>
      </c>
      <c r="P935" s="2" t="s">
        <v>1</v>
      </c>
      <c r="Q935" s="1">
        <v>2683907343.6199999</v>
      </c>
      <c r="R935" s="1">
        <v>0</v>
      </c>
      <c r="S935" s="1">
        <v>2338894487.75</v>
      </c>
      <c r="T935" s="1">
        <v>0</v>
      </c>
      <c r="U935" s="2" t="s">
        <v>0</v>
      </c>
      <c r="V935" s="1">
        <v>0</v>
      </c>
      <c r="W935" s="1">
        <v>297424875.75</v>
      </c>
      <c r="X935" s="2" t="s">
        <v>0</v>
      </c>
      <c r="Y935" s="1">
        <v>47587980.120000005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41" t="s">
        <v>1</v>
      </c>
      <c r="AN935" s="2" t="s">
        <v>1</v>
      </c>
      <c r="AO935" s="141" t="s">
        <v>1</v>
      </c>
      <c r="AP935" s="2">
        <v>0</v>
      </c>
    </row>
    <row r="936" spans="1:44" ht="15" customHeight="1" x14ac:dyDescent="0.25">
      <c r="A936" s="2" t="s">
        <v>3055</v>
      </c>
      <c r="B936" s="47">
        <v>44390</v>
      </c>
      <c r="C936" s="2" t="s">
        <v>6</v>
      </c>
      <c r="D936" s="2" t="s">
        <v>24</v>
      </c>
      <c r="E936" s="2" t="s">
        <v>194</v>
      </c>
      <c r="F936" s="2" t="s">
        <v>1033</v>
      </c>
      <c r="G936" s="2" t="s">
        <v>3</v>
      </c>
      <c r="H936" s="2" t="s">
        <v>3056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98</v>
      </c>
      <c r="P936" s="2" t="s">
        <v>3057</v>
      </c>
      <c r="Q936" s="1">
        <v>113218102.51000001</v>
      </c>
      <c r="R936" s="1">
        <v>0</v>
      </c>
      <c r="S936" s="1">
        <v>92679970.75</v>
      </c>
      <c r="T936" s="1">
        <v>17705286</v>
      </c>
      <c r="U936" s="2" t="s">
        <v>9</v>
      </c>
      <c r="V936" s="1">
        <v>2832845.76</v>
      </c>
      <c r="W936" s="1">
        <v>0</v>
      </c>
      <c r="X936" s="2" t="s">
        <v>0</v>
      </c>
      <c r="Y936" s="1">
        <v>0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41" t="s">
        <v>1</v>
      </c>
      <c r="AN936" s="2" t="s">
        <v>1</v>
      </c>
      <c r="AO936" s="141" t="s">
        <v>1</v>
      </c>
      <c r="AP936" s="2">
        <v>0</v>
      </c>
    </row>
    <row r="937" spans="1:44" ht="15" customHeight="1" x14ac:dyDescent="0.25">
      <c r="A937" s="2" t="s">
        <v>3058</v>
      </c>
      <c r="B937" s="47">
        <v>44390</v>
      </c>
      <c r="C937" s="2" t="s">
        <v>6</v>
      </c>
      <c r="D937" s="2" t="s">
        <v>24</v>
      </c>
      <c r="E937" s="2" t="s">
        <v>194</v>
      </c>
      <c r="F937" s="2" t="s">
        <v>1033</v>
      </c>
      <c r="G937" s="2" t="s">
        <v>3</v>
      </c>
      <c r="H937" s="2" t="s">
        <v>3059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98</v>
      </c>
      <c r="P937" s="2" t="s">
        <v>1</v>
      </c>
      <c r="Q937" s="1">
        <v>1458183807.0640001</v>
      </c>
      <c r="R937" s="1">
        <v>0</v>
      </c>
      <c r="S937" s="1">
        <v>1130133364.7999997</v>
      </c>
      <c r="T937" s="1">
        <v>0</v>
      </c>
      <c r="U937" s="2" t="s">
        <v>0</v>
      </c>
      <c r="V937" s="1">
        <v>0</v>
      </c>
      <c r="W937" s="1">
        <v>282802105.39999998</v>
      </c>
      <c r="X937" s="2" t="s">
        <v>0</v>
      </c>
      <c r="Y937" s="1">
        <v>45248336.864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41" t="s">
        <v>1</v>
      </c>
      <c r="AN937" s="2" t="s">
        <v>1</v>
      </c>
      <c r="AO937" s="141" t="s">
        <v>1</v>
      </c>
      <c r="AP937" s="2">
        <v>0</v>
      </c>
    </row>
    <row r="938" spans="1:44" ht="15" customHeight="1" x14ac:dyDescent="0.25">
      <c r="A938" s="2" t="s">
        <v>3060</v>
      </c>
      <c r="B938" s="47">
        <v>44390</v>
      </c>
      <c r="C938" s="2" t="s">
        <v>27</v>
      </c>
      <c r="D938" s="2" t="s">
        <v>24</v>
      </c>
      <c r="E938" s="2" t="s">
        <v>356</v>
      </c>
      <c r="F938" s="2" t="s">
        <v>3061</v>
      </c>
      <c r="G938" s="2" t="s">
        <v>3</v>
      </c>
      <c r="H938" s="2" t="s">
        <v>3062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98</v>
      </c>
      <c r="P938" s="2" t="s">
        <v>1</v>
      </c>
      <c r="Q938" s="1">
        <v>376489492.5</v>
      </c>
      <c r="R938" s="1">
        <v>0</v>
      </c>
      <c r="S938" s="1">
        <v>302469936</v>
      </c>
      <c r="T938" s="1">
        <v>0</v>
      </c>
      <c r="U938" s="2" t="s">
        <v>0</v>
      </c>
      <c r="V938" s="1">
        <v>0</v>
      </c>
      <c r="W938" s="1">
        <v>63809962.5</v>
      </c>
      <c r="X938" s="2" t="s">
        <v>9</v>
      </c>
      <c r="Y938" s="1">
        <v>10209594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41" t="s">
        <v>1</v>
      </c>
      <c r="AN938" s="2" t="s">
        <v>1</v>
      </c>
      <c r="AO938" s="141" t="s">
        <v>1</v>
      </c>
      <c r="AP938" s="2">
        <v>0</v>
      </c>
    </row>
    <row r="939" spans="1:44" ht="15" customHeight="1" x14ac:dyDescent="0.25">
      <c r="A939" s="2" t="s">
        <v>3063</v>
      </c>
      <c r="B939" s="47">
        <v>44390</v>
      </c>
      <c r="C939" s="2" t="s">
        <v>27</v>
      </c>
      <c r="D939" s="2" t="s">
        <v>24</v>
      </c>
      <c r="E939" s="2" t="s">
        <v>356</v>
      </c>
      <c r="F939" s="2" t="s">
        <v>1017</v>
      </c>
      <c r="G939" s="2" t="s">
        <v>3</v>
      </c>
      <c r="H939" s="2" t="s">
        <v>3064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98</v>
      </c>
      <c r="P939" s="2" t="s">
        <v>3065</v>
      </c>
      <c r="Q939" s="1">
        <v>15747010</v>
      </c>
      <c r="R939" s="1">
        <v>0</v>
      </c>
      <c r="S939" s="1">
        <v>15708150</v>
      </c>
      <c r="T939" s="1">
        <v>33500</v>
      </c>
      <c r="U939" s="2" t="s">
        <v>9</v>
      </c>
      <c r="V939" s="1">
        <v>5360</v>
      </c>
      <c r="W939" s="1">
        <v>0</v>
      </c>
      <c r="X939" s="2" t="s">
        <v>0</v>
      </c>
      <c r="Y939" s="1">
        <v>0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41" t="s">
        <v>1</v>
      </c>
      <c r="AN939" s="2" t="s">
        <v>1</v>
      </c>
      <c r="AO939" s="141" t="s">
        <v>1</v>
      </c>
      <c r="AP939" s="2">
        <v>0</v>
      </c>
    </row>
    <row r="940" spans="1:44" ht="15" customHeight="1" x14ac:dyDescent="0.25">
      <c r="A940" s="2" t="s">
        <v>3066</v>
      </c>
      <c r="B940" s="46">
        <v>44390</v>
      </c>
      <c r="C940" s="2" t="s">
        <v>27</v>
      </c>
      <c r="D940" s="2" t="s">
        <v>24</v>
      </c>
      <c r="E940" s="2" t="s">
        <v>356</v>
      </c>
      <c r="F940" s="59" t="s">
        <v>994</v>
      </c>
      <c r="G940" s="2" t="s">
        <v>3</v>
      </c>
      <c r="H940" s="2" t="s">
        <v>3067</v>
      </c>
      <c r="I940" s="2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98</v>
      </c>
      <c r="P940" s="2" t="s">
        <v>1</v>
      </c>
      <c r="Q940" s="1">
        <v>93775728.010000005</v>
      </c>
      <c r="R940" s="1">
        <v>0</v>
      </c>
      <c r="S940" s="1">
        <v>40879360</v>
      </c>
      <c r="T940" s="1">
        <v>0</v>
      </c>
      <c r="U940" s="2" t="s">
        <v>0</v>
      </c>
      <c r="V940" s="1">
        <v>0</v>
      </c>
      <c r="W940" s="1">
        <v>45600317.25</v>
      </c>
      <c r="X940" s="2" t="s">
        <v>9</v>
      </c>
      <c r="Y940" s="1">
        <v>7296050.7599999998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140" t="s">
        <v>0</v>
      </c>
      <c r="AK940" s="1">
        <v>0</v>
      </c>
      <c r="AL940" s="1">
        <v>0</v>
      </c>
      <c r="AM940" s="140" t="s">
        <v>1</v>
      </c>
      <c r="AN940" s="140" t="s">
        <v>1</v>
      </c>
      <c r="AO940" s="140" t="s">
        <v>1</v>
      </c>
      <c r="AP940" s="140">
        <v>0</v>
      </c>
    </row>
    <row r="941" spans="1:44" ht="15" customHeight="1" x14ac:dyDescent="0.25">
      <c r="A941" s="2" t="s">
        <v>3068</v>
      </c>
      <c r="B941" s="47">
        <v>44390</v>
      </c>
      <c r="C941" s="2" t="s">
        <v>27</v>
      </c>
      <c r="D941" s="2" t="s">
        <v>24</v>
      </c>
      <c r="E941" s="2" t="s">
        <v>356</v>
      </c>
      <c r="F941" s="2" t="s">
        <v>1017</v>
      </c>
      <c r="G941" s="2" t="s">
        <v>3</v>
      </c>
      <c r="H941" s="2" t="s">
        <v>3069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98</v>
      </c>
      <c r="P941" s="2" t="s">
        <v>1072</v>
      </c>
      <c r="Q941" s="1">
        <v>30260282</v>
      </c>
      <c r="R941" s="1">
        <v>0</v>
      </c>
      <c r="S941" s="1">
        <v>0</v>
      </c>
      <c r="T941" s="1">
        <v>26086450</v>
      </c>
      <c r="U941" s="2" t="s">
        <v>9</v>
      </c>
      <c r="V941" s="1">
        <v>4173832</v>
      </c>
      <c r="W941" s="1">
        <v>0</v>
      </c>
      <c r="X941" s="2" t="s">
        <v>0</v>
      </c>
      <c r="Y941" s="1">
        <v>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41" t="s">
        <v>1</v>
      </c>
      <c r="AN941" s="2" t="s">
        <v>1</v>
      </c>
      <c r="AO941" s="141" t="s">
        <v>1</v>
      </c>
      <c r="AP941" s="2">
        <v>0</v>
      </c>
    </row>
    <row r="942" spans="1:44" ht="15" customHeight="1" x14ac:dyDescent="0.25">
      <c r="A942" s="2" t="s">
        <v>3070</v>
      </c>
      <c r="B942" s="47">
        <v>44390</v>
      </c>
      <c r="C942" s="2" t="s">
        <v>27</v>
      </c>
      <c r="D942" s="2" t="s">
        <v>24</v>
      </c>
      <c r="E942" s="2" t="s">
        <v>356</v>
      </c>
      <c r="F942" s="2" t="s">
        <v>994</v>
      </c>
      <c r="G942" s="2" t="s">
        <v>3</v>
      </c>
      <c r="H942" s="2" t="s">
        <v>3071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98</v>
      </c>
      <c r="P942" s="2" t="s">
        <v>1</v>
      </c>
      <c r="Q942" s="1">
        <v>1574344737.6799998</v>
      </c>
      <c r="R942" s="1">
        <v>0</v>
      </c>
      <c r="S942" s="1">
        <v>1032939796</v>
      </c>
      <c r="T942" s="1">
        <v>0</v>
      </c>
      <c r="U942" s="2" t="s">
        <v>0</v>
      </c>
      <c r="V942" s="1">
        <v>0</v>
      </c>
      <c r="W942" s="1">
        <v>466728398</v>
      </c>
      <c r="X942" s="2" t="s">
        <v>9</v>
      </c>
      <c r="Y942" s="1">
        <v>74676543.680000007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41" t="s">
        <v>1</v>
      </c>
      <c r="AN942" s="2" t="s">
        <v>1</v>
      </c>
      <c r="AO942" s="141" t="s">
        <v>1</v>
      </c>
      <c r="AP942" s="2">
        <v>0</v>
      </c>
    </row>
    <row r="943" spans="1:44" ht="15" customHeight="1" x14ac:dyDescent="0.25">
      <c r="A943" s="2" t="s">
        <v>3072</v>
      </c>
      <c r="B943" s="47">
        <v>44390</v>
      </c>
      <c r="C943" s="2" t="s">
        <v>6</v>
      </c>
      <c r="D943" s="2" t="s">
        <v>22</v>
      </c>
      <c r="E943" s="2" t="s">
        <v>192</v>
      </c>
      <c r="F943" s="2" t="s">
        <v>3073</v>
      </c>
      <c r="G943" s="2" t="s">
        <v>3</v>
      </c>
      <c r="H943" s="2" t="s">
        <v>3074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98</v>
      </c>
      <c r="P943" s="2" t="s">
        <v>1</v>
      </c>
      <c r="Q943" s="1">
        <v>587011288.30999994</v>
      </c>
      <c r="R943" s="1">
        <v>0</v>
      </c>
      <c r="S943" s="1">
        <v>410240156.48000002</v>
      </c>
      <c r="T943" s="1">
        <v>0</v>
      </c>
      <c r="U943" s="2" t="s">
        <v>0</v>
      </c>
      <c r="V943" s="1">
        <v>0</v>
      </c>
      <c r="W943" s="1">
        <v>152388906.75</v>
      </c>
      <c r="X943" s="2" t="s">
        <v>9</v>
      </c>
      <c r="Y943" s="1">
        <v>24382225.079999998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41" t="s">
        <v>1</v>
      </c>
      <c r="AN943" s="2" t="s">
        <v>1</v>
      </c>
      <c r="AO943" s="141" t="s">
        <v>1</v>
      </c>
      <c r="AP943" s="2">
        <v>0</v>
      </c>
    </row>
    <row r="944" spans="1:44" ht="15" customHeight="1" x14ac:dyDescent="0.25">
      <c r="A944" s="2" t="s">
        <v>3075</v>
      </c>
      <c r="B944" s="47">
        <v>44390</v>
      </c>
      <c r="C944" s="2" t="s">
        <v>6</v>
      </c>
      <c r="D944" s="2" t="s">
        <v>22</v>
      </c>
      <c r="E944" s="2" t="s">
        <v>192</v>
      </c>
      <c r="F944" s="2" t="s">
        <v>3073</v>
      </c>
      <c r="G944" s="2" t="s">
        <v>3</v>
      </c>
      <c r="H944" s="2" t="s">
        <v>3076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98</v>
      </c>
      <c r="P944" s="2" t="s">
        <v>3077</v>
      </c>
      <c r="Q944" s="1">
        <v>40579471.25</v>
      </c>
      <c r="R944" s="1">
        <v>0</v>
      </c>
      <c r="S944" s="1">
        <v>35216791.25</v>
      </c>
      <c r="T944" s="1">
        <v>4623000</v>
      </c>
      <c r="U944" s="2" t="s">
        <v>9</v>
      </c>
      <c r="V944" s="1">
        <v>739680</v>
      </c>
      <c r="W944" s="1">
        <v>0</v>
      </c>
      <c r="X944" s="2" t="s">
        <v>0</v>
      </c>
      <c r="Y944" s="1">
        <v>0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41" t="s">
        <v>1</v>
      </c>
      <c r="AN944" s="2" t="s">
        <v>1</v>
      </c>
      <c r="AO944" s="141" t="s">
        <v>1</v>
      </c>
      <c r="AP944" s="2">
        <v>0</v>
      </c>
    </row>
    <row r="945" spans="1:42" ht="15" customHeight="1" x14ac:dyDescent="0.25">
      <c r="A945" s="2" t="s">
        <v>3078</v>
      </c>
      <c r="B945" s="47">
        <v>44390</v>
      </c>
      <c r="C945" s="2" t="s">
        <v>6</v>
      </c>
      <c r="D945" s="2" t="s">
        <v>22</v>
      </c>
      <c r="E945" s="2" t="s">
        <v>192</v>
      </c>
      <c r="F945" s="2" t="s">
        <v>3073</v>
      </c>
      <c r="G945" s="2" t="s">
        <v>3</v>
      </c>
      <c r="H945" s="2" t="s">
        <v>3079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98</v>
      </c>
      <c r="P945" s="2" t="s">
        <v>1</v>
      </c>
      <c r="Q945" s="1">
        <v>1748582638.4100001</v>
      </c>
      <c r="R945" s="1">
        <v>0</v>
      </c>
      <c r="S945" s="1">
        <v>1143466959.5999999</v>
      </c>
      <c r="T945" s="1">
        <v>0</v>
      </c>
      <c r="U945" s="2" t="s">
        <v>0</v>
      </c>
      <c r="V945" s="1">
        <v>0</v>
      </c>
      <c r="W945" s="1">
        <v>521651447.25</v>
      </c>
      <c r="X945" s="2" t="s">
        <v>9</v>
      </c>
      <c r="Y945" s="1">
        <v>83464231.560000002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41" t="s">
        <v>1</v>
      </c>
      <c r="AN945" s="2" t="s">
        <v>1</v>
      </c>
      <c r="AO945" s="141" t="s">
        <v>1</v>
      </c>
      <c r="AP945" s="2">
        <v>0</v>
      </c>
    </row>
    <row r="946" spans="1:42" ht="15" customHeight="1" x14ac:dyDescent="0.25">
      <c r="A946" s="2" t="s">
        <v>3080</v>
      </c>
      <c r="B946" s="47">
        <v>44390</v>
      </c>
      <c r="C946" s="2" t="s">
        <v>6</v>
      </c>
      <c r="D946" s="2" t="s">
        <v>22</v>
      </c>
      <c r="E946" s="2" t="s">
        <v>192</v>
      </c>
      <c r="F946" s="2" t="s">
        <v>3073</v>
      </c>
      <c r="G946" s="2" t="s">
        <v>3</v>
      </c>
      <c r="H946" s="2" t="s">
        <v>3081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98</v>
      </c>
      <c r="P946" s="2" t="s">
        <v>3082</v>
      </c>
      <c r="Q946" s="1">
        <v>12631418.210000001</v>
      </c>
      <c r="R946" s="1">
        <v>0</v>
      </c>
      <c r="S946" s="1">
        <v>3090375</v>
      </c>
      <c r="T946" s="1">
        <v>8225037.25</v>
      </c>
      <c r="U946" s="2" t="s">
        <v>9</v>
      </c>
      <c r="V946" s="1">
        <v>1316005.96</v>
      </c>
      <c r="W946" s="1">
        <v>0</v>
      </c>
      <c r="X946" s="2" t="s">
        <v>0</v>
      </c>
      <c r="Y946" s="1">
        <v>0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41" t="s">
        <v>1</v>
      </c>
      <c r="AN946" s="2" t="s">
        <v>1</v>
      </c>
      <c r="AO946" s="141" t="s">
        <v>1</v>
      </c>
      <c r="AP946" s="2">
        <v>0</v>
      </c>
    </row>
    <row r="947" spans="1:42" ht="15" customHeight="1" x14ac:dyDescent="0.25">
      <c r="A947" s="2" t="s">
        <v>3083</v>
      </c>
      <c r="B947" s="47">
        <v>44390</v>
      </c>
      <c r="C947" s="2" t="s">
        <v>6</v>
      </c>
      <c r="D947" s="2" t="s">
        <v>22</v>
      </c>
      <c r="E947" s="2" t="s">
        <v>192</v>
      </c>
      <c r="F947" s="2" t="s">
        <v>3073</v>
      </c>
      <c r="G947" s="2" t="s">
        <v>3</v>
      </c>
      <c r="H947" s="2" t="s">
        <v>3084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98</v>
      </c>
      <c r="P947" s="2" t="s">
        <v>1</v>
      </c>
      <c r="Q947" s="1">
        <v>1861182286.8</v>
      </c>
      <c r="R947" s="1">
        <v>0</v>
      </c>
      <c r="S947" s="1">
        <v>1559054960.9499998</v>
      </c>
      <c r="T947" s="1">
        <v>0</v>
      </c>
      <c r="U947" s="2" t="s">
        <v>0</v>
      </c>
      <c r="V947" s="1">
        <v>0</v>
      </c>
      <c r="W947" s="1">
        <v>260454591.25</v>
      </c>
      <c r="X947" s="2" t="s">
        <v>9</v>
      </c>
      <c r="Y947" s="1">
        <v>41672734.600000001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41" t="s">
        <v>1</v>
      </c>
      <c r="AN947" s="2" t="s">
        <v>1</v>
      </c>
      <c r="AO947" s="141" t="s">
        <v>1</v>
      </c>
      <c r="AP947" s="2">
        <v>0</v>
      </c>
    </row>
    <row r="948" spans="1:42" ht="15" customHeight="1" x14ac:dyDescent="0.25">
      <c r="A948" s="2" t="s">
        <v>3085</v>
      </c>
      <c r="B948" s="47">
        <v>44390</v>
      </c>
      <c r="C948" s="2" t="s">
        <v>6</v>
      </c>
      <c r="D948" s="2" t="s">
        <v>901</v>
      </c>
      <c r="E948" s="2" t="s">
        <v>902</v>
      </c>
      <c r="F948" s="2" t="s">
        <v>3086</v>
      </c>
      <c r="G948" s="2" t="s">
        <v>3</v>
      </c>
      <c r="H948" s="2" t="s">
        <v>3087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98</v>
      </c>
      <c r="P948" s="2" t="s">
        <v>1</v>
      </c>
      <c r="Q948" s="1">
        <v>3865469766.1899996</v>
      </c>
      <c r="R948" s="1">
        <v>0</v>
      </c>
      <c r="S948" s="1">
        <v>3080329444.0999999</v>
      </c>
      <c r="T948" s="1">
        <v>0</v>
      </c>
      <c r="U948" s="2" t="s">
        <v>0</v>
      </c>
      <c r="V948" s="1">
        <v>0</v>
      </c>
      <c r="W948" s="1">
        <v>676845105.25</v>
      </c>
      <c r="X948" s="2" t="s">
        <v>0</v>
      </c>
      <c r="Y948" s="1">
        <v>108295216.84000002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41" t="s">
        <v>1</v>
      </c>
      <c r="AN948" s="2" t="s">
        <v>1</v>
      </c>
      <c r="AO948" s="141" t="s">
        <v>1</v>
      </c>
      <c r="AP948" s="2">
        <v>0</v>
      </c>
    </row>
    <row r="949" spans="1:42" ht="15" customHeight="1" x14ac:dyDescent="0.25">
      <c r="A949" s="2" t="s">
        <v>3088</v>
      </c>
      <c r="B949" s="47">
        <v>44390</v>
      </c>
      <c r="C949" s="2" t="s">
        <v>6</v>
      </c>
      <c r="D949" s="2" t="s">
        <v>901</v>
      </c>
      <c r="E949" s="2" t="s">
        <v>902</v>
      </c>
      <c r="F949" s="2" t="s">
        <v>3086</v>
      </c>
      <c r="G949" s="2" t="s">
        <v>3</v>
      </c>
      <c r="H949" s="2" t="s">
        <v>3089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98</v>
      </c>
      <c r="P949" s="2" t="s">
        <v>3090</v>
      </c>
      <c r="Q949" s="1">
        <v>40973984</v>
      </c>
      <c r="R949" s="1">
        <v>0</v>
      </c>
      <c r="S949" s="1">
        <v>0</v>
      </c>
      <c r="T949" s="1">
        <v>35322400</v>
      </c>
      <c r="U949" s="2" t="s">
        <v>9</v>
      </c>
      <c r="V949" s="1">
        <v>5651584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41" t="s">
        <v>1</v>
      </c>
      <c r="AN949" s="2" t="s">
        <v>1</v>
      </c>
      <c r="AO949" s="141" t="s">
        <v>1</v>
      </c>
      <c r="AP949" s="2">
        <v>0</v>
      </c>
    </row>
    <row r="950" spans="1:42" ht="15" customHeight="1" x14ac:dyDescent="0.25">
      <c r="A950" s="2" t="s">
        <v>3091</v>
      </c>
      <c r="B950" s="47">
        <v>44390</v>
      </c>
      <c r="C950" s="2" t="s">
        <v>6</v>
      </c>
      <c r="D950" s="2" t="s">
        <v>901</v>
      </c>
      <c r="E950" s="2" t="s">
        <v>902</v>
      </c>
      <c r="F950" s="2" t="s">
        <v>3086</v>
      </c>
      <c r="G950" s="2" t="s">
        <v>3</v>
      </c>
      <c r="H950" s="2" t="s">
        <v>3092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98</v>
      </c>
      <c r="P950" s="2" t="s">
        <v>1</v>
      </c>
      <c r="Q950" s="1">
        <v>903833048.80000007</v>
      </c>
      <c r="R950" s="1">
        <v>0</v>
      </c>
      <c r="S950" s="1">
        <v>750976668.94999993</v>
      </c>
      <c r="T950" s="1">
        <v>0</v>
      </c>
      <c r="U950" s="2" t="s">
        <v>0</v>
      </c>
      <c r="V950" s="1">
        <v>0</v>
      </c>
      <c r="W950" s="1">
        <v>131772741.25</v>
      </c>
      <c r="X950" s="2" t="s">
        <v>0</v>
      </c>
      <c r="Y950" s="1">
        <v>21083638.599999998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41" t="s">
        <v>1</v>
      </c>
      <c r="AN950" s="2" t="s">
        <v>1</v>
      </c>
      <c r="AO950" s="141" t="s">
        <v>1</v>
      </c>
      <c r="AP950" s="2">
        <v>0</v>
      </c>
    </row>
    <row r="951" spans="1:42" ht="15" customHeight="1" x14ac:dyDescent="0.25">
      <c r="A951" s="2" t="s">
        <v>3093</v>
      </c>
      <c r="B951" s="47">
        <v>44390</v>
      </c>
      <c r="C951" s="2" t="s">
        <v>27</v>
      </c>
      <c r="D951" s="2" t="s">
        <v>901</v>
      </c>
      <c r="E951" s="2" t="s">
        <v>905</v>
      </c>
      <c r="F951" s="2" t="s">
        <v>3094</v>
      </c>
      <c r="G951" s="2" t="s">
        <v>3</v>
      </c>
      <c r="H951" s="2" t="s">
        <v>3095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98</v>
      </c>
      <c r="P951" s="2" t="s">
        <v>1</v>
      </c>
      <c r="Q951" s="1">
        <v>105484878</v>
      </c>
      <c r="R951" s="1">
        <v>0</v>
      </c>
      <c r="S951" s="1">
        <v>502500</v>
      </c>
      <c r="T951" s="1">
        <v>0</v>
      </c>
      <c r="U951" s="2" t="s">
        <v>0</v>
      </c>
      <c r="V951" s="1">
        <v>0</v>
      </c>
      <c r="W951" s="1">
        <v>90502050</v>
      </c>
      <c r="X951" s="2" t="s">
        <v>9</v>
      </c>
      <c r="Y951" s="1">
        <v>14480328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41" t="s">
        <v>1</v>
      </c>
      <c r="AN951" s="2" t="s">
        <v>1</v>
      </c>
      <c r="AO951" s="141" t="s">
        <v>1</v>
      </c>
      <c r="AP951" s="2">
        <v>0</v>
      </c>
    </row>
    <row r="952" spans="1:42" ht="15" customHeight="1" x14ac:dyDescent="0.25">
      <c r="A952" s="2" t="s">
        <v>3096</v>
      </c>
      <c r="B952" s="47">
        <v>44390</v>
      </c>
      <c r="C952" s="2" t="s">
        <v>6</v>
      </c>
      <c r="D952" s="2" t="s">
        <v>19</v>
      </c>
      <c r="E952" s="2" t="s">
        <v>185</v>
      </c>
      <c r="F952" s="2" t="s">
        <v>1056</v>
      </c>
      <c r="G952" s="2" t="s">
        <v>3</v>
      </c>
      <c r="H952" s="2" t="s">
        <v>3097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98</v>
      </c>
      <c r="P952" s="2" t="s">
        <v>1</v>
      </c>
      <c r="Q952" s="1">
        <v>1563297304.1099999</v>
      </c>
      <c r="R952" s="1">
        <v>0</v>
      </c>
      <c r="S952" s="1">
        <v>1055866659.35</v>
      </c>
      <c r="T952" s="1">
        <v>0</v>
      </c>
      <c r="U952" s="2" t="s">
        <v>0</v>
      </c>
      <c r="V952" s="1">
        <v>0</v>
      </c>
      <c r="W952" s="1">
        <v>437440211</v>
      </c>
      <c r="X952" s="2" t="s">
        <v>9</v>
      </c>
      <c r="Y952" s="1">
        <v>69990433.760000005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41" t="s">
        <v>1</v>
      </c>
      <c r="AN952" s="2" t="s">
        <v>1</v>
      </c>
      <c r="AO952" s="141" t="s">
        <v>1</v>
      </c>
      <c r="AP952" s="2">
        <v>0</v>
      </c>
    </row>
    <row r="953" spans="1:42" ht="15" customHeight="1" x14ac:dyDescent="0.25">
      <c r="A953" s="2" t="s">
        <v>3098</v>
      </c>
      <c r="B953" s="47">
        <v>44390</v>
      </c>
      <c r="C953" s="2" t="s">
        <v>6</v>
      </c>
      <c r="D953" s="2" t="s">
        <v>17</v>
      </c>
      <c r="E953" s="2" t="s">
        <v>183</v>
      </c>
      <c r="F953" s="2" t="s">
        <v>3099</v>
      </c>
      <c r="G953" s="2" t="s">
        <v>3</v>
      </c>
      <c r="H953" s="2" t="s">
        <v>2930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98</v>
      </c>
      <c r="P953" s="2" t="s">
        <v>1</v>
      </c>
      <c r="Q953" s="1">
        <v>0</v>
      </c>
      <c r="R953" s="1">
        <v>0</v>
      </c>
      <c r="S953" s="1">
        <v>0</v>
      </c>
      <c r="T953" s="1">
        <v>0</v>
      </c>
      <c r="U953" s="2" t="s">
        <v>0</v>
      </c>
      <c r="V953" s="1">
        <v>0</v>
      </c>
      <c r="W953" s="1">
        <v>0</v>
      </c>
      <c r="X953" s="2" t="s">
        <v>0</v>
      </c>
      <c r="Y953" s="1">
        <v>0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41" t="s">
        <v>1</v>
      </c>
      <c r="AN953" s="2" t="s">
        <v>1</v>
      </c>
      <c r="AO953" s="141" t="s">
        <v>1</v>
      </c>
      <c r="AP953" s="2">
        <v>0</v>
      </c>
    </row>
    <row r="954" spans="1:42" ht="15" customHeight="1" x14ac:dyDescent="0.25">
      <c r="A954" s="2" t="s">
        <v>3100</v>
      </c>
      <c r="B954" s="47">
        <v>44390</v>
      </c>
      <c r="C954" s="2" t="s">
        <v>6</v>
      </c>
      <c r="D954" s="2" t="s">
        <v>10</v>
      </c>
      <c r="E954" s="2" t="s">
        <v>178</v>
      </c>
      <c r="F954" s="2" t="s">
        <v>3101</v>
      </c>
      <c r="G954" s="2" t="s">
        <v>3</v>
      </c>
      <c r="H954" s="2" t="s">
        <v>3102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98</v>
      </c>
      <c r="P954" s="2" t="s">
        <v>1</v>
      </c>
      <c r="Q954" s="1">
        <v>255557696.34999999</v>
      </c>
      <c r="R954" s="1">
        <v>0</v>
      </c>
      <c r="S954" s="1">
        <v>197878355.15000001</v>
      </c>
      <c r="T954" s="1">
        <v>0</v>
      </c>
      <c r="U954" s="2" t="s">
        <v>0</v>
      </c>
      <c r="V954" s="1">
        <v>0</v>
      </c>
      <c r="W954" s="1">
        <v>49723570</v>
      </c>
      <c r="X954" s="2" t="s">
        <v>9</v>
      </c>
      <c r="Y954" s="1">
        <v>7955771.2000000002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41" t="s">
        <v>1</v>
      </c>
      <c r="AN954" s="2" t="s">
        <v>1</v>
      </c>
      <c r="AO954" s="141" t="s">
        <v>1</v>
      </c>
      <c r="AP954" s="2">
        <v>0</v>
      </c>
    </row>
    <row r="955" spans="1:42" ht="15" customHeight="1" x14ac:dyDescent="0.25">
      <c r="A955" s="2" t="s">
        <v>3103</v>
      </c>
      <c r="B955" s="47">
        <v>44390</v>
      </c>
      <c r="C955" s="2" t="s">
        <v>6</v>
      </c>
      <c r="D955" s="2" t="s">
        <v>7</v>
      </c>
      <c r="E955" s="2" t="s">
        <v>736</v>
      </c>
      <c r="F955" s="2" t="s">
        <v>3104</v>
      </c>
      <c r="G955" s="2" t="s">
        <v>13</v>
      </c>
      <c r="H955" s="2" t="s">
        <v>1</v>
      </c>
      <c r="I955" s="1" t="s">
        <v>3105</v>
      </c>
      <c r="J955" s="1" t="s">
        <v>1</v>
      </c>
      <c r="K955" s="1" t="s">
        <v>3106</v>
      </c>
      <c r="L955" s="1" t="s">
        <v>1881</v>
      </c>
      <c r="M955" s="1">
        <v>10552500</v>
      </c>
      <c r="N955" s="2" t="s">
        <v>12</v>
      </c>
      <c r="O955" s="2" t="s">
        <v>98</v>
      </c>
      <c r="P955" s="2" t="s">
        <v>944</v>
      </c>
      <c r="Q955" s="1">
        <v>-10552500</v>
      </c>
      <c r="R955" s="1">
        <v>0</v>
      </c>
      <c r="S955" s="1">
        <v>-10552500</v>
      </c>
      <c r="T955" s="1">
        <v>0</v>
      </c>
      <c r="U955" s="2" t="s">
        <v>0</v>
      </c>
      <c r="V955" s="1">
        <v>0</v>
      </c>
      <c r="W955" s="1">
        <v>0</v>
      </c>
      <c r="X955" s="2" t="s">
        <v>0</v>
      </c>
      <c r="Y955" s="1">
        <v>0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41" t="s">
        <v>1</v>
      </c>
      <c r="AN955" s="2" t="s">
        <v>1</v>
      </c>
      <c r="AO955" s="141" t="s">
        <v>1</v>
      </c>
      <c r="AP955" s="2">
        <v>0</v>
      </c>
    </row>
    <row r="956" spans="1:42" ht="15" customHeight="1" x14ac:dyDescent="0.25">
      <c r="A956" s="2" t="s">
        <v>3107</v>
      </c>
      <c r="B956" s="47">
        <v>44390</v>
      </c>
      <c r="C956" s="2" t="s">
        <v>6</v>
      </c>
      <c r="D956" s="2" t="s">
        <v>7</v>
      </c>
      <c r="E956" s="2" t="s">
        <v>736</v>
      </c>
      <c r="F956" s="2" t="s">
        <v>3104</v>
      </c>
      <c r="G956" s="2" t="s">
        <v>3</v>
      </c>
      <c r="H956" s="2" t="s">
        <v>3108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98</v>
      </c>
      <c r="P956" s="2" t="s">
        <v>1</v>
      </c>
      <c r="Q956" s="1">
        <v>77592432</v>
      </c>
      <c r="R956" s="1">
        <v>0</v>
      </c>
      <c r="S956" s="1">
        <v>66665000</v>
      </c>
      <c r="T956" s="1">
        <v>0</v>
      </c>
      <c r="U956" s="2" t="s">
        <v>0</v>
      </c>
      <c r="V956" s="1">
        <v>0</v>
      </c>
      <c r="W956" s="1">
        <v>9420200</v>
      </c>
      <c r="X956" s="2" t="s">
        <v>0</v>
      </c>
      <c r="Y956" s="1">
        <v>1507232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41" t="s">
        <v>1</v>
      </c>
      <c r="AN956" s="2" t="s">
        <v>1</v>
      </c>
      <c r="AO956" s="141" t="s">
        <v>1</v>
      </c>
      <c r="AP956" s="2">
        <v>0</v>
      </c>
    </row>
    <row r="957" spans="1:42" ht="15" customHeight="1" x14ac:dyDescent="0.25">
      <c r="A957" s="2" t="s">
        <v>3109</v>
      </c>
      <c r="B957" s="47">
        <v>44390</v>
      </c>
      <c r="C957" s="2" t="s">
        <v>6</v>
      </c>
      <c r="D957" s="2" t="s">
        <v>7</v>
      </c>
      <c r="E957" s="2" t="s">
        <v>736</v>
      </c>
      <c r="F957" s="2" t="s">
        <v>3104</v>
      </c>
      <c r="G957" s="2" t="s">
        <v>3</v>
      </c>
      <c r="H957" s="2" t="s">
        <v>3110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98</v>
      </c>
      <c r="P957" s="2" t="s">
        <v>1125</v>
      </c>
      <c r="Q957" s="1">
        <v>7657296</v>
      </c>
      <c r="R957" s="1">
        <v>0</v>
      </c>
      <c r="S957" s="1">
        <v>4020000</v>
      </c>
      <c r="T957" s="1">
        <v>3135600</v>
      </c>
      <c r="U957" s="2" t="s">
        <v>9</v>
      </c>
      <c r="V957" s="1">
        <v>501696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41" t="s">
        <v>1</v>
      </c>
      <c r="AN957" s="2" t="s">
        <v>1</v>
      </c>
      <c r="AO957" s="141" t="s">
        <v>1</v>
      </c>
      <c r="AP957" s="2">
        <v>0</v>
      </c>
    </row>
    <row r="958" spans="1:42" ht="15" customHeight="1" x14ac:dyDescent="0.25">
      <c r="A958" s="2" t="s">
        <v>3111</v>
      </c>
      <c r="B958" s="47">
        <v>44390</v>
      </c>
      <c r="C958" s="2" t="s">
        <v>6</v>
      </c>
      <c r="D958" s="2" t="s">
        <v>7</v>
      </c>
      <c r="E958" s="2" t="s">
        <v>736</v>
      </c>
      <c r="F958" s="2" t="s">
        <v>3104</v>
      </c>
      <c r="G958" s="2" t="s">
        <v>3</v>
      </c>
      <c r="H958" s="2" t="s">
        <v>3112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98</v>
      </c>
      <c r="P958" s="2" t="s">
        <v>1</v>
      </c>
      <c r="Q958" s="1">
        <v>509661150.80000001</v>
      </c>
      <c r="R958" s="1">
        <v>0</v>
      </c>
      <c r="S958" s="1">
        <v>358455000</v>
      </c>
      <c r="T958" s="1">
        <v>0</v>
      </c>
      <c r="U958" s="2" t="s">
        <v>0</v>
      </c>
      <c r="V958" s="1">
        <v>0</v>
      </c>
      <c r="W958" s="1">
        <v>130350130</v>
      </c>
      <c r="X958" s="2" t="s">
        <v>0</v>
      </c>
      <c r="Y958" s="1">
        <v>20856020.800000001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41" t="s">
        <v>1</v>
      </c>
      <c r="AN958" s="2" t="s">
        <v>1</v>
      </c>
      <c r="AO958" s="141" t="s">
        <v>1</v>
      </c>
      <c r="AP958" s="2">
        <v>0</v>
      </c>
    </row>
    <row r="959" spans="1:42" ht="15" customHeight="1" x14ac:dyDescent="0.25">
      <c r="A959" s="2" t="s">
        <v>3113</v>
      </c>
      <c r="B959" s="47">
        <v>44390</v>
      </c>
      <c r="C959" s="2" t="s">
        <v>6</v>
      </c>
      <c r="D959" s="2" t="s">
        <v>5</v>
      </c>
      <c r="E959" s="2" t="s">
        <v>175</v>
      </c>
      <c r="F959" s="2" t="s">
        <v>1188</v>
      </c>
      <c r="G959" s="2" t="s">
        <v>13</v>
      </c>
      <c r="H959" s="2" t="s">
        <v>1</v>
      </c>
      <c r="I959" s="1" t="s">
        <v>951</v>
      </c>
      <c r="J959" s="1" t="s">
        <v>1</v>
      </c>
      <c r="K959" s="1" t="s">
        <v>3114</v>
      </c>
      <c r="L959" s="1" t="s">
        <v>2642</v>
      </c>
      <c r="M959" s="1">
        <v>13080000</v>
      </c>
      <c r="N959" s="2" t="s">
        <v>12</v>
      </c>
      <c r="O959" s="2" t="s">
        <v>98</v>
      </c>
      <c r="P959" s="2" t="s">
        <v>3115</v>
      </c>
      <c r="Q959" s="1">
        <v>-13080000</v>
      </c>
      <c r="R959" s="1">
        <v>0</v>
      </c>
      <c r="S959" s="1">
        <v>-13080000</v>
      </c>
      <c r="T959" s="1">
        <v>0</v>
      </c>
      <c r="U959" s="2" t="s">
        <v>0</v>
      </c>
      <c r="V959" s="1">
        <v>0</v>
      </c>
      <c r="W959" s="1">
        <v>0</v>
      </c>
      <c r="X959" s="2" t="s">
        <v>0</v>
      </c>
      <c r="Y959" s="1">
        <v>0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41" t="s">
        <v>1</v>
      </c>
      <c r="AN959" s="2" t="s">
        <v>1</v>
      </c>
      <c r="AO959" s="141" t="s">
        <v>1</v>
      </c>
      <c r="AP959" s="2">
        <v>0</v>
      </c>
    </row>
    <row r="960" spans="1:42" ht="15" customHeight="1" x14ac:dyDescent="0.25">
      <c r="A960" s="2" t="s">
        <v>3116</v>
      </c>
      <c r="B960" s="47">
        <v>44390</v>
      </c>
      <c r="C960" s="2" t="s">
        <v>6</v>
      </c>
      <c r="D960" s="2" t="s">
        <v>5</v>
      </c>
      <c r="E960" s="2" t="s">
        <v>175</v>
      </c>
      <c r="F960" s="2" t="s">
        <v>1188</v>
      </c>
      <c r="G960" s="2" t="s">
        <v>13</v>
      </c>
      <c r="H960" s="2" t="s">
        <v>1</v>
      </c>
      <c r="I960" s="1" t="s">
        <v>950</v>
      </c>
      <c r="J960" s="1" t="s">
        <v>1</v>
      </c>
      <c r="K960" s="1" t="s">
        <v>3117</v>
      </c>
      <c r="L960" s="1" t="s">
        <v>2749</v>
      </c>
      <c r="M960" s="1">
        <v>62051520</v>
      </c>
      <c r="N960" s="2" t="s">
        <v>12</v>
      </c>
      <c r="O960" s="2" t="s">
        <v>98</v>
      </c>
      <c r="P960" s="2" t="s">
        <v>3118</v>
      </c>
      <c r="Q960" s="1">
        <v>-13080000</v>
      </c>
      <c r="R960" s="1">
        <v>0</v>
      </c>
      <c r="S960" s="1">
        <v>-13080000</v>
      </c>
      <c r="T960" s="1">
        <v>0</v>
      </c>
      <c r="U960" s="2" t="s">
        <v>0</v>
      </c>
      <c r="V960" s="1">
        <v>0</v>
      </c>
      <c r="W960" s="1">
        <v>0</v>
      </c>
      <c r="X960" s="2" t="s">
        <v>0</v>
      </c>
      <c r="Y960" s="1">
        <v>0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41" t="s">
        <v>1</v>
      </c>
      <c r="AN960" s="2" t="s">
        <v>1</v>
      </c>
      <c r="AO960" s="141" t="s">
        <v>1</v>
      </c>
      <c r="AP960" s="2">
        <v>0</v>
      </c>
    </row>
    <row r="961" spans="1:42" ht="15" customHeight="1" x14ac:dyDescent="0.25">
      <c r="A961" s="2" t="s">
        <v>3119</v>
      </c>
      <c r="B961" s="47">
        <v>44390</v>
      </c>
      <c r="C961" s="2" t="s">
        <v>6</v>
      </c>
      <c r="D961" s="2" t="s">
        <v>5</v>
      </c>
      <c r="E961" s="2" t="s">
        <v>175</v>
      </c>
      <c r="F961" s="2" t="s">
        <v>1188</v>
      </c>
      <c r="G961" s="2" t="s">
        <v>3</v>
      </c>
      <c r="H961" s="2" t="s">
        <v>3120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98</v>
      </c>
      <c r="P961" s="2" t="s">
        <v>1</v>
      </c>
      <c r="Q961" s="1">
        <v>650082431.88999999</v>
      </c>
      <c r="R961" s="1">
        <v>0</v>
      </c>
      <c r="S961" s="1">
        <v>592504774.54999995</v>
      </c>
      <c r="T961" s="1">
        <v>0</v>
      </c>
      <c r="U961" s="2" t="s">
        <v>0</v>
      </c>
      <c r="V961" s="1">
        <v>0</v>
      </c>
      <c r="W961" s="1">
        <v>49635911.5</v>
      </c>
      <c r="X961" s="2" t="s">
        <v>0</v>
      </c>
      <c r="Y961" s="1">
        <v>7941745.8399999999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41" t="s">
        <v>1</v>
      </c>
      <c r="AN961" s="2" t="s">
        <v>1</v>
      </c>
      <c r="AO961" s="141" t="s">
        <v>1</v>
      </c>
      <c r="AP961" s="2">
        <v>0</v>
      </c>
    </row>
    <row r="962" spans="1:42" ht="15" customHeight="1" x14ac:dyDescent="0.25">
      <c r="A962" s="2" t="s">
        <v>3121</v>
      </c>
      <c r="B962" s="47">
        <v>44390</v>
      </c>
      <c r="C962" s="2" t="s">
        <v>6</v>
      </c>
      <c r="D962" s="2" t="s">
        <v>1245</v>
      </c>
      <c r="E962" s="2" t="s">
        <v>1246</v>
      </c>
      <c r="F962" s="2" t="s">
        <v>3122</v>
      </c>
      <c r="G962" s="2" t="s">
        <v>3</v>
      </c>
      <c r="H962" s="2" t="s">
        <v>3123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98</v>
      </c>
      <c r="P962" s="2" t="s">
        <v>1</v>
      </c>
      <c r="Q962" s="1">
        <v>108006529.25</v>
      </c>
      <c r="R962" s="1">
        <v>0</v>
      </c>
      <c r="S962" s="1">
        <v>105908089.25</v>
      </c>
      <c r="T962" s="1">
        <v>0</v>
      </c>
      <c r="U962" s="2" t="s">
        <v>0</v>
      </c>
      <c r="V962" s="1">
        <v>0</v>
      </c>
      <c r="W962" s="1">
        <v>1809000</v>
      </c>
      <c r="X962" s="2" t="s">
        <v>0</v>
      </c>
      <c r="Y962" s="1">
        <v>289440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41" t="s">
        <v>1</v>
      </c>
      <c r="AN962" s="2" t="s">
        <v>1</v>
      </c>
      <c r="AO962" s="141" t="s">
        <v>1</v>
      </c>
      <c r="AP962" s="2">
        <v>0</v>
      </c>
    </row>
    <row r="963" spans="1:42" ht="15" customHeight="1" x14ac:dyDescent="0.25">
      <c r="A963" s="2" t="s">
        <v>3124</v>
      </c>
      <c r="B963" s="47">
        <v>44390</v>
      </c>
      <c r="C963" s="2" t="s">
        <v>6</v>
      </c>
      <c r="D963" s="2" t="s">
        <v>1245</v>
      </c>
      <c r="E963" s="2" t="s">
        <v>1246</v>
      </c>
      <c r="F963" s="2" t="s">
        <v>3122</v>
      </c>
      <c r="G963" s="2" t="s">
        <v>3</v>
      </c>
      <c r="H963" s="2" t="s">
        <v>3125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98</v>
      </c>
      <c r="P963" s="2" t="s">
        <v>1</v>
      </c>
      <c r="Q963" s="1">
        <v>21143458</v>
      </c>
      <c r="R963" s="1">
        <v>0</v>
      </c>
      <c r="S963" s="1">
        <v>16080000</v>
      </c>
      <c r="T963" s="1">
        <v>0</v>
      </c>
      <c r="U963" s="2" t="s">
        <v>0</v>
      </c>
      <c r="V963" s="1">
        <v>0</v>
      </c>
      <c r="W963" s="1">
        <v>4365050</v>
      </c>
      <c r="X963" s="2" t="s">
        <v>9</v>
      </c>
      <c r="Y963" s="1">
        <v>698408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41" t="s">
        <v>1</v>
      </c>
      <c r="AN963" s="2" t="s">
        <v>1</v>
      </c>
      <c r="AO963" s="141" t="s">
        <v>1</v>
      </c>
      <c r="AP963" s="2">
        <v>0</v>
      </c>
    </row>
    <row r="964" spans="1:42" ht="15" customHeight="1" x14ac:dyDescent="0.25">
      <c r="A964" s="2" t="s">
        <v>3126</v>
      </c>
      <c r="B964" s="47">
        <v>44390</v>
      </c>
      <c r="C964" s="2" t="s">
        <v>6</v>
      </c>
      <c r="D964" s="2" t="s">
        <v>1245</v>
      </c>
      <c r="E964" s="2" t="s">
        <v>1246</v>
      </c>
      <c r="F964" s="2" t="s">
        <v>3122</v>
      </c>
      <c r="G964" s="2" t="s">
        <v>3</v>
      </c>
      <c r="H964" s="2" t="s">
        <v>3127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98</v>
      </c>
      <c r="P964" s="2" t="s">
        <v>1</v>
      </c>
      <c r="Q964" s="1">
        <v>11912600</v>
      </c>
      <c r="R964" s="1">
        <v>0</v>
      </c>
      <c r="S964" s="1">
        <v>9192400</v>
      </c>
      <c r="T964" s="1">
        <v>0</v>
      </c>
      <c r="U964" s="2" t="s">
        <v>0</v>
      </c>
      <c r="V964" s="1">
        <v>0</v>
      </c>
      <c r="W964" s="1">
        <v>2345000</v>
      </c>
      <c r="X964" s="2" t="s">
        <v>0</v>
      </c>
      <c r="Y964" s="1">
        <v>375200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41" t="s">
        <v>1</v>
      </c>
      <c r="AN964" s="2" t="s">
        <v>1</v>
      </c>
      <c r="AO964" s="141" t="s">
        <v>1</v>
      </c>
      <c r="AP964" s="2">
        <v>0</v>
      </c>
    </row>
    <row r="965" spans="1:42" ht="15" customHeight="1" x14ac:dyDescent="0.25">
      <c r="A965" s="2" t="s">
        <v>3128</v>
      </c>
      <c r="B965" s="47">
        <v>44390</v>
      </c>
      <c r="C965" s="2" t="s">
        <v>6</v>
      </c>
      <c r="D965" s="2" t="s">
        <v>1245</v>
      </c>
      <c r="E965" s="2" t="s">
        <v>1246</v>
      </c>
      <c r="F965" s="2" t="s">
        <v>3122</v>
      </c>
      <c r="G965" s="2" t="s">
        <v>3</v>
      </c>
      <c r="H965" s="2" t="s">
        <v>3129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98</v>
      </c>
      <c r="P965" s="2" t="s">
        <v>3130</v>
      </c>
      <c r="Q965" s="1">
        <v>6166211</v>
      </c>
      <c r="R965" s="1">
        <v>0</v>
      </c>
      <c r="S965" s="1">
        <v>2392905</v>
      </c>
      <c r="T965" s="1">
        <v>0</v>
      </c>
      <c r="U965" s="2" t="s">
        <v>0</v>
      </c>
      <c r="V965" s="1">
        <v>0</v>
      </c>
      <c r="W965" s="1">
        <v>3252850</v>
      </c>
      <c r="X965" s="2" t="s">
        <v>9</v>
      </c>
      <c r="Y965" s="1">
        <v>520456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41" t="s">
        <v>1</v>
      </c>
      <c r="AN965" s="2" t="s">
        <v>1</v>
      </c>
      <c r="AO965" s="141" t="s">
        <v>1</v>
      </c>
      <c r="AP965" s="2">
        <v>0</v>
      </c>
    </row>
    <row r="966" spans="1:42" ht="15" customHeight="1" x14ac:dyDescent="0.25">
      <c r="A966" s="2" t="s">
        <v>3131</v>
      </c>
      <c r="B966" s="47">
        <v>44390</v>
      </c>
      <c r="C966" s="2" t="s">
        <v>6</v>
      </c>
      <c r="D966" s="2" t="s">
        <v>1245</v>
      </c>
      <c r="E966" s="2" t="s">
        <v>1246</v>
      </c>
      <c r="F966" s="2" t="s">
        <v>3122</v>
      </c>
      <c r="G966" s="2" t="s">
        <v>3</v>
      </c>
      <c r="H966" s="2" t="s">
        <v>3132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98</v>
      </c>
      <c r="P966" s="2" t="s">
        <v>1</v>
      </c>
      <c r="Q966" s="1">
        <v>152073585</v>
      </c>
      <c r="R966" s="1">
        <v>0</v>
      </c>
      <c r="S966" s="1">
        <v>145269199</v>
      </c>
      <c r="T966" s="1">
        <v>0</v>
      </c>
      <c r="U966" s="2" t="s">
        <v>0</v>
      </c>
      <c r="V966" s="1">
        <v>0</v>
      </c>
      <c r="W966" s="1">
        <v>5865850</v>
      </c>
      <c r="X966" s="2" t="s">
        <v>0</v>
      </c>
      <c r="Y966" s="1">
        <v>938536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41" t="s">
        <v>1</v>
      </c>
      <c r="AN966" s="2" t="s">
        <v>1</v>
      </c>
      <c r="AO966" s="141" t="s">
        <v>1</v>
      </c>
      <c r="AP966" s="2">
        <v>0</v>
      </c>
    </row>
    <row r="967" spans="1:42" ht="15" customHeight="1" x14ac:dyDescent="0.25">
      <c r="A967" s="2" t="s">
        <v>3133</v>
      </c>
      <c r="B967" s="47">
        <v>44390</v>
      </c>
      <c r="C967" s="2" t="s">
        <v>6</v>
      </c>
      <c r="D967" s="2" t="s">
        <v>1245</v>
      </c>
      <c r="E967" s="2" t="s">
        <v>1246</v>
      </c>
      <c r="F967" s="2" t="s">
        <v>3122</v>
      </c>
      <c r="G967" s="2" t="s">
        <v>3</v>
      </c>
      <c r="H967" s="2" t="s">
        <v>3134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98</v>
      </c>
      <c r="P967" s="2" t="s">
        <v>1</v>
      </c>
      <c r="Q967" s="1">
        <v>58300083.5</v>
      </c>
      <c r="R967" s="1">
        <v>0</v>
      </c>
      <c r="S967" s="1">
        <v>55774183.5</v>
      </c>
      <c r="T967" s="1">
        <v>0</v>
      </c>
      <c r="U967" s="2" t="s">
        <v>0</v>
      </c>
      <c r="V967" s="1">
        <v>0</v>
      </c>
      <c r="W967" s="1">
        <v>2177500</v>
      </c>
      <c r="X967" s="2" t="s">
        <v>9</v>
      </c>
      <c r="Y967" s="1">
        <v>348400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41" t="s">
        <v>1</v>
      </c>
      <c r="AN967" s="2" t="s">
        <v>1</v>
      </c>
      <c r="AO967" s="141" t="s">
        <v>1</v>
      </c>
      <c r="AP967" s="2">
        <v>0</v>
      </c>
    </row>
    <row r="968" spans="1:42" ht="15" customHeight="1" x14ac:dyDescent="0.25">
      <c r="A968" s="2" t="s">
        <v>3135</v>
      </c>
      <c r="B968" s="47">
        <v>44390</v>
      </c>
      <c r="C968" s="2" t="s">
        <v>6</v>
      </c>
      <c r="D968" s="2" t="s">
        <v>1245</v>
      </c>
      <c r="E968" s="2" t="s">
        <v>1246</v>
      </c>
      <c r="F968" s="2" t="s">
        <v>3122</v>
      </c>
      <c r="G968" s="2" t="s">
        <v>3</v>
      </c>
      <c r="H968" s="2" t="s">
        <v>3136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98</v>
      </c>
      <c r="P968" s="2" t="s">
        <v>1</v>
      </c>
      <c r="Q968" s="1">
        <v>112973711.69999999</v>
      </c>
      <c r="R968" s="1">
        <v>0</v>
      </c>
      <c r="S968" s="1">
        <v>47500852.5</v>
      </c>
      <c r="T968" s="1">
        <v>0</v>
      </c>
      <c r="U968" s="2" t="s">
        <v>0</v>
      </c>
      <c r="V968" s="1">
        <v>0</v>
      </c>
      <c r="W968" s="1">
        <v>56442120</v>
      </c>
      <c r="X968" s="2" t="s">
        <v>0</v>
      </c>
      <c r="Y968" s="1">
        <v>9030739.1999999993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41" t="s">
        <v>1</v>
      </c>
      <c r="AN968" s="2" t="s">
        <v>1</v>
      </c>
      <c r="AO968" s="141" t="s">
        <v>1</v>
      </c>
      <c r="AP968" s="2">
        <v>0</v>
      </c>
    </row>
    <row r="969" spans="1:42" ht="15" customHeight="1" x14ac:dyDescent="0.25">
      <c r="A969" s="2" t="s">
        <v>3137</v>
      </c>
      <c r="B969" s="47">
        <v>44390</v>
      </c>
      <c r="C969" s="2" t="s">
        <v>6</v>
      </c>
      <c r="D969" s="2" t="s">
        <v>1245</v>
      </c>
      <c r="E969" s="2" t="s">
        <v>1246</v>
      </c>
      <c r="F969" s="2" t="s">
        <v>3122</v>
      </c>
      <c r="G969" s="2" t="s">
        <v>3</v>
      </c>
      <c r="H969" s="2" t="s">
        <v>3138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98</v>
      </c>
      <c r="P969" s="2" t="s">
        <v>1</v>
      </c>
      <c r="Q969" s="1">
        <v>10067199.5</v>
      </c>
      <c r="R969" s="1">
        <v>0</v>
      </c>
      <c r="S969" s="1">
        <v>10067199.5</v>
      </c>
      <c r="T969" s="1">
        <v>0</v>
      </c>
      <c r="U969" s="2" t="s">
        <v>0</v>
      </c>
      <c r="V969" s="1">
        <v>0</v>
      </c>
      <c r="W969" s="1">
        <v>0</v>
      </c>
      <c r="X969" s="2" t="s">
        <v>0</v>
      </c>
      <c r="Y969" s="1">
        <v>0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41" t="s">
        <v>1</v>
      </c>
      <c r="AN969" s="2" t="s">
        <v>1</v>
      </c>
      <c r="AO969" s="141" t="s">
        <v>1</v>
      </c>
      <c r="AP969" s="2">
        <v>0</v>
      </c>
    </row>
    <row r="970" spans="1:42" ht="15" customHeight="1" x14ac:dyDescent="0.25">
      <c r="A970" s="2" t="s">
        <v>3139</v>
      </c>
      <c r="B970" s="47">
        <v>44390</v>
      </c>
      <c r="C970" s="2" t="s">
        <v>6</v>
      </c>
      <c r="D970" s="2" t="s">
        <v>890</v>
      </c>
      <c r="E970" s="2" t="s">
        <v>856</v>
      </c>
      <c r="F970" s="2" t="s">
        <v>3140</v>
      </c>
      <c r="G970" s="2" t="s">
        <v>3</v>
      </c>
      <c r="H970" s="2" t="s">
        <v>1127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98</v>
      </c>
      <c r="P970" s="2" t="s">
        <v>1</v>
      </c>
      <c r="Q970" s="1"/>
      <c r="R970" s="1">
        <v>0</v>
      </c>
      <c r="S970" s="1"/>
      <c r="T970" s="1">
        <v>0</v>
      </c>
      <c r="U970" s="2" t="s">
        <v>0</v>
      </c>
      <c r="V970" s="1">
        <v>0</v>
      </c>
      <c r="W970" s="1">
        <v>0</v>
      </c>
      <c r="X970" s="2" t="s">
        <v>9</v>
      </c>
      <c r="Y970" s="1">
        <v>0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41"/>
      <c r="AN970" s="2"/>
      <c r="AO970" s="141"/>
      <c r="AP970" s="2">
        <v>0</v>
      </c>
    </row>
    <row r="971" spans="1:42" ht="15" customHeight="1" x14ac:dyDescent="0.25">
      <c r="A971" s="2" t="s">
        <v>3141</v>
      </c>
      <c r="B971" s="47">
        <v>44391</v>
      </c>
      <c r="C971" s="2" t="s">
        <v>6</v>
      </c>
      <c r="D971" s="2" t="s">
        <v>49</v>
      </c>
      <c r="E971" s="2" t="s">
        <v>230</v>
      </c>
      <c r="F971" s="2" t="s">
        <v>1163</v>
      </c>
      <c r="G971" s="2" t="s">
        <v>3</v>
      </c>
      <c r="H971" s="2" t="s">
        <v>3142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98</v>
      </c>
      <c r="P971" s="2" t="s">
        <v>1</v>
      </c>
      <c r="Q971" s="1">
        <v>1635795917.5200002</v>
      </c>
      <c r="R971" s="1">
        <v>0</v>
      </c>
      <c r="S971" s="1">
        <v>1264412989</v>
      </c>
      <c r="T971" s="1">
        <v>0</v>
      </c>
      <c r="U971" s="2" t="s">
        <v>0</v>
      </c>
      <c r="V971" s="1">
        <v>0</v>
      </c>
      <c r="W971" s="1">
        <v>320157697</v>
      </c>
      <c r="X971" s="2" t="s">
        <v>0</v>
      </c>
      <c r="Y971" s="1">
        <v>51225231.519999996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41" t="s">
        <v>1</v>
      </c>
      <c r="AN971" s="2" t="s">
        <v>1</v>
      </c>
      <c r="AO971" s="141" t="s">
        <v>1</v>
      </c>
      <c r="AP971" s="2">
        <v>0</v>
      </c>
    </row>
    <row r="972" spans="1:42" ht="15" customHeight="1" x14ac:dyDescent="0.25">
      <c r="A972" s="2" t="s">
        <v>3143</v>
      </c>
      <c r="B972" s="47">
        <v>44391</v>
      </c>
      <c r="C972" s="2" t="s">
        <v>27</v>
      </c>
      <c r="D972" s="2" t="s">
        <v>49</v>
      </c>
      <c r="E972" s="2" t="s">
        <v>221</v>
      </c>
      <c r="F972" s="2" t="s">
        <v>3144</v>
      </c>
      <c r="G972" s="2" t="s">
        <v>13</v>
      </c>
      <c r="H972" s="2" t="s">
        <v>1</v>
      </c>
      <c r="I972" s="1" t="s">
        <v>3145</v>
      </c>
      <c r="J972" s="1" t="s">
        <v>1</v>
      </c>
      <c r="K972" s="1" t="s">
        <v>3146</v>
      </c>
      <c r="L972" s="1" t="s">
        <v>3147</v>
      </c>
      <c r="M972" s="1">
        <v>30923561</v>
      </c>
      <c r="N972" s="2" t="s">
        <v>12</v>
      </c>
      <c r="O972" s="2" t="s">
        <v>98</v>
      </c>
      <c r="P972" s="2" t="s">
        <v>3148</v>
      </c>
      <c r="Q972" s="1">
        <v>-2461056</v>
      </c>
      <c r="R972" s="1">
        <v>0</v>
      </c>
      <c r="S972" s="1">
        <v>0</v>
      </c>
      <c r="T972" s="1">
        <v>0</v>
      </c>
      <c r="U972" s="2" t="s">
        <v>0</v>
      </c>
      <c r="V972" s="1">
        <v>0</v>
      </c>
      <c r="W972" s="1">
        <v>-2121600</v>
      </c>
      <c r="X972" s="2" t="s">
        <v>9</v>
      </c>
      <c r="Y972" s="1">
        <v>-339456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41" t="s">
        <v>1</v>
      </c>
      <c r="AN972" s="2" t="s">
        <v>1</v>
      </c>
      <c r="AO972" s="141" t="s">
        <v>1</v>
      </c>
      <c r="AP972" s="2">
        <v>0</v>
      </c>
    </row>
    <row r="973" spans="1:42" ht="15" customHeight="1" x14ac:dyDescent="0.25">
      <c r="A973" s="2" t="s">
        <v>3149</v>
      </c>
      <c r="B973" s="47">
        <v>44391</v>
      </c>
      <c r="C973" s="2" t="s">
        <v>27</v>
      </c>
      <c r="D973" s="2" t="s">
        <v>49</v>
      </c>
      <c r="E973" s="2" t="s">
        <v>221</v>
      </c>
      <c r="F973" s="2" t="s">
        <v>3150</v>
      </c>
      <c r="G973" s="2" t="s">
        <v>3</v>
      </c>
      <c r="H973" s="2" t="s">
        <v>3151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98</v>
      </c>
      <c r="P973" s="2" t="s">
        <v>1</v>
      </c>
      <c r="Q973" s="1">
        <v>1707412090.5999999</v>
      </c>
      <c r="R973" s="1">
        <v>0</v>
      </c>
      <c r="S973" s="1">
        <v>1209400647</v>
      </c>
      <c r="T973" s="1">
        <v>0</v>
      </c>
      <c r="U973" s="2" t="s">
        <v>0</v>
      </c>
      <c r="V973" s="1">
        <v>0</v>
      </c>
      <c r="W973" s="1">
        <v>429320210</v>
      </c>
      <c r="X973" s="2" t="s">
        <v>0</v>
      </c>
      <c r="Y973" s="1">
        <v>68691233.599999994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41" t="s">
        <v>1</v>
      </c>
      <c r="AN973" s="2" t="s">
        <v>1</v>
      </c>
      <c r="AO973" s="141" t="s">
        <v>1</v>
      </c>
      <c r="AP973" s="2">
        <v>0</v>
      </c>
    </row>
    <row r="974" spans="1:42" ht="15" customHeight="1" x14ac:dyDescent="0.25">
      <c r="A974" s="2" t="s">
        <v>3152</v>
      </c>
      <c r="B974" s="47">
        <v>44391</v>
      </c>
      <c r="C974" s="2" t="s">
        <v>27</v>
      </c>
      <c r="D974" s="2" t="s">
        <v>49</v>
      </c>
      <c r="E974" s="2" t="s">
        <v>221</v>
      </c>
      <c r="F974" s="2" t="s">
        <v>3144</v>
      </c>
      <c r="G974" s="2" t="s">
        <v>3</v>
      </c>
      <c r="H974" s="2" t="s">
        <v>3153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98</v>
      </c>
      <c r="P974" s="2" t="s">
        <v>3154</v>
      </c>
      <c r="Q974" s="1">
        <v>23328760</v>
      </c>
      <c r="R974" s="1">
        <v>0</v>
      </c>
      <c r="S974" s="1">
        <v>0</v>
      </c>
      <c r="T974" s="1">
        <v>20111000</v>
      </c>
      <c r="U974" s="2" t="s">
        <v>9</v>
      </c>
      <c r="V974" s="1">
        <v>3217760</v>
      </c>
      <c r="W974" s="1">
        <v>0</v>
      </c>
      <c r="X974" s="2" t="s">
        <v>0</v>
      </c>
      <c r="Y974" s="1">
        <v>0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41" t="s">
        <v>1</v>
      </c>
      <c r="AN974" s="2" t="s">
        <v>1</v>
      </c>
      <c r="AO974" s="141" t="s">
        <v>1</v>
      </c>
      <c r="AP974" s="2">
        <v>0</v>
      </c>
    </row>
    <row r="975" spans="1:42" ht="15" customHeight="1" x14ac:dyDescent="0.25">
      <c r="A975" s="2" t="s">
        <v>3155</v>
      </c>
      <c r="B975" s="47">
        <v>44391</v>
      </c>
      <c r="C975" s="2" t="s">
        <v>27</v>
      </c>
      <c r="D975" s="2" t="s">
        <v>49</v>
      </c>
      <c r="E975" s="2" t="s">
        <v>221</v>
      </c>
      <c r="F975" s="2" t="s">
        <v>3150</v>
      </c>
      <c r="G975" s="2" t="s">
        <v>3</v>
      </c>
      <c r="H975" s="2" t="s">
        <v>3156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98</v>
      </c>
      <c r="P975" s="2" t="s">
        <v>1</v>
      </c>
      <c r="Q975" s="1">
        <v>816036891.63080001</v>
      </c>
      <c r="R975" s="1">
        <v>0</v>
      </c>
      <c r="S975" s="1">
        <v>563994986.54999995</v>
      </c>
      <c r="T975" s="1">
        <v>0</v>
      </c>
      <c r="U975" s="2" t="s">
        <v>0</v>
      </c>
      <c r="V975" s="1">
        <v>0</v>
      </c>
      <c r="W975" s="1">
        <v>217277504.38</v>
      </c>
      <c r="X975" s="2" t="s">
        <v>9</v>
      </c>
      <c r="Y975" s="1">
        <v>34764400.700800002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41" t="s">
        <v>1</v>
      </c>
      <c r="AN975" s="2" t="s">
        <v>1</v>
      </c>
      <c r="AO975" s="141" t="s">
        <v>1</v>
      </c>
      <c r="AP975" s="2">
        <v>0</v>
      </c>
    </row>
    <row r="976" spans="1:42" ht="15" customHeight="1" x14ac:dyDescent="0.25">
      <c r="A976" s="2" t="s">
        <v>775</v>
      </c>
      <c r="B976" s="47">
        <v>44386</v>
      </c>
      <c r="C976" s="2" t="s">
        <v>6</v>
      </c>
      <c r="D976" s="2" t="s">
        <v>278</v>
      </c>
      <c r="E976" s="2" t="s">
        <v>202</v>
      </c>
      <c r="F976" s="2" t="s">
        <v>3015</v>
      </c>
      <c r="G976" s="2" t="s">
        <v>3</v>
      </c>
      <c r="H976" s="2" t="s">
        <v>3157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701045550.30000007</v>
      </c>
      <c r="R976" s="1">
        <v>0</v>
      </c>
      <c r="S976" s="1">
        <v>609602877.9000001</v>
      </c>
      <c r="T976" s="1">
        <v>0</v>
      </c>
      <c r="U976" s="2" t="s">
        <v>0</v>
      </c>
      <c r="V976" s="1">
        <v>0</v>
      </c>
      <c r="W976" s="1">
        <v>78829890</v>
      </c>
      <c r="X976" s="2" t="s">
        <v>0</v>
      </c>
      <c r="Y976" s="1">
        <v>12612782.399999999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41" t="s">
        <v>1</v>
      </c>
      <c r="AN976" s="2" t="s">
        <v>1</v>
      </c>
      <c r="AO976" s="141" t="s">
        <v>1</v>
      </c>
      <c r="AP976" s="2">
        <v>0</v>
      </c>
    </row>
    <row r="977" spans="1:44" ht="15" customHeight="1" x14ac:dyDescent="0.25">
      <c r="A977" s="2" t="s">
        <v>3158</v>
      </c>
      <c r="B977" s="47">
        <v>44391</v>
      </c>
      <c r="C977" s="2" t="s">
        <v>6</v>
      </c>
      <c r="D977" s="2" t="s">
        <v>42</v>
      </c>
      <c r="E977" s="2" t="s">
        <v>219</v>
      </c>
      <c r="F977" s="2" t="s">
        <v>1120</v>
      </c>
      <c r="G977" s="2" t="s">
        <v>3</v>
      </c>
      <c r="H977" s="2" t="s">
        <v>3159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98</v>
      </c>
      <c r="P977" s="2" t="s">
        <v>1</v>
      </c>
      <c r="Q977" s="1">
        <v>859266130.95999992</v>
      </c>
      <c r="R977" s="1">
        <v>0</v>
      </c>
      <c r="S977" s="1">
        <v>752691008</v>
      </c>
      <c r="T977" s="1">
        <v>0</v>
      </c>
      <c r="U977" s="2" t="s">
        <v>0</v>
      </c>
      <c r="V977" s="1">
        <v>0</v>
      </c>
      <c r="W977" s="1">
        <v>91875106</v>
      </c>
      <c r="X977" s="2" t="s">
        <v>9</v>
      </c>
      <c r="Y977" s="1">
        <v>14700016.960000001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41" t="s">
        <v>1</v>
      </c>
      <c r="AN977" s="2" t="s">
        <v>1</v>
      </c>
      <c r="AO977" s="141" t="s">
        <v>1</v>
      </c>
      <c r="AP977" s="2">
        <v>0</v>
      </c>
    </row>
    <row r="978" spans="1:44" ht="15" customHeight="1" x14ac:dyDescent="0.25">
      <c r="A978" s="2" t="s">
        <v>3160</v>
      </c>
      <c r="B978" s="47">
        <v>44391</v>
      </c>
      <c r="C978" s="2" t="s">
        <v>6</v>
      </c>
      <c r="D978" s="2" t="s">
        <v>42</v>
      </c>
      <c r="E978" s="2" t="s">
        <v>219</v>
      </c>
      <c r="F978" s="2" t="s">
        <v>1120</v>
      </c>
      <c r="G978" s="2" t="s">
        <v>3</v>
      </c>
      <c r="H978" s="2" t="s">
        <v>3161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98</v>
      </c>
      <c r="P978" s="2" t="s">
        <v>2523</v>
      </c>
      <c r="Q978" s="1">
        <v>52277805</v>
      </c>
      <c r="R978" s="1">
        <v>0</v>
      </c>
      <c r="S978" s="1">
        <v>52198925</v>
      </c>
      <c r="T978" s="1">
        <v>68000</v>
      </c>
      <c r="U978" s="2" t="s">
        <v>9</v>
      </c>
      <c r="V978" s="1">
        <v>10880</v>
      </c>
      <c r="W978" s="1">
        <v>0</v>
      </c>
      <c r="X978" s="2" t="s">
        <v>0</v>
      </c>
      <c r="Y978" s="1">
        <v>0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41" t="s">
        <v>1</v>
      </c>
      <c r="AN978" s="2" t="s">
        <v>1</v>
      </c>
      <c r="AO978" s="141" t="s">
        <v>1</v>
      </c>
      <c r="AP978" s="2">
        <v>0</v>
      </c>
    </row>
    <row r="979" spans="1:44" ht="15" customHeight="1" x14ac:dyDescent="0.25">
      <c r="A979" s="2" t="s">
        <v>3162</v>
      </c>
      <c r="B979" s="47">
        <v>44391</v>
      </c>
      <c r="C979" s="2" t="s">
        <v>6</v>
      </c>
      <c r="D979" s="2" t="s">
        <v>42</v>
      </c>
      <c r="E979" s="2" t="s">
        <v>219</v>
      </c>
      <c r="F979" s="2" t="s">
        <v>1120</v>
      </c>
      <c r="G979" s="2" t="s">
        <v>3</v>
      </c>
      <c r="H979" s="2" t="s">
        <v>3163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98</v>
      </c>
      <c r="P979" s="2" t="s">
        <v>1</v>
      </c>
      <c r="Q979" s="1">
        <v>1111402618.04</v>
      </c>
      <c r="R979" s="1">
        <v>0</v>
      </c>
      <c r="S979" s="1">
        <v>845878596</v>
      </c>
      <c r="T979" s="1">
        <v>0</v>
      </c>
      <c r="U979" s="2" t="s">
        <v>0</v>
      </c>
      <c r="V979" s="1">
        <v>0</v>
      </c>
      <c r="W979" s="1">
        <v>228900019</v>
      </c>
      <c r="X979" s="2" t="s">
        <v>0</v>
      </c>
      <c r="Y979" s="1">
        <v>36624003.040000007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41" t="s">
        <v>1</v>
      </c>
      <c r="AN979" s="2" t="s">
        <v>1</v>
      </c>
      <c r="AO979" s="141" t="s">
        <v>1</v>
      </c>
      <c r="AP979" s="2">
        <v>0</v>
      </c>
    </row>
    <row r="980" spans="1:44" ht="15" customHeight="1" x14ac:dyDescent="0.25">
      <c r="A980" s="2" t="s">
        <v>3164</v>
      </c>
      <c r="B980" s="46">
        <v>44391</v>
      </c>
      <c r="C980" s="2" t="s">
        <v>6</v>
      </c>
      <c r="D980" s="2" t="s">
        <v>42</v>
      </c>
      <c r="E980" s="2" t="s">
        <v>219</v>
      </c>
      <c r="F980" s="59" t="s">
        <v>1120</v>
      </c>
      <c r="G980" s="2" t="s">
        <v>3</v>
      </c>
      <c r="H980" s="2" t="s">
        <v>3165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98</v>
      </c>
      <c r="P980" s="2" t="s">
        <v>2207</v>
      </c>
      <c r="Q980" s="1">
        <v>150248577.19999999</v>
      </c>
      <c r="R980" s="1">
        <v>0</v>
      </c>
      <c r="S980" s="1">
        <v>141875761</v>
      </c>
      <c r="T980" s="1">
        <v>7217945</v>
      </c>
      <c r="U980" s="2" t="s">
        <v>9</v>
      </c>
      <c r="V980" s="1">
        <v>1154871.2</v>
      </c>
      <c r="W980" s="1">
        <v>0</v>
      </c>
      <c r="X980" s="2" t="s">
        <v>0</v>
      </c>
      <c r="Y980" s="1"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140" t="s">
        <v>0</v>
      </c>
      <c r="AK980" s="1">
        <v>0</v>
      </c>
      <c r="AL980" s="1">
        <v>0</v>
      </c>
      <c r="AM980" s="140" t="s">
        <v>1</v>
      </c>
      <c r="AN980" s="140" t="s">
        <v>1</v>
      </c>
      <c r="AO980" s="140" t="s">
        <v>1</v>
      </c>
      <c r="AP980" s="140">
        <v>0</v>
      </c>
      <c r="AQ980" s="101"/>
      <c r="AR980" s="7"/>
    </row>
    <row r="981" spans="1:44" ht="15" customHeight="1" x14ac:dyDescent="0.25">
      <c r="A981" s="2" t="s">
        <v>3166</v>
      </c>
      <c r="B981" s="47">
        <v>44391</v>
      </c>
      <c r="C981" s="2" t="s">
        <v>6</v>
      </c>
      <c r="D981" s="2" t="s">
        <v>42</v>
      </c>
      <c r="E981" s="2" t="s">
        <v>219</v>
      </c>
      <c r="F981" s="2" t="s">
        <v>1120</v>
      </c>
      <c r="G981" s="2" t="s">
        <v>3</v>
      </c>
      <c r="H981" s="2" t="s">
        <v>3167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98</v>
      </c>
      <c r="P981" s="2" t="s">
        <v>1</v>
      </c>
      <c r="Q981" s="1">
        <v>1687298071.52</v>
      </c>
      <c r="R981" s="1">
        <v>0</v>
      </c>
      <c r="S981" s="1">
        <v>1481060167</v>
      </c>
      <c r="T981" s="1">
        <v>0</v>
      </c>
      <c r="U981" s="2" t="s">
        <v>0</v>
      </c>
      <c r="V981" s="1">
        <v>0</v>
      </c>
      <c r="W981" s="1">
        <v>177791297</v>
      </c>
      <c r="X981" s="2" t="s">
        <v>0</v>
      </c>
      <c r="Y981" s="1">
        <v>28446607.520000003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41" t="s">
        <v>1</v>
      </c>
      <c r="AN981" s="2" t="s">
        <v>1</v>
      </c>
      <c r="AO981" s="141" t="s">
        <v>1</v>
      </c>
      <c r="AP981" s="2">
        <v>0</v>
      </c>
    </row>
    <row r="982" spans="1:44" ht="15" customHeight="1" x14ac:dyDescent="0.25">
      <c r="A982" s="2" t="s">
        <v>3168</v>
      </c>
      <c r="B982" s="47">
        <v>44391</v>
      </c>
      <c r="C982" s="2" t="s">
        <v>27</v>
      </c>
      <c r="D982" s="2" t="s">
        <v>42</v>
      </c>
      <c r="E982" s="2" t="s">
        <v>212</v>
      </c>
      <c r="F982" s="2" t="s">
        <v>2709</v>
      </c>
      <c r="G982" s="2" t="s">
        <v>3</v>
      </c>
      <c r="H982" s="2" t="s">
        <v>3169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98</v>
      </c>
      <c r="P982" s="2" t="s">
        <v>1</v>
      </c>
      <c r="Q982" s="1">
        <v>1018475083</v>
      </c>
      <c r="R982" s="1">
        <v>0</v>
      </c>
      <c r="S982" s="1">
        <v>720113948</v>
      </c>
      <c r="T982" s="1">
        <v>0</v>
      </c>
      <c r="U982" s="2" t="s">
        <v>0</v>
      </c>
      <c r="V982" s="1">
        <v>0</v>
      </c>
      <c r="W982" s="1">
        <v>257207875</v>
      </c>
      <c r="X982" s="2" t="s">
        <v>0</v>
      </c>
      <c r="Y982" s="1">
        <v>41153260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41" t="s">
        <v>1</v>
      </c>
      <c r="AN982" s="2" t="s">
        <v>1</v>
      </c>
      <c r="AO982" s="141" t="s">
        <v>1</v>
      </c>
      <c r="AP982" s="2">
        <v>0</v>
      </c>
    </row>
    <row r="983" spans="1:44" ht="15" customHeight="1" x14ac:dyDescent="0.25">
      <c r="A983" s="2" t="s">
        <v>3170</v>
      </c>
      <c r="B983" s="47">
        <v>44391</v>
      </c>
      <c r="C983" s="2" t="s">
        <v>6</v>
      </c>
      <c r="D983" s="2" t="s">
        <v>42</v>
      </c>
      <c r="E983" s="2" t="s">
        <v>215</v>
      </c>
      <c r="F983" s="2" t="s">
        <v>1220</v>
      </c>
      <c r="G983" s="2" t="s">
        <v>906</v>
      </c>
      <c r="H983" s="2" t="s">
        <v>3171</v>
      </c>
      <c r="I983" s="1"/>
      <c r="J983" s="1"/>
      <c r="K983" s="1"/>
      <c r="L983" s="1"/>
      <c r="M983" s="1">
        <v>0</v>
      </c>
      <c r="N983" s="2"/>
      <c r="O983" s="2" t="s">
        <v>98</v>
      </c>
      <c r="P983" s="2"/>
      <c r="Q983" s="1">
        <v>939995680.00999999</v>
      </c>
      <c r="R983" s="1">
        <v>0</v>
      </c>
      <c r="S983" s="1">
        <v>939995680.00999999</v>
      </c>
      <c r="T983" s="1">
        <v>0</v>
      </c>
      <c r="U983" s="2" t="s">
        <v>0</v>
      </c>
      <c r="V983" s="1">
        <v>0</v>
      </c>
      <c r="W983" s="1">
        <v>0</v>
      </c>
      <c r="X983" s="2" t="s">
        <v>0</v>
      </c>
      <c r="Y983" s="1">
        <v>0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41"/>
      <c r="AN983" s="2"/>
      <c r="AO983" s="141"/>
      <c r="AP983" s="2">
        <v>0</v>
      </c>
    </row>
    <row r="984" spans="1:44" ht="15" customHeight="1" x14ac:dyDescent="0.25">
      <c r="A984" s="2" t="s">
        <v>3172</v>
      </c>
      <c r="B984" s="46">
        <v>44391</v>
      </c>
      <c r="C984" s="2" t="s">
        <v>6</v>
      </c>
      <c r="D984" s="2" t="s">
        <v>42</v>
      </c>
      <c r="E984" s="2" t="s">
        <v>215</v>
      </c>
      <c r="F984" s="59" t="s">
        <v>1220</v>
      </c>
      <c r="G984" s="2" t="s">
        <v>13</v>
      </c>
      <c r="H984" s="2"/>
      <c r="I984" s="2" t="s">
        <v>3173</v>
      </c>
      <c r="J984" s="1"/>
      <c r="K984" s="1"/>
      <c r="L984" s="1"/>
      <c r="M984" s="1">
        <v>0</v>
      </c>
      <c r="N984" s="2"/>
      <c r="O984" s="2" t="s">
        <v>98</v>
      </c>
      <c r="P984" s="2"/>
      <c r="Q984" s="1">
        <v>-46157798.159999996</v>
      </c>
      <c r="R984" s="1">
        <v>0</v>
      </c>
      <c r="S984" s="1">
        <v>-46157798.159999996</v>
      </c>
      <c r="T984" s="1">
        <v>0</v>
      </c>
      <c r="U984" s="2" t="s">
        <v>0</v>
      </c>
      <c r="V984" s="1">
        <v>0</v>
      </c>
      <c r="W984" s="1">
        <v>0</v>
      </c>
      <c r="X984" s="2" t="s">
        <v>0</v>
      </c>
      <c r="Y984" s="1">
        <v>0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140" t="s">
        <v>0</v>
      </c>
      <c r="AK984" s="1">
        <v>0</v>
      </c>
      <c r="AL984" s="1">
        <v>0</v>
      </c>
      <c r="AM984" s="140"/>
      <c r="AN984" s="140"/>
      <c r="AO984" s="140"/>
      <c r="AP984" s="140">
        <v>0</v>
      </c>
    </row>
    <row r="985" spans="1:44" ht="15" customHeight="1" x14ac:dyDescent="0.25">
      <c r="A985" s="2" t="s">
        <v>3174</v>
      </c>
      <c r="B985" s="47">
        <v>44391</v>
      </c>
      <c r="C985" s="2" t="s">
        <v>6</v>
      </c>
      <c r="D985" s="2" t="s">
        <v>42</v>
      </c>
      <c r="E985" s="2" t="s">
        <v>1495</v>
      </c>
      <c r="F985" s="2" t="s">
        <v>3175</v>
      </c>
      <c r="G985" s="2" t="s">
        <v>906</v>
      </c>
      <c r="H985" s="2" t="s">
        <v>2853</v>
      </c>
      <c r="I985" s="1"/>
      <c r="J985" s="1"/>
      <c r="K985" s="1"/>
      <c r="L985" s="1"/>
      <c r="M985" s="1">
        <v>0</v>
      </c>
      <c r="N985" s="2"/>
      <c r="O985" s="2" t="s">
        <v>98</v>
      </c>
      <c r="P985" s="2"/>
      <c r="Q985" s="1">
        <v>0</v>
      </c>
      <c r="R985" s="1">
        <v>0</v>
      </c>
      <c r="S985" s="1">
        <v>0</v>
      </c>
      <c r="T985" s="1">
        <v>0</v>
      </c>
      <c r="U985" s="2" t="s">
        <v>0</v>
      </c>
      <c r="V985" s="1">
        <v>0</v>
      </c>
      <c r="W985" s="1">
        <v>0</v>
      </c>
      <c r="X985" s="2" t="s">
        <v>0</v>
      </c>
      <c r="Y985" s="1">
        <v>0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41"/>
      <c r="AN985" s="2"/>
      <c r="AO985" s="141"/>
      <c r="AP985" s="2">
        <v>0</v>
      </c>
    </row>
    <row r="986" spans="1:44" ht="15" customHeight="1" x14ac:dyDescent="0.25">
      <c r="A986" s="2" t="s">
        <v>863</v>
      </c>
      <c r="B986" s="47">
        <v>44387</v>
      </c>
      <c r="C986" s="2" t="s">
        <v>6</v>
      </c>
      <c r="D986" s="2" t="s">
        <v>278</v>
      </c>
      <c r="E986" s="2" t="s">
        <v>202</v>
      </c>
      <c r="F986" s="2" t="s">
        <v>3176</v>
      </c>
      <c r="G986" s="2" t="s">
        <v>3</v>
      </c>
      <c r="H986" s="2" t="s">
        <v>3177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1307894003.4880002</v>
      </c>
      <c r="R986" s="1">
        <v>0</v>
      </c>
      <c r="S986" s="1">
        <v>1132070307.3999999</v>
      </c>
      <c r="T986" s="1">
        <v>0</v>
      </c>
      <c r="U986" s="2" t="s">
        <v>0</v>
      </c>
      <c r="V986" s="1">
        <v>0</v>
      </c>
      <c r="W986" s="1">
        <v>151572151.80000001</v>
      </c>
      <c r="X986" s="2" t="s">
        <v>9</v>
      </c>
      <c r="Y986" s="1">
        <v>24251544.287999999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41" t="s">
        <v>1</v>
      </c>
      <c r="AN986" s="2" t="s">
        <v>1</v>
      </c>
      <c r="AO986" s="141" t="s">
        <v>1</v>
      </c>
      <c r="AP986" s="2">
        <v>0</v>
      </c>
    </row>
    <row r="987" spans="1:44" ht="15" customHeight="1" x14ac:dyDescent="0.25">
      <c r="A987" s="2" t="s">
        <v>1303</v>
      </c>
      <c r="B987" s="47">
        <v>44388</v>
      </c>
      <c r="C987" s="2" t="s">
        <v>6</v>
      </c>
      <c r="D987" s="2" t="s">
        <v>278</v>
      </c>
      <c r="E987" s="2" t="s">
        <v>202</v>
      </c>
      <c r="F987" s="2" t="s">
        <v>3178</v>
      </c>
      <c r="G987" s="2" t="s">
        <v>3</v>
      </c>
      <c r="H987" s="2" t="s">
        <v>3179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642293295.94999981</v>
      </c>
      <c r="R987" s="1">
        <v>0</v>
      </c>
      <c r="S987" s="1">
        <v>529574564.74999988</v>
      </c>
      <c r="T987" s="1">
        <v>0</v>
      </c>
      <c r="U987" s="2" t="s">
        <v>0</v>
      </c>
      <c r="V987" s="1">
        <v>0</v>
      </c>
      <c r="W987" s="1">
        <v>97171320</v>
      </c>
      <c r="X987" s="2" t="s">
        <v>0</v>
      </c>
      <c r="Y987" s="1">
        <v>15547411.199999999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41" t="s">
        <v>1</v>
      </c>
      <c r="AN987" s="2" t="s">
        <v>1</v>
      </c>
      <c r="AO987" s="141" t="s">
        <v>1</v>
      </c>
      <c r="AP987" s="2">
        <v>0</v>
      </c>
    </row>
    <row r="988" spans="1:44" ht="15" customHeight="1" x14ac:dyDescent="0.25">
      <c r="A988" s="2" t="s">
        <v>1305</v>
      </c>
      <c r="B988" s="47">
        <v>44388</v>
      </c>
      <c r="C988" s="2" t="s">
        <v>6</v>
      </c>
      <c r="D988" s="2" t="s">
        <v>278</v>
      </c>
      <c r="E988" s="2" t="s">
        <v>202</v>
      </c>
      <c r="F988" s="2" t="s">
        <v>1190</v>
      </c>
      <c r="G988" s="2" t="s">
        <v>3</v>
      </c>
      <c r="H988" s="2" t="s">
        <v>3180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3181</v>
      </c>
      <c r="P988" s="2" t="s">
        <v>3182</v>
      </c>
      <c r="Q988" s="1">
        <v>8175000</v>
      </c>
      <c r="R988" s="1">
        <v>0</v>
      </c>
      <c r="S988" s="1">
        <v>8175000</v>
      </c>
      <c r="T988" s="1">
        <v>0</v>
      </c>
      <c r="U988" s="2" t="s">
        <v>0</v>
      </c>
      <c r="V988" s="1">
        <v>0</v>
      </c>
      <c r="W988" s="1">
        <v>0</v>
      </c>
      <c r="X988" s="2" t="s">
        <v>0</v>
      </c>
      <c r="Y988" s="1">
        <v>0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41" t="s">
        <v>1</v>
      </c>
      <c r="AN988" s="2" t="s">
        <v>1</v>
      </c>
      <c r="AO988" s="141" t="s">
        <v>1</v>
      </c>
      <c r="AP988" s="2">
        <v>0</v>
      </c>
    </row>
    <row r="989" spans="1:44" ht="15" customHeight="1" x14ac:dyDescent="0.25">
      <c r="A989" s="2" t="s">
        <v>3183</v>
      </c>
      <c r="B989" s="47">
        <v>44391</v>
      </c>
      <c r="C989" s="2" t="s">
        <v>6</v>
      </c>
      <c r="D989" s="2" t="s">
        <v>38</v>
      </c>
      <c r="E989" s="2" t="s">
        <v>210</v>
      </c>
      <c r="F989" s="2" t="s">
        <v>3032</v>
      </c>
      <c r="G989" s="2" t="s">
        <v>3</v>
      </c>
      <c r="H989" s="2" t="s">
        <v>3184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98</v>
      </c>
      <c r="P989" s="2" t="s">
        <v>1</v>
      </c>
      <c r="Q989" s="1">
        <v>2021638334.5399997</v>
      </c>
      <c r="R989" s="1">
        <v>0</v>
      </c>
      <c r="S989" s="1">
        <v>1511465034.5</v>
      </c>
      <c r="T989" s="1">
        <v>0</v>
      </c>
      <c r="U989" s="2" t="s">
        <v>0</v>
      </c>
      <c r="V989" s="1">
        <v>0</v>
      </c>
      <c r="W989" s="1">
        <v>439804569</v>
      </c>
      <c r="X989" s="2" t="s">
        <v>0</v>
      </c>
      <c r="Y989" s="1">
        <v>70368731.039999992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41" t="s">
        <v>1</v>
      </c>
      <c r="AN989" s="2" t="s">
        <v>1</v>
      </c>
      <c r="AO989" s="141" t="s">
        <v>1</v>
      </c>
      <c r="AP989" s="2">
        <v>0</v>
      </c>
    </row>
    <row r="990" spans="1:44" ht="15" customHeight="1" x14ac:dyDescent="0.25">
      <c r="A990" s="2" t="s">
        <v>3185</v>
      </c>
      <c r="B990" s="47">
        <v>44391</v>
      </c>
      <c r="C990" s="2" t="s">
        <v>6</v>
      </c>
      <c r="D990" s="2" t="s">
        <v>38</v>
      </c>
      <c r="E990" s="2" t="s">
        <v>210</v>
      </c>
      <c r="F990" s="2" t="s">
        <v>3032</v>
      </c>
      <c r="G990" s="2" t="s">
        <v>3</v>
      </c>
      <c r="H990" s="2" t="s">
        <v>3186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98</v>
      </c>
      <c r="P990" s="2" t="s">
        <v>1205</v>
      </c>
      <c r="Q990" s="1">
        <v>265200000</v>
      </c>
      <c r="R990" s="1">
        <v>0</v>
      </c>
      <c r="S990" s="1">
        <v>265200000</v>
      </c>
      <c r="T990" s="1">
        <v>0</v>
      </c>
      <c r="U990" s="2" t="s">
        <v>0</v>
      </c>
      <c r="V990" s="1">
        <v>0</v>
      </c>
      <c r="W990" s="1">
        <v>0</v>
      </c>
      <c r="X990" s="2" t="s">
        <v>0</v>
      </c>
      <c r="Y990" s="1">
        <v>0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41" t="s">
        <v>1</v>
      </c>
      <c r="AN990" s="2" t="s">
        <v>1</v>
      </c>
      <c r="AO990" s="141" t="s">
        <v>1</v>
      </c>
      <c r="AP990" s="2">
        <v>0</v>
      </c>
    </row>
    <row r="991" spans="1:44" ht="15" customHeight="1" x14ac:dyDescent="0.25">
      <c r="A991" s="2" t="s">
        <v>3187</v>
      </c>
      <c r="B991" s="47">
        <v>44391</v>
      </c>
      <c r="C991" s="2" t="s">
        <v>6</v>
      </c>
      <c r="D991" s="2" t="s">
        <v>38</v>
      </c>
      <c r="E991" s="2" t="s">
        <v>210</v>
      </c>
      <c r="F991" s="2" t="s">
        <v>3032</v>
      </c>
      <c r="G991" s="2" t="s">
        <v>3</v>
      </c>
      <c r="H991" s="2" t="s">
        <v>3188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98</v>
      </c>
      <c r="P991" s="2" t="s">
        <v>1</v>
      </c>
      <c r="Q991" s="1">
        <v>229704881.86000001</v>
      </c>
      <c r="R991" s="1">
        <v>0</v>
      </c>
      <c r="S991" s="1">
        <v>197296052.5</v>
      </c>
      <c r="T991" s="1">
        <v>0</v>
      </c>
      <c r="U991" s="2" t="s">
        <v>0</v>
      </c>
      <c r="V991" s="1">
        <v>0</v>
      </c>
      <c r="W991" s="1">
        <v>27938646</v>
      </c>
      <c r="X991" s="2" t="s">
        <v>9</v>
      </c>
      <c r="Y991" s="1">
        <v>4470183.3599999994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41" t="s">
        <v>1</v>
      </c>
      <c r="AN991" s="2" t="s">
        <v>1</v>
      </c>
      <c r="AO991" s="141" t="s">
        <v>1</v>
      </c>
      <c r="AP991" s="2">
        <v>0</v>
      </c>
    </row>
    <row r="992" spans="1:44" ht="15" customHeight="1" x14ac:dyDescent="0.25">
      <c r="A992" s="2" t="s">
        <v>3189</v>
      </c>
      <c r="B992" s="47">
        <v>44391</v>
      </c>
      <c r="C992" s="2" t="s">
        <v>6</v>
      </c>
      <c r="D992" s="2" t="s">
        <v>38</v>
      </c>
      <c r="E992" s="2" t="s">
        <v>210</v>
      </c>
      <c r="F992" s="2" t="s">
        <v>3032</v>
      </c>
      <c r="G992" s="2" t="s">
        <v>3</v>
      </c>
      <c r="H992" s="2" t="s">
        <v>3190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98</v>
      </c>
      <c r="P992" s="2" t="s">
        <v>3191</v>
      </c>
      <c r="Q992" s="1">
        <v>261300000</v>
      </c>
      <c r="R992" s="1">
        <v>0</v>
      </c>
      <c r="S992" s="1">
        <v>261300000</v>
      </c>
      <c r="T992" s="1">
        <v>0</v>
      </c>
      <c r="U992" s="2" t="s">
        <v>0</v>
      </c>
      <c r="V992" s="1">
        <v>0</v>
      </c>
      <c r="W992" s="1">
        <v>0</v>
      </c>
      <c r="X992" s="2" t="s">
        <v>0</v>
      </c>
      <c r="Y992" s="1">
        <v>0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41" t="s">
        <v>1</v>
      </c>
      <c r="AN992" s="2" t="s">
        <v>1</v>
      </c>
      <c r="AO992" s="141" t="s">
        <v>1</v>
      </c>
      <c r="AP992" s="2">
        <v>0</v>
      </c>
    </row>
    <row r="993" spans="1:42" ht="15" customHeight="1" x14ac:dyDescent="0.25">
      <c r="A993" s="2" t="s">
        <v>3192</v>
      </c>
      <c r="B993" s="47">
        <v>44391</v>
      </c>
      <c r="C993" s="2" t="s">
        <v>6</v>
      </c>
      <c r="D993" s="2" t="s">
        <v>38</v>
      </c>
      <c r="E993" s="2" t="s">
        <v>210</v>
      </c>
      <c r="F993" s="2" t="s">
        <v>3032</v>
      </c>
      <c r="G993" s="2" t="s">
        <v>3</v>
      </c>
      <c r="H993" s="2" t="s">
        <v>3193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98</v>
      </c>
      <c r="P993" s="2" t="s">
        <v>1</v>
      </c>
      <c r="Q993" s="1">
        <v>53644756</v>
      </c>
      <c r="R993" s="1">
        <v>0</v>
      </c>
      <c r="S993" s="1">
        <v>45771720</v>
      </c>
      <c r="T993" s="1">
        <v>0</v>
      </c>
      <c r="U993" s="2" t="s">
        <v>0</v>
      </c>
      <c r="V993" s="1">
        <v>0</v>
      </c>
      <c r="W993" s="1">
        <v>6787100</v>
      </c>
      <c r="X993" s="2" t="s">
        <v>9</v>
      </c>
      <c r="Y993" s="1">
        <v>1085936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41" t="s">
        <v>1</v>
      </c>
      <c r="AN993" s="2" t="s">
        <v>1</v>
      </c>
      <c r="AO993" s="141" t="s">
        <v>1</v>
      </c>
      <c r="AP993" s="2">
        <v>0</v>
      </c>
    </row>
    <row r="994" spans="1:42" ht="15" customHeight="1" x14ac:dyDescent="0.25">
      <c r="A994" s="2" t="s">
        <v>3194</v>
      </c>
      <c r="B994" s="47">
        <v>44391</v>
      </c>
      <c r="C994" s="2" t="s">
        <v>27</v>
      </c>
      <c r="D994" s="2" t="s">
        <v>38</v>
      </c>
      <c r="E994" s="2" t="s">
        <v>4</v>
      </c>
      <c r="F994" s="2" t="s">
        <v>2080</v>
      </c>
      <c r="G994" s="2" t="s">
        <v>3</v>
      </c>
      <c r="H994" s="2" t="s">
        <v>3195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98</v>
      </c>
      <c r="P994" s="2" t="s">
        <v>1</v>
      </c>
      <c r="Q994" s="1">
        <v>2099958006.1700001</v>
      </c>
      <c r="R994" s="1">
        <v>0</v>
      </c>
      <c r="S994" s="1">
        <v>1250693668.25</v>
      </c>
      <c r="T994" s="1">
        <v>0</v>
      </c>
      <c r="U994" s="2" t="s">
        <v>0</v>
      </c>
      <c r="V994" s="1">
        <v>0</v>
      </c>
      <c r="W994" s="1">
        <v>725286912</v>
      </c>
      <c r="X994" s="2" t="s">
        <v>0</v>
      </c>
      <c r="Y994" s="1">
        <v>116045905.92000002</v>
      </c>
      <c r="Z994" s="1">
        <v>0</v>
      </c>
      <c r="AA994" s="2" t="s">
        <v>0</v>
      </c>
      <c r="AB994" s="1">
        <v>0</v>
      </c>
      <c r="AC994" s="1">
        <v>7344000</v>
      </c>
      <c r="AD994" s="2" t="s">
        <v>270</v>
      </c>
      <c r="AE994" s="1">
        <v>587520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41" t="s">
        <v>1</v>
      </c>
      <c r="AN994" s="2" t="s">
        <v>1</v>
      </c>
      <c r="AO994" s="141" t="s">
        <v>1</v>
      </c>
      <c r="AP994" s="2">
        <v>0</v>
      </c>
    </row>
    <row r="995" spans="1:42" ht="15" customHeight="1" x14ac:dyDescent="0.25">
      <c r="A995" s="2" t="s">
        <v>1306</v>
      </c>
      <c r="B995" s="47">
        <v>44388</v>
      </c>
      <c r="C995" s="2" t="s">
        <v>6</v>
      </c>
      <c r="D995" s="2" t="s">
        <v>278</v>
      </c>
      <c r="E995" s="2" t="s">
        <v>202</v>
      </c>
      <c r="F995" s="2" t="s">
        <v>3196</v>
      </c>
      <c r="G995" s="2" t="s">
        <v>3</v>
      </c>
      <c r="H995" s="2" t="s">
        <v>3197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533938664.02999991</v>
      </c>
      <c r="R995" s="1">
        <v>0</v>
      </c>
      <c r="S995" s="1">
        <v>474538479.64999998</v>
      </c>
      <c r="T995" s="1">
        <v>0</v>
      </c>
      <c r="U995" s="2" t="s">
        <v>0</v>
      </c>
      <c r="V995" s="1">
        <v>0</v>
      </c>
      <c r="W995" s="1">
        <v>51207055.5</v>
      </c>
      <c r="X995" s="2" t="s">
        <v>9</v>
      </c>
      <c r="Y995" s="1">
        <v>8193128.8800000008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41" t="s">
        <v>1</v>
      </c>
      <c r="AN995" s="2" t="s">
        <v>1</v>
      </c>
      <c r="AO995" s="141" t="s">
        <v>1</v>
      </c>
      <c r="AP995" s="2">
        <v>0</v>
      </c>
    </row>
    <row r="996" spans="1:42" ht="15" customHeight="1" x14ac:dyDescent="0.25">
      <c r="A996" s="2" t="s">
        <v>3198</v>
      </c>
      <c r="B996" s="47">
        <v>44391</v>
      </c>
      <c r="C996" s="2" t="s">
        <v>6</v>
      </c>
      <c r="D996" s="2" t="s">
        <v>33</v>
      </c>
      <c r="E996" s="2" t="s">
        <v>204</v>
      </c>
      <c r="F996" s="2" t="s">
        <v>1358</v>
      </c>
      <c r="G996" s="2" t="s">
        <v>3</v>
      </c>
      <c r="H996" s="2" t="s">
        <v>3199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98</v>
      </c>
      <c r="P996" s="2" t="s">
        <v>1</v>
      </c>
      <c r="Q996" s="1">
        <v>318232147.59999996</v>
      </c>
      <c r="R996" s="1">
        <v>0</v>
      </c>
      <c r="S996" s="1">
        <v>255241932</v>
      </c>
      <c r="T996" s="1">
        <v>0</v>
      </c>
      <c r="U996" s="2" t="s">
        <v>0</v>
      </c>
      <c r="V996" s="1">
        <v>0</v>
      </c>
      <c r="W996" s="1">
        <v>54301910</v>
      </c>
      <c r="X996" s="2" t="s">
        <v>0</v>
      </c>
      <c r="Y996" s="1">
        <v>8688305.5999999996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41" t="s">
        <v>1</v>
      </c>
      <c r="AN996" s="2" t="s">
        <v>1</v>
      </c>
      <c r="AO996" s="141" t="s">
        <v>1</v>
      </c>
      <c r="AP996" s="2">
        <v>0</v>
      </c>
    </row>
    <row r="997" spans="1:42" ht="15" customHeight="1" x14ac:dyDescent="0.25">
      <c r="A997" s="2" t="s">
        <v>3200</v>
      </c>
      <c r="B997" s="47">
        <v>44391</v>
      </c>
      <c r="C997" s="2" t="s">
        <v>6</v>
      </c>
      <c r="D997" s="2" t="s">
        <v>33</v>
      </c>
      <c r="E997" s="2" t="s">
        <v>204</v>
      </c>
      <c r="F997" s="2" t="s">
        <v>1358</v>
      </c>
      <c r="G997" s="2" t="s">
        <v>3</v>
      </c>
      <c r="H997" s="2" t="s">
        <v>3201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98</v>
      </c>
      <c r="P997" s="2" t="s">
        <v>936</v>
      </c>
      <c r="Q997" s="1">
        <v>178178683</v>
      </c>
      <c r="R997" s="1">
        <v>0</v>
      </c>
      <c r="S997" s="1">
        <v>169320459</v>
      </c>
      <c r="T997" s="1">
        <v>7636400</v>
      </c>
      <c r="U997" s="2" t="s">
        <v>9</v>
      </c>
      <c r="V997" s="1">
        <v>1221824</v>
      </c>
      <c r="W997" s="1">
        <v>0</v>
      </c>
      <c r="X997" s="2" t="s">
        <v>0</v>
      </c>
      <c r="Y997" s="1">
        <v>0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41" t="s">
        <v>1</v>
      </c>
      <c r="AN997" s="2" t="s">
        <v>1</v>
      </c>
      <c r="AO997" s="141" t="s">
        <v>1</v>
      </c>
      <c r="AP997" s="2">
        <v>0</v>
      </c>
    </row>
    <row r="998" spans="1:42" ht="15" customHeight="1" x14ac:dyDescent="0.25">
      <c r="A998" s="2" t="s">
        <v>3202</v>
      </c>
      <c r="B998" s="47">
        <v>44391</v>
      </c>
      <c r="C998" s="2" t="s">
        <v>6</v>
      </c>
      <c r="D998" s="2" t="s">
        <v>33</v>
      </c>
      <c r="E998" s="2" t="s">
        <v>204</v>
      </c>
      <c r="F998" s="2" t="s">
        <v>1358</v>
      </c>
      <c r="G998" s="2" t="s">
        <v>3</v>
      </c>
      <c r="H998" s="2" t="s">
        <v>3203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98</v>
      </c>
      <c r="P998" s="2" t="s">
        <v>1</v>
      </c>
      <c r="Q998" s="1">
        <v>3961489282.21</v>
      </c>
      <c r="R998" s="1">
        <v>0</v>
      </c>
      <c r="S998" s="1">
        <v>3177306394.25</v>
      </c>
      <c r="T998" s="1">
        <v>0</v>
      </c>
      <c r="U998" s="2" t="s">
        <v>0</v>
      </c>
      <c r="V998" s="1">
        <v>0</v>
      </c>
      <c r="W998" s="1">
        <v>676019731</v>
      </c>
      <c r="X998" s="2" t="s">
        <v>9</v>
      </c>
      <c r="Y998" s="1">
        <v>108163156.95999999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41" t="s">
        <v>1</v>
      </c>
      <c r="AN998" s="2" t="s">
        <v>1</v>
      </c>
      <c r="AO998" s="141" t="s">
        <v>1</v>
      </c>
      <c r="AP998" s="2">
        <v>0</v>
      </c>
    </row>
    <row r="999" spans="1:42" ht="15" customHeight="1" x14ac:dyDescent="0.25">
      <c r="A999" s="2" t="s">
        <v>1388</v>
      </c>
      <c r="B999" s="47">
        <v>44389</v>
      </c>
      <c r="C999" s="2" t="s">
        <v>6</v>
      </c>
      <c r="D999" s="2" t="s">
        <v>278</v>
      </c>
      <c r="E999" s="2" t="s">
        <v>202</v>
      </c>
      <c r="F999" s="2" t="s">
        <v>991</v>
      </c>
      <c r="G999" s="2" t="s">
        <v>13</v>
      </c>
      <c r="H999" s="2" t="s">
        <v>1</v>
      </c>
      <c r="I999" s="1" t="s">
        <v>1171</v>
      </c>
      <c r="J999" s="1" t="s">
        <v>1</v>
      </c>
      <c r="K999" s="1" t="s">
        <v>3204</v>
      </c>
      <c r="L999" s="1" t="s">
        <v>2874</v>
      </c>
      <c r="M999" s="1">
        <v>3335400</v>
      </c>
      <c r="N999" s="2" t="s">
        <v>12</v>
      </c>
      <c r="O999" s="2" t="s">
        <v>3205</v>
      </c>
      <c r="P999" s="2" t="s">
        <v>3206</v>
      </c>
      <c r="Q999" s="1">
        <v>-1667700</v>
      </c>
      <c r="R999" s="1">
        <v>0</v>
      </c>
      <c r="S999" s="1">
        <v>-1667700</v>
      </c>
      <c r="T999" s="1">
        <v>0</v>
      </c>
      <c r="U999" s="2" t="s">
        <v>0</v>
      </c>
      <c r="V999" s="1">
        <v>0</v>
      </c>
      <c r="W999" s="1">
        <v>0</v>
      </c>
      <c r="X999" s="2" t="s">
        <v>0</v>
      </c>
      <c r="Y999" s="1">
        <v>0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41" t="s">
        <v>1</v>
      </c>
      <c r="AN999" s="2" t="s">
        <v>1</v>
      </c>
      <c r="AO999" s="141" t="s">
        <v>1</v>
      </c>
      <c r="AP999" s="2">
        <v>0</v>
      </c>
    </row>
    <row r="1000" spans="1:42" ht="15" customHeight="1" x14ac:dyDescent="0.25">
      <c r="A1000" s="2" t="s">
        <v>1390</v>
      </c>
      <c r="B1000" s="47">
        <v>44389</v>
      </c>
      <c r="C1000" s="2" t="s">
        <v>6</v>
      </c>
      <c r="D1000" s="2" t="s">
        <v>278</v>
      </c>
      <c r="E1000" s="2" t="s">
        <v>202</v>
      </c>
      <c r="F1000" s="2" t="s">
        <v>3207</v>
      </c>
      <c r="G1000" s="2" t="s">
        <v>3</v>
      </c>
      <c r="H1000" s="2" t="s">
        <v>3208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625978850.34000003</v>
      </c>
      <c r="R1000" s="1">
        <v>0</v>
      </c>
      <c r="S1000" s="1">
        <v>516186762.60000002</v>
      </c>
      <c r="T1000" s="1">
        <v>0</v>
      </c>
      <c r="U1000" s="2" t="s">
        <v>0</v>
      </c>
      <c r="V1000" s="1">
        <v>0</v>
      </c>
      <c r="W1000" s="1">
        <v>94648351.5</v>
      </c>
      <c r="X1000" s="2" t="s">
        <v>9</v>
      </c>
      <c r="Y1000" s="1">
        <v>15143736.239999998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41" t="s">
        <v>1</v>
      </c>
      <c r="AN1000" s="2" t="s">
        <v>1</v>
      </c>
      <c r="AO1000" s="141" t="s">
        <v>1</v>
      </c>
      <c r="AP1000" s="2">
        <v>0</v>
      </c>
    </row>
    <row r="1001" spans="1:42" ht="15" customHeight="1" x14ac:dyDescent="0.25">
      <c r="A1001" s="2" t="s">
        <v>3209</v>
      </c>
      <c r="B1001" s="47">
        <v>44390</v>
      </c>
      <c r="C1001" s="2" t="s">
        <v>6</v>
      </c>
      <c r="D1001" s="2" t="s">
        <v>278</v>
      </c>
      <c r="E1001" s="2" t="s">
        <v>202</v>
      </c>
      <c r="F1001" s="2" t="s">
        <v>3210</v>
      </c>
      <c r="G1001" s="2" t="s">
        <v>3</v>
      </c>
      <c r="H1001" s="2" t="s">
        <v>3211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98</v>
      </c>
      <c r="P1001" s="2" t="s">
        <v>1</v>
      </c>
      <c r="Q1001" s="1">
        <v>492463761.19999999</v>
      </c>
      <c r="R1001" s="1">
        <v>0</v>
      </c>
      <c r="S1001" s="1">
        <v>433844147.19999999</v>
      </c>
      <c r="T1001" s="1">
        <v>0</v>
      </c>
      <c r="U1001" s="2" t="s">
        <v>0</v>
      </c>
      <c r="V1001" s="1">
        <v>0</v>
      </c>
      <c r="W1001" s="1">
        <v>50534150</v>
      </c>
      <c r="X1001" s="2" t="s">
        <v>0</v>
      </c>
      <c r="Y1001" s="1">
        <v>8085464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41" t="s">
        <v>1</v>
      </c>
      <c r="AN1001" s="2" t="s">
        <v>1</v>
      </c>
      <c r="AO1001" s="141" t="s">
        <v>1</v>
      </c>
      <c r="AP1001" s="2">
        <v>0</v>
      </c>
    </row>
    <row r="1002" spans="1:42" ht="15" customHeight="1" x14ac:dyDescent="0.25">
      <c r="A1002" s="2" t="s">
        <v>3212</v>
      </c>
      <c r="B1002" s="47">
        <v>44391</v>
      </c>
      <c r="C1002" s="2" t="s">
        <v>27</v>
      </c>
      <c r="D1002" s="2" t="s">
        <v>33</v>
      </c>
      <c r="E1002" s="2" t="s">
        <v>32</v>
      </c>
      <c r="F1002" s="2" t="s">
        <v>3213</v>
      </c>
      <c r="G1002" s="2" t="s">
        <v>13</v>
      </c>
      <c r="H1002" s="2" t="s">
        <v>1</v>
      </c>
      <c r="I1002" s="1" t="s">
        <v>1158</v>
      </c>
      <c r="J1002" s="1" t="s">
        <v>1</v>
      </c>
      <c r="K1002" s="1" t="s">
        <v>3214</v>
      </c>
      <c r="L1002" s="1" t="s">
        <v>2706</v>
      </c>
      <c r="M1002" s="1">
        <v>36319480.100000001</v>
      </c>
      <c r="N1002" s="2" t="s">
        <v>12</v>
      </c>
      <c r="O1002" s="2" t="s">
        <v>98</v>
      </c>
      <c r="P1002" s="2" t="s">
        <v>3215</v>
      </c>
      <c r="Q1002" s="1">
        <v>-9001263.5999999996</v>
      </c>
      <c r="R1002" s="1">
        <v>0</v>
      </c>
      <c r="S1002" s="1">
        <v>0</v>
      </c>
      <c r="T1002" s="1">
        <v>0</v>
      </c>
      <c r="U1002" s="2" t="s">
        <v>0</v>
      </c>
      <c r="V1002" s="1">
        <v>0</v>
      </c>
      <c r="W1002" s="1">
        <v>-7759710</v>
      </c>
      <c r="X1002" s="2" t="s">
        <v>9</v>
      </c>
      <c r="Y1002" s="1">
        <v>-1241553.6000000001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41" t="s">
        <v>1</v>
      </c>
      <c r="AN1002" s="2" t="s">
        <v>1</v>
      </c>
      <c r="AO1002" s="141" t="s">
        <v>1</v>
      </c>
      <c r="AP1002" s="2">
        <v>0</v>
      </c>
    </row>
    <row r="1003" spans="1:42" ht="15" customHeight="1" x14ac:dyDescent="0.25">
      <c r="A1003" s="2" t="s">
        <v>3216</v>
      </c>
      <c r="B1003" s="47">
        <v>44391</v>
      </c>
      <c r="C1003" s="2" t="s">
        <v>27</v>
      </c>
      <c r="D1003" s="2" t="s">
        <v>33</v>
      </c>
      <c r="E1003" s="2" t="s">
        <v>32</v>
      </c>
      <c r="F1003" s="2" t="s">
        <v>2594</v>
      </c>
      <c r="G1003" s="2" t="s">
        <v>3</v>
      </c>
      <c r="H1003" s="2" t="s">
        <v>3217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98</v>
      </c>
      <c r="P1003" s="2" t="s">
        <v>1</v>
      </c>
      <c r="Q1003" s="1">
        <v>582051997</v>
      </c>
      <c r="R1003" s="1">
        <v>0</v>
      </c>
      <c r="S1003" s="1">
        <v>439598661</v>
      </c>
      <c r="T1003" s="1">
        <v>0</v>
      </c>
      <c r="U1003" s="2" t="s">
        <v>0</v>
      </c>
      <c r="V1003" s="1">
        <v>0</v>
      </c>
      <c r="W1003" s="1">
        <v>122804600</v>
      </c>
      <c r="X1003" s="2" t="s">
        <v>9</v>
      </c>
      <c r="Y1003" s="1">
        <v>19648736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41" t="s">
        <v>1</v>
      </c>
      <c r="AN1003" s="2" t="s">
        <v>1</v>
      </c>
      <c r="AO1003" s="141" t="s">
        <v>1</v>
      </c>
      <c r="AP1003" s="2">
        <v>0</v>
      </c>
    </row>
    <row r="1004" spans="1:42" ht="15" customHeight="1" x14ac:dyDescent="0.25">
      <c r="A1004" s="2" t="s">
        <v>3218</v>
      </c>
      <c r="B1004" s="47">
        <v>44391</v>
      </c>
      <c r="C1004" s="2" t="s">
        <v>27</v>
      </c>
      <c r="D1004" s="2" t="s">
        <v>33</v>
      </c>
      <c r="E1004" s="2" t="s">
        <v>32</v>
      </c>
      <c r="F1004" s="2" t="s">
        <v>3213</v>
      </c>
      <c r="G1004" s="2" t="s">
        <v>3</v>
      </c>
      <c r="H1004" s="2" t="s">
        <v>3219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98</v>
      </c>
      <c r="P1004" s="2" t="s">
        <v>1169</v>
      </c>
      <c r="Q1004" s="1">
        <v>199156224</v>
      </c>
      <c r="R1004" s="1">
        <v>0</v>
      </c>
      <c r="S1004" s="1">
        <v>0</v>
      </c>
      <c r="T1004" s="1">
        <v>171686400</v>
      </c>
      <c r="U1004" s="2" t="s">
        <v>9</v>
      </c>
      <c r="V1004" s="1">
        <v>27469824</v>
      </c>
      <c r="W1004" s="1">
        <v>0</v>
      </c>
      <c r="X1004" s="2" t="s">
        <v>0</v>
      </c>
      <c r="Y1004" s="1">
        <v>0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41" t="s">
        <v>1</v>
      </c>
      <c r="AN1004" s="2" t="s">
        <v>1</v>
      </c>
      <c r="AO1004" s="141" t="s">
        <v>1</v>
      </c>
      <c r="AP1004" s="2">
        <v>0</v>
      </c>
    </row>
    <row r="1005" spans="1:42" ht="15" customHeight="1" x14ac:dyDescent="0.25">
      <c r="A1005" s="2" t="s">
        <v>3220</v>
      </c>
      <c r="B1005" s="47">
        <v>44391</v>
      </c>
      <c r="C1005" s="2" t="s">
        <v>27</v>
      </c>
      <c r="D1005" s="2" t="s">
        <v>33</v>
      </c>
      <c r="E1005" s="2" t="s">
        <v>32</v>
      </c>
      <c r="F1005" s="2" t="s">
        <v>2594</v>
      </c>
      <c r="G1005" s="2" t="s">
        <v>3</v>
      </c>
      <c r="H1005" s="2" t="s">
        <v>3221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98</v>
      </c>
      <c r="P1005" s="2" t="s">
        <v>1</v>
      </c>
      <c r="Q1005" s="1">
        <v>946681046.75999999</v>
      </c>
      <c r="R1005" s="1">
        <v>0</v>
      </c>
      <c r="S1005" s="1">
        <v>724428079</v>
      </c>
      <c r="T1005" s="1">
        <v>0</v>
      </c>
      <c r="U1005" s="2" t="s">
        <v>0</v>
      </c>
      <c r="V1005" s="1">
        <v>0</v>
      </c>
      <c r="W1005" s="1">
        <v>191597386</v>
      </c>
      <c r="X1005" s="2" t="s">
        <v>9</v>
      </c>
      <c r="Y1005" s="1">
        <v>30655581.760000002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41" t="s">
        <v>1</v>
      </c>
      <c r="AN1005" s="2" t="s">
        <v>1</v>
      </c>
      <c r="AO1005" s="141" t="s">
        <v>1</v>
      </c>
      <c r="AP1005" s="2">
        <v>0</v>
      </c>
    </row>
    <row r="1006" spans="1:42" ht="15" customHeight="1" x14ac:dyDescent="0.25">
      <c r="A1006" s="2" t="s">
        <v>3222</v>
      </c>
      <c r="B1006" s="47">
        <v>44391</v>
      </c>
      <c r="C1006" s="2" t="s">
        <v>27</v>
      </c>
      <c r="D1006" s="2" t="s">
        <v>33</v>
      </c>
      <c r="E1006" s="2" t="s">
        <v>32</v>
      </c>
      <c r="F1006" s="2" t="s">
        <v>3213</v>
      </c>
      <c r="G1006" s="2" t="s">
        <v>3</v>
      </c>
      <c r="H1006" s="2" t="s">
        <v>3223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98</v>
      </c>
      <c r="P1006" s="2" t="s">
        <v>735</v>
      </c>
      <c r="Q1006" s="1">
        <v>10810785</v>
      </c>
      <c r="R1006" s="1">
        <v>0</v>
      </c>
      <c r="S1006" s="1">
        <v>10810785</v>
      </c>
      <c r="T1006" s="1">
        <v>0</v>
      </c>
      <c r="U1006" s="2" t="s">
        <v>0</v>
      </c>
      <c r="V1006" s="1">
        <v>0</v>
      </c>
      <c r="W1006" s="1">
        <v>0</v>
      </c>
      <c r="X1006" s="2" t="s">
        <v>0</v>
      </c>
      <c r="Y1006" s="1">
        <v>0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41" t="s">
        <v>1</v>
      </c>
      <c r="AN1006" s="2" t="s">
        <v>1</v>
      </c>
      <c r="AO1006" s="141" t="s">
        <v>1</v>
      </c>
      <c r="AP1006" s="2">
        <v>0</v>
      </c>
    </row>
    <row r="1007" spans="1:42" ht="15" customHeight="1" x14ac:dyDescent="0.25">
      <c r="A1007" s="2" t="s">
        <v>3224</v>
      </c>
      <c r="B1007" s="47">
        <v>44391</v>
      </c>
      <c r="C1007" s="2" t="s">
        <v>27</v>
      </c>
      <c r="D1007" s="2" t="s">
        <v>33</v>
      </c>
      <c r="E1007" s="2" t="s">
        <v>32</v>
      </c>
      <c r="F1007" s="2" t="s">
        <v>2594</v>
      </c>
      <c r="G1007" s="2" t="s">
        <v>3</v>
      </c>
      <c r="H1007" s="2" t="s">
        <v>3225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98</v>
      </c>
      <c r="P1007" s="2" t="s">
        <v>1</v>
      </c>
      <c r="Q1007" s="1">
        <v>528300500.94999999</v>
      </c>
      <c r="R1007" s="1">
        <v>0</v>
      </c>
      <c r="S1007" s="1">
        <v>405579785.75</v>
      </c>
      <c r="T1007" s="1">
        <v>0</v>
      </c>
      <c r="U1007" s="2" t="s">
        <v>0</v>
      </c>
      <c r="V1007" s="1">
        <v>0</v>
      </c>
      <c r="W1007" s="1">
        <v>105793720</v>
      </c>
      <c r="X1007" s="2" t="s">
        <v>9</v>
      </c>
      <c r="Y1007" s="1">
        <v>16926995.199999999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41" t="s">
        <v>1</v>
      </c>
      <c r="AN1007" s="2" t="s">
        <v>1</v>
      </c>
      <c r="AO1007" s="141" t="s">
        <v>1</v>
      </c>
      <c r="AP1007" s="2">
        <v>0</v>
      </c>
    </row>
    <row r="1008" spans="1:42" ht="15" customHeight="1" x14ac:dyDescent="0.25">
      <c r="A1008" s="2" t="s">
        <v>3226</v>
      </c>
      <c r="B1008" s="47">
        <v>44391</v>
      </c>
      <c r="C1008" s="2" t="s">
        <v>27</v>
      </c>
      <c r="D1008" s="2" t="s">
        <v>33</v>
      </c>
      <c r="E1008" s="2" t="s">
        <v>32</v>
      </c>
      <c r="F1008" s="2" t="s">
        <v>3213</v>
      </c>
      <c r="G1008" s="2" t="s">
        <v>3</v>
      </c>
      <c r="H1008" s="2" t="s">
        <v>3227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98</v>
      </c>
      <c r="P1008" s="2" t="s">
        <v>2846</v>
      </c>
      <c r="Q1008" s="1">
        <v>15683896</v>
      </c>
      <c r="R1008" s="1">
        <v>0</v>
      </c>
      <c r="S1008" s="1">
        <v>0</v>
      </c>
      <c r="T1008" s="1">
        <v>13520600</v>
      </c>
      <c r="U1008" s="2" t="s">
        <v>9</v>
      </c>
      <c r="V1008" s="1">
        <v>2163296</v>
      </c>
      <c r="W1008" s="1">
        <v>0</v>
      </c>
      <c r="X1008" s="2" t="s">
        <v>0</v>
      </c>
      <c r="Y1008" s="1">
        <v>0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41" t="s">
        <v>1</v>
      </c>
      <c r="AN1008" s="2" t="s">
        <v>1</v>
      </c>
      <c r="AO1008" s="141" t="s">
        <v>1</v>
      </c>
      <c r="AP1008" s="2">
        <v>0</v>
      </c>
    </row>
    <row r="1009" spans="1:44" ht="15" customHeight="1" x14ac:dyDescent="0.25">
      <c r="A1009" s="2" t="s">
        <v>3228</v>
      </c>
      <c r="B1009" s="47">
        <v>44391</v>
      </c>
      <c r="C1009" s="2" t="s">
        <v>27</v>
      </c>
      <c r="D1009" s="2" t="s">
        <v>33</v>
      </c>
      <c r="E1009" s="2" t="s">
        <v>32</v>
      </c>
      <c r="F1009" s="2" t="s">
        <v>2594</v>
      </c>
      <c r="G1009" s="2" t="s">
        <v>3</v>
      </c>
      <c r="H1009" s="2" t="s">
        <v>3229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98</v>
      </c>
      <c r="P1009" s="2" t="s">
        <v>1</v>
      </c>
      <c r="Q1009" s="1">
        <v>76801557</v>
      </c>
      <c r="R1009" s="1">
        <v>0</v>
      </c>
      <c r="S1009" s="1">
        <v>54021825</v>
      </c>
      <c r="T1009" s="1">
        <v>0</v>
      </c>
      <c r="U1009" s="2" t="s">
        <v>0</v>
      </c>
      <c r="V1009" s="1">
        <v>0</v>
      </c>
      <c r="W1009" s="1">
        <v>19637700</v>
      </c>
      <c r="X1009" s="2" t="s">
        <v>0</v>
      </c>
      <c r="Y1009" s="1">
        <v>3142032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41" t="s">
        <v>1</v>
      </c>
      <c r="AN1009" s="2" t="s">
        <v>1</v>
      </c>
      <c r="AO1009" s="141" t="s">
        <v>1</v>
      </c>
      <c r="AP1009" s="2">
        <v>0</v>
      </c>
    </row>
    <row r="1010" spans="1:44" ht="15" customHeight="1" x14ac:dyDescent="0.25">
      <c r="A1010" s="2" t="s">
        <v>3230</v>
      </c>
      <c r="B1010" s="47">
        <v>44391</v>
      </c>
      <c r="C1010" s="2" t="s">
        <v>27</v>
      </c>
      <c r="D1010" s="2" t="s">
        <v>33</v>
      </c>
      <c r="E1010" s="2" t="s">
        <v>32</v>
      </c>
      <c r="F1010" s="2" t="s">
        <v>3213</v>
      </c>
      <c r="G1010" s="2" t="s">
        <v>3</v>
      </c>
      <c r="H1010" s="2" t="s">
        <v>3231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98</v>
      </c>
      <c r="P1010" s="2" t="s">
        <v>1606</v>
      </c>
      <c r="Q1010" s="1">
        <v>65258938</v>
      </c>
      <c r="R1010" s="1">
        <v>0</v>
      </c>
      <c r="S1010" s="1">
        <v>50169600</v>
      </c>
      <c r="T1010" s="1">
        <v>13008050</v>
      </c>
      <c r="U1010" s="2" t="s">
        <v>9</v>
      </c>
      <c r="V1010" s="1">
        <v>2081288</v>
      </c>
      <c r="W1010" s="1">
        <v>0</v>
      </c>
      <c r="X1010" s="2" t="s">
        <v>0</v>
      </c>
      <c r="Y1010" s="1">
        <v>0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41" t="s">
        <v>1</v>
      </c>
      <c r="AN1010" s="2" t="s">
        <v>1</v>
      </c>
      <c r="AO1010" s="141" t="s">
        <v>1</v>
      </c>
      <c r="AP1010" s="2">
        <v>0</v>
      </c>
    </row>
    <row r="1011" spans="1:44" ht="15" customHeight="1" x14ac:dyDescent="0.25">
      <c r="A1011" s="2" t="s">
        <v>3232</v>
      </c>
      <c r="B1011" s="47">
        <v>44391</v>
      </c>
      <c r="C1011" s="2" t="s">
        <v>27</v>
      </c>
      <c r="D1011" s="2" t="s">
        <v>33</v>
      </c>
      <c r="E1011" s="2" t="s">
        <v>32</v>
      </c>
      <c r="F1011" s="2" t="s">
        <v>2594</v>
      </c>
      <c r="G1011" s="2" t="s">
        <v>3</v>
      </c>
      <c r="H1011" s="2" t="s">
        <v>3233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98</v>
      </c>
      <c r="P1011" s="2" t="s">
        <v>1</v>
      </c>
      <c r="Q1011" s="1">
        <v>212823245.75</v>
      </c>
      <c r="R1011" s="1">
        <v>0</v>
      </c>
      <c r="S1011" s="1">
        <v>149788439.75</v>
      </c>
      <c r="T1011" s="1">
        <v>0</v>
      </c>
      <c r="U1011" s="2" t="s">
        <v>0</v>
      </c>
      <c r="V1011" s="1">
        <v>0</v>
      </c>
      <c r="W1011" s="1">
        <v>54340350</v>
      </c>
      <c r="X1011" s="2" t="s">
        <v>9</v>
      </c>
      <c r="Y1011" s="1">
        <v>8694456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41" t="s">
        <v>1</v>
      </c>
      <c r="AN1011" s="2" t="s">
        <v>1</v>
      </c>
      <c r="AO1011" s="141" t="s">
        <v>1</v>
      </c>
      <c r="AP1011" s="2">
        <v>0</v>
      </c>
    </row>
    <row r="1012" spans="1:44" ht="15" customHeight="1" x14ac:dyDescent="0.25">
      <c r="A1012" s="2" t="s">
        <v>3234</v>
      </c>
      <c r="B1012" s="47">
        <v>44391</v>
      </c>
      <c r="C1012" s="2" t="s">
        <v>6</v>
      </c>
      <c r="D1012" s="2" t="s">
        <v>26</v>
      </c>
      <c r="E1012" s="2" t="s">
        <v>198</v>
      </c>
      <c r="F1012" s="2" t="s">
        <v>3235</v>
      </c>
      <c r="G1012" s="2" t="s">
        <v>13</v>
      </c>
      <c r="H1012" s="2" t="s">
        <v>1</v>
      </c>
      <c r="I1012" s="1" t="s">
        <v>3236</v>
      </c>
      <c r="J1012" s="1" t="s">
        <v>1</v>
      </c>
      <c r="K1012" s="1" t="s">
        <v>3237</v>
      </c>
      <c r="L1012" s="1" t="s">
        <v>3238</v>
      </c>
      <c r="M1012" s="1">
        <v>172656420.68000001</v>
      </c>
      <c r="N1012" s="2" t="s">
        <v>12</v>
      </c>
      <c r="O1012" s="2" t="s">
        <v>98</v>
      </c>
      <c r="P1012" s="2" t="s">
        <v>1280</v>
      </c>
      <c r="Q1012" s="1">
        <v>-27846000</v>
      </c>
      <c r="R1012" s="1">
        <v>0</v>
      </c>
      <c r="S1012" s="1">
        <v>-27846000</v>
      </c>
      <c r="T1012" s="1">
        <v>0</v>
      </c>
      <c r="U1012" s="2" t="s">
        <v>0</v>
      </c>
      <c r="V1012" s="1">
        <v>0</v>
      </c>
      <c r="W1012" s="1">
        <v>0</v>
      </c>
      <c r="X1012" s="2" t="s">
        <v>0</v>
      </c>
      <c r="Y1012" s="1">
        <v>0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41" t="s">
        <v>1</v>
      </c>
      <c r="AN1012" s="2" t="s">
        <v>1</v>
      </c>
      <c r="AO1012" s="141" t="s">
        <v>1</v>
      </c>
      <c r="AP1012" s="2">
        <v>0</v>
      </c>
    </row>
    <row r="1013" spans="1:44" ht="15" customHeight="1" x14ac:dyDescent="0.25">
      <c r="A1013" s="2" t="s">
        <v>3239</v>
      </c>
      <c r="B1013" s="46">
        <v>44391</v>
      </c>
      <c r="C1013" s="2" t="s">
        <v>6</v>
      </c>
      <c r="D1013" s="2" t="s">
        <v>26</v>
      </c>
      <c r="E1013" s="2" t="s">
        <v>198</v>
      </c>
      <c r="F1013" s="59" t="s">
        <v>3235</v>
      </c>
      <c r="G1013" s="2" t="s">
        <v>3</v>
      </c>
      <c r="H1013" s="2" t="s">
        <v>3240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98</v>
      </c>
      <c r="P1013" s="2" t="s">
        <v>1</v>
      </c>
      <c r="Q1013" s="1">
        <v>2823576587.4099998</v>
      </c>
      <c r="R1013" s="1">
        <v>0</v>
      </c>
      <c r="S1013" s="1">
        <v>1951056747.25</v>
      </c>
      <c r="T1013" s="1">
        <v>0</v>
      </c>
      <c r="U1013" s="2" t="s">
        <v>0</v>
      </c>
      <c r="V1013" s="1">
        <v>0</v>
      </c>
      <c r="W1013" s="1">
        <v>752172276</v>
      </c>
      <c r="X1013" s="2" t="s">
        <v>0</v>
      </c>
      <c r="Y1013" s="1">
        <v>120347564.16000001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140" t="s">
        <v>0</v>
      </c>
      <c r="AK1013" s="1">
        <v>0</v>
      </c>
      <c r="AL1013" s="1">
        <v>0</v>
      </c>
      <c r="AM1013" s="140" t="s">
        <v>1</v>
      </c>
      <c r="AN1013" s="140" t="s">
        <v>1</v>
      </c>
      <c r="AO1013" s="140" t="s">
        <v>1</v>
      </c>
      <c r="AP1013" s="140">
        <v>0</v>
      </c>
      <c r="AQ1013" s="101"/>
      <c r="AR1013" s="7"/>
    </row>
    <row r="1014" spans="1:44" ht="15" customHeight="1" x14ac:dyDescent="0.25">
      <c r="A1014" s="2" t="s">
        <v>3241</v>
      </c>
      <c r="B1014" s="47">
        <v>44391</v>
      </c>
      <c r="C1014" s="2" t="s">
        <v>6</v>
      </c>
      <c r="D1014" s="2" t="s">
        <v>26</v>
      </c>
      <c r="E1014" s="2" t="s">
        <v>198</v>
      </c>
      <c r="F1014" s="2" t="s">
        <v>3235</v>
      </c>
      <c r="G1014" s="2" t="s">
        <v>3</v>
      </c>
      <c r="H1014" s="2" t="s">
        <v>3242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98</v>
      </c>
      <c r="P1014" s="2" t="s">
        <v>3243</v>
      </c>
      <c r="Q1014" s="1">
        <v>240283546</v>
      </c>
      <c r="R1014" s="1">
        <v>0</v>
      </c>
      <c r="S1014" s="1">
        <v>229926602</v>
      </c>
      <c r="T1014" s="1">
        <v>8928400</v>
      </c>
      <c r="U1014" s="2" t="s">
        <v>9</v>
      </c>
      <c r="V1014" s="1">
        <v>1428544</v>
      </c>
      <c r="W1014" s="1">
        <v>0</v>
      </c>
      <c r="X1014" s="2" t="s">
        <v>0</v>
      </c>
      <c r="Y1014" s="1">
        <v>0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41" t="s">
        <v>1</v>
      </c>
      <c r="AN1014" s="2" t="s">
        <v>1</v>
      </c>
      <c r="AO1014" s="141" t="s">
        <v>1</v>
      </c>
      <c r="AP1014" s="2">
        <v>0</v>
      </c>
    </row>
    <row r="1015" spans="1:44" ht="15" customHeight="1" x14ac:dyDescent="0.25">
      <c r="A1015" s="2" t="s">
        <v>3244</v>
      </c>
      <c r="B1015" s="47">
        <v>44391</v>
      </c>
      <c r="C1015" s="2" t="s">
        <v>6</v>
      </c>
      <c r="D1015" s="2" t="s">
        <v>26</v>
      </c>
      <c r="E1015" s="2" t="s">
        <v>198</v>
      </c>
      <c r="F1015" s="2" t="s">
        <v>3235</v>
      </c>
      <c r="G1015" s="2" t="s">
        <v>3</v>
      </c>
      <c r="H1015" s="2" t="s">
        <v>3245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98</v>
      </c>
      <c r="P1015" s="2" t="s">
        <v>1</v>
      </c>
      <c r="Q1015" s="1">
        <v>1390502944.3499999</v>
      </c>
      <c r="R1015" s="1">
        <v>0</v>
      </c>
      <c r="S1015" s="1">
        <v>1125203102.75</v>
      </c>
      <c r="T1015" s="1">
        <v>0</v>
      </c>
      <c r="U1015" s="2" t="s">
        <v>0</v>
      </c>
      <c r="V1015" s="1">
        <v>0</v>
      </c>
      <c r="W1015" s="1">
        <v>228706760</v>
      </c>
      <c r="X1015" s="2" t="s">
        <v>0</v>
      </c>
      <c r="Y1015" s="1">
        <v>36593081.600000001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41" t="s">
        <v>1</v>
      </c>
      <c r="AN1015" s="2" t="s">
        <v>1</v>
      </c>
      <c r="AO1015" s="141" t="s">
        <v>1</v>
      </c>
      <c r="AP1015" s="2">
        <v>0</v>
      </c>
    </row>
    <row r="1016" spans="1:44" ht="15" customHeight="1" x14ac:dyDescent="0.25">
      <c r="A1016" s="2" t="s">
        <v>3246</v>
      </c>
      <c r="B1016" s="47">
        <v>44391</v>
      </c>
      <c r="C1016" s="2" t="s">
        <v>27</v>
      </c>
      <c r="D1016" s="2" t="s">
        <v>26</v>
      </c>
      <c r="E1016" s="2" t="s">
        <v>251</v>
      </c>
      <c r="F1016" s="2" t="s">
        <v>1393</v>
      </c>
      <c r="G1016" s="2" t="s">
        <v>3</v>
      </c>
      <c r="H1016" s="2" t="s">
        <v>3247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98</v>
      </c>
      <c r="P1016" s="2" t="s">
        <v>1</v>
      </c>
      <c r="Q1016" s="1">
        <v>465322448.08000004</v>
      </c>
      <c r="R1016" s="1">
        <v>0</v>
      </c>
      <c r="S1016" s="1">
        <v>239962012</v>
      </c>
      <c r="T1016" s="1">
        <v>0</v>
      </c>
      <c r="U1016" s="2" t="s">
        <v>0</v>
      </c>
      <c r="V1016" s="1">
        <v>0</v>
      </c>
      <c r="W1016" s="1">
        <v>194276238</v>
      </c>
      <c r="X1016" s="2" t="s">
        <v>9</v>
      </c>
      <c r="Y1016" s="1">
        <v>31084198.079999998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41" t="s">
        <v>1</v>
      </c>
      <c r="AN1016" s="2" t="s">
        <v>1</v>
      </c>
      <c r="AO1016" s="141" t="s">
        <v>1</v>
      </c>
      <c r="AP1016" s="2">
        <v>0</v>
      </c>
    </row>
    <row r="1017" spans="1:44" ht="15" customHeight="1" x14ac:dyDescent="0.25">
      <c r="A1017" s="2" t="s">
        <v>3248</v>
      </c>
      <c r="B1017" s="47">
        <v>44391</v>
      </c>
      <c r="C1017" s="2" t="s">
        <v>27</v>
      </c>
      <c r="D1017" s="2" t="s">
        <v>26</v>
      </c>
      <c r="E1017" s="2" t="s">
        <v>251</v>
      </c>
      <c r="F1017" s="2" t="s">
        <v>3249</v>
      </c>
      <c r="G1017" s="2" t="s">
        <v>3</v>
      </c>
      <c r="H1017" s="2" t="s">
        <v>3250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98</v>
      </c>
      <c r="P1017" s="2" t="s">
        <v>912</v>
      </c>
      <c r="Q1017" s="1">
        <v>16814200</v>
      </c>
      <c r="R1017" s="1">
        <v>0</v>
      </c>
      <c r="S1017" s="1">
        <v>2320000</v>
      </c>
      <c r="T1017" s="1">
        <v>12495000</v>
      </c>
      <c r="U1017" s="2" t="s">
        <v>9</v>
      </c>
      <c r="V1017" s="1">
        <v>1999200</v>
      </c>
      <c r="W1017" s="1">
        <v>0</v>
      </c>
      <c r="X1017" s="2" t="s">
        <v>0</v>
      </c>
      <c r="Y1017" s="1">
        <v>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41" t="s">
        <v>1</v>
      </c>
      <c r="AN1017" s="2" t="s">
        <v>1</v>
      </c>
      <c r="AO1017" s="141" t="s">
        <v>1</v>
      </c>
      <c r="AP1017" s="2">
        <v>0</v>
      </c>
    </row>
    <row r="1018" spans="1:44" ht="15" customHeight="1" x14ac:dyDescent="0.25">
      <c r="A1018" s="2" t="s">
        <v>3251</v>
      </c>
      <c r="B1018" s="47">
        <v>44391</v>
      </c>
      <c r="C1018" s="2" t="s">
        <v>27</v>
      </c>
      <c r="D1018" s="2" t="s">
        <v>26</v>
      </c>
      <c r="E1018" s="2" t="s">
        <v>251</v>
      </c>
      <c r="F1018" s="2" t="s">
        <v>1393</v>
      </c>
      <c r="G1018" s="2" t="s">
        <v>3</v>
      </c>
      <c r="H1018" s="2" t="s">
        <v>3252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98</v>
      </c>
      <c r="P1018" s="2" t="s">
        <v>1</v>
      </c>
      <c r="Q1018" s="1">
        <v>2622475318.6984</v>
      </c>
      <c r="R1018" s="1">
        <v>0</v>
      </c>
      <c r="S1018" s="1">
        <v>1783382373.4999998</v>
      </c>
      <c r="T1018" s="1">
        <v>0</v>
      </c>
      <c r="U1018" s="2" t="s">
        <v>0</v>
      </c>
      <c r="V1018" s="1">
        <v>0</v>
      </c>
      <c r="W1018" s="1">
        <v>723355987.24000001</v>
      </c>
      <c r="X1018" s="2" t="s">
        <v>9</v>
      </c>
      <c r="Y1018" s="1">
        <v>115736957.95839998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41" t="s">
        <v>1</v>
      </c>
      <c r="AN1018" s="2" t="s">
        <v>1</v>
      </c>
      <c r="AO1018" s="141" t="s">
        <v>1</v>
      </c>
      <c r="AP1018" s="2">
        <v>0</v>
      </c>
    </row>
    <row r="1019" spans="1:44" ht="15" customHeight="1" x14ac:dyDescent="0.25">
      <c r="A1019" s="2" t="s">
        <v>3253</v>
      </c>
      <c r="B1019" s="47">
        <v>44391</v>
      </c>
      <c r="C1019" s="2" t="s">
        <v>6</v>
      </c>
      <c r="D1019" s="2" t="s">
        <v>24</v>
      </c>
      <c r="E1019" s="2" t="s">
        <v>194</v>
      </c>
      <c r="F1019" s="2" t="s">
        <v>1050</v>
      </c>
      <c r="G1019" s="2" t="s">
        <v>3</v>
      </c>
      <c r="H1019" s="2" t="s">
        <v>3254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98</v>
      </c>
      <c r="P1019" s="2" t="s">
        <v>1</v>
      </c>
      <c r="Q1019" s="1">
        <v>2386400017.2000003</v>
      </c>
      <c r="R1019" s="1">
        <v>0</v>
      </c>
      <c r="S1019" s="1">
        <v>1736385236</v>
      </c>
      <c r="T1019" s="1">
        <v>0</v>
      </c>
      <c r="U1019" s="2" t="s">
        <v>0</v>
      </c>
      <c r="V1019" s="1">
        <v>0</v>
      </c>
      <c r="W1019" s="1">
        <v>560357570</v>
      </c>
      <c r="X1019" s="2" t="s">
        <v>0</v>
      </c>
      <c r="Y1019" s="1">
        <v>89657211.200000003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41" t="s">
        <v>1</v>
      </c>
      <c r="AN1019" s="2" t="s">
        <v>1</v>
      </c>
      <c r="AO1019" s="141" t="s">
        <v>1</v>
      </c>
      <c r="AP1019" s="2">
        <v>0</v>
      </c>
    </row>
    <row r="1020" spans="1:44" ht="15" customHeight="1" x14ac:dyDescent="0.25">
      <c r="A1020" s="2" t="s">
        <v>3255</v>
      </c>
      <c r="B1020" s="47">
        <v>44391</v>
      </c>
      <c r="C1020" s="2" t="s">
        <v>6</v>
      </c>
      <c r="D1020" s="2" t="s">
        <v>24</v>
      </c>
      <c r="E1020" s="2" t="s">
        <v>194</v>
      </c>
      <c r="F1020" s="2" t="s">
        <v>1050</v>
      </c>
      <c r="G1020" s="2" t="s">
        <v>3</v>
      </c>
      <c r="H1020" s="2" t="s">
        <v>3256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98</v>
      </c>
      <c r="P1020" s="2" t="s">
        <v>3257</v>
      </c>
      <c r="Q1020" s="1">
        <v>104331140.75</v>
      </c>
      <c r="R1020" s="1">
        <v>0</v>
      </c>
      <c r="S1020" s="1">
        <v>77918172.75</v>
      </c>
      <c r="T1020" s="1">
        <v>22769800</v>
      </c>
      <c r="U1020" s="2" t="s">
        <v>9</v>
      </c>
      <c r="V1020" s="1">
        <v>3643168</v>
      </c>
      <c r="W1020" s="1">
        <v>0</v>
      </c>
      <c r="X1020" s="2" t="s">
        <v>0</v>
      </c>
      <c r="Y1020" s="1">
        <v>0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41" t="s">
        <v>1</v>
      </c>
      <c r="AN1020" s="2" t="s">
        <v>1</v>
      </c>
      <c r="AO1020" s="141" t="s">
        <v>1</v>
      </c>
      <c r="AP1020" s="2">
        <v>0</v>
      </c>
    </row>
    <row r="1021" spans="1:44" ht="15" customHeight="1" x14ac:dyDescent="0.25">
      <c r="A1021" s="2" t="s">
        <v>3258</v>
      </c>
      <c r="B1021" s="47">
        <v>44391</v>
      </c>
      <c r="C1021" s="2" t="s">
        <v>6</v>
      </c>
      <c r="D1021" s="2" t="s">
        <v>24</v>
      </c>
      <c r="E1021" s="2" t="s">
        <v>194</v>
      </c>
      <c r="F1021" s="2" t="s">
        <v>1050</v>
      </c>
      <c r="G1021" s="2" t="s">
        <v>3</v>
      </c>
      <c r="H1021" s="2" t="s">
        <v>3259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98</v>
      </c>
      <c r="P1021" s="2" t="s">
        <v>1</v>
      </c>
      <c r="Q1021" s="1">
        <v>1747427470.6000001</v>
      </c>
      <c r="R1021" s="1">
        <v>0</v>
      </c>
      <c r="S1021" s="1">
        <v>1349389684.5</v>
      </c>
      <c r="T1021" s="1">
        <v>0</v>
      </c>
      <c r="U1021" s="2" t="s">
        <v>0</v>
      </c>
      <c r="V1021" s="1">
        <v>0</v>
      </c>
      <c r="W1021" s="1">
        <v>343136022.5</v>
      </c>
      <c r="X1021" s="2" t="s">
        <v>9</v>
      </c>
      <c r="Y1021" s="1">
        <v>54901763.599999994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41" t="s">
        <v>1</v>
      </c>
      <c r="AN1021" s="2" t="s">
        <v>1</v>
      </c>
      <c r="AO1021" s="141" t="s">
        <v>1</v>
      </c>
      <c r="AP1021" s="2">
        <v>0</v>
      </c>
    </row>
    <row r="1022" spans="1:44" ht="15" customHeight="1" x14ac:dyDescent="0.25">
      <c r="A1022" s="2" t="s">
        <v>3260</v>
      </c>
      <c r="B1022" s="47">
        <v>44391</v>
      </c>
      <c r="C1022" s="2" t="s">
        <v>27</v>
      </c>
      <c r="D1022" s="2" t="s">
        <v>24</v>
      </c>
      <c r="E1022" s="2" t="s">
        <v>356</v>
      </c>
      <c r="F1022" s="2" t="s">
        <v>999</v>
      </c>
      <c r="G1022" s="2" t="s">
        <v>3</v>
      </c>
      <c r="H1022" s="2" t="s">
        <v>3261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98</v>
      </c>
      <c r="P1022" s="2" t="s">
        <v>1</v>
      </c>
      <c r="Q1022" s="1">
        <v>377589356.94999999</v>
      </c>
      <c r="R1022" s="1">
        <v>0</v>
      </c>
      <c r="S1022" s="1">
        <v>289798851.75</v>
      </c>
      <c r="T1022" s="1">
        <v>0</v>
      </c>
      <c r="U1022" s="2" t="s">
        <v>0</v>
      </c>
      <c r="V1022" s="1">
        <v>0</v>
      </c>
      <c r="W1022" s="1">
        <v>75681470</v>
      </c>
      <c r="X1022" s="2" t="s">
        <v>0</v>
      </c>
      <c r="Y1022" s="1">
        <v>12109035.199999999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2" t="s">
        <v>0</v>
      </c>
      <c r="AK1022" s="1">
        <v>0</v>
      </c>
      <c r="AL1022" s="1">
        <v>0</v>
      </c>
      <c r="AM1022" s="141" t="s">
        <v>1</v>
      </c>
      <c r="AN1022" s="2" t="s">
        <v>1</v>
      </c>
      <c r="AO1022" s="141" t="s">
        <v>1</v>
      </c>
      <c r="AP1022" s="2">
        <v>0</v>
      </c>
    </row>
    <row r="1023" spans="1:44" ht="15" customHeight="1" x14ac:dyDescent="0.25">
      <c r="A1023" s="2" t="s">
        <v>3262</v>
      </c>
      <c r="B1023" s="46">
        <v>44391</v>
      </c>
      <c r="C1023" s="2" t="s">
        <v>6</v>
      </c>
      <c r="D1023" s="2" t="s">
        <v>22</v>
      </c>
      <c r="E1023" s="2" t="s">
        <v>192</v>
      </c>
      <c r="F1023" s="59" t="s">
        <v>3263</v>
      </c>
      <c r="G1023" s="2" t="s">
        <v>3</v>
      </c>
      <c r="H1023" s="2" t="s">
        <v>3264</v>
      </c>
      <c r="I1023" s="2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98</v>
      </c>
      <c r="P1023" s="2" t="s">
        <v>3265</v>
      </c>
      <c r="Q1023" s="1">
        <v>51366384</v>
      </c>
      <c r="R1023" s="1">
        <v>0</v>
      </c>
      <c r="S1023" s="1">
        <v>22729000</v>
      </c>
      <c r="T1023" s="1">
        <v>24687400</v>
      </c>
      <c r="U1023" s="2" t="s">
        <v>9</v>
      </c>
      <c r="V1023" s="1">
        <v>3949984</v>
      </c>
      <c r="W1023" s="1">
        <v>0</v>
      </c>
      <c r="X1023" s="2" t="s">
        <v>0</v>
      </c>
      <c r="Y1023" s="1">
        <v>0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140" t="s">
        <v>0</v>
      </c>
      <c r="AK1023" s="1">
        <v>0</v>
      </c>
      <c r="AL1023" s="1">
        <v>0</v>
      </c>
      <c r="AM1023" s="140" t="s">
        <v>1</v>
      </c>
      <c r="AN1023" s="140" t="s">
        <v>1</v>
      </c>
      <c r="AO1023" s="140" t="s">
        <v>1</v>
      </c>
      <c r="AP1023" s="140">
        <v>0</v>
      </c>
    </row>
    <row r="1024" spans="1:44" ht="15" customHeight="1" x14ac:dyDescent="0.25">
      <c r="A1024" s="2" t="s">
        <v>3266</v>
      </c>
      <c r="B1024" s="47">
        <v>44391</v>
      </c>
      <c r="C1024" s="2" t="s">
        <v>6</v>
      </c>
      <c r="D1024" s="2" t="s">
        <v>22</v>
      </c>
      <c r="E1024" s="2" t="s">
        <v>192</v>
      </c>
      <c r="F1024" s="2" t="s">
        <v>3263</v>
      </c>
      <c r="G1024" s="2" t="s">
        <v>3</v>
      </c>
      <c r="H1024" s="2" t="s">
        <v>3267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98</v>
      </c>
      <c r="P1024" s="2" t="s">
        <v>1</v>
      </c>
      <c r="Q1024" s="1">
        <v>2710501787.3000002</v>
      </c>
      <c r="R1024" s="1">
        <v>0</v>
      </c>
      <c r="S1024" s="1">
        <v>2062416016.5</v>
      </c>
      <c r="T1024" s="1">
        <v>0</v>
      </c>
      <c r="U1024" s="2" t="s">
        <v>0</v>
      </c>
      <c r="V1024" s="1">
        <v>0</v>
      </c>
      <c r="W1024" s="1">
        <v>558694630</v>
      </c>
      <c r="X1024" s="2" t="s">
        <v>0</v>
      </c>
      <c r="Y1024" s="1">
        <v>89391140.800000012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41" t="s">
        <v>1</v>
      </c>
      <c r="AN1024" s="2" t="s">
        <v>1</v>
      </c>
      <c r="AO1024" s="141" t="s">
        <v>1</v>
      </c>
      <c r="AP1024" s="2">
        <v>0</v>
      </c>
    </row>
    <row r="1025" spans="1:42" ht="15" customHeight="1" x14ac:dyDescent="0.25">
      <c r="A1025" s="2" t="s">
        <v>3268</v>
      </c>
      <c r="B1025" s="47">
        <v>44391</v>
      </c>
      <c r="C1025" s="2" t="s">
        <v>6</v>
      </c>
      <c r="D1025" s="2" t="s">
        <v>22</v>
      </c>
      <c r="E1025" s="2" t="s">
        <v>192</v>
      </c>
      <c r="F1025" s="2" t="s">
        <v>3263</v>
      </c>
      <c r="G1025" s="2" t="s">
        <v>3</v>
      </c>
      <c r="H1025" s="2" t="s">
        <v>3269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98</v>
      </c>
      <c r="P1025" s="2" t="s">
        <v>3270</v>
      </c>
      <c r="Q1025" s="1">
        <v>1989000000</v>
      </c>
      <c r="R1025" s="1">
        <v>0</v>
      </c>
      <c r="S1025" s="1">
        <v>1989000000</v>
      </c>
      <c r="T1025" s="1">
        <v>0</v>
      </c>
      <c r="U1025" s="2" t="s">
        <v>0</v>
      </c>
      <c r="V1025" s="1">
        <v>0</v>
      </c>
      <c r="W1025" s="1">
        <v>0</v>
      </c>
      <c r="X1025" s="2" t="s">
        <v>0</v>
      </c>
      <c r="Y1025" s="1">
        <v>0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41" t="s">
        <v>1</v>
      </c>
      <c r="AN1025" s="2" t="s">
        <v>1</v>
      </c>
      <c r="AO1025" s="141" t="s">
        <v>1</v>
      </c>
      <c r="AP1025" s="2">
        <v>0</v>
      </c>
    </row>
    <row r="1026" spans="1:42" ht="15" customHeight="1" x14ac:dyDescent="0.25">
      <c r="A1026" s="2" t="s">
        <v>3271</v>
      </c>
      <c r="B1026" s="47">
        <v>44391</v>
      </c>
      <c r="C1026" s="2" t="s">
        <v>6</v>
      </c>
      <c r="D1026" s="2" t="s">
        <v>901</v>
      </c>
      <c r="E1026" s="2" t="s">
        <v>902</v>
      </c>
      <c r="F1026" s="2" t="s">
        <v>3272</v>
      </c>
      <c r="G1026" s="2" t="s">
        <v>3</v>
      </c>
      <c r="H1026" s="2" t="s">
        <v>3273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98</v>
      </c>
      <c r="P1026" s="2" t="s">
        <v>1</v>
      </c>
      <c r="Q1026" s="1">
        <v>494824283.84000003</v>
      </c>
      <c r="R1026" s="1">
        <v>0</v>
      </c>
      <c r="S1026" s="1">
        <v>368444779</v>
      </c>
      <c r="T1026" s="1">
        <v>0</v>
      </c>
      <c r="U1026" s="2" t="s">
        <v>0</v>
      </c>
      <c r="V1026" s="1">
        <v>0</v>
      </c>
      <c r="W1026" s="1">
        <v>108947849</v>
      </c>
      <c r="X1026" s="2" t="s">
        <v>9</v>
      </c>
      <c r="Y1026" s="1">
        <v>17431655.84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41" t="s">
        <v>1</v>
      </c>
      <c r="AN1026" s="2" t="s">
        <v>1</v>
      </c>
      <c r="AO1026" s="141" t="s">
        <v>1</v>
      </c>
      <c r="AP1026" s="2">
        <v>0</v>
      </c>
    </row>
    <row r="1027" spans="1:42" ht="15" customHeight="1" x14ac:dyDescent="0.25">
      <c r="A1027" s="2" t="s">
        <v>3274</v>
      </c>
      <c r="B1027" s="47">
        <v>44391</v>
      </c>
      <c r="C1027" s="2" t="s">
        <v>6</v>
      </c>
      <c r="D1027" s="2" t="s">
        <v>901</v>
      </c>
      <c r="E1027" s="2" t="s">
        <v>902</v>
      </c>
      <c r="F1027" s="2" t="s">
        <v>3272</v>
      </c>
      <c r="G1027" s="2" t="s">
        <v>3</v>
      </c>
      <c r="H1027" s="2" t="s">
        <v>3275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98</v>
      </c>
      <c r="P1027" s="2" t="s">
        <v>2918</v>
      </c>
      <c r="Q1027" s="1">
        <v>53960720</v>
      </c>
      <c r="R1027" s="1">
        <v>0</v>
      </c>
      <c r="S1027" s="1">
        <v>53881840</v>
      </c>
      <c r="T1027" s="1">
        <v>68000</v>
      </c>
      <c r="U1027" s="2" t="s">
        <v>9</v>
      </c>
      <c r="V1027" s="1">
        <v>10880</v>
      </c>
      <c r="W1027" s="1">
        <v>0</v>
      </c>
      <c r="X1027" s="2" t="s">
        <v>0</v>
      </c>
      <c r="Y1027" s="1">
        <v>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41" t="s">
        <v>1</v>
      </c>
      <c r="AN1027" s="2" t="s">
        <v>1</v>
      </c>
      <c r="AO1027" s="141" t="s">
        <v>1</v>
      </c>
      <c r="AP1027" s="2">
        <v>0</v>
      </c>
    </row>
    <row r="1028" spans="1:42" ht="15" customHeight="1" x14ac:dyDescent="0.25">
      <c r="A1028" s="2" t="s">
        <v>3276</v>
      </c>
      <c r="B1028" s="47">
        <v>44391</v>
      </c>
      <c r="C1028" s="2" t="s">
        <v>6</v>
      </c>
      <c r="D1028" s="2" t="s">
        <v>901</v>
      </c>
      <c r="E1028" s="2" t="s">
        <v>902</v>
      </c>
      <c r="F1028" s="2" t="s">
        <v>3272</v>
      </c>
      <c r="G1028" s="2" t="s">
        <v>3</v>
      </c>
      <c r="H1028" s="2" t="s">
        <v>3277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98</v>
      </c>
      <c r="P1028" s="2" t="s">
        <v>1</v>
      </c>
      <c r="Q1028" s="1">
        <v>1007783993.4300001</v>
      </c>
      <c r="R1028" s="1">
        <v>0</v>
      </c>
      <c r="S1028" s="1">
        <v>803311375.75</v>
      </c>
      <c r="T1028" s="1">
        <v>0</v>
      </c>
      <c r="U1028" s="2" t="s">
        <v>0</v>
      </c>
      <c r="V1028" s="1">
        <v>0</v>
      </c>
      <c r="W1028" s="1">
        <v>176269498</v>
      </c>
      <c r="X1028" s="2" t="s">
        <v>0</v>
      </c>
      <c r="Y1028" s="1">
        <v>28203119.68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41" t="s">
        <v>1</v>
      </c>
      <c r="AN1028" s="2" t="s">
        <v>1</v>
      </c>
      <c r="AO1028" s="141" t="s">
        <v>1</v>
      </c>
      <c r="AP1028" s="2">
        <v>0</v>
      </c>
    </row>
    <row r="1029" spans="1:42" ht="15" customHeight="1" x14ac:dyDescent="0.25">
      <c r="A1029" s="2" t="s">
        <v>3278</v>
      </c>
      <c r="B1029" s="47">
        <v>44391</v>
      </c>
      <c r="C1029" s="2" t="s">
        <v>27</v>
      </c>
      <c r="D1029" s="2" t="s">
        <v>901</v>
      </c>
      <c r="E1029" s="2" t="s">
        <v>905</v>
      </c>
      <c r="F1029" s="2" t="s">
        <v>3279</v>
      </c>
      <c r="G1029" s="2" t="s">
        <v>3</v>
      </c>
      <c r="H1029" s="2" t="s">
        <v>3280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98</v>
      </c>
      <c r="P1029" s="2" t="s">
        <v>1</v>
      </c>
      <c r="Q1029" s="1">
        <v>87405432</v>
      </c>
      <c r="R1029" s="1">
        <v>0</v>
      </c>
      <c r="S1029" s="1">
        <v>1020000</v>
      </c>
      <c r="T1029" s="1">
        <v>0</v>
      </c>
      <c r="U1029" s="2" t="s">
        <v>0</v>
      </c>
      <c r="V1029" s="1">
        <v>0</v>
      </c>
      <c r="W1029" s="1">
        <v>74470200</v>
      </c>
      <c r="X1029" s="2" t="s">
        <v>9</v>
      </c>
      <c r="Y1029" s="1">
        <v>11915232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41" t="s">
        <v>1</v>
      </c>
      <c r="AN1029" s="2" t="s">
        <v>1</v>
      </c>
      <c r="AO1029" s="141" t="s">
        <v>1</v>
      </c>
      <c r="AP1029" s="2">
        <v>0</v>
      </c>
    </row>
    <row r="1030" spans="1:42" ht="15" customHeight="1" x14ac:dyDescent="0.25">
      <c r="A1030" s="2" t="s">
        <v>3281</v>
      </c>
      <c r="B1030" s="47">
        <v>44391</v>
      </c>
      <c r="C1030" s="2" t="s">
        <v>6</v>
      </c>
      <c r="D1030" s="2" t="s">
        <v>19</v>
      </c>
      <c r="E1030" s="2" t="s">
        <v>185</v>
      </c>
      <c r="F1030" s="2" t="s">
        <v>3282</v>
      </c>
      <c r="G1030" s="2" t="s">
        <v>3</v>
      </c>
      <c r="H1030" s="2" t="s">
        <v>3283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98</v>
      </c>
      <c r="P1030" s="2" t="s">
        <v>1</v>
      </c>
      <c r="Q1030" s="1">
        <v>0</v>
      </c>
      <c r="R1030" s="1">
        <v>0</v>
      </c>
      <c r="S1030" s="1">
        <v>0</v>
      </c>
      <c r="T1030" s="1">
        <v>0</v>
      </c>
      <c r="U1030" s="2" t="s">
        <v>0</v>
      </c>
      <c r="V1030" s="1">
        <v>0</v>
      </c>
      <c r="W1030" s="1">
        <v>0</v>
      </c>
      <c r="X1030" s="2" t="s">
        <v>9</v>
      </c>
      <c r="Y1030" s="1">
        <v>0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41" t="s">
        <v>1</v>
      </c>
      <c r="AN1030" s="2" t="s">
        <v>1</v>
      </c>
      <c r="AO1030" s="141" t="s">
        <v>1</v>
      </c>
      <c r="AP1030" s="2">
        <v>0</v>
      </c>
    </row>
    <row r="1031" spans="1:42" ht="15" customHeight="1" x14ac:dyDescent="0.25">
      <c r="A1031" s="2" t="s">
        <v>3284</v>
      </c>
      <c r="B1031" s="47">
        <v>44391</v>
      </c>
      <c r="C1031" s="2" t="s">
        <v>6</v>
      </c>
      <c r="D1031" s="2" t="s">
        <v>17</v>
      </c>
      <c r="E1031" s="2" t="s">
        <v>183</v>
      </c>
      <c r="F1031" s="2" t="s">
        <v>3285</v>
      </c>
      <c r="G1031" s="2" t="s">
        <v>3</v>
      </c>
      <c r="H1031" s="2" t="s">
        <v>2930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98</v>
      </c>
      <c r="P1031" s="2" t="s">
        <v>1</v>
      </c>
      <c r="Q1031" s="1">
        <v>0</v>
      </c>
      <c r="R1031" s="1">
        <v>0</v>
      </c>
      <c r="S1031" s="1">
        <v>0</v>
      </c>
      <c r="T1031" s="1">
        <v>0</v>
      </c>
      <c r="U1031" s="2" t="s">
        <v>0</v>
      </c>
      <c r="V1031" s="1">
        <v>0</v>
      </c>
      <c r="W1031" s="1">
        <v>0</v>
      </c>
      <c r="X1031" s="2" t="s">
        <v>0</v>
      </c>
      <c r="Y1031" s="1">
        <v>0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41" t="s">
        <v>1</v>
      </c>
      <c r="AN1031" s="2" t="s">
        <v>1</v>
      </c>
      <c r="AO1031" s="141" t="s">
        <v>1</v>
      </c>
      <c r="AP1031" s="2">
        <v>0</v>
      </c>
    </row>
    <row r="1032" spans="1:42" ht="15" customHeight="1" x14ac:dyDescent="0.25">
      <c r="A1032" s="2" t="s">
        <v>3286</v>
      </c>
      <c r="B1032" s="47">
        <v>44391</v>
      </c>
      <c r="C1032" s="2" t="s">
        <v>6</v>
      </c>
      <c r="D1032" s="2" t="s">
        <v>10</v>
      </c>
      <c r="E1032" s="2" t="s">
        <v>178</v>
      </c>
      <c r="F1032" s="2" t="s">
        <v>3287</v>
      </c>
      <c r="G1032" s="2" t="s">
        <v>3</v>
      </c>
      <c r="H1032" s="2" t="s">
        <v>3288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98</v>
      </c>
      <c r="P1032" s="2" t="s">
        <v>1</v>
      </c>
      <c r="Q1032" s="1">
        <v>102673568.75</v>
      </c>
      <c r="R1032" s="1">
        <v>0</v>
      </c>
      <c r="S1032" s="1">
        <v>41541568.75</v>
      </c>
      <c r="T1032" s="1">
        <v>0</v>
      </c>
      <c r="U1032" s="2" t="s">
        <v>0</v>
      </c>
      <c r="V1032" s="1">
        <v>0</v>
      </c>
      <c r="W1032" s="1">
        <v>52700000</v>
      </c>
      <c r="X1032" s="2" t="s">
        <v>9</v>
      </c>
      <c r="Y1032" s="1">
        <v>8432000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41" t="s">
        <v>1</v>
      </c>
      <c r="AN1032" s="2" t="s">
        <v>1</v>
      </c>
      <c r="AO1032" s="141" t="s">
        <v>1</v>
      </c>
      <c r="AP1032" s="2">
        <v>0</v>
      </c>
    </row>
    <row r="1033" spans="1:42" ht="15" customHeight="1" x14ac:dyDescent="0.25">
      <c r="A1033" s="2" t="s">
        <v>3289</v>
      </c>
      <c r="B1033" s="47">
        <v>44391</v>
      </c>
      <c r="C1033" s="2" t="s">
        <v>6</v>
      </c>
      <c r="D1033" s="2" t="s">
        <v>7</v>
      </c>
      <c r="E1033" s="2" t="s">
        <v>736</v>
      </c>
      <c r="F1033" s="2" t="s">
        <v>3290</v>
      </c>
      <c r="G1033" s="2" t="s">
        <v>13</v>
      </c>
      <c r="H1033" s="2" t="s">
        <v>1</v>
      </c>
      <c r="I1033" s="1" t="s">
        <v>949</v>
      </c>
      <c r="J1033" s="1" t="s">
        <v>1</v>
      </c>
      <c r="K1033" s="1" t="s">
        <v>3291</v>
      </c>
      <c r="L1033" s="1" t="s">
        <v>3238</v>
      </c>
      <c r="M1033" s="1">
        <v>11560000</v>
      </c>
      <c r="N1033" s="2" t="s">
        <v>12</v>
      </c>
      <c r="O1033" s="2" t="s">
        <v>98</v>
      </c>
      <c r="P1033" s="2" t="s">
        <v>3292</v>
      </c>
      <c r="Q1033" s="1">
        <v>-11560000</v>
      </c>
      <c r="R1033" s="1">
        <v>0</v>
      </c>
      <c r="S1033" s="1">
        <v>-11560000</v>
      </c>
      <c r="T1033" s="1">
        <v>0</v>
      </c>
      <c r="U1033" s="2" t="s">
        <v>0</v>
      </c>
      <c r="V1033" s="1">
        <v>0</v>
      </c>
      <c r="W1033" s="1">
        <v>0</v>
      </c>
      <c r="X1033" s="2" t="s">
        <v>0</v>
      </c>
      <c r="Y1033" s="1">
        <v>0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41" t="s">
        <v>1</v>
      </c>
      <c r="AN1033" s="2" t="s">
        <v>1</v>
      </c>
      <c r="AO1033" s="141" t="s">
        <v>1</v>
      </c>
      <c r="AP1033" s="2">
        <v>0</v>
      </c>
    </row>
    <row r="1034" spans="1:42" ht="15" customHeight="1" x14ac:dyDescent="0.25">
      <c r="A1034" s="2" t="s">
        <v>3293</v>
      </c>
      <c r="B1034" s="47">
        <v>44391</v>
      </c>
      <c r="C1034" s="2" t="s">
        <v>6</v>
      </c>
      <c r="D1034" s="2" t="s">
        <v>7</v>
      </c>
      <c r="E1034" s="2" t="s">
        <v>736</v>
      </c>
      <c r="F1034" s="2" t="s">
        <v>3290</v>
      </c>
      <c r="G1034" s="2" t="s">
        <v>3</v>
      </c>
      <c r="H1034" s="2" t="s">
        <v>3294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98</v>
      </c>
      <c r="P1034" s="2" t="s">
        <v>1</v>
      </c>
      <c r="Q1034" s="1">
        <v>546254064</v>
      </c>
      <c r="R1034" s="1">
        <v>0</v>
      </c>
      <c r="S1034" s="1">
        <v>392808800</v>
      </c>
      <c r="T1034" s="1">
        <v>0</v>
      </c>
      <c r="U1034" s="2" t="s">
        <v>0</v>
      </c>
      <c r="V1034" s="1">
        <v>0</v>
      </c>
      <c r="W1034" s="1">
        <v>132280400</v>
      </c>
      <c r="X1034" s="2" t="s">
        <v>9</v>
      </c>
      <c r="Y1034" s="1">
        <v>21164864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41" t="s">
        <v>1</v>
      </c>
      <c r="AN1034" s="2" t="s">
        <v>1</v>
      </c>
      <c r="AO1034" s="141" t="s">
        <v>1</v>
      </c>
      <c r="AP1034" s="2">
        <v>0</v>
      </c>
    </row>
    <row r="1035" spans="1:42" ht="15" customHeight="1" x14ac:dyDescent="0.25">
      <c r="A1035" s="2" t="s">
        <v>3295</v>
      </c>
      <c r="B1035" s="47">
        <v>44391</v>
      </c>
      <c r="C1035" s="2" t="s">
        <v>6</v>
      </c>
      <c r="D1035" s="2" t="s">
        <v>5</v>
      </c>
      <c r="E1035" s="2" t="s">
        <v>175</v>
      </c>
      <c r="F1035" s="2" t="s">
        <v>1200</v>
      </c>
      <c r="G1035" s="2" t="s">
        <v>3</v>
      </c>
      <c r="H1035" s="2" t="s">
        <v>3296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98</v>
      </c>
      <c r="P1035" s="2" t="s">
        <v>1</v>
      </c>
      <c r="Q1035" s="1">
        <v>1023187517.02</v>
      </c>
      <c r="R1035" s="1">
        <v>0</v>
      </c>
      <c r="S1035" s="1">
        <v>780772475</v>
      </c>
      <c r="T1035" s="1">
        <v>0</v>
      </c>
      <c r="U1035" s="2" t="s">
        <v>0</v>
      </c>
      <c r="V1035" s="1">
        <v>0</v>
      </c>
      <c r="W1035" s="1">
        <v>208978484.5</v>
      </c>
      <c r="X1035" s="2" t="s">
        <v>9</v>
      </c>
      <c r="Y1035" s="1">
        <v>33436557.519999996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41" t="s">
        <v>1</v>
      </c>
      <c r="AN1035" s="2" t="s">
        <v>1</v>
      </c>
      <c r="AO1035" s="141" t="s">
        <v>1</v>
      </c>
      <c r="AP1035" s="2">
        <v>0</v>
      </c>
    </row>
    <row r="1036" spans="1:42" ht="15" customHeight="1" x14ac:dyDescent="0.25">
      <c r="A1036" s="2" t="s">
        <v>3297</v>
      </c>
      <c r="B1036" s="47">
        <v>44391</v>
      </c>
      <c r="C1036" s="2" t="s">
        <v>6</v>
      </c>
      <c r="D1036" s="2" t="s">
        <v>1245</v>
      </c>
      <c r="E1036" s="2" t="s">
        <v>1246</v>
      </c>
      <c r="F1036" s="2" t="s">
        <v>3298</v>
      </c>
      <c r="G1036" s="2" t="s">
        <v>3</v>
      </c>
      <c r="H1036" s="2" t="s">
        <v>3299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98</v>
      </c>
      <c r="P1036" s="2" t="s">
        <v>1</v>
      </c>
      <c r="Q1036" s="1">
        <v>50581936</v>
      </c>
      <c r="R1036" s="1">
        <v>0</v>
      </c>
      <c r="S1036" s="1">
        <v>46681320</v>
      </c>
      <c r="T1036" s="1">
        <v>0</v>
      </c>
      <c r="U1036" s="2" t="s">
        <v>0</v>
      </c>
      <c r="V1036" s="1">
        <v>0</v>
      </c>
      <c r="W1036" s="1">
        <v>3362600</v>
      </c>
      <c r="X1036" s="2" t="s">
        <v>0</v>
      </c>
      <c r="Y1036" s="1">
        <v>538016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41" t="s">
        <v>1</v>
      </c>
      <c r="AN1036" s="2" t="s">
        <v>1</v>
      </c>
      <c r="AO1036" s="141" t="s">
        <v>1</v>
      </c>
      <c r="AP1036" s="2">
        <v>0</v>
      </c>
    </row>
    <row r="1037" spans="1:42" ht="15" customHeight="1" x14ac:dyDescent="0.25">
      <c r="A1037" s="2" t="s">
        <v>3300</v>
      </c>
      <c r="B1037" s="47">
        <v>44391</v>
      </c>
      <c r="C1037" s="2" t="s">
        <v>6</v>
      </c>
      <c r="D1037" s="2" t="s">
        <v>1245</v>
      </c>
      <c r="E1037" s="2" t="s">
        <v>1246</v>
      </c>
      <c r="F1037" s="2" t="s">
        <v>3298</v>
      </c>
      <c r="G1037" s="2" t="s">
        <v>3</v>
      </c>
      <c r="H1037" s="2" t="s">
        <v>3301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98</v>
      </c>
      <c r="P1037" s="2" t="s">
        <v>936</v>
      </c>
      <c r="Q1037" s="1">
        <v>17070720</v>
      </c>
      <c r="R1037" s="1">
        <v>0</v>
      </c>
      <c r="S1037" s="1">
        <v>17070720</v>
      </c>
      <c r="T1037" s="1">
        <v>0</v>
      </c>
      <c r="U1037" s="2" t="s">
        <v>0</v>
      </c>
      <c r="V1037" s="1">
        <v>0</v>
      </c>
      <c r="W1037" s="1">
        <v>0</v>
      </c>
      <c r="X1037" s="2" t="s">
        <v>0</v>
      </c>
      <c r="Y1037" s="1">
        <v>0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41" t="s">
        <v>1</v>
      </c>
      <c r="AN1037" s="2" t="s">
        <v>1</v>
      </c>
      <c r="AO1037" s="141" t="s">
        <v>1</v>
      </c>
      <c r="AP1037" s="2">
        <v>0</v>
      </c>
    </row>
    <row r="1038" spans="1:42" ht="15" customHeight="1" x14ac:dyDescent="0.25">
      <c r="A1038" s="2" t="s">
        <v>3302</v>
      </c>
      <c r="B1038" s="47">
        <v>44391</v>
      </c>
      <c r="C1038" s="2" t="s">
        <v>6</v>
      </c>
      <c r="D1038" s="2" t="s">
        <v>1245</v>
      </c>
      <c r="E1038" s="2" t="s">
        <v>1246</v>
      </c>
      <c r="F1038" s="2" t="s">
        <v>3298</v>
      </c>
      <c r="G1038" s="2" t="s">
        <v>3</v>
      </c>
      <c r="H1038" s="2" t="s">
        <v>3303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98</v>
      </c>
      <c r="P1038" s="2" t="s">
        <v>1</v>
      </c>
      <c r="Q1038" s="1">
        <v>147303878</v>
      </c>
      <c r="R1038" s="1">
        <v>0</v>
      </c>
      <c r="S1038" s="1">
        <v>125138598</v>
      </c>
      <c r="T1038" s="1">
        <v>0</v>
      </c>
      <c r="U1038" s="2" t="s">
        <v>0</v>
      </c>
      <c r="V1038" s="1">
        <v>0</v>
      </c>
      <c r="W1038" s="1">
        <v>19108000</v>
      </c>
      <c r="X1038" s="2" t="s">
        <v>0</v>
      </c>
      <c r="Y1038" s="1">
        <v>3057280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41" t="s">
        <v>1</v>
      </c>
      <c r="AN1038" s="2" t="s">
        <v>1</v>
      </c>
      <c r="AO1038" s="141" t="s">
        <v>1</v>
      </c>
      <c r="AP1038" s="2">
        <v>0</v>
      </c>
    </row>
    <row r="1039" spans="1:42" ht="15" customHeight="1" x14ac:dyDescent="0.25">
      <c r="A1039" s="2" t="s">
        <v>3304</v>
      </c>
      <c r="B1039" s="47">
        <v>44391</v>
      </c>
      <c r="C1039" s="2" t="s">
        <v>6</v>
      </c>
      <c r="D1039" s="2" t="s">
        <v>1245</v>
      </c>
      <c r="E1039" s="2" t="s">
        <v>1246</v>
      </c>
      <c r="F1039" s="2" t="s">
        <v>3298</v>
      </c>
      <c r="G1039" s="2" t="s">
        <v>3</v>
      </c>
      <c r="H1039" s="2" t="s">
        <v>3305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98</v>
      </c>
      <c r="P1039" s="2" t="s">
        <v>1</v>
      </c>
      <c r="Q1039" s="1">
        <v>40610212</v>
      </c>
      <c r="R1039" s="1">
        <v>0</v>
      </c>
      <c r="S1039" s="1">
        <v>26037132</v>
      </c>
      <c r="T1039" s="1">
        <v>0</v>
      </c>
      <c r="U1039" s="2" t="s">
        <v>0</v>
      </c>
      <c r="V1039" s="1">
        <v>0</v>
      </c>
      <c r="W1039" s="1">
        <v>12563000</v>
      </c>
      <c r="X1039" s="2" t="s">
        <v>0</v>
      </c>
      <c r="Y1039" s="1">
        <v>2010080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41" t="s">
        <v>1</v>
      </c>
      <c r="AN1039" s="2" t="s">
        <v>1</v>
      </c>
      <c r="AO1039" s="141" t="s">
        <v>1</v>
      </c>
      <c r="AP1039" s="2">
        <v>0</v>
      </c>
    </row>
    <row r="1040" spans="1:42" ht="15" customHeight="1" x14ac:dyDescent="0.25">
      <c r="A1040" s="2" t="s">
        <v>3306</v>
      </c>
      <c r="B1040" s="47">
        <v>44391</v>
      </c>
      <c r="C1040" s="2" t="s">
        <v>6</v>
      </c>
      <c r="D1040" s="2" t="s">
        <v>1245</v>
      </c>
      <c r="E1040" s="2" t="s">
        <v>1246</v>
      </c>
      <c r="F1040" s="2" t="s">
        <v>3298</v>
      </c>
      <c r="G1040" s="2" t="s">
        <v>3</v>
      </c>
      <c r="H1040" s="2" t="s">
        <v>3307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98</v>
      </c>
      <c r="P1040" s="2" t="s">
        <v>1</v>
      </c>
      <c r="Q1040" s="1">
        <v>138554675</v>
      </c>
      <c r="R1040" s="1">
        <v>0</v>
      </c>
      <c r="S1040" s="1">
        <v>129436147</v>
      </c>
      <c r="T1040" s="1">
        <v>0</v>
      </c>
      <c r="U1040" s="2" t="s">
        <v>0</v>
      </c>
      <c r="V1040" s="1">
        <v>0</v>
      </c>
      <c r="W1040" s="1">
        <v>7860800</v>
      </c>
      <c r="X1040" s="2" t="s">
        <v>0</v>
      </c>
      <c r="Y1040" s="1">
        <v>1257728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41" t="s">
        <v>1</v>
      </c>
      <c r="AN1040" s="2" t="s">
        <v>1</v>
      </c>
      <c r="AO1040" s="141" t="s">
        <v>1</v>
      </c>
      <c r="AP1040" s="2">
        <v>0</v>
      </c>
    </row>
    <row r="1041" spans="1:42" ht="15" customHeight="1" x14ac:dyDescent="0.25">
      <c r="A1041" s="2" t="s">
        <v>3308</v>
      </c>
      <c r="B1041" s="47">
        <v>44391</v>
      </c>
      <c r="C1041" s="2" t="s">
        <v>6</v>
      </c>
      <c r="D1041" s="2" t="s">
        <v>1245</v>
      </c>
      <c r="E1041" s="2" t="s">
        <v>1246</v>
      </c>
      <c r="F1041" s="2" t="s">
        <v>3298</v>
      </c>
      <c r="G1041" s="2" t="s">
        <v>3</v>
      </c>
      <c r="H1041" s="2" t="s">
        <v>3309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98</v>
      </c>
      <c r="P1041" s="2" t="s">
        <v>1</v>
      </c>
      <c r="Q1041" s="1">
        <v>67556232</v>
      </c>
      <c r="R1041" s="1">
        <v>0</v>
      </c>
      <c r="S1041" s="1">
        <v>50920440</v>
      </c>
      <c r="T1041" s="1">
        <v>0</v>
      </c>
      <c r="U1041" s="2" t="s">
        <v>0</v>
      </c>
      <c r="V1041" s="1">
        <v>0</v>
      </c>
      <c r="W1041" s="1">
        <v>14341200</v>
      </c>
      <c r="X1041" s="2" t="s">
        <v>9</v>
      </c>
      <c r="Y1041" s="1">
        <v>2294592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41" t="s">
        <v>1</v>
      </c>
      <c r="AN1041" s="2" t="s">
        <v>1</v>
      </c>
      <c r="AO1041" s="141" t="s">
        <v>1</v>
      </c>
      <c r="AP1041" s="2">
        <v>0</v>
      </c>
    </row>
    <row r="1042" spans="1:42" ht="15" customHeight="1" x14ac:dyDescent="0.25">
      <c r="A1042" s="2" t="s">
        <v>3310</v>
      </c>
      <c r="B1042" s="47">
        <v>44391</v>
      </c>
      <c r="C1042" s="2" t="s">
        <v>6</v>
      </c>
      <c r="D1042" s="2" t="s">
        <v>1245</v>
      </c>
      <c r="E1042" s="2" t="s">
        <v>1246</v>
      </c>
      <c r="F1042" s="2" t="s">
        <v>3298</v>
      </c>
      <c r="G1042" s="2" t="s">
        <v>3</v>
      </c>
      <c r="H1042" s="2" t="s">
        <v>3311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98</v>
      </c>
      <c r="P1042" s="2" t="s">
        <v>3243</v>
      </c>
      <c r="Q1042" s="1">
        <v>11270320</v>
      </c>
      <c r="R1042" s="1">
        <v>0</v>
      </c>
      <c r="S1042" s="1">
        <v>11270320</v>
      </c>
      <c r="T1042" s="1">
        <v>0</v>
      </c>
      <c r="U1042" s="2" t="s">
        <v>0</v>
      </c>
      <c r="V1042" s="1">
        <v>0</v>
      </c>
      <c r="W1042" s="1">
        <v>0</v>
      </c>
      <c r="X1042" s="2" t="s">
        <v>0</v>
      </c>
      <c r="Y1042" s="1">
        <v>0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41" t="s">
        <v>1</v>
      </c>
      <c r="AN1042" s="2" t="s">
        <v>1</v>
      </c>
      <c r="AO1042" s="141" t="s">
        <v>1</v>
      </c>
      <c r="AP1042" s="2">
        <v>0</v>
      </c>
    </row>
    <row r="1043" spans="1:42" ht="15" customHeight="1" x14ac:dyDescent="0.25">
      <c r="A1043" s="2" t="s">
        <v>3312</v>
      </c>
      <c r="B1043" s="47">
        <v>44391</v>
      </c>
      <c r="C1043" s="2" t="s">
        <v>6</v>
      </c>
      <c r="D1043" s="2" t="s">
        <v>1245</v>
      </c>
      <c r="E1043" s="2" t="s">
        <v>1246</v>
      </c>
      <c r="F1043" s="2" t="s">
        <v>3298</v>
      </c>
      <c r="G1043" s="2" t="s">
        <v>3</v>
      </c>
      <c r="H1043" s="2" t="s">
        <v>3313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98</v>
      </c>
      <c r="P1043" s="2" t="s">
        <v>1</v>
      </c>
      <c r="Q1043" s="1">
        <v>182416103</v>
      </c>
      <c r="R1043" s="1">
        <v>0</v>
      </c>
      <c r="S1043" s="1">
        <v>116847103</v>
      </c>
      <c r="T1043" s="1">
        <v>0</v>
      </c>
      <c r="U1043" s="2" t="s">
        <v>0</v>
      </c>
      <c r="V1043" s="1">
        <v>0</v>
      </c>
      <c r="W1043" s="1">
        <v>56525000</v>
      </c>
      <c r="X1043" s="2" t="s">
        <v>0</v>
      </c>
      <c r="Y1043" s="1">
        <v>9044000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41" t="s">
        <v>1</v>
      </c>
      <c r="AN1043" s="2" t="s">
        <v>1</v>
      </c>
      <c r="AO1043" s="141" t="s">
        <v>1</v>
      </c>
      <c r="AP1043" s="2">
        <v>0</v>
      </c>
    </row>
    <row r="1044" spans="1:42" ht="15" customHeight="1" x14ac:dyDescent="0.25">
      <c r="A1044" s="2" t="s">
        <v>3314</v>
      </c>
      <c r="B1044" s="47">
        <v>44391</v>
      </c>
      <c r="C1044" s="2" t="s">
        <v>6</v>
      </c>
      <c r="D1044" s="2" t="s">
        <v>1245</v>
      </c>
      <c r="E1044" s="2" t="s">
        <v>1246</v>
      </c>
      <c r="F1044" s="2" t="s">
        <v>3298</v>
      </c>
      <c r="G1044" s="2" t="s">
        <v>3</v>
      </c>
      <c r="H1044" s="2" t="s">
        <v>3315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98</v>
      </c>
      <c r="P1044" s="2" t="s">
        <v>1</v>
      </c>
      <c r="Q1044" s="1">
        <v>21642403.75</v>
      </c>
      <c r="R1044" s="1">
        <v>0</v>
      </c>
      <c r="S1044" s="1">
        <v>19264171.75</v>
      </c>
      <c r="T1044" s="1">
        <v>0</v>
      </c>
      <c r="U1044" s="2" t="s">
        <v>0</v>
      </c>
      <c r="V1044" s="1">
        <v>0</v>
      </c>
      <c r="W1044" s="1">
        <v>2050200</v>
      </c>
      <c r="X1044" s="2" t="s">
        <v>0</v>
      </c>
      <c r="Y1044" s="1">
        <v>328032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41" t="s">
        <v>1</v>
      </c>
      <c r="AN1044" s="2" t="s">
        <v>1</v>
      </c>
      <c r="AO1044" s="141" t="s">
        <v>1</v>
      </c>
      <c r="AP1044" s="2">
        <v>0</v>
      </c>
    </row>
    <row r="1045" spans="1:42" ht="15" customHeight="1" x14ac:dyDescent="0.25">
      <c r="A1045" s="2" t="s">
        <v>3316</v>
      </c>
      <c r="B1045" s="47">
        <v>44391</v>
      </c>
      <c r="C1045" s="2" t="s">
        <v>6</v>
      </c>
      <c r="D1045" s="2" t="s">
        <v>1245</v>
      </c>
      <c r="E1045" s="2" t="s">
        <v>1246</v>
      </c>
      <c r="F1045" s="2" t="s">
        <v>3298</v>
      </c>
      <c r="G1045" s="2" t="s">
        <v>3</v>
      </c>
      <c r="H1045" s="2" t="s">
        <v>3317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98</v>
      </c>
      <c r="P1045" s="2" t="s">
        <v>3318</v>
      </c>
      <c r="Q1045" s="1">
        <v>6698660</v>
      </c>
      <c r="R1045" s="1">
        <v>0</v>
      </c>
      <c r="S1045" s="1">
        <v>6698660</v>
      </c>
      <c r="T1045" s="1">
        <v>0</v>
      </c>
      <c r="U1045" s="2" t="s">
        <v>0</v>
      </c>
      <c r="V1045" s="1">
        <v>0</v>
      </c>
      <c r="W1045" s="1">
        <v>0</v>
      </c>
      <c r="X1045" s="2" t="s">
        <v>0</v>
      </c>
      <c r="Y1045" s="1">
        <v>0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41" t="s">
        <v>1</v>
      </c>
      <c r="AN1045" s="2" t="s">
        <v>1</v>
      </c>
      <c r="AO1045" s="141" t="s">
        <v>1</v>
      </c>
      <c r="AP1045" s="2">
        <v>0</v>
      </c>
    </row>
    <row r="1046" spans="1:42" ht="15" customHeight="1" x14ac:dyDescent="0.25">
      <c r="A1046" s="2" t="s">
        <v>3319</v>
      </c>
      <c r="B1046" s="47">
        <v>44391</v>
      </c>
      <c r="C1046" s="2" t="s">
        <v>6</v>
      </c>
      <c r="D1046" s="2" t="s">
        <v>890</v>
      </c>
      <c r="E1046" s="2" t="s">
        <v>856</v>
      </c>
      <c r="F1046" s="2" t="s">
        <v>3320</v>
      </c>
      <c r="G1046" s="2" t="s">
        <v>3</v>
      </c>
      <c r="H1046" s="2" t="s">
        <v>1127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98</v>
      </c>
      <c r="P1046" s="2" t="s">
        <v>1</v>
      </c>
      <c r="Q1046" s="1"/>
      <c r="R1046" s="1">
        <v>0</v>
      </c>
      <c r="S1046" s="1"/>
      <c r="T1046" s="1">
        <v>0</v>
      </c>
      <c r="U1046" s="2" t="s">
        <v>0</v>
      </c>
      <c r="V1046" s="1">
        <v>0</v>
      </c>
      <c r="W1046" s="1">
        <v>0</v>
      </c>
      <c r="X1046" s="2" t="s">
        <v>9</v>
      </c>
      <c r="Y1046" s="1">
        <v>0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41"/>
      <c r="AN1046" s="2"/>
      <c r="AO1046" s="141"/>
      <c r="AP1046" s="2">
        <v>0</v>
      </c>
    </row>
    <row r="1047" spans="1:42" ht="15" customHeight="1" x14ac:dyDescent="0.25">
      <c r="A1047" s="2" t="s">
        <v>3321</v>
      </c>
      <c r="B1047" s="47">
        <v>44392</v>
      </c>
      <c r="C1047" s="2" t="s">
        <v>6</v>
      </c>
      <c r="D1047" s="2" t="s">
        <v>49</v>
      </c>
      <c r="E1047" s="2" t="s">
        <v>230</v>
      </c>
      <c r="F1047" s="2" t="s">
        <v>1177</v>
      </c>
      <c r="G1047" s="2" t="s">
        <v>3</v>
      </c>
      <c r="H1047" s="2" t="s">
        <v>3322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98</v>
      </c>
      <c r="P1047" s="2" t="s">
        <v>1</v>
      </c>
      <c r="Q1047" s="1">
        <v>3019013171.4000001</v>
      </c>
      <c r="R1047" s="1">
        <v>0</v>
      </c>
      <c r="S1047" s="1">
        <v>2456356792.5</v>
      </c>
      <c r="T1047" s="1">
        <v>0</v>
      </c>
      <c r="U1047" s="2" t="s">
        <v>0</v>
      </c>
      <c r="V1047" s="1">
        <v>0</v>
      </c>
      <c r="W1047" s="1">
        <v>485048602.5</v>
      </c>
      <c r="X1047" s="2" t="s">
        <v>9</v>
      </c>
      <c r="Y1047" s="1">
        <v>77607776.400000006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41" t="s">
        <v>1</v>
      </c>
      <c r="AN1047" s="2" t="s">
        <v>1</v>
      </c>
      <c r="AO1047" s="141" t="s">
        <v>1</v>
      </c>
      <c r="AP1047" s="2">
        <v>0</v>
      </c>
    </row>
    <row r="1048" spans="1:42" ht="15" customHeight="1" x14ac:dyDescent="0.25">
      <c r="A1048" s="2" t="s">
        <v>3323</v>
      </c>
      <c r="B1048" s="47">
        <v>44392</v>
      </c>
      <c r="C1048" s="2" t="s">
        <v>6</v>
      </c>
      <c r="D1048" s="2" t="s">
        <v>49</v>
      </c>
      <c r="E1048" s="2" t="s">
        <v>230</v>
      </c>
      <c r="F1048" s="2" t="s">
        <v>1177</v>
      </c>
      <c r="G1048" s="2" t="s">
        <v>3</v>
      </c>
      <c r="H1048" s="2" t="s">
        <v>3324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98</v>
      </c>
      <c r="P1048" s="2" t="s">
        <v>3325</v>
      </c>
      <c r="Q1048" s="1">
        <v>546000000</v>
      </c>
      <c r="R1048" s="1">
        <v>0</v>
      </c>
      <c r="S1048" s="1">
        <v>546000000</v>
      </c>
      <c r="T1048" s="1">
        <v>0</v>
      </c>
      <c r="U1048" s="2" t="s">
        <v>0</v>
      </c>
      <c r="V1048" s="1">
        <v>0</v>
      </c>
      <c r="W1048" s="1">
        <v>0</v>
      </c>
      <c r="X1048" s="2" t="s">
        <v>0</v>
      </c>
      <c r="Y1048" s="1">
        <v>0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41" t="s">
        <v>1</v>
      </c>
      <c r="AN1048" s="2" t="s">
        <v>1</v>
      </c>
      <c r="AO1048" s="141" t="s">
        <v>1</v>
      </c>
      <c r="AP1048" s="2">
        <v>0</v>
      </c>
    </row>
    <row r="1049" spans="1:42" ht="15" customHeight="1" x14ac:dyDescent="0.25">
      <c r="A1049" s="2" t="s">
        <v>3326</v>
      </c>
      <c r="B1049" s="47">
        <v>44392</v>
      </c>
      <c r="C1049" s="2" t="s">
        <v>6</v>
      </c>
      <c r="D1049" s="2" t="s">
        <v>49</v>
      </c>
      <c r="E1049" s="2" t="s">
        <v>230</v>
      </c>
      <c r="F1049" s="2" t="s">
        <v>1177</v>
      </c>
      <c r="G1049" s="2" t="s">
        <v>3</v>
      </c>
      <c r="H1049" s="2" t="s">
        <v>3327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98</v>
      </c>
      <c r="P1049" s="2" t="s">
        <v>1</v>
      </c>
      <c r="Q1049" s="1">
        <v>558876500</v>
      </c>
      <c r="R1049" s="1">
        <v>0</v>
      </c>
      <c r="S1049" s="1">
        <v>558876500</v>
      </c>
      <c r="T1049" s="1">
        <v>0</v>
      </c>
      <c r="U1049" s="2" t="s">
        <v>0</v>
      </c>
      <c r="V1049" s="1">
        <v>0</v>
      </c>
      <c r="W1049" s="1">
        <v>0</v>
      </c>
      <c r="X1049" s="2" t="s">
        <v>0</v>
      </c>
      <c r="Y1049" s="1">
        <v>0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41" t="s">
        <v>1</v>
      </c>
      <c r="AN1049" s="2" t="s">
        <v>1</v>
      </c>
      <c r="AO1049" s="141" t="s">
        <v>1</v>
      </c>
      <c r="AP1049" s="2">
        <v>0</v>
      </c>
    </row>
    <row r="1050" spans="1:42" ht="15" customHeight="1" x14ac:dyDescent="0.25">
      <c r="A1050" s="2" t="s">
        <v>3328</v>
      </c>
      <c r="B1050" s="47">
        <v>44392</v>
      </c>
      <c r="C1050" s="2" t="s">
        <v>27</v>
      </c>
      <c r="D1050" s="2" t="s">
        <v>49</v>
      </c>
      <c r="E1050" s="2" t="s">
        <v>221</v>
      </c>
      <c r="F1050" s="2" t="s">
        <v>3329</v>
      </c>
      <c r="G1050" s="2" t="s">
        <v>13</v>
      </c>
      <c r="H1050" s="2" t="s">
        <v>1</v>
      </c>
      <c r="I1050" s="1" t="s">
        <v>1009</v>
      </c>
      <c r="J1050" s="1" t="s">
        <v>1</v>
      </c>
      <c r="K1050" s="1" t="s">
        <v>3330</v>
      </c>
      <c r="L1050" s="1" t="s">
        <v>3331</v>
      </c>
      <c r="M1050" s="1">
        <v>163893765.27000001</v>
      </c>
      <c r="N1050" s="2" t="s">
        <v>12</v>
      </c>
      <c r="O1050" s="2" t="s">
        <v>98</v>
      </c>
      <c r="P1050" s="2" t="s">
        <v>3332</v>
      </c>
      <c r="Q1050" s="1">
        <v>-5510380</v>
      </c>
      <c r="R1050" s="1">
        <v>0</v>
      </c>
      <c r="S1050" s="1">
        <v>-5510380</v>
      </c>
      <c r="T1050" s="1">
        <v>0</v>
      </c>
      <c r="U1050" s="2" t="s">
        <v>0</v>
      </c>
      <c r="V1050" s="1">
        <v>0</v>
      </c>
      <c r="W1050" s="1">
        <v>0</v>
      </c>
      <c r="X1050" s="2" t="s">
        <v>0</v>
      </c>
      <c r="Y1050" s="1">
        <v>0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41" t="s">
        <v>1</v>
      </c>
      <c r="AN1050" s="2" t="s">
        <v>1</v>
      </c>
      <c r="AO1050" s="141" t="s">
        <v>1</v>
      </c>
      <c r="AP1050" s="2">
        <v>0</v>
      </c>
    </row>
    <row r="1051" spans="1:42" ht="15" customHeight="1" x14ac:dyDescent="0.25">
      <c r="A1051" s="2" t="s">
        <v>3333</v>
      </c>
      <c r="B1051" s="47">
        <v>44392</v>
      </c>
      <c r="C1051" s="2" t="s">
        <v>27</v>
      </c>
      <c r="D1051" s="2" t="s">
        <v>49</v>
      </c>
      <c r="E1051" s="2" t="s">
        <v>221</v>
      </c>
      <c r="F1051" s="2" t="s">
        <v>3334</v>
      </c>
      <c r="G1051" s="2" t="s">
        <v>3</v>
      </c>
      <c r="H1051" s="2" t="s">
        <v>3335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98</v>
      </c>
      <c r="P1051" s="2" t="s">
        <v>1</v>
      </c>
      <c r="Q1051" s="1">
        <v>329887825.25</v>
      </c>
      <c r="R1051" s="1">
        <v>0</v>
      </c>
      <c r="S1051" s="1">
        <v>198104551.25</v>
      </c>
      <c r="T1051" s="1">
        <v>0</v>
      </c>
      <c r="U1051" s="2" t="s">
        <v>0</v>
      </c>
      <c r="V1051" s="1">
        <v>0</v>
      </c>
      <c r="W1051" s="1">
        <v>106567650</v>
      </c>
      <c r="X1051" s="2" t="s">
        <v>0</v>
      </c>
      <c r="Y1051" s="1">
        <v>17050824</v>
      </c>
      <c r="Z1051" s="1">
        <v>0</v>
      </c>
      <c r="AA1051" s="2" t="s">
        <v>0</v>
      </c>
      <c r="AB1051" s="1">
        <v>0</v>
      </c>
      <c r="AC1051" s="1">
        <v>7560000</v>
      </c>
      <c r="AD1051" s="2" t="s">
        <v>270</v>
      </c>
      <c r="AE1051" s="1">
        <v>604800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41" t="s">
        <v>1</v>
      </c>
      <c r="AN1051" s="2" t="s">
        <v>1</v>
      </c>
      <c r="AO1051" s="141" t="s">
        <v>1</v>
      </c>
      <c r="AP1051" s="2">
        <v>0</v>
      </c>
    </row>
    <row r="1052" spans="1:42" ht="15" customHeight="1" x14ac:dyDescent="0.25">
      <c r="A1052" s="2" t="s">
        <v>3336</v>
      </c>
      <c r="B1052" s="47">
        <v>44392</v>
      </c>
      <c r="C1052" s="2" t="s">
        <v>27</v>
      </c>
      <c r="D1052" s="2" t="s">
        <v>49</v>
      </c>
      <c r="E1052" s="2" t="s">
        <v>221</v>
      </c>
      <c r="F1052" s="2" t="s">
        <v>3329</v>
      </c>
      <c r="G1052" s="2" t="s">
        <v>3</v>
      </c>
      <c r="H1052" s="2" t="s">
        <v>3337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98</v>
      </c>
      <c r="P1052" s="2" t="s">
        <v>961</v>
      </c>
      <c r="Q1052" s="1">
        <v>11043200</v>
      </c>
      <c r="R1052" s="1">
        <v>0</v>
      </c>
      <c r="S1052" s="1">
        <v>0</v>
      </c>
      <c r="T1052" s="1">
        <v>9520000</v>
      </c>
      <c r="U1052" s="2" t="s">
        <v>9</v>
      </c>
      <c r="V1052" s="1">
        <v>1523200</v>
      </c>
      <c r="W1052" s="1">
        <v>0</v>
      </c>
      <c r="X1052" s="2" t="s">
        <v>0</v>
      </c>
      <c r="Y1052" s="1">
        <v>0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41" t="s">
        <v>1</v>
      </c>
      <c r="AN1052" s="2" t="s">
        <v>1</v>
      </c>
      <c r="AO1052" s="141" t="s">
        <v>1</v>
      </c>
      <c r="AP1052" s="2">
        <v>0</v>
      </c>
    </row>
    <row r="1053" spans="1:42" ht="15" customHeight="1" x14ac:dyDescent="0.25">
      <c r="A1053" s="2" t="s">
        <v>3338</v>
      </c>
      <c r="B1053" s="47">
        <v>44392</v>
      </c>
      <c r="C1053" s="2" t="s">
        <v>27</v>
      </c>
      <c r="D1053" s="2" t="s">
        <v>49</v>
      </c>
      <c r="E1053" s="2" t="s">
        <v>221</v>
      </c>
      <c r="F1053" s="2" t="s">
        <v>3334</v>
      </c>
      <c r="G1053" s="2" t="s">
        <v>3</v>
      </c>
      <c r="H1053" s="2" t="s">
        <v>3339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98</v>
      </c>
      <c r="P1053" s="2" t="s">
        <v>1</v>
      </c>
      <c r="Q1053" s="1">
        <v>1479583992.6000001</v>
      </c>
      <c r="R1053" s="1">
        <v>0</v>
      </c>
      <c r="S1053" s="1">
        <v>1114359242.5</v>
      </c>
      <c r="T1053" s="1">
        <v>0</v>
      </c>
      <c r="U1053" s="2" t="s">
        <v>0</v>
      </c>
      <c r="V1053" s="1">
        <v>0</v>
      </c>
      <c r="W1053" s="1">
        <v>314848922.5</v>
      </c>
      <c r="X1053" s="2" t="s">
        <v>0</v>
      </c>
      <c r="Y1053" s="1">
        <v>50375827.600000001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41" t="s">
        <v>1</v>
      </c>
      <c r="AN1053" s="2" t="s">
        <v>1</v>
      </c>
      <c r="AO1053" s="141" t="s">
        <v>1</v>
      </c>
      <c r="AP1053" s="2">
        <v>0</v>
      </c>
    </row>
    <row r="1054" spans="1:42" ht="15" customHeight="1" x14ac:dyDescent="0.25">
      <c r="A1054" s="2" t="s">
        <v>3340</v>
      </c>
      <c r="B1054" s="47">
        <v>44391</v>
      </c>
      <c r="C1054" s="2" t="s">
        <v>6</v>
      </c>
      <c r="D1054" s="2" t="s">
        <v>278</v>
      </c>
      <c r="E1054" s="2" t="s">
        <v>202</v>
      </c>
      <c r="F1054" s="2" t="s">
        <v>3341</v>
      </c>
      <c r="G1054" s="2" t="s">
        <v>3</v>
      </c>
      <c r="H1054" s="2" t="s">
        <v>3342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98</v>
      </c>
      <c r="P1054" s="2" t="s">
        <v>1</v>
      </c>
      <c r="Q1054" s="1">
        <v>651520186.25</v>
      </c>
      <c r="R1054" s="1">
        <v>0</v>
      </c>
      <c r="S1054" s="1">
        <v>552608610.25</v>
      </c>
      <c r="T1054" s="1">
        <v>0</v>
      </c>
      <c r="U1054" s="2" t="s">
        <v>0</v>
      </c>
      <c r="V1054" s="1">
        <v>0</v>
      </c>
      <c r="W1054" s="1">
        <v>85268600</v>
      </c>
      <c r="X1054" s="2" t="s">
        <v>0</v>
      </c>
      <c r="Y1054" s="1">
        <v>13642976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41" t="s">
        <v>1</v>
      </c>
      <c r="AN1054" s="2" t="s">
        <v>1</v>
      </c>
      <c r="AO1054" s="141" t="s">
        <v>1</v>
      </c>
      <c r="AP1054" s="2">
        <v>0</v>
      </c>
    </row>
    <row r="1055" spans="1:42" ht="15" customHeight="1" x14ac:dyDescent="0.25">
      <c r="A1055" s="2" t="s">
        <v>3343</v>
      </c>
      <c r="B1055" s="47">
        <v>44392</v>
      </c>
      <c r="C1055" s="2" t="s">
        <v>6</v>
      </c>
      <c r="D1055" s="2" t="s">
        <v>42</v>
      </c>
      <c r="E1055" s="2" t="s">
        <v>219</v>
      </c>
      <c r="F1055" s="2" t="s">
        <v>1139</v>
      </c>
      <c r="G1055" s="2" t="s">
        <v>3</v>
      </c>
      <c r="H1055" s="2" t="s">
        <v>3344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98</v>
      </c>
      <c r="P1055" s="2" t="s">
        <v>1</v>
      </c>
      <c r="Q1055" s="1">
        <v>1330700674.3000002</v>
      </c>
      <c r="R1055" s="1">
        <v>0</v>
      </c>
      <c r="S1055" s="1">
        <v>870641145</v>
      </c>
      <c r="T1055" s="1">
        <v>0</v>
      </c>
      <c r="U1055" s="2" t="s">
        <v>0</v>
      </c>
      <c r="V1055" s="1">
        <v>0</v>
      </c>
      <c r="W1055" s="1">
        <v>396603042.5</v>
      </c>
      <c r="X1055" s="2" t="s">
        <v>0</v>
      </c>
      <c r="Y1055" s="1">
        <v>63456486.800000004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41" t="s">
        <v>1</v>
      </c>
      <c r="AN1055" s="2" t="s">
        <v>1</v>
      </c>
      <c r="AO1055" s="141" t="s">
        <v>1</v>
      </c>
      <c r="AP1055" s="2">
        <v>0</v>
      </c>
    </row>
    <row r="1056" spans="1:42" ht="15" customHeight="1" x14ac:dyDescent="0.25">
      <c r="A1056" s="2" t="s">
        <v>3345</v>
      </c>
      <c r="B1056" s="47">
        <v>44392</v>
      </c>
      <c r="C1056" s="2" t="s">
        <v>27</v>
      </c>
      <c r="D1056" s="2" t="s">
        <v>42</v>
      </c>
      <c r="E1056" s="2" t="s">
        <v>212</v>
      </c>
      <c r="F1056" s="2" t="s">
        <v>2828</v>
      </c>
      <c r="G1056" s="2" t="s">
        <v>3</v>
      </c>
      <c r="H1056" s="2" t="s">
        <v>3346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98</v>
      </c>
      <c r="P1056" s="2" t="s">
        <v>1</v>
      </c>
      <c r="Q1056" s="1">
        <v>2018666325.2</v>
      </c>
      <c r="R1056" s="1">
        <v>0</v>
      </c>
      <c r="S1056" s="1">
        <v>1405736326.4000001</v>
      </c>
      <c r="T1056" s="1">
        <v>0</v>
      </c>
      <c r="U1056" s="2" t="s">
        <v>0</v>
      </c>
      <c r="V1056" s="1">
        <v>0</v>
      </c>
      <c r="W1056" s="1">
        <v>528387930</v>
      </c>
      <c r="X1056" s="2" t="s">
        <v>9</v>
      </c>
      <c r="Y1056" s="1">
        <v>84542068.799999997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41" t="s">
        <v>1</v>
      </c>
      <c r="AN1056" s="2" t="s">
        <v>1</v>
      </c>
      <c r="AO1056" s="141" t="s">
        <v>1</v>
      </c>
      <c r="AP1056" s="2">
        <v>0</v>
      </c>
    </row>
    <row r="1057" spans="1:44" ht="15" customHeight="1" x14ac:dyDescent="0.25">
      <c r="A1057" s="2" t="s">
        <v>3347</v>
      </c>
      <c r="B1057" s="47">
        <v>44392</v>
      </c>
      <c r="C1057" s="2" t="s">
        <v>6</v>
      </c>
      <c r="D1057" s="2" t="s">
        <v>42</v>
      </c>
      <c r="E1057" s="2" t="s">
        <v>215</v>
      </c>
      <c r="F1057" s="2" t="s">
        <v>1240</v>
      </c>
      <c r="G1057" s="2" t="s">
        <v>906</v>
      </c>
      <c r="H1057" s="2" t="s">
        <v>3348</v>
      </c>
      <c r="I1057" s="1"/>
      <c r="J1057" s="1"/>
      <c r="K1057" s="1"/>
      <c r="L1057" s="1"/>
      <c r="M1057" s="1">
        <v>0</v>
      </c>
      <c r="N1057" s="2"/>
      <c r="O1057" s="2" t="s">
        <v>98</v>
      </c>
      <c r="P1057" s="2"/>
      <c r="Q1057" s="1">
        <v>1182846798.2308002</v>
      </c>
      <c r="R1057" s="1">
        <v>0</v>
      </c>
      <c r="S1057" s="1">
        <v>1179346798.23</v>
      </c>
      <c r="T1057" s="1">
        <v>0</v>
      </c>
      <c r="U1057" s="2" t="s">
        <v>0</v>
      </c>
      <c r="V1057" s="1">
        <v>0</v>
      </c>
      <c r="W1057" s="1">
        <v>3017241.38</v>
      </c>
      <c r="X1057" s="2" t="s">
        <v>0</v>
      </c>
      <c r="Y1057" s="1">
        <v>482758.62079999998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41"/>
      <c r="AN1057" s="2"/>
      <c r="AO1057" s="141"/>
      <c r="AP1057" s="2">
        <v>0</v>
      </c>
    </row>
    <row r="1058" spans="1:44" ht="15" customHeight="1" x14ac:dyDescent="0.25">
      <c r="A1058" s="2" t="s">
        <v>3349</v>
      </c>
      <c r="B1058" s="47">
        <v>44392</v>
      </c>
      <c r="C1058" s="2" t="s">
        <v>6</v>
      </c>
      <c r="D1058" s="2" t="s">
        <v>42</v>
      </c>
      <c r="E1058" s="2" t="s">
        <v>1495</v>
      </c>
      <c r="F1058" s="2" t="s">
        <v>3350</v>
      </c>
      <c r="G1058" s="2" t="s">
        <v>906</v>
      </c>
      <c r="H1058" s="2" t="s">
        <v>2853</v>
      </c>
      <c r="I1058" s="1"/>
      <c r="J1058" s="1"/>
      <c r="K1058" s="1"/>
      <c r="L1058" s="1"/>
      <c r="M1058" s="1">
        <v>0</v>
      </c>
      <c r="N1058" s="2"/>
      <c r="O1058" s="2" t="s">
        <v>98</v>
      </c>
      <c r="P1058" s="2"/>
      <c r="Q1058" s="1">
        <v>0</v>
      </c>
      <c r="R1058" s="1">
        <v>0</v>
      </c>
      <c r="S1058" s="1">
        <v>0</v>
      </c>
      <c r="T1058" s="1">
        <v>0</v>
      </c>
      <c r="U1058" s="2" t="s">
        <v>0</v>
      </c>
      <c r="V1058" s="1">
        <v>0</v>
      </c>
      <c r="W1058" s="1">
        <v>0</v>
      </c>
      <c r="X1058" s="2" t="s">
        <v>0</v>
      </c>
      <c r="Y1058" s="1">
        <v>0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41"/>
      <c r="AN1058" s="2"/>
      <c r="AO1058" s="141"/>
      <c r="AP1058" s="2">
        <v>0</v>
      </c>
    </row>
    <row r="1059" spans="1:44" ht="15" customHeight="1" x14ac:dyDescent="0.25">
      <c r="A1059" s="2" t="s">
        <v>3351</v>
      </c>
      <c r="B1059" s="47">
        <v>44391</v>
      </c>
      <c r="C1059" s="2" t="s">
        <v>6</v>
      </c>
      <c r="D1059" s="2" t="s">
        <v>278</v>
      </c>
      <c r="E1059" s="2" t="s">
        <v>202</v>
      </c>
      <c r="F1059" s="2" t="s">
        <v>1005</v>
      </c>
      <c r="G1059" s="2" t="s">
        <v>3</v>
      </c>
      <c r="H1059" s="2" t="s">
        <v>3352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98</v>
      </c>
      <c r="P1059" s="2" t="s">
        <v>2457</v>
      </c>
      <c r="Q1059" s="1">
        <v>1774800</v>
      </c>
      <c r="R1059" s="1">
        <v>0</v>
      </c>
      <c r="S1059" s="1">
        <v>0</v>
      </c>
      <c r="T1059" s="1">
        <v>1530000</v>
      </c>
      <c r="U1059" s="2" t="s">
        <v>9</v>
      </c>
      <c r="V1059" s="1">
        <v>244800</v>
      </c>
      <c r="W1059" s="1">
        <v>0</v>
      </c>
      <c r="X1059" s="2" t="s">
        <v>0</v>
      </c>
      <c r="Y1059" s="1">
        <v>0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41" t="s">
        <v>1</v>
      </c>
      <c r="AN1059" s="2" t="s">
        <v>1</v>
      </c>
      <c r="AO1059" s="141" t="s">
        <v>1</v>
      </c>
      <c r="AP1059" s="2">
        <v>0</v>
      </c>
    </row>
    <row r="1060" spans="1:44" ht="15" customHeight="1" x14ac:dyDescent="0.25">
      <c r="A1060" s="2" t="s">
        <v>3353</v>
      </c>
      <c r="B1060" s="47">
        <v>44392</v>
      </c>
      <c r="C1060" s="2" t="s">
        <v>6</v>
      </c>
      <c r="D1060" s="2" t="s">
        <v>38</v>
      </c>
      <c r="E1060" s="2" t="s">
        <v>210</v>
      </c>
      <c r="F1060" s="2" t="s">
        <v>3235</v>
      </c>
      <c r="G1060" s="2" t="s">
        <v>3</v>
      </c>
      <c r="H1060" s="2" t="s">
        <v>3354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98</v>
      </c>
      <c r="P1060" s="2" t="s">
        <v>1</v>
      </c>
      <c r="Q1060" s="1">
        <v>3736654944.3000002</v>
      </c>
      <c r="R1060" s="1">
        <v>0</v>
      </c>
      <c r="S1060" s="1">
        <v>3029718061.1999998</v>
      </c>
      <c r="T1060" s="1">
        <v>0</v>
      </c>
      <c r="U1060" s="2" t="s">
        <v>0</v>
      </c>
      <c r="V1060" s="1">
        <v>0</v>
      </c>
      <c r="W1060" s="1">
        <v>609428347.5</v>
      </c>
      <c r="X1060" s="2" t="s">
        <v>9</v>
      </c>
      <c r="Y1060" s="1">
        <v>97508535.599999994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41" t="s">
        <v>1</v>
      </c>
      <c r="AN1060" s="2" t="s">
        <v>1</v>
      </c>
      <c r="AO1060" s="141" t="s">
        <v>1</v>
      </c>
      <c r="AP1060" s="2">
        <v>0</v>
      </c>
    </row>
    <row r="1061" spans="1:44" ht="15" customHeight="1" x14ac:dyDescent="0.25">
      <c r="A1061" s="2" t="s">
        <v>3355</v>
      </c>
      <c r="B1061" s="47">
        <v>44392</v>
      </c>
      <c r="C1061" s="2" t="s">
        <v>27</v>
      </c>
      <c r="D1061" s="2" t="s">
        <v>38</v>
      </c>
      <c r="E1061" s="2" t="s">
        <v>4</v>
      </c>
      <c r="F1061" s="2" t="s">
        <v>2212</v>
      </c>
      <c r="G1061" s="2" t="s">
        <v>3</v>
      </c>
      <c r="H1061" s="2" t="s">
        <v>3356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98</v>
      </c>
      <c r="P1061" s="2" t="s">
        <v>1</v>
      </c>
      <c r="Q1061" s="1">
        <v>1996830866.5999999</v>
      </c>
      <c r="R1061" s="1">
        <v>0</v>
      </c>
      <c r="S1061" s="1">
        <v>1372685605</v>
      </c>
      <c r="T1061" s="1">
        <v>0</v>
      </c>
      <c r="U1061" s="2" t="s">
        <v>0</v>
      </c>
      <c r="V1061" s="1">
        <v>0</v>
      </c>
      <c r="W1061" s="1">
        <v>538056260</v>
      </c>
      <c r="X1061" s="2" t="s">
        <v>9</v>
      </c>
      <c r="Y1061" s="1">
        <v>86089001.599999994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41" t="s">
        <v>1</v>
      </c>
      <c r="AN1061" s="2" t="s">
        <v>1</v>
      </c>
      <c r="AO1061" s="141" t="s">
        <v>1</v>
      </c>
      <c r="AP1061" s="2">
        <v>0</v>
      </c>
    </row>
    <row r="1062" spans="1:44" ht="15" customHeight="1" x14ac:dyDescent="0.25">
      <c r="A1062" s="2" t="s">
        <v>3357</v>
      </c>
      <c r="B1062" s="47">
        <v>44391</v>
      </c>
      <c r="C1062" s="2" t="s">
        <v>6</v>
      </c>
      <c r="D1062" s="2" t="s">
        <v>278</v>
      </c>
      <c r="E1062" s="2" t="s">
        <v>202</v>
      </c>
      <c r="F1062" s="2" t="s">
        <v>3341</v>
      </c>
      <c r="G1062" s="2" t="s">
        <v>3</v>
      </c>
      <c r="H1062" s="2" t="s">
        <v>3358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98</v>
      </c>
      <c r="P1062" s="2" t="s">
        <v>1</v>
      </c>
      <c r="Q1062" s="1">
        <v>131905313</v>
      </c>
      <c r="R1062" s="1">
        <v>0</v>
      </c>
      <c r="S1062" s="1">
        <v>129645401</v>
      </c>
      <c r="T1062" s="1">
        <v>0</v>
      </c>
      <c r="U1062" s="2" t="s">
        <v>0</v>
      </c>
      <c r="V1062" s="1">
        <v>0</v>
      </c>
      <c r="W1062" s="1">
        <v>1948200</v>
      </c>
      <c r="X1062" s="2" t="s">
        <v>9</v>
      </c>
      <c r="Y1062" s="1">
        <v>311712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41" t="s">
        <v>1</v>
      </c>
      <c r="AN1062" s="2" t="s">
        <v>1</v>
      </c>
      <c r="AO1062" s="141" t="s">
        <v>1</v>
      </c>
      <c r="AP1062" s="2">
        <v>0</v>
      </c>
    </row>
    <row r="1063" spans="1:44" ht="15" customHeight="1" x14ac:dyDescent="0.25">
      <c r="A1063" s="2" t="s">
        <v>3359</v>
      </c>
      <c r="B1063" s="47">
        <v>44392</v>
      </c>
      <c r="C1063" s="2" t="s">
        <v>6</v>
      </c>
      <c r="D1063" s="2" t="s">
        <v>33</v>
      </c>
      <c r="E1063" s="2" t="s">
        <v>204</v>
      </c>
      <c r="F1063" s="2" t="s">
        <v>1437</v>
      </c>
      <c r="G1063" s="2" t="s">
        <v>3</v>
      </c>
      <c r="H1063" s="2" t="s">
        <v>3360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98</v>
      </c>
      <c r="P1063" s="2" t="s">
        <v>1</v>
      </c>
      <c r="Q1063" s="1">
        <v>432573628.69999999</v>
      </c>
      <c r="R1063" s="1">
        <v>0</v>
      </c>
      <c r="S1063" s="1">
        <v>290247492.5</v>
      </c>
      <c r="T1063" s="1">
        <v>0</v>
      </c>
      <c r="U1063" s="2" t="s">
        <v>0</v>
      </c>
      <c r="V1063" s="1">
        <v>0</v>
      </c>
      <c r="W1063" s="1">
        <v>122694945</v>
      </c>
      <c r="X1063" s="2" t="s">
        <v>0</v>
      </c>
      <c r="Y1063" s="1">
        <v>19631191.199999999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41" t="s">
        <v>1</v>
      </c>
      <c r="AN1063" s="2" t="s">
        <v>1</v>
      </c>
      <c r="AO1063" s="141" t="s">
        <v>1</v>
      </c>
      <c r="AP1063" s="2">
        <v>0</v>
      </c>
    </row>
    <row r="1064" spans="1:44" ht="15" customHeight="1" x14ac:dyDescent="0.25">
      <c r="A1064" s="2" t="s">
        <v>3361</v>
      </c>
      <c r="B1064" s="47">
        <v>44392</v>
      </c>
      <c r="C1064" s="2" t="s">
        <v>6</v>
      </c>
      <c r="D1064" s="2" t="s">
        <v>33</v>
      </c>
      <c r="E1064" s="2" t="s">
        <v>204</v>
      </c>
      <c r="F1064" s="2" t="s">
        <v>1437</v>
      </c>
      <c r="G1064" s="2" t="s">
        <v>3</v>
      </c>
      <c r="H1064" s="2" t="s">
        <v>3362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98</v>
      </c>
      <c r="P1064" s="2" t="s">
        <v>1059</v>
      </c>
      <c r="Q1064" s="1">
        <v>23318750</v>
      </c>
      <c r="R1064" s="1">
        <v>0</v>
      </c>
      <c r="S1064" s="1">
        <v>5810000</v>
      </c>
      <c r="T1064" s="1">
        <v>15093750</v>
      </c>
      <c r="U1064" s="2" t="s">
        <v>9</v>
      </c>
      <c r="V1064" s="1">
        <v>2415000</v>
      </c>
      <c r="W1064" s="1">
        <v>0</v>
      </c>
      <c r="X1064" s="2" t="s">
        <v>0</v>
      </c>
      <c r="Y1064" s="1">
        <v>0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2" t="s">
        <v>0</v>
      </c>
      <c r="AK1064" s="1">
        <v>0</v>
      </c>
      <c r="AL1064" s="1">
        <v>0</v>
      </c>
      <c r="AM1064" s="141" t="s">
        <v>1</v>
      </c>
      <c r="AN1064" s="2" t="s">
        <v>1</v>
      </c>
      <c r="AO1064" s="141" t="s">
        <v>1</v>
      </c>
      <c r="AP1064" s="2">
        <v>0</v>
      </c>
    </row>
    <row r="1065" spans="1:44" ht="15" customHeight="1" x14ac:dyDescent="0.25">
      <c r="A1065" s="2" t="s">
        <v>3363</v>
      </c>
      <c r="B1065" s="46">
        <v>44392</v>
      </c>
      <c r="C1065" s="2" t="s">
        <v>6</v>
      </c>
      <c r="D1065" s="2" t="s">
        <v>33</v>
      </c>
      <c r="E1065" s="2" t="s">
        <v>204</v>
      </c>
      <c r="F1065" s="59" t="s">
        <v>1437</v>
      </c>
      <c r="G1065" s="2" t="s">
        <v>3</v>
      </c>
      <c r="H1065" s="2" t="s">
        <v>3364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98</v>
      </c>
      <c r="P1065" s="2" t="s">
        <v>1</v>
      </c>
      <c r="Q1065" s="1">
        <v>3057555072.7000003</v>
      </c>
      <c r="R1065" s="1">
        <v>0</v>
      </c>
      <c r="S1065" s="1">
        <v>2437782840</v>
      </c>
      <c r="T1065" s="1">
        <v>0</v>
      </c>
      <c r="U1065" s="2" t="s">
        <v>0</v>
      </c>
      <c r="V1065" s="1">
        <v>0</v>
      </c>
      <c r="W1065" s="1">
        <v>534286407.5</v>
      </c>
      <c r="X1065" s="2" t="s">
        <v>9</v>
      </c>
      <c r="Y1065" s="1">
        <v>85485825.200000003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140" t="s">
        <v>0</v>
      </c>
      <c r="AK1065" s="1">
        <v>0</v>
      </c>
      <c r="AL1065" s="1">
        <v>0</v>
      </c>
      <c r="AM1065" s="140" t="s">
        <v>1</v>
      </c>
      <c r="AN1065" s="140" t="s">
        <v>1</v>
      </c>
      <c r="AO1065" s="140" t="s">
        <v>1</v>
      </c>
      <c r="AP1065" s="140">
        <v>0</v>
      </c>
      <c r="AQ1065" s="101"/>
      <c r="AR1065" s="7"/>
    </row>
    <row r="1066" spans="1:44" ht="15" customHeight="1" x14ac:dyDescent="0.25">
      <c r="A1066" s="2" t="s">
        <v>3365</v>
      </c>
      <c r="B1066" s="47">
        <v>44392</v>
      </c>
      <c r="C1066" s="2" t="s">
        <v>6</v>
      </c>
      <c r="D1066" s="2" t="s">
        <v>33</v>
      </c>
      <c r="E1066" s="2" t="s">
        <v>204</v>
      </c>
      <c r="F1066" s="2" t="s">
        <v>1437</v>
      </c>
      <c r="G1066" s="2" t="s">
        <v>3</v>
      </c>
      <c r="H1066" s="2" t="s">
        <v>3366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98</v>
      </c>
      <c r="P1066" s="2" t="s">
        <v>3367</v>
      </c>
      <c r="Q1066" s="1">
        <v>2047500000</v>
      </c>
      <c r="R1066" s="1">
        <v>0</v>
      </c>
      <c r="S1066" s="1">
        <v>2047500000</v>
      </c>
      <c r="T1066" s="1">
        <v>0</v>
      </c>
      <c r="U1066" s="2" t="s">
        <v>0</v>
      </c>
      <c r="V1066" s="1">
        <v>0</v>
      </c>
      <c r="W1066" s="1">
        <v>0</v>
      </c>
      <c r="X1066" s="2" t="s">
        <v>0</v>
      </c>
      <c r="Y1066" s="1">
        <v>0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41" t="s">
        <v>1</v>
      </c>
      <c r="AN1066" s="2" t="s">
        <v>1</v>
      </c>
      <c r="AO1066" s="141" t="s">
        <v>1</v>
      </c>
      <c r="AP1066" s="2">
        <v>0</v>
      </c>
    </row>
    <row r="1067" spans="1:44" ht="15" customHeight="1" x14ac:dyDescent="0.25">
      <c r="A1067" s="2" t="s">
        <v>3368</v>
      </c>
      <c r="B1067" s="47">
        <v>44392</v>
      </c>
      <c r="C1067" s="2" t="s">
        <v>6</v>
      </c>
      <c r="D1067" s="2" t="s">
        <v>33</v>
      </c>
      <c r="E1067" s="2" t="s">
        <v>204</v>
      </c>
      <c r="F1067" s="2" t="s">
        <v>1437</v>
      </c>
      <c r="G1067" s="2" t="s">
        <v>3</v>
      </c>
      <c r="H1067" s="2" t="s">
        <v>3369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98</v>
      </c>
      <c r="P1067" s="2" t="s">
        <v>1</v>
      </c>
      <c r="Q1067" s="1">
        <v>167894734</v>
      </c>
      <c r="R1067" s="1">
        <v>0</v>
      </c>
      <c r="S1067" s="1">
        <v>86461690</v>
      </c>
      <c r="T1067" s="1">
        <v>0</v>
      </c>
      <c r="U1067" s="2" t="s">
        <v>0</v>
      </c>
      <c r="V1067" s="1">
        <v>0</v>
      </c>
      <c r="W1067" s="1">
        <v>70200900</v>
      </c>
      <c r="X1067" s="2" t="s">
        <v>9</v>
      </c>
      <c r="Y1067" s="1">
        <v>11232144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41" t="s">
        <v>1</v>
      </c>
      <c r="AN1067" s="2" t="s">
        <v>1</v>
      </c>
      <c r="AO1067" s="141" t="s">
        <v>1</v>
      </c>
      <c r="AP1067" s="2">
        <v>0</v>
      </c>
    </row>
    <row r="1068" spans="1:44" ht="15" customHeight="1" x14ac:dyDescent="0.25">
      <c r="A1068" s="2" t="s">
        <v>3370</v>
      </c>
      <c r="B1068" s="47">
        <v>44392</v>
      </c>
      <c r="C1068" s="2" t="s">
        <v>6</v>
      </c>
      <c r="D1068" s="2" t="s">
        <v>278</v>
      </c>
      <c r="E1068" s="2" t="s">
        <v>202</v>
      </c>
      <c r="F1068" s="2" t="s">
        <v>3371</v>
      </c>
      <c r="G1068" s="2" t="s">
        <v>3</v>
      </c>
      <c r="H1068" s="2" t="s">
        <v>3372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98</v>
      </c>
      <c r="P1068" s="2" t="s">
        <v>1</v>
      </c>
      <c r="Q1068" s="1">
        <v>1060840787.5</v>
      </c>
      <c r="R1068" s="1">
        <v>0</v>
      </c>
      <c r="S1068" s="1">
        <v>984650827.5</v>
      </c>
      <c r="T1068" s="1">
        <v>0</v>
      </c>
      <c r="U1068" s="2" t="s">
        <v>0</v>
      </c>
      <c r="V1068" s="1">
        <v>0</v>
      </c>
      <c r="W1068" s="1">
        <v>65681000</v>
      </c>
      <c r="X1068" s="2" t="s">
        <v>0</v>
      </c>
      <c r="Y1068" s="1">
        <v>10508960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41" t="s">
        <v>1</v>
      </c>
      <c r="AN1068" s="2" t="s">
        <v>1</v>
      </c>
      <c r="AO1068" s="141" t="s">
        <v>1</v>
      </c>
      <c r="AP1068" s="2">
        <v>0</v>
      </c>
    </row>
    <row r="1069" spans="1:44" ht="15" customHeight="1" x14ac:dyDescent="0.25">
      <c r="A1069" s="2" t="s">
        <v>3373</v>
      </c>
      <c r="B1069" s="47">
        <v>44392</v>
      </c>
      <c r="C1069" s="2" t="s">
        <v>27</v>
      </c>
      <c r="D1069" s="2" t="s">
        <v>33</v>
      </c>
      <c r="E1069" s="2" t="s">
        <v>32</v>
      </c>
      <c r="F1069" s="2" t="s">
        <v>2703</v>
      </c>
      <c r="G1069" s="2" t="s">
        <v>13</v>
      </c>
      <c r="H1069" s="2" t="s">
        <v>1</v>
      </c>
      <c r="I1069" s="1" t="s">
        <v>1238</v>
      </c>
      <c r="J1069" s="1" t="s">
        <v>1</v>
      </c>
      <c r="K1069" s="1" t="s">
        <v>3374</v>
      </c>
      <c r="L1069" s="1" t="s">
        <v>3375</v>
      </c>
      <c r="M1069" s="1">
        <v>139259747.5</v>
      </c>
      <c r="N1069" s="2" t="s">
        <v>12</v>
      </c>
      <c r="O1069" s="2" t="s">
        <v>98</v>
      </c>
      <c r="P1069" s="2" t="s">
        <v>917</v>
      </c>
      <c r="Q1069" s="1">
        <v>-139259747.5</v>
      </c>
      <c r="R1069" s="1">
        <v>0</v>
      </c>
      <c r="S1069" s="1">
        <v>-123973847.5</v>
      </c>
      <c r="T1069" s="1">
        <v>-13177500</v>
      </c>
      <c r="U1069" s="2" t="s">
        <v>9</v>
      </c>
      <c r="V1069" s="1">
        <v>-2108400</v>
      </c>
      <c r="W1069" s="1">
        <v>0</v>
      </c>
      <c r="X1069" s="2" t="s">
        <v>0</v>
      </c>
      <c r="Y1069" s="1">
        <v>0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41" t="s">
        <v>1</v>
      </c>
      <c r="AN1069" s="2" t="s">
        <v>1</v>
      </c>
      <c r="AO1069" s="141" t="s">
        <v>1</v>
      </c>
      <c r="AP1069" s="2">
        <v>0</v>
      </c>
    </row>
    <row r="1070" spans="1:44" ht="15" customHeight="1" x14ac:dyDescent="0.25">
      <c r="A1070" s="2" t="s">
        <v>3376</v>
      </c>
      <c r="B1070" s="47">
        <v>44392</v>
      </c>
      <c r="C1070" s="2" t="s">
        <v>27</v>
      </c>
      <c r="D1070" s="2" t="s">
        <v>33</v>
      </c>
      <c r="E1070" s="2" t="s">
        <v>32</v>
      </c>
      <c r="F1070" s="2" t="s">
        <v>2703</v>
      </c>
      <c r="G1070" s="2" t="s">
        <v>13</v>
      </c>
      <c r="H1070" s="2" t="s">
        <v>1</v>
      </c>
      <c r="I1070" s="1" t="s">
        <v>1171</v>
      </c>
      <c r="J1070" s="1" t="s">
        <v>1</v>
      </c>
      <c r="K1070" s="1" t="s">
        <v>3377</v>
      </c>
      <c r="L1070" s="1" t="s">
        <v>2973</v>
      </c>
      <c r="M1070" s="1">
        <v>10669980</v>
      </c>
      <c r="N1070" s="2" t="s">
        <v>12</v>
      </c>
      <c r="O1070" s="2" t="s">
        <v>98</v>
      </c>
      <c r="P1070" s="2" t="s">
        <v>3378</v>
      </c>
      <c r="Q1070" s="1">
        <v>-4093700</v>
      </c>
      <c r="R1070" s="1">
        <v>0</v>
      </c>
      <c r="S1070" s="1">
        <v>-4093700</v>
      </c>
      <c r="T1070" s="1">
        <v>0</v>
      </c>
      <c r="U1070" s="2" t="s">
        <v>0</v>
      </c>
      <c r="V1070" s="1">
        <v>0</v>
      </c>
      <c r="W1070" s="1">
        <v>0</v>
      </c>
      <c r="X1070" s="2" t="s">
        <v>0</v>
      </c>
      <c r="Y1070" s="1">
        <v>0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41" t="s">
        <v>1</v>
      </c>
      <c r="AN1070" s="2" t="s">
        <v>1</v>
      </c>
      <c r="AO1070" s="141" t="s">
        <v>1</v>
      </c>
      <c r="AP1070" s="2">
        <v>0</v>
      </c>
    </row>
    <row r="1071" spans="1:44" ht="15" customHeight="1" x14ac:dyDescent="0.25">
      <c r="A1071" s="2" t="s">
        <v>3379</v>
      </c>
      <c r="B1071" s="47">
        <v>44392</v>
      </c>
      <c r="C1071" s="2" t="s">
        <v>27</v>
      </c>
      <c r="D1071" s="2" t="s">
        <v>33</v>
      </c>
      <c r="E1071" s="2" t="s">
        <v>32</v>
      </c>
      <c r="F1071" s="2" t="s">
        <v>2709</v>
      </c>
      <c r="G1071" s="2" t="s">
        <v>3</v>
      </c>
      <c r="H1071" s="2" t="s">
        <v>3380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98</v>
      </c>
      <c r="P1071" s="2" t="s">
        <v>1</v>
      </c>
      <c r="Q1071" s="1">
        <v>302559422.5</v>
      </c>
      <c r="R1071" s="1">
        <v>0</v>
      </c>
      <c r="S1071" s="1">
        <v>257576652.5</v>
      </c>
      <c r="T1071" s="1">
        <v>0</v>
      </c>
      <c r="U1071" s="2" t="s">
        <v>0</v>
      </c>
      <c r="V1071" s="1">
        <v>0</v>
      </c>
      <c r="W1071" s="1">
        <v>38778250</v>
      </c>
      <c r="X1071" s="2" t="s">
        <v>9</v>
      </c>
      <c r="Y1071" s="1">
        <v>6204520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41" t="s">
        <v>1</v>
      </c>
      <c r="AN1071" s="2" t="s">
        <v>1</v>
      </c>
      <c r="AO1071" s="141" t="s">
        <v>1</v>
      </c>
      <c r="AP1071" s="2">
        <v>0</v>
      </c>
    </row>
    <row r="1072" spans="1:44" ht="15" customHeight="1" x14ac:dyDescent="0.25">
      <c r="A1072" s="2" t="s">
        <v>3381</v>
      </c>
      <c r="B1072" s="47">
        <v>44392</v>
      </c>
      <c r="C1072" s="2" t="s">
        <v>27</v>
      </c>
      <c r="D1072" s="2" t="s">
        <v>33</v>
      </c>
      <c r="E1072" s="2" t="s">
        <v>32</v>
      </c>
      <c r="F1072" s="2" t="s">
        <v>2703</v>
      </c>
      <c r="G1072" s="2" t="s">
        <v>3</v>
      </c>
      <c r="H1072" s="2" t="s">
        <v>3382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98</v>
      </c>
      <c r="P1072" s="2" t="s">
        <v>961</v>
      </c>
      <c r="Q1072" s="1">
        <v>16412655</v>
      </c>
      <c r="R1072" s="1">
        <v>0</v>
      </c>
      <c r="S1072" s="1">
        <v>4814250</v>
      </c>
      <c r="T1072" s="1">
        <v>9998625</v>
      </c>
      <c r="U1072" s="2" t="s">
        <v>9</v>
      </c>
      <c r="V1072" s="1">
        <v>1599780</v>
      </c>
      <c r="W1072" s="1">
        <v>0</v>
      </c>
      <c r="X1072" s="2" t="s">
        <v>0</v>
      </c>
      <c r="Y1072" s="1">
        <v>0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41" t="s">
        <v>1</v>
      </c>
      <c r="AN1072" s="2" t="s">
        <v>1</v>
      </c>
      <c r="AO1072" s="141" t="s">
        <v>1</v>
      </c>
      <c r="AP1072" s="2">
        <v>0</v>
      </c>
    </row>
    <row r="1073" spans="1:42" ht="15" customHeight="1" x14ac:dyDescent="0.25">
      <c r="A1073" s="2" t="s">
        <v>3383</v>
      </c>
      <c r="B1073" s="47">
        <v>44392</v>
      </c>
      <c r="C1073" s="2" t="s">
        <v>27</v>
      </c>
      <c r="D1073" s="2" t="s">
        <v>33</v>
      </c>
      <c r="E1073" s="2" t="s">
        <v>32</v>
      </c>
      <c r="F1073" s="2" t="s">
        <v>2709</v>
      </c>
      <c r="G1073" s="2" t="s">
        <v>3</v>
      </c>
      <c r="H1073" s="2" t="s">
        <v>3384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98</v>
      </c>
      <c r="P1073" s="2" t="s">
        <v>1</v>
      </c>
      <c r="Q1073" s="1">
        <v>384632578.5</v>
      </c>
      <c r="R1073" s="1">
        <v>0</v>
      </c>
      <c r="S1073" s="1">
        <v>270843567.5</v>
      </c>
      <c r="T1073" s="1">
        <v>0</v>
      </c>
      <c r="U1073" s="2" t="s">
        <v>0</v>
      </c>
      <c r="V1073" s="1">
        <v>0</v>
      </c>
      <c r="W1073" s="1">
        <v>98093975</v>
      </c>
      <c r="X1073" s="2" t="s">
        <v>9</v>
      </c>
      <c r="Y1073" s="1">
        <v>15695036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41" t="s">
        <v>1</v>
      </c>
      <c r="AN1073" s="2" t="s">
        <v>1</v>
      </c>
      <c r="AO1073" s="141" t="s">
        <v>1</v>
      </c>
      <c r="AP1073" s="2">
        <v>0</v>
      </c>
    </row>
    <row r="1074" spans="1:42" ht="15" customHeight="1" x14ac:dyDescent="0.25">
      <c r="A1074" s="2" t="s">
        <v>3385</v>
      </c>
      <c r="B1074" s="47">
        <v>44392</v>
      </c>
      <c r="C1074" s="2" t="s">
        <v>27</v>
      </c>
      <c r="D1074" s="2" t="s">
        <v>33</v>
      </c>
      <c r="E1074" s="2" t="s">
        <v>32</v>
      </c>
      <c r="F1074" s="2" t="s">
        <v>2703</v>
      </c>
      <c r="G1074" s="2" t="s">
        <v>3</v>
      </c>
      <c r="H1074" s="2" t="s">
        <v>3386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98</v>
      </c>
      <c r="P1074" s="2" t="s">
        <v>917</v>
      </c>
      <c r="Q1074" s="1">
        <v>31132080</v>
      </c>
      <c r="R1074" s="1">
        <v>0</v>
      </c>
      <c r="S1074" s="1">
        <v>0</v>
      </c>
      <c r="T1074" s="1">
        <v>26838000</v>
      </c>
      <c r="U1074" s="2" t="s">
        <v>9</v>
      </c>
      <c r="V1074" s="1">
        <v>4294080</v>
      </c>
      <c r="W1074" s="1">
        <v>0</v>
      </c>
      <c r="X1074" s="2" t="s">
        <v>0</v>
      </c>
      <c r="Y1074" s="1">
        <v>0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41" t="s">
        <v>1</v>
      </c>
      <c r="AN1074" s="2" t="s">
        <v>1</v>
      </c>
      <c r="AO1074" s="141" t="s">
        <v>1</v>
      </c>
      <c r="AP1074" s="2">
        <v>0</v>
      </c>
    </row>
    <row r="1075" spans="1:42" ht="15" customHeight="1" x14ac:dyDescent="0.25">
      <c r="A1075" s="2" t="s">
        <v>3387</v>
      </c>
      <c r="B1075" s="47">
        <v>44392</v>
      </c>
      <c r="C1075" s="2" t="s">
        <v>27</v>
      </c>
      <c r="D1075" s="2" t="s">
        <v>33</v>
      </c>
      <c r="E1075" s="2" t="s">
        <v>32</v>
      </c>
      <c r="F1075" s="2" t="s">
        <v>2703</v>
      </c>
      <c r="G1075" s="2" t="s">
        <v>3</v>
      </c>
      <c r="H1075" s="2" t="s">
        <v>3388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98</v>
      </c>
      <c r="P1075" s="2" t="s">
        <v>917</v>
      </c>
      <c r="Q1075" s="1">
        <v>138536560</v>
      </c>
      <c r="R1075" s="1">
        <v>0</v>
      </c>
      <c r="S1075" s="1">
        <v>123210060</v>
      </c>
      <c r="T1075" s="1">
        <v>13212500</v>
      </c>
      <c r="U1075" s="2" t="s">
        <v>9</v>
      </c>
      <c r="V1075" s="1">
        <v>2114000</v>
      </c>
      <c r="W1075" s="1">
        <v>0</v>
      </c>
      <c r="X1075" s="2" t="s">
        <v>0</v>
      </c>
      <c r="Y1075" s="1">
        <v>0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2" t="s">
        <v>0</v>
      </c>
      <c r="AK1075" s="1">
        <v>0</v>
      </c>
      <c r="AL1075" s="1">
        <v>0</v>
      </c>
      <c r="AM1075" s="141" t="s">
        <v>1</v>
      </c>
      <c r="AN1075" s="2" t="s">
        <v>1</v>
      </c>
      <c r="AO1075" s="141" t="s">
        <v>1</v>
      </c>
      <c r="AP1075" s="2">
        <v>0</v>
      </c>
    </row>
    <row r="1076" spans="1:42" ht="15" customHeight="1" x14ac:dyDescent="0.25">
      <c r="A1076" s="2" t="s">
        <v>3389</v>
      </c>
      <c r="B1076" s="46">
        <v>44392</v>
      </c>
      <c r="C1076" s="2" t="s">
        <v>27</v>
      </c>
      <c r="D1076" s="2" t="s">
        <v>33</v>
      </c>
      <c r="E1076" s="2" t="s">
        <v>32</v>
      </c>
      <c r="F1076" s="59" t="s">
        <v>2709</v>
      </c>
      <c r="G1076" s="2" t="s">
        <v>3</v>
      </c>
      <c r="H1076" s="2" t="s">
        <v>3390</v>
      </c>
      <c r="I1076" s="2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98</v>
      </c>
      <c r="P1076" s="2" t="s">
        <v>1</v>
      </c>
      <c r="Q1076" s="1">
        <v>988182553.39999998</v>
      </c>
      <c r="R1076" s="1">
        <v>0</v>
      </c>
      <c r="S1076" s="1">
        <v>655214787.5</v>
      </c>
      <c r="T1076" s="1">
        <v>0</v>
      </c>
      <c r="U1076" s="2" t="s">
        <v>0</v>
      </c>
      <c r="V1076" s="1">
        <v>0</v>
      </c>
      <c r="W1076" s="1">
        <v>287041177.5</v>
      </c>
      <c r="X1076" s="2" t="s">
        <v>9</v>
      </c>
      <c r="Y1076" s="1">
        <v>45926588.399999999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140" t="s">
        <v>0</v>
      </c>
      <c r="AK1076" s="1">
        <v>0</v>
      </c>
      <c r="AL1076" s="1">
        <v>0</v>
      </c>
      <c r="AM1076" s="140" t="s">
        <v>1</v>
      </c>
      <c r="AN1076" s="140" t="s">
        <v>1</v>
      </c>
      <c r="AO1076" s="140" t="s">
        <v>1</v>
      </c>
      <c r="AP1076" s="140">
        <v>0</v>
      </c>
    </row>
    <row r="1077" spans="1:42" ht="15" customHeight="1" x14ac:dyDescent="0.25">
      <c r="A1077" s="2" t="s">
        <v>3391</v>
      </c>
      <c r="B1077" s="47">
        <v>44392</v>
      </c>
      <c r="C1077" s="2" t="s">
        <v>6</v>
      </c>
      <c r="D1077" s="2" t="s">
        <v>26</v>
      </c>
      <c r="E1077" s="2" t="s">
        <v>198</v>
      </c>
      <c r="F1077" s="2" t="s">
        <v>3392</v>
      </c>
      <c r="G1077" s="2" t="s">
        <v>3</v>
      </c>
      <c r="H1077" s="2" t="s">
        <v>3393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98</v>
      </c>
      <c r="P1077" s="2" t="s">
        <v>1</v>
      </c>
      <c r="Q1077" s="1">
        <v>260843153.25</v>
      </c>
      <c r="R1077" s="1">
        <v>0</v>
      </c>
      <c r="S1077" s="1">
        <v>177581891.25</v>
      </c>
      <c r="T1077" s="1">
        <v>0</v>
      </c>
      <c r="U1077" s="2" t="s">
        <v>0</v>
      </c>
      <c r="V1077" s="1">
        <v>0</v>
      </c>
      <c r="W1077" s="1">
        <v>71776950</v>
      </c>
      <c r="X1077" s="2" t="s">
        <v>9</v>
      </c>
      <c r="Y1077" s="1">
        <v>11484312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41" t="s">
        <v>1</v>
      </c>
      <c r="AN1077" s="2" t="s">
        <v>1</v>
      </c>
      <c r="AO1077" s="141" t="s">
        <v>1</v>
      </c>
      <c r="AP1077" s="2">
        <v>0</v>
      </c>
    </row>
    <row r="1078" spans="1:42" ht="15" customHeight="1" x14ac:dyDescent="0.25">
      <c r="A1078" s="2" t="s">
        <v>3394</v>
      </c>
      <c r="B1078" s="47">
        <v>44392</v>
      </c>
      <c r="C1078" s="2" t="s">
        <v>6</v>
      </c>
      <c r="D1078" s="2" t="s">
        <v>26</v>
      </c>
      <c r="E1078" s="2" t="s">
        <v>198</v>
      </c>
      <c r="F1078" s="2" t="s">
        <v>3392</v>
      </c>
      <c r="G1078" s="2" t="s">
        <v>3</v>
      </c>
      <c r="H1078" s="2" t="s">
        <v>3395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98</v>
      </c>
      <c r="P1078" s="2" t="s">
        <v>3396</v>
      </c>
      <c r="Q1078" s="1">
        <v>214113775.40000001</v>
      </c>
      <c r="R1078" s="1">
        <v>0</v>
      </c>
      <c r="S1078" s="1">
        <v>65074362.5</v>
      </c>
      <c r="T1078" s="1">
        <v>128482252.5</v>
      </c>
      <c r="U1078" s="2" t="s">
        <v>9</v>
      </c>
      <c r="V1078" s="1">
        <v>20557160.399999999</v>
      </c>
      <c r="W1078" s="1">
        <v>0</v>
      </c>
      <c r="X1078" s="2" t="s">
        <v>0</v>
      </c>
      <c r="Y1078" s="1">
        <v>0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41" t="s">
        <v>1</v>
      </c>
      <c r="AN1078" s="2" t="s">
        <v>1</v>
      </c>
      <c r="AO1078" s="141" t="s">
        <v>1</v>
      </c>
      <c r="AP1078" s="2">
        <v>0</v>
      </c>
    </row>
    <row r="1079" spans="1:42" ht="15" customHeight="1" x14ac:dyDescent="0.25">
      <c r="A1079" s="2" t="s">
        <v>3397</v>
      </c>
      <c r="B1079" s="47">
        <v>44392</v>
      </c>
      <c r="C1079" s="2" t="s">
        <v>6</v>
      </c>
      <c r="D1079" s="2" t="s">
        <v>26</v>
      </c>
      <c r="E1079" s="2" t="s">
        <v>198</v>
      </c>
      <c r="F1079" s="2" t="s">
        <v>3392</v>
      </c>
      <c r="G1079" s="2" t="s">
        <v>3</v>
      </c>
      <c r="H1079" s="2" t="s">
        <v>3398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98</v>
      </c>
      <c r="P1079" s="2" t="s">
        <v>1</v>
      </c>
      <c r="Q1079" s="1">
        <v>1651667191.8</v>
      </c>
      <c r="R1079" s="1">
        <v>0</v>
      </c>
      <c r="S1079" s="1">
        <v>1298873877.5</v>
      </c>
      <c r="T1079" s="1">
        <v>0</v>
      </c>
      <c r="U1079" s="2" t="s">
        <v>0</v>
      </c>
      <c r="V1079" s="1">
        <v>0</v>
      </c>
      <c r="W1079" s="1">
        <v>304132167.5</v>
      </c>
      <c r="X1079" s="2" t="s">
        <v>9</v>
      </c>
      <c r="Y1079" s="1">
        <v>48661146.799999997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41" t="s">
        <v>1</v>
      </c>
      <c r="AN1079" s="2" t="s">
        <v>1</v>
      </c>
      <c r="AO1079" s="141" t="s">
        <v>1</v>
      </c>
      <c r="AP1079" s="2">
        <v>0</v>
      </c>
    </row>
    <row r="1080" spans="1:42" ht="15" customHeight="1" x14ac:dyDescent="0.25">
      <c r="A1080" s="2" t="s">
        <v>3399</v>
      </c>
      <c r="B1080" s="47">
        <v>44392</v>
      </c>
      <c r="C1080" s="2" t="s">
        <v>6</v>
      </c>
      <c r="D1080" s="2" t="s">
        <v>26</v>
      </c>
      <c r="E1080" s="2" t="s">
        <v>198</v>
      </c>
      <c r="F1080" s="2" t="s">
        <v>3392</v>
      </c>
      <c r="G1080" s="2" t="s">
        <v>3</v>
      </c>
      <c r="H1080" s="2" t="s">
        <v>3400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98</v>
      </c>
      <c r="P1080" s="2" t="s">
        <v>1055</v>
      </c>
      <c r="Q1080" s="1">
        <v>20917715</v>
      </c>
      <c r="R1080" s="1">
        <v>0</v>
      </c>
      <c r="S1080" s="1">
        <v>9939475</v>
      </c>
      <c r="T1080" s="1">
        <v>9464000</v>
      </c>
      <c r="U1080" s="2" t="s">
        <v>9</v>
      </c>
      <c r="V1080" s="1">
        <v>1514240</v>
      </c>
      <c r="W1080" s="1">
        <v>0</v>
      </c>
      <c r="X1080" s="2" t="s">
        <v>0</v>
      </c>
      <c r="Y1080" s="1">
        <v>0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41" t="s">
        <v>1</v>
      </c>
      <c r="AN1080" s="2" t="s">
        <v>1</v>
      </c>
      <c r="AO1080" s="141" t="s">
        <v>1</v>
      </c>
      <c r="AP1080" s="2">
        <v>0</v>
      </c>
    </row>
    <row r="1081" spans="1:42" ht="15" customHeight="1" x14ac:dyDescent="0.25">
      <c r="A1081" s="2" t="s">
        <v>3401</v>
      </c>
      <c r="B1081" s="47">
        <v>44392</v>
      </c>
      <c r="C1081" s="2" t="s">
        <v>6</v>
      </c>
      <c r="D1081" s="2" t="s">
        <v>26</v>
      </c>
      <c r="E1081" s="2" t="s">
        <v>198</v>
      </c>
      <c r="F1081" s="2" t="s">
        <v>3392</v>
      </c>
      <c r="G1081" s="2" t="s">
        <v>3</v>
      </c>
      <c r="H1081" s="2" t="s">
        <v>3402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98</v>
      </c>
      <c r="P1081" s="2" t="s">
        <v>1</v>
      </c>
      <c r="Q1081" s="1">
        <v>2393488788.3000002</v>
      </c>
      <c r="R1081" s="1">
        <v>0</v>
      </c>
      <c r="S1081" s="1">
        <v>1860039582.5</v>
      </c>
      <c r="T1081" s="1">
        <v>0</v>
      </c>
      <c r="U1081" s="2" t="s">
        <v>0</v>
      </c>
      <c r="V1081" s="1">
        <v>0</v>
      </c>
      <c r="W1081" s="1">
        <v>459870005</v>
      </c>
      <c r="X1081" s="2" t="s">
        <v>9</v>
      </c>
      <c r="Y1081" s="1">
        <v>73579200.799999982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41" t="s">
        <v>1</v>
      </c>
      <c r="AN1081" s="2" t="s">
        <v>1</v>
      </c>
      <c r="AO1081" s="141" t="s">
        <v>1</v>
      </c>
      <c r="AP1081" s="2">
        <v>0</v>
      </c>
    </row>
    <row r="1082" spans="1:42" ht="15" customHeight="1" x14ac:dyDescent="0.25">
      <c r="A1082" s="2" t="s">
        <v>3403</v>
      </c>
      <c r="B1082" s="47">
        <v>44392</v>
      </c>
      <c r="C1082" s="2" t="s">
        <v>6</v>
      </c>
      <c r="D1082" s="2" t="s">
        <v>26</v>
      </c>
      <c r="E1082" s="2" t="s">
        <v>198</v>
      </c>
      <c r="F1082" s="2" t="s">
        <v>3392</v>
      </c>
      <c r="G1082" s="2" t="s">
        <v>3</v>
      </c>
      <c r="H1082" s="2" t="s">
        <v>3404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98</v>
      </c>
      <c r="P1082" s="2" t="s">
        <v>3191</v>
      </c>
      <c r="Q1082" s="1">
        <v>433020000</v>
      </c>
      <c r="R1082" s="1">
        <v>0</v>
      </c>
      <c r="S1082" s="1">
        <v>433020000</v>
      </c>
      <c r="T1082" s="1">
        <v>0</v>
      </c>
      <c r="U1082" s="2" t="s">
        <v>0</v>
      </c>
      <c r="V1082" s="1">
        <v>0</v>
      </c>
      <c r="W1082" s="1">
        <v>0</v>
      </c>
      <c r="X1082" s="2" t="s">
        <v>0</v>
      </c>
      <c r="Y1082" s="1">
        <v>0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41" t="s">
        <v>1</v>
      </c>
      <c r="AN1082" s="2" t="s">
        <v>1</v>
      </c>
      <c r="AO1082" s="141" t="s">
        <v>1</v>
      </c>
      <c r="AP1082" s="2">
        <v>0</v>
      </c>
    </row>
    <row r="1083" spans="1:42" ht="15" customHeight="1" x14ac:dyDescent="0.25">
      <c r="A1083" s="2" t="s">
        <v>3405</v>
      </c>
      <c r="B1083" s="47">
        <v>44392</v>
      </c>
      <c r="C1083" s="2" t="s">
        <v>6</v>
      </c>
      <c r="D1083" s="2" t="s">
        <v>26</v>
      </c>
      <c r="E1083" s="2" t="s">
        <v>198</v>
      </c>
      <c r="F1083" s="2" t="s">
        <v>3392</v>
      </c>
      <c r="G1083" s="2" t="s">
        <v>3</v>
      </c>
      <c r="H1083" s="2" t="s">
        <v>3406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98</v>
      </c>
      <c r="P1083" s="2" t="s">
        <v>3407</v>
      </c>
      <c r="Q1083" s="1">
        <v>3185000</v>
      </c>
      <c r="R1083" s="1">
        <v>0</v>
      </c>
      <c r="S1083" s="1">
        <v>3185000</v>
      </c>
      <c r="T1083" s="1">
        <v>0</v>
      </c>
      <c r="U1083" s="2" t="s">
        <v>0</v>
      </c>
      <c r="V1083" s="1">
        <v>0</v>
      </c>
      <c r="W1083" s="1">
        <v>0</v>
      </c>
      <c r="X1083" s="2" t="s">
        <v>0</v>
      </c>
      <c r="Y1083" s="1">
        <v>0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41" t="s">
        <v>1</v>
      </c>
      <c r="AN1083" s="2" t="s">
        <v>1</v>
      </c>
      <c r="AO1083" s="141" t="s">
        <v>1</v>
      </c>
      <c r="AP1083" s="2">
        <v>0</v>
      </c>
    </row>
    <row r="1084" spans="1:42" ht="15" customHeight="1" x14ac:dyDescent="0.25">
      <c r="A1084" s="2" t="s">
        <v>3408</v>
      </c>
      <c r="B1084" s="47">
        <v>44392</v>
      </c>
      <c r="C1084" s="2" t="s">
        <v>27</v>
      </c>
      <c r="D1084" s="2" t="s">
        <v>26</v>
      </c>
      <c r="E1084" s="2" t="s">
        <v>251</v>
      </c>
      <c r="F1084" s="2" t="s">
        <v>3409</v>
      </c>
      <c r="G1084" s="2" t="s">
        <v>3</v>
      </c>
      <c r="H1084" s="2" t="s">
        <v>3410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98</v>
      </c>
      <c r="P1084" s="2" t="s">
        <v>1</v>
      </c>
      <c r="Q1084" s="1">
        <v>2444082921.8000002</v>
      </c>
      <c r="R1084" s="1">
        <v>0</v>
      </c>
      <c r="S1084" s="1">
        <v>1477874865</v>
      </c>
      <c r="T1084" s="1">
        <v>0</v>
      </c>
      <c r="U1084" s="2" t="s">
        <v>0</v>
      </c>
      <c r="V1084" s="1">
        <v>0</v>
      </c>
      <c r="W1084" s="1">
        <v>832937980</v>
      </c>
      <c r="X1084" s="2" t="s">
        <v>9</v>
      </c>
      <c r="Y1084" s="1">
        <v>133270076.8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41" t="s">
        <v>1</v>
      </c>
      <c r="AN1084" s="2" t="s">
        <v>1</v>
      </c>
      <c r="AO1084" s="141" t="s">
        <v>1</v>
      </c>
      <c r="AP1084" s="2">
        <v>0</v>
      </c>
    </row>
    <row r="1085" spans="1:42" ht="15" customHeight="1" x14ac:dyDescent="0.25">
      <c r="A1085" s="2" t="s">
        <v>3411</v>
      </c>
      <c r="B1085" s="47">
        <v>44392</v>
      </c>
      <c r="C1085" s="2" t="s">
        <v>6</v>
      </c>
      <c r="D1085" s="2" t="s">
        <v>24</v>
      </c>
      <c r="E1085" s="2" t="s">
        <v>194</v>
      </c>
      <c r="F1085" s="2" t="s">
        <v>1056</v>
      </c>
      <c r="G1085" s="2" t="s">
        <v>13</v>
      </c>
      <c r="H1085" s="2" t="s">
        <v>1</v>
      </c>
      <c r="I1085" s="1" t="s">
        <v>3412</v>
      </c>
      <c r="J1085" s="1" t="s">
        <v>1</v>
      </c>
      <c r="K1085" s="1" t="s">
        <v>3413</v>
      </c>
      <c r="L1085" s="1" t="s">
        <v>3414</v>
      </c>
      <c r="M1085" s="1">
        <v>8032500</v>
      </c>
      <c r="N1085" s="2" t="s">
        <v>12</v>
      </c>
      <c r="O1085" s="2" t="s">
        <v>98</v>
      </c>
      <c r="P1085" s="2" t="s">
        <v>3415</v>
      </c>
      <c r="Q1085" s="1">
        <v>-8032500</v>
      </c>
      <c r="R1085" s="1">
        <v>0</v>
      </c>
      <c r="S1085" s="1">
        <v>-8032500</v>
      </c>
      <c r="T1085" s="1">
        <v>0</v>
      </c>
      <c r="U1085" s="2" t="s">
        <v>0</v>
      </c>
      <c r="V1085" s="1">
        <v>0</v>
      </c>
      <c r="W1085" s="1">
        <v>0</v>
      </c>
      <c r="X1085" s="2" t="s">
        <v>0</v>
      </c>
      <c r="Y1085" s="1">
        <v>0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41" t="s">
        <v>1</v>
      </c>
      <c r="AN1085" s="2" t="s">
        <v>1</v>
      </c>
      <c r="AO1085" s="141" t="s">
        <v>1</v>
      </c>
      <c r="AP1085" s="2">
        <v>0</v>
      </c>
    </row>
    <row r="1086" spans="1:42" ht="15" customHeight="1" x14ac:dyDescent="0.25">
      <c r="A1086" s="2" t="s">
        <v>3416</v>
      </c>
      <c r="B1086" s="47">
        <v>44392</v>
      </c>
      <c r="C1086" s="2" t="s">
        <v>6</v>
      </c>
      <c r="D1086" s="2" t="s">
        <v>24</v>
      </c>
      <c r="E1086" s="2" t="s">
        <v>194</v>
      </c>
      <c r="F1086" s="2" t="s">
        <v>1056</v>
      </c>
      <c r="G1086" s="2" t="s">
        <v>3</v>
      </c>
      <c r="H1086" s="2" t="s">
        <v>3417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98</v>
      </c>
      <c r="P1086" s="2" t="s">
        <v>1</v>
      </c>
      <c r="Q1086" s="1">
        <v>5682367578.3999996</v>
      </c>
      <c r="R1086" s="1">
        <v>0</v>
      </c>
      <c r="S1086" s="1">
        <v>4090352705</v>
      </c>
      <c r="T1086" s="1">
        <v>0</v>
      </c>
      <c r="U1086" s="2" t="s">
        <v>0</v>
      </c>
      <c r="V1086" s="1">
        <v>0</v>
      </c>
      <c r="W1086" s="1">
        <v>1372426615</v>
      </c>
      <c r="X1086" s="2" t="s">
        <v>9</v>
      </c>
      <c r="Y1086" s="1">
        <v>219588258.40000001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41" t="s">
        <v>1</v>
      </c>
      <c r="AN1086" s="2" t="s">
        <v>1</v>
      </c>
      <c r="AO1086" s="141" t="s">
        <v>1</v>
      </c>
      <c r="AP1086" s="2">
        <v>0</v>
      </c>
    </row>
    <row r="1087" spans="1:42" ht="15" customHeight="1" x14ac:dyDescent="0.25">
      <c r="A1087" s="2" t="s">
        <v>3418</v>
      </c>
      <c r="B1087" s="47">
        <v>44392</v>
      </c>
      <c r="C1087" s="2" t="s">
        <v>27</v>
      </c>
      <c r="D1087" s="2" t="s">
        <v>24</v>
      </c>
      <c r="E1087" s="2" t="s">
        <v>356</v>
      </c>
      <c r="F1087" s="2" t="s">
        <v>1064</v>
      </c>
      <c r="G1087" s="2" t="s">
        <v>13</v>
      </c>
      <c r="H1087" s="2" t="s">
        <v>1</v>
      </c>
      <c r="I1087" s="1" t="s">
        <v>3419</v>
      </c>
      <c r="J1087" s="1" t="s">
        <v>1</v>
      </c>
      <c r="K1087" s="1" t="s">
        <v>3420</v>
      </c>
      <c r="L1087" s="1" t="s">
        <v>3375</v>
      </c>
      <c r="M1087" s="1">
        <v>35342832.700000003</v>
      </c>
      <c r="N1087" s="2" t="s">
        <v>12</v>
      </c>
      <c r="O1087" s="2" t="s">
        <v>3421</v>
      </c>
      <c r="P1087" s="2" t="s">
        <v>3422</v>
      </c>
      <c r="Q1087" s="1">
        <v>-1421000</v>
      </c>
      <c r="R1087" s="1">
        <v>0</v>
      </c>
      <c r="S1087" s="1">
        <v>0</v>
      </c>
      <c r="T1087" s="1">
        <v>0</v>
      </c>
      <c r="U1087" s="2" t="s">
        <v>0</v>
      </c>
      <c r="V1087" s="1">
        <v>0</v>
      </c>
      <c r="W1087" s="1">
        <v>-1225000</v>
      </c>
      <c r="X1087" s="2" t="s">
        <v>9</v>
      </c>
      <c r="Y1087" s="1">
        <v>-196000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41" t="s">
        <v>1</v>
      </c>
      <c r="AN1087" s="2" t="s">
        <v>1</v>
      </c>
      <c r="AO1087" s="141" t="s">
        <v>1</v>
      </c>
      <c r="AP1087" s="2">
        <v>0</v>
      </c>
    </row>
    <row r="1088" spans="1:42" ht="15" customHeight="1" x14ac:dyDescent="0.25">
      <c r="A1088" s="2" t="s">
        <v>3423</v>
      </c>
      <c r="B1088" s="47">
        <v>44392</v>
      </c>
      <c r="C1088" s="2" t="s">
        <v>27</v>
      </c>
      <c r="D1088" s="2" t="s">
        <v>24</v>
      </c>
      <c r="E1088" s="2" t="s">
        <v>356</v>
      </c>
      <c r="F1088" s="2" t="s">
        <v>1008</v>
      </c>
      <c r="G1088" s="2" t="s">
        <v>3</v>
      </c>
      <c r="H1088" s="2" t="s">
        <v>3424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1282477876.3</v>
      </c>
      <c r="R1088" s="1">
        <v>0</v>
      </c>
      <c r="S1088" s="1">
        <v>884893830</v>
      </c>
      <c r="T1088" s="1">
        <v>0</v>
      </c>
      <c r="U1088" s="2" t="s">
        <v>0</v>
      </c>
      <c r="V1088" s="1">
        <v>0</v>
      </c>
      <c r="W1088" s="1">
        <v>342744867.5</v>
      </c>
      <c r="X1088" s="2" t="s">
        <v>0</v>
      </c>
      <c r="Y1088" s="1">
        <v>54839178.799999997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41" t="s">
        <v>1</v>
      </c>
      <c r="AN1088" s="2" t="s">
        <v>1</v>
      </c>
      <c r="AO1088" s="141" t="s">
        <v>1</v>
      </c>
      <c r="AP1088" s="2">
        <v>0</v>
      </c>
    </row>
    <row r="1089" spans="1:42" ht="15" customHeight="1" x14ac:dyDescent="0.25">
      <c r="A1089" s="2" t="s">
        <v>3425</v>
      </c>
      <c r="B1089" s="47">
        <v>44392</v>
      </c>
      <c r="C1089" s="2" t="s">
        <v>6</v>
      </c>
      <c r="D1089" s="2" t="s">
        <v>22</v>
      </c>
      <c r="E1089" s="2" t="s">
        <v>192</v>
      </c>
      <c r="F1089" s="2" t="s">
        <v>3426</v>
      </c>
      <c r="G1089" s="2" t="s">
        <v>13</v>
      </c>
      <c r="H1089" s="2" t="s">
        <v>1</v>
      </c>
      <c r="I1089" s="1" t="s">
        <v>3427</v>
      </c>
      <c r="J1089" s="1" t="s">
        <v>1</v>
      </c>
      <c r="K1089" s="1" t="s">
        <v>3428</v>
      </c>
      <c r="L1089" s="1" t="s">
        <v>3238</v>
      </c>
      <c r="M1089" s="1">
        <v>137627353.75</v>
      </c>
      <c r="N1089" s="2" t="s">
        <v>12</v>
      </c>
      <c r="O1089" s="2" t="s">
        <v>98</v>
      </c>
      <c r="P1089" s="2" t="s">
        <v>3429</v>
      </c>
      <c r="Q1089" s="1">
        <v>-8088600</v>
      </c>
      <c r="R1089" s="1">
        <v>0</v>
      </c>
      <c r="S1089" s="1">
        <v>-8088600</v>
      </c>
      <c r="T1089" s="1">
        <v>0</v>
      </c>
      <c r="U1089" s="2" t="s">
        <v>0</v>
      </c>
      <c r="V1089" s="1">
        <v>0</v>
      </c>
      <c r="W1089" s="1">
        <v>0</v>
      </c>
      <c r="X1089" s="2" t="s">
        <v>0</v>
      </c>
      <c r="Y1089" s="1">
        <v>0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41" t="s">
        <v>1</v>
      </c>
      <c r="AN1089" s="2" t="s">
        <v>1</v>
      </c>
      <c r="AO1089" s="141" t="s">
        <v>1</v>
      </c>
      <c r="AP1089" s="2">
        <v>0</v>
      </c>
    </row>
    <row r="1090" spans="1:42" ht="15" customHeight="1" x14ac:dyDescent="0.25">
      <c r="A1090" s="2" t="s">
        <v>3430</v>
      </c>
      <c r="B1090" s="47">
        <v>44392</v>
      </c>
      <c r="C1090" s="2" t="s">
        <v>6</v>
      </c>
      <c r="D1090" s="2" t="s">
        <v>22</v>
      </c>
      <c r="E1090" s="2" t="s">
        <v>192</v>
      </c>
      <c r="F1090" s="2" t="s">
        <v>3426</v>
      </c>
      <c r="G1090" s="2" t="s">
        <v>3</v>
      </c>
      <c r="H1090" s="2" t="s">
        <v>3431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98</v>
      </c>
      <c r="P1090" s="2" t="s">
        <v>1</v>
      </c>
      <c r="Q1090" s="1">
        <v>2698123966.6999998</v>
      </c>
      <c r="R1090" s="1">
        <v>0</v>
      </c>
      <c r="S1090" s="1">
        <v>2166243382.5</v>
      </c>
      <c r="T1090" s="1">
        <v>0</v>
      </c>
      <c r="U1090" s="2" t="s">
        <v>0</v>
      </c>
      <c r="V1090" s="1">
        <v>0</v>
      </c>
      <c r="W1090" s="1">
        <v>458517745</v>
      </c>
      <c r="X1090" s="2" t="s">
        <v>0</v>
      </c>
      <c r="Y1090" s="1">
        <v>73362839.199999988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41" t="s">
        <v>1</v>
      </c>
      <c r="AN1090" s="2" t="s">
        <v>1</v>
      </c>
      <c r="AO1090" s="141" t="s">
        <v>1</v>
      </c>
      <c r="AP1090" s="2">
        <v>0</v>
      </c>
    </row>
    <row r="1091" spans="1:42" ht="15" customHeight="1" x14ac:dyDescent="0.25">
      <c r="A1091" s="2" t="s">
        <v>3432</v>
      </c>
      <c r="B1091" s="47">
        <v>44392</v>
      </c>
      <c r="C1091" s="2" t="s">
        <v>6</v>
      </c>
      <c r="D1091" s="2" t="s">
        <v>22</v>
      </c>
      <c r="E1091" s="2" t="s">
        <v>192</v>
      </c>
      <c r="F1091" s="2" t="s">
        <v>3426</v>
      </c>
      <c r="G1091" s="2" t="s">
        <v>3</v>
      </c>
      <c r="H1091" s="2" t="s">
        <v>3433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98</v>
      </c>
      <c r="P1091" s="2" t="s">
        <v>2160</v>
      </c>
      <c r="Q1091" s="1">
        <v>94245025</v>
      </c>
      <c r="R1091" s="1">
        <v>0</v>
      </c>
      <c r="S1091" s="1">
        <v>80116225</v>
      </c>
      <c r="T1091" s="1">
        <v>12180000</v>
      </c>
      <c r="U1091" s="2" t="s">
        <v>9</v>
      </c>
      <c r="V1091" s="1">
        <v>1948800</v>
      </c>
      <c r="W1091" s="1">
        <v>0</v>
      </c>
      <c r="X1091" s="2" t="s">
        <v>0</v>
      </c>
      <c r="Y1091" s="1">
        <v>0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41" t="s">
        <v>1</v>
      </c>
      <c r="AN1091" s="2" t="s">
        <v>1</v>
      </c>
      <c r="AO1091" s="141" t="s">
        <v>1</v>
      </c>
      <c r="AP1091" s="2">
        <v>0</v>
      </c>
    </row>
    <row r="1092" spans="1:42" ht="15" customHeight="1" x14ac:dyDescent="0.25">
      <c r="A1092" s="2" t="s">
        <v>3434</v>
      </c>
      <c r="B1092" s="47">
        <v>44392</v>
      </c>
      <c r="C1092" s="2" t="s">
        <v>6</v>
      </c>
      <c r="D1092" s="2" t="s">
        <v>22</v>
      </c>
      <c r="E1092" s="2" t="s">
        <v>192</v>
      </c>
      <c r="F1092" s="2" t="s">
        <v>3426</v>
      </c>
      <c r="G1092" s="2" t="s">
        <v>3</v>
      </c>
      <c r="H1092" s="2" t="s">
        <v>3435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98</v>
      </c>
      <c r="P1092" s="2" t="s">
        <v>1</v>
      </c>
      <c r="Q1092" s="1">
        <v>2345737762.25</v>
      </c>
      <c r="R1092" s="1">
        <v>0</v>
      </c>
      <c r="S1092" s="1">
        <v>1849316588.75</v>
      </c>
      <c r="T1092" s="1">
        <v>0</v>
      </c>
      <c r="U1092" s="2" t="s">
        <v>0</v>
      </c>
      <c r="V1092" s="1">
        <v>0</v>
      </c>
      <c r="W1092" s="1">
        <v>427949287.5</v>
      </c>
      <c r="X1092" s="2" t="s">
        <v>9</v>
      </c>
      <c r="Y1092" s="1">
        <v>68471886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41" t="s">
        <v>1</v>
      </c>
      <c r="AN1092" s="2" t="s">
        <v>1</v>
      </c>
      <c r="AO1092" s="141" t="s">
        <v>1</v>
      </c>
      <c r="AP1092" s="2">
        <v>0</v>
      </c>
    </row>
    <row r="1093" spans="1:42" ht="15" customHeight="1" x14ac:dyDescent="0.25">
      <c r="A1093" s="2" t="s">
        <v>3436</v>
      </c>
      <c r="B1093" s="47">
        <v>44392</v>
      </c>
      <c r="C1093" s="2" t="s">
        <v>6</v>
      </c>
      <c r="D1093" s="2" t="s">
        <v>901</v>
      </c>
      <c r="E1093" s="2" t="s">
        <v>902</v>
      </c>
      <c r="F1093" s="2" t="s">
        <v>3437</v>
      </c>
      <c r="G1093" s="2" t="s">
        <v>13</v>
      </c>
      <c r="H1093" s="2" t="s">
        <v>1</v>
      </c>
      <c r="I1093" s="1" t="s">
        <v>3438</v>
      </c>
      <c r="J1093" s="1" t="s">
        <v>1</v>
      </c>
      <c r="K1093" s="1" t="s">
        <v>3439</v>
      </c>
      <c r="L1093" s="1" t="s">
        <v>1647</v>
      </c>
      <c r="M1093" s="1">
        <v>78655850</v>
      </c>
      <c r="N1093" s="2" t="s">
        <v>12</v>
      </c>
      <c r="O1093" s="2" t="s">
        <v>98</v>
      </c>
      <c r="P1093" s="2" t="s">
        <v>3440</v>
      </c>
      <c r="Q1093" s="1">
        <v>-13000000</v>
      </c>
      <c r="R1093" s="1">
        <v>0</v>
      </c>
      <c r="S1093" s="1">
        <v>-13000000</v>
      </c>
      <c r="T1093" s="1">
        <v>0</v>
      </c>
      <c r="U1093" s="2" t="s">
        <v>0</v>
      </c>
      <c r="V1093" s="1">
        <v>0</v>
      </c>
      <c r="W1093" s="1">
        <v>0</v>
      </c>
      <c r="X1093" s="2" t="s">
        <v>0</v>
      </c>
      <c r="Y1093" s="1">
        <v>0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41" t="s">
        <v>1</v>
      </c>
      <c r="AN1093" s="2" t="s">
        <v>1</v>
      </c>
      <c r="AO1093" s="141" t="s">
        <v>1</v>
      </c>
      <c r="AP1093" s="2">
        <v>0</v>
      </c>
    </row>
    <row r="1094" spans="1:42" ht="15" customHeight="1" x14ac:dyDescent="0.25">
      <c r="A1094" s="2" t="s">
        <v>3441</v>
      </c>
      <c r="B1094" s="47">
        <v>44392</v>
      </c>
      <c r="C1094" s="2" t="s">
        <v>6</v>
      </c>
      <c r="D1094" s="2" t="s">
        <v>901</v>
      </c>
      <c r="E1094" s="2" t="s">
        <v>902</v>
      </c>
      <c r="F1094" s="2" t="s">
        <v>3437</v>
      </c>
      <c r="G1094" s="2" t="s">
        <v>3</v>
      </c>
      <c r="H1094" s="2" t="s">
        <v>3442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98</v>
      </c>
      <c r="P1094" s="2" t="s">
        <v>1</v>
      </c>
      <c r="Q1094" s="1">
        <v>3161706705.3499994</v>
      </c>
      <c r="R1094" s="1">
        <v>0</v>
      </c>
      <c r="S1094" s="1">
        <v>2343316906.25</v>
      </c>
      <c r="T1094" s="1">
        <v>0</v>
      </c>
      <c r="U1094" s="2" t="s">
        <v>0</v>
      </c>
      <c r="V1094" s="1">
        <v>0</v>
      </c>
      <c r="W1094" s="1">
        <v>705508447.5</v>
      </c>
      <c r="X1094" s="2" t="s">
        <v>0</v>
      </c>
      <c r="Y1094" s="1">
        <v>112881351.60000001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41" t="s">
        <v>1</v>
      </c>
      <c r="AN1094" s="2" t="s">
        <v>1</v>
      </c>
      <c r="AO1094" s="141" t="s">
        <v>1</v>
      </c>
      <c r="AP1094" s="2">
        <v>0</v>
      </c>
    </row>
    <row r="1095" spans="1:42" ht="15" customHeight="1" x14ac:dyDescent="0.25">
      <c r="A1095" s="2" t="s">
        <v>3443</v>
      </c>
      <c r="B1095" s="47">
        <v>44392</v>
      </c>
      <c r="C1095" s="2" t="s">
        <v>27</v>
      </c>
      <c r="D1095" s="2" t="s">
        <v>901</v>
      </c>
      <c r="E1095" s="2" t="s">
        <v>905</v>
      </c>
      <c r="F1095" s="2" t="s">
        <v>3444</v>
      </c>
      <c r="G1095" s="2" t="s">
        <v>3</v>
      </c>
      <c r="H1095" s="2" t="s">
        <v>3445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64436260</v>
      </c>
      <c r="R1095" s="1">
        <v>0</v>
      </c>
      <c r="S1095" s="1">
        <v>0</v>
      </c>
      <c r="T1095" s="1">
        <v>0</v>
      </c>
      <c r="U1095" s="2" t="s">
        <v>0</v>
      </c>
      <c r="V1095" s="1">
        <v>0</v>
      </c>
      <c r="W1095" s="1">
        <v>55548500</v>
      </c>
      <c r="X1095" s="2" t="s">
        <v>9</v>
      </c>
      <c r="Y1095" s="1">
        <v>8887760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41" t="s">
        <v>1</v>
      </c>
      <c r="AN1095" s="2" t="s">
        <v>1</v>
      </c>
      <c r="AO1095" s="141" t="s">
        <v>1</v>
      </c>
      <c r="AP1095" s="2">
        <v>0</v>
      </c>
    </row>
    <row r="1096" spans="1:42" ht="15" customHeight="1" x14ac:dyDescent="0.25">
      <c r="A1096" s="2" t="s">
        <v>3446</v>
      </c>
      <c r="B1096" s="47">
        <v>44392</v>
      </c>
      <c r="C1096" s="2" t="s">
        <v>6</v>
      </c>
      <c r="D1096" s="2" t="s">
        <v>19</v>
      </c>
      <c r="E1096" s="2" t="s">
        <v>185</v>
      </c>
      <c r="F1096" s="2" t="s">
        <v>1083</v>
      </c>
      <c r="G1096" s="2" t="s">
        <v>3</v>
      </c>
      <c r="H1096" s="2" t="s">
        <v>3283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98</v>
      </c>
      <c r="P1096" s="2" t="s">
        <v>1</v>
      </c>
      <c r="Q1096" s="1">
        <v>0</v>
      </c>
      <c r="R1096" s="1">
        <v>0</v>
      </c>
      <c r="S1096" s="1">
        <v>0</v>
      </c>
      <c r="T1096" s="1">
        <v>0</v>
      </c>
      <c r="U1096" s="2" t="s">
        <v>0</v>
      </c>
      <c r="V1096" s="1">
        <v>0</v>
      </c>
      <c r="W1096" s="1">
        <v>0</v>
      </c>
      <c r="X1096" s="2" t="s">
        <v>9</v>
      </c>
      <c r="Y1096" s="1">
        <v>0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41" t="s">
        <v>1</v>
      </c>
      <c r="AN1096" s="2" t="s">
        <v>1</v>
      </c>
      <c r="AO1096" s="141" t="s">
        <v>1</v>
      </c>
      <c r="AP1096" s="2">
        <v>0</v>
      </c>
    </row>
    <row r="1097" spans="1:42" ht="15" customHeight="1" x14ac:dyDescent="0.25">
      <c r="A1097" s="2" t="s">
        <v>3447</v>
      </c>
      <c r="B1097" s="47">
        <v>44392</v>
      </c>
      <c r="C1097" s="2" t="s">
        <v>6</v>
      </c>
      <c r="D1097" s="2" t="s">
        <v>17</v>
      </c>
      <c r="E1097" s="2" t="s">
        <v>183</v>
      </c>
      <c r="F1097" s="2" t="s">
        <v>3448</v>
      </c>
      <c r="G1097" s="2" t="s">
        <v>3</v>
      </c>
      <c r="H1097" s="2" t="s">
        <v>2930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98</v>
      </c>
      <c r="P1097" s="2" t="s">
        <v>1</v>
      </c>
      <c r="Q1097" s="1">
        <v>0</v>
      </c>
      <c r="R1097" s="1">
        <v>0</v>
      </c>
      <c r="S1097" s="1">
        <v>0</v>
      </c>
      <c r="T1097" s="1">
        <v>0</v>
      </c>
      <c r="U1097" s="2" t="s">
        <v>0</v>
      </c>
      <c r="V1097" s="1">
        <v>0</v>
      </c>
      <c r="W1097" s="1">
        <v>0</v>
      </c>
      <c r="X1097" s="2" t="s">
        <v>0</v>
      </c>
      <c r="Y1097" s="1">
        <v>0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41" t="s">
        <v>1</v>
      </c>
      <c r="AN1097" s="2" t="s">
        <v>1</v>
      </c>
      <c r="AO1097" s="141" t="s">
        <v>1</v>
      </c>
      <c r="AP1097" s="2">
        <v>0</v>
      </c>
    </row>
    <row r="1098" spans="1:42" ht="15" customHeight="1" x14ac:dyDescent="0.25">
      <c r="A1098" s="2" t="s">
        <v>3449</v>
      </c>
      <c r="B1098" s="47">
        <v>44392</v>
      </c>
      <c r="C1098" s="2" t="s">
        <v>6</v>
      </c>
      <c r="D1098" s="2" t="s">
        <v>10</v>
      </c>
      <c r="E1098" s="2" t="s">
        <v>178</v>
      </c>
      <c r="F1098" s="2" t="s">
        <v>3450</v>
      </c>
      <c r="G1098" s="2" t="s">
        <v>3</v>
      </c>
      <c r="H1098" s="2" t="s">
        <v>3451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98</v>
      </c>
      <c r="P1098" s="2" t="s">
        <v>1</v>
      </c>
      <c r="Q1098" s="1">
        <v>194311180</v>
      </c>
      <c r="R1098" s="1">
        <v>0</v>
      </c>
      <c r="S1098" s="1">
        <v>130861500</v>
      </c>
      <c r="T1098" s="1">
        <v>0</v>
      </c>
      <c r="U1098" s="2" t="s">
        <v>0</v>
      </c>
      <c r="V1098" s="1">
        <v>0</v>
      </c>
      <c r="W1098" s="1">
        <v>54698000</v>
      </c>
      <c r="X1098" s="2" t="s">
        <v>0</v>
      </c>
      <c r="Y1098" s="1">
        <v>8751680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41" t="s">
        <v>1</v>
      </c>
      <c r="AN1098" s="2" t="s">
        <v>1</v>
      </c>
      <c r="AO1098" s="141" t="s">
        <v>1</v>
      </c>
      <c r="AP1098" s="2">
        <v>0</v>
      </c>
    </row>
    <row r="1099" spans="1:42" ht="15" customHeight="1" x14ac:dyDescent="0.25">
      <c r="A1099" s="2" t="s">
        <v>3452</v>
      </c>
      <c r="B1099" s="47">
        <v>44392</v>
      </c>
      <c r="C1099" s="2" t="s">
        <v>6</v>
      </c>
      <c r="D1099" s="2" t="s">
        <v>7</v>
      </c>
      <c r="E1099" s="2" t="s">
        <v>736</v>
      </c>
      <c r="F1099" s="2" t="s">
        <v>3453</v>
      </c>
      <c r="G1099" s="2" t="s">
        <v>3</v>
      </c>
      <c r="H1099" s="2" t="s">
        <v>3454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98</v>
      </c>
      <c r="P1099" s="2" t="s">
        <v>1</v>
      </c>
      <c r="Q1099" s="1">
        <v>331387280</v>
      </c>
      <c r="R1099" s="1">
        <v>0</v>
      </c>
      <c r="S1099" s="1">
        <v>226485000</v>
      </c>
      <c r="T1099" s="1">
        <v>0</v>
      </c>
      <c r="U1099" s="2" t="s">
        <v>0</v>
      </c>
      <c r="V1099" s="1">
        <v>0</v>
      </c>
      <c r="W1099" s="1">
        <v>90433000</v>
      </c>
      <c r="X1099" s="2" t="s">
        <v>0</v>
      </c>
      <c r="Y1099" s="1">
        <v>14469280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41" t="s">
        <v>1</v>
      </c>
      <c r="AN1099" s="2" t="s">
        <v>1</v>
      </c>
      <c r="AO1099" s="141" t="s">
        <v>1</v>
      </c>
      <c r="AP1099" s="2">
        <v>0</v>
      </c>
    </row>
    <row r="1100" spans="1:42" ht="15" customHeight="1" x14ac:dyDescent="0.25">
      <c r="A1100" s="2" t="s">
        <v>3455</v>
      </c>
      <c r="B1100" s="47">
        <v>44392</v>
      </c>
      <c r="C1100" s="2" t="s">
        <v>6</v>
      </c>
      <c r="D1100" s="2" t="s">
        <v>7</v>
      </c>
      <c r="E1100" s="2" t="s">
        <v>736</v>
      </c>
      <c r="F1100" s="2" t="s">
        <v>3453</v>
      </c>
      <c r="G1100" s="2" t="s">
        <v>3</v>
      </c>
      <c r="H1100" s="2" t="s">
        <v>3456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98</v>
      </c>
      <c r="P1100" s="2" t="s">
        <v>3457</v>
      </c>
      <c r="Q1100" s="1">
        <v>5075000</v>
      </c>
      <c r="R1100" s="1">
        <v>0</v>
      </c>
      <c r="S1100" s="1">
        <v>5075000</v>
      </c>
      <c r="T1100" s="1">
        <v>0</v>
      </c>
      <c r="U1100" s="2" t="s">
        <v>0</v>
      </c>
      <c r="V1100" s="1">
        <v>0</v>
      </c>
      <c r="W1100" s="1">
        <v>0</v>
      </c>
      <c r="X1100" s="2" t="s">
        <v>0</v>
      </c>
      <c r="Y1100" s="1">
        <v>0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41" t="s">
        <v>1</v>
      </c>
      <c r="AN1100" s="2" t="s">
        <v>1</v>
      </c>
      <c r="AO1100" s="141" t="s">
        <v>1</v>
      </c>
      <c r="AP1100" s="2">
        <v>0</v>
      </c>
    </row>
    <row r="1101" spans="1:42" ht="15" customHeight="1" x14ac:dyDescent="0.25">
      <c r="A1101" s="2" t="s">
        <v>3458</v>
      </c>
      <c r="B1101" s="47">
        <v>44392</v>
      </c>
      <c r="C1101" s="2" t="s">
        <v>6</v>
      </c>
      <c r="D1101" s="2" t="s">
        <v>7</v>
      </c>
      <c r="E1101" s="2" t="s">
        <v>736</v>
      </c>
      <c r="F1101" s="2" t="s">
        <v>3453</v>
      </c>
      <c r="G1101" s="2" t="s">
        <v>3</v>
      </c>
      <c r="H1101" s="2" t="s">
        <v>3459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98</v>
      </c>
      <c r="P1101" s="2" t="s">
        <v>1</v>
      </c>
      <c r="Q1101" s="1">
        <v>319758740</v>
      </c>
      <c r="R1101" s="1">
        <v>0</v>
      </c>
      <c r="S1101" s="1">
        <v>284725000</v>
      </c>
      <c r="T1101" s="1">
        <v>0</v>
      </c>
      <c r="U1101" s="2" t="s">
        <v>0</v>
      </c>
      <c r="V1101" s="1">
        <v>0</v>
      </c>
      <c r="W1101" s="1">
        <v>30201500</v>
      </c>
      <c r="X1101" s="2" t="s">
        <v>0</v>
      </c>
      <c r="Y1101" s="1">
        <v>4832240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41" t="s">
        <v>1</v>
      </c>
      <c r="AN1101" s="2" t="s">
        <v>1</v>
      </c>
      <c r="AO1101" s="141" t="s">
        <v>1</v>
      </c>
      <c r="AP1101" s="2">
        <v>0</v>
      </c>
    </row>
    <row r="1102" spans="1:42" ht="15" customHeight="1" x14ac:dyDescent="0.25">
      <c r="A1102" s="2" t="s">
        <v>3460</v>
      </c>
      <c r="B1102" s="47">
        <v>44392</v>
      </c>
      <c r="C1102" s="2" t="s">
        <v>6</v>
      </c>
      <c r="D1102" s="2" t="s">
        <v>5</v>
      </c>
      <c r="E1102" s="2" t="s">
        <v>175</v>
      </c>
      <c r="F1102" s="2" t="s">
        <v>1210</v>
      </c>
      <c r="G1102" s="2" t="s">
        <v>3</v>
      </c>
      <c r="H1102" s="2" t="s">
        <v>3461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98</v>
      </c>
      <c r="P1102" s="2" t="s">
        <v>1</v>
      </c>
      <c r="Q1102" s="1">
        <v>1575850388</v>
      </c>
      <c r="R1102" s="1">
        <v>0</v>
      </c>
      <c r="S1102" s="1">
        <v>1410078862.5</v>
      </c>
      <c r="T1102" s="1">
        <v>0</v>
      </c>
      <c r="U1102" s="2" t="s">
        <v>0</v>
      </c>
      <c r="V1102" s="1">
        <v>0</v>
      </c>
      <c r="W1102" s="1">
        <v>142906487.5</v>
      </c>
      <c r="X1102" s="2" t="s">
        <v>0</v>
      </c>
      <c r="Y1102" s="1">
        <v>22865038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41" t="s">
        <v>1</v>
      </c>
      <c r="AN1102" s="2" t="s">
        <v>1</v>
      </c>
      <c r="AO1102" s="141" t="s">
        <v>1</v>
      </c>
      <c r="AP1102" s="2">
        <v>0</v>
      </c>
    </row>
    <row r="1103" spans="1:42" ht="15" customHeight="1" x14ac:dyDescent="0.25">
      <c r="A1103" s="2" t="s">
        <v>3462</v>
      </c>
      <c r="B1103" s="47">
        <v>44392</v>
      </c>
      <c r="C1103" s="2" t="s">
        <v>6</v>
      </c>
      <c r="D1103" s="2" t="s">
        <v>1245</v>
      </c>
      <c r="E1103" s="2" t="s">
        <v>1246</v>
      </c>
      <c r="F1103" s="2" t="s">
        <v>3463</v>
      </c>
      <c r="G1103" s="2" t="s">
        <v>3</v>
      </c>
      <c r="H1103" s="2" t="s">
        <v>3464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98</v>
      </c>
      <c r="P1103" s="2" t="s">
        <v>1</v>
      </c>
      <c r="Q1103" s="1">
        <v>27193320</v>
      </c>
      <c r="R1103" s="1">
        <v>0</v>
      </c>
      <c r="S1103" s="1">
        <v>19390000</v>
      </c>
      <c r="T1103" s="1">
        <v>0</v>
      </c>
      <c r="U1103" s="2" t="s">
        <v>0</v>
      </c>
      <c r="V1103" s="1">
        <v>0</v>
      </c>
      <c r="W1103" s="1">
        <v>6727000</v>
      </c>
      <c r="X1103" s="2" t="s">
        <v>9</v>
      </c>
      <c r="Y1103" s="1">
        <v>1076320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41" t="s">
        <v>1</v>
      </c>
      <c r="AN1103" s="2" t="s">
        <v>1</v>
      </c>
      <c r="AO1103" s="141" t="s">
        <v>1</v>
      </c>
      <c r="AP1103" s="2">
        <v>0</v>
      </c>
    </row>
    <row r="1104" spans="1:42" ht="15" customHeight="1" x14ac:dyDescent="0.25">
      <c r="A1104" s="2" t="s">
        <v>3465</v>
      </c>
      <c r="B1104" s="47">
        <v>44392</v>
      </c>
      <c r="C1104" s="2" t="s">
        <v>6</v>
      </c>
      <c r="D1104" s="2" t="s">
        <v>1245</v>
      </c>
      <c r="E1104" s="2" t="s">
        <v>1246</v>
      </c>
      <c r="F1104" s="2" t="s">
        <v>3463</v>
      </c>
      <c r="G1104" s="2" t="s">
        <v>3</v>
      </c>
      <c r="H1104" s="2" t="s">
        <v>3466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98</v>
      </c>
      <c r="P1104" s="2" t="s">
        <v>1</v>
      </c>
      <c r="Q1104" s="1">
        <v>78453497.5</v>
      </c>
      <c r="R1104" s="1">
        <v>0</v>
      </c>
      <c r="S1104" s="1">
        <v>73419097.5</v>
      </c>
      <c r="T1104" s="1">
        <v>0</v>
      </c>
      <c r="U1104" s="2" t="s">
        <v>0</v>
      </c>
      <c r="V1104" s="1">
        <v>0</v>
      </c>
      <c r="W1104" s="1">
        <v>4340000</v>
      </c>
      <c r="X1104" s="2" t="s">
        <v>0</v>
      </c>
      <c r="Y1104" s="1">
        <v>694400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41" t="s">
        <v>1</v>
      </c>
      <c r="AN1104" s="2" t="s">
        <v>1</v>
      </c>
      <c r="AO1104" s="141" t="s">
        <v>1</v>
      </c>
      <c r="AP1104" s="2">
        <v>0</v>
      </c>
    </row>
    <row r="1105" spans="1:44" ht="15" customHeight="1" x14ac:dyDescent="0.25">
      <c r="A1105" s="2" t="s">
        <v>3467</v>
      </c>
      <c r="B1105" s="47">
        <v>44392</v>
      </c>
      <c r="C1105" s="2" t="s">
        <v>6</v>
      </c>
      <c r="D1105" s="2" t="s">
        <v>1245</v>
      </c>
      <c r="E1105" s="2" t="s">
        <v>1246</v>
      </c>
      <c r="F1105" s="2" t="s">
        <v>3463</v>
      </c>
      <c r="G1105" s="2" t="s">
        <v>3</v>
      </c>
      <c r="H1105" s="2" t="s">
        <v>3468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98</v>
      </c>
      <c r="P1105" s="2" t="s">
        <v>1</v>
      </c>
      <c r="Q1105" s="1">
        <v>81865910</v>
      </c>
      <c r="R1105" s="1">
        <v>0</v>
      </c>
      <c r="S1105" s="1">
        <v>71914850</v>
      </c>
      <c r="T1105" s="1">
        <v>0</v>
      </c>
      <c r="U1105" s="2" t="s">
        <v>0</v>
      </c>
      <c r="V1105" s="1">
        <v>0</v>
      </c>
      <c r="W1105" s="1">
        <v>8578500</v>
      </c>
      <c r="X1105" s="2" t="s">
        <v>9</v>
      </c>
      <c r="Y1105" s="1">
        <v>1372560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41" t="s">
        <v>1</v>
      </c>
      <c r="AN1105" s="2" t="s">
        <v>1</v>
      </c>
      <c r="AO1105" s="141" t="s">
        <v>1</v>
      </c>
      <c r="AP1105" s="2">
        <v>0</v>
      </c>
    </row>
    <row r="1106" spans="1:44" ht="15" customHeight="1" x14ac:dyDescent="0.25">
      <c r="A1106" s="2" t="s">
        <v>3469</v>
      </c>
      <c r="B1106" s="47">
        <v>44392</v>
      </c>
      <c r="C1106" s="2" t="s">
        <v>6</v>
      </c>
      <c r="D1106" s="2" t="s">
        <v>1245</v>
      </c>
      <c r="E1106" s="2" t="s">
        <v>1246</v>
      </c>
      <c r="F1106" s="2" t="s">
        <v>3463</v>
      </c>
      <c r="G1106" s="2" t="s">
        <v>3</v>
      </c>
      <c r="H1106" s="2" t="s">
        <v>3470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98</v>
      </c>
      <c r="P1106" s="2" t="s">
        <v>1</v>
      </c>
      <c r="Q1106" s="1">
        <v>39959500</v>
      </c>
      <c r="R1106" s="1">
        <v>0</v>
      </c>
      <c r="S1106" s="1">
        <v>39918900</v>
      </c>
      <c r="T1106" s="1">
        <v>0</v>
      </c>
      <c r="U1106" s="2" t="s">
        <v>0</v>
      </c>
      <c r="V1106" s="1">
        <v>0</v>
      </c>
      <c r="W1106" s="1">
        <v>35000</v>
      </c>
      <c r="X1106" s="2" t="s">
        <v>9</v>
      </c>
      <c r="Y1106" s="1">
        <v>5600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41" t="s">
        <v>1</v>
      </c>
      <c r="AN1106" s="2" t="s">
        <v>1</v>
      </c>
      <c r="AO1106" s="141" t="s">
        <v>1</v>
      </c>
      <c r="AP1106" s="2">
        <v>0</v>
      </c>
    </row>
    <row r="1107" spans="1:44" ht="15" customHeight="1" x14ac:dyDescent="0.25">
      <c r="A1107" s="2" t="s">
        <v>3471</v>
      </c>
      <c r="B1107" s="47">
        <v>44392</v>
      </c>
      <c r="C1107" s="2" t="s">
        <v>6</v>
      </c>
      <c r="D1107" s="2" t="s">
        <v>1245</v>
      </c>
      <c r="E1107" s="2" t="s">
        <v>1246</v>
      </c>
      <c r="F1107" s="2" t="s">
        <v>3463</v>
      </c>
      <c r="G1107" s="2" t="s">
        <v>3</v>
      </c>
      <c r="H1107" s="2" t="s">
        <v>3472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98</v>
      </c>
      <c r="P1107" s="2" t="s">
        <v>1</v>
      </c>
      <c r="Q1107" s="1">
        <v>33693625</v>
      </c>
      <c r="R1107" s="1">
        <v>0</v>
      </c>
      <c r="S1107" s="1">
        <v>33693625</v>
      </c>
      <c r="T1107" s="1">
        <v>0</v>
      </c>
      <c r="U1107" s="2" t="s">
        <v>0</v>
      </c>
      <c r="V1107" s="1">
        <v>0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41" t="s">
        <v>1</v>
      </c>
      <c r="AN1107" s="2" t="s">
        <v>1</v>
      </c>
      <c r="AO1107" s="141" t="s">
        <v>1</v>
      </c>
      <c r="AP1107" s="2">
        <v>0</v>
      </c>
    </row>
    <row r="1108" spans="1:44" ht="15" customHeight="1" x14ac:dyDescent="0.25">
      <c r="A1108" s="2" t="s">
        <v>3473</v>
      </c>
      <c r="B1108" s="47">
        <v>44392</v>
      </c>
      <c r="C1108" s="2" t="s">
        <v>6</v>
      </c>
      <c r="D1108" s="2" t="s">
        <v>1245</v>
      </c>
      <c r="E1108" s="2" t="s">
        <v>1246</v>
      </c>
      <c r="F1108" s="2" t="s">
        <v>3463</v>
      </c>
      <c r="G1108" s="2" t="s">
        <v>3</v>
      </c>
      <c r="H1108" s="2" t="s">
        <v>3474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98</v>
      </c>
      <c r="P1108" s="2" t="s">
        <v>1</v>
      </c>
      <c r="Q1108" s="1">
        <v>97799957.5</v>
      </c>
      <c r="R1108" s="1">
        <v>0</v>
      </c>
      <c r="S1108" s="1">
        <v>92278357.5</v>
      </c>
      <c r="T1108" s="1">
        <v>0</v>
      </c>
      <c r="U1108" s="2" t="s">
        <v>0</v>
      </c>
      <c r="V1108" s="1">
        <v>0</v>
      </c>
      <c r="W1108" s="1">
        <v>4760000</v>
      </c>
      <c r="X1108" s="2" t="s">
        <v>0</v>
      </c>
      <c r="Y1108" s="1">
        <v>761600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41" t="s">
        <v>1</v>
      </c>
      <c r="AN1108" s="2" t="s">
        <v>1</v>
      </c>
      <c r="AO1108" s="141" t="s">
        <v>1</v>
      </c>
      <c r="AP1108" s="2">
        <v>0</v>
      </c>
    </row>
    <row r="1109" spans="1:44" ht="15" customHeight="1" x14ac:dyDescent="0.25">
      <c r="A1109" s="2" t="s">
        <v>3475</v>
      </c>
      <c r="B1109" s="47">
        <v>44392</v>
      </c>
      <c r="C1109" s="2" t="s">
        <v>6</v>
      </c>
      <c r="D1109" s="2" t="s">
        <v>1245</v>
      </c>
      <c r="E1109" s="2" t="s">
        <v>1246</v>
      </c>
      <c r="F1109" s="2" t="s">
        <v>3463</v>
      </c>
      <c r="G1109" s="2" t="s">
        <v>3</v>
      </c>
      <c r="H1109" s="2" t="s">
        <v>3476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98</v>
      </c>
      <c r="P1109" s="2" t="s">
        <v>3477</v>
      </c>
      <c r="Q1109" s="1">
        <v>3400180</v>
      </c>
      <c r="R1109" s="1">
        <v>0</v>
      </c>
      <c r="S1109" s="1">
        <v>1500100</v>
      </c>
      <c r="T1109" s="1">
        <v>1638000</v>
      </c>
      <c r="U1109" s="2" t="s">
        <v>9</v>
      </c>
      <c r="V1109" s="1">
        <v>262080</v>
      </c>
      <c r="W1109" s="1">
        <v>0</v>
      </c>
      <c r="X1109" s="2" t="s">
        <v>0</v>
      </c>
      <c r="Y1109" s="1">
        <v>0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41" t="s">
        <v>1</v>
      </c>
      <c r="AN1109" s="2" t="s">
        <v>1</v>
      </c>
      <c r="AO1109" s="141" t="s">
        <v>1</v>
      </c>
      <c r="AP1109" s="2">
        <v>0</v>
      </c>
    </row>
    <row r="1110" spans="1:44" ht="15" customHeight="1" x14ac:dyDescent="0.25">
      <c r="A1110" s="2" t="s">
        <v>3478</v>
      </c>
      <c r="B1110" s="47">
        <v>44392</v>
      </c>
      <c r="C1110" s="2" t="s">
        <v>6</v>
      </c>
      <c r="D1110" s="2" t="s">
        <v>1245</v>
      </c>
      <c r="E1110" s="2" t="s">
        <v>1246</v>
      </c>
      <c r="F1110" s="2" t="s">
        <v>3463</v>
      </c>
      <c r="G1110" s="2" t="s">
        <v>3</v>
      </c>
      <c r="H1110" s="2" t="s">
        <v>3479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98</v>
      </c>
      <c r="P1110" s="2" t="s">
        <v>3480</v>
      </c>
      <c r="Q1110" s="1">
        <v>3500000</v>
      </c>
      <c r="R1110" s="1">
        <v>0</v>
      </c>
      <c r="S1110" s="1">
        <v>3500000</v>
      </c>
      <c r="T1110" s="1">
        <v>0</v>
      </c>
      <c r="U1110" s="2" t="s">
        <v>0</v>
      </c>
      <c r="V1110" s="1">
        <v>0</v>
      </c>
      <c r="W1110" s="1">
        <v>0</v>
      </c>
      <c r="X1110" s="2" t="s">
        <v>0</v>
      </c>
      <c r="Y1110" s="1">
        <v>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41" t="s">
        <v>1</v>
      </c>
      <c r="AN1110" s="2" t="s">
        <v>1</v>
      </c>
      <c r="AO1110" s="141" t="s">
        <v>1</v>
      </c>
      <c r="AP1110" s="2">
        <v>0</v>
      </c>
    </row>
    <row r="1111" spans="1:44" ht="15" customHeight="1" x14ac:dyDescent="0.25">
      <c r="A1111" s="2" t="s">
        <v>3481</v>
      </c>
      <c r="B1111" s="47">
        <v>44392</v>
      </c>
      <c r="C1111" s="2" t="s">
        <v>6</v>
      </c>
      <c r="D1111" s="2" t="s">
        <v>1245</v>
      </c>
      <c r="E1111" s="2" t="s">
        <v>1246</v>
      </c>
      <c r="F1111" s="2" t="s">
        <v>3463</v>
      </c>
      <c r="G1111" s="2" t="s">
        <v>3</v>
      </c>
      <c r="H1111" s="2" t="s">
        <v>3482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98</v>
      </c>
      <c r="P1111" s="2" t="s">
        <v>1</v>
      </c>
      <c r="Q1111" s="1">
        <v>26553467.5</v>
      </c>
      <c r="R1111" s="1">
        <v>0</v>
      </c>
      <c r="S1111" s="1">
        <v>25660267.5</v>
      </c>
      <c r="T1111" s="1">
        <v>0</v>
      </c>
      <c r="U1111" s="2" t="s">
        <v>0</v>
      </c>
      <c r="V1111" s="1">
        <v>0</v>
      </c>
      <c r="W1111" s="1">
        <v>770000</v>
      </c>
      <c r="X1111" s="2" t="s">
        <v>0</v>
      </c>
      <c r="Y1111" s="1">
        <v>123200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41" t="s">
        <v>1</v>
      </c>
      <c r="AN1111" s="2" t="s">
        <v>1</v>
      </c>
      <c r="AO1111" s="141" t="s">
        <v>1</v>
      </c>
      <c r="AP1111" s="2">
        <v>0</v>
      </c>
    </row>
    <row r="1112" spans="1:44" ht="15" customHeight="1" x14ac:dyDescent="0.25">
      <c r="A1112" s="2" t="s">
        <v>3483</v>
      </c>
      <c r="B1112" s="47">
        <v>44392</v>
      </c>
      <c r="C1112" s="2" t="s">
        <v>6</v>
      </c>
      <c r="D1112" s="2" t="s">
        <v>1245</v>
      </c>
      <c r="E1112" s="2" t="s">
        <v>1246</v>
      </c>
      <c r="F1112" s="2" t="s">
        <v>3463</v>
      </c>
      <c r="G1112" s="2" t="s">
        <v>3</v>
      </c>
      <c r="H1112" s="2" t="s">
        <v>3484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98</v>
      </c>
      <c r="P1112" s="2" t="s">
        <v>1</v>
      </c>
      <c r="Q1112" s="1">
        <v>32602850</v>
      </c>
      <c r="R1112" s="1">
        <v>0</v>
      </c>
      <c r="S1112" s="1">
        <v>32602850</v>
      </c>
      <c r="T1112" s="1">
        <v>0</v>
      </c>
      <c r="U1112" s="2" t="s">
        <v>0</v>
      </c>
      <c r="V1112" s="1">
        <v>0</v>
      </c>
      <c r="W1112" s="1">
        <v>0</v>
      </c>
      <c r="X1112" s="2" t="s">
        <v>0</v>
      </c>
      <c r="Y1112" s="1">
        <v>0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41" t="s">
        <v>1</v>
      </c>
      <c r="AN1112" s="2" t="s">
        <v>1</v>
      </c>
      <c r="AO1112" s="141" t="s">
        <v>1</v>
      </c>
      <c r="AP1112" s="2">
        <v>0</v>
      </c>
    </row>
    <row r="1113" spans="1:44" ht="15" customHeight="1" x14ac:dyDescent="0.25">
      <c r="A1113" s="2" t="s">
        <v>3485</v>
      </c>
      <c r="B1113" s="47">
        <v>44392</v>
      </c>
      <c r="C1113" s="2" t="s">
        <v>6</v>
      </c>
      <c r="D1113" s="2" t="s">
        <v>1245</v>
      </c>
      <c r="E1113" s="2" t="s">
        <v>1246</v>
      </c>
      <c r="F1113" s="2" t="s">
        <v>3463</v>
      </c>
      <c r="G1113" s="2" t="s">
        <v>3</v>
      </c>
      <c r="H1113" s="2" t="s">
        <v>3486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98</v>
      </c>
      <c r="P1113" s="2" t="s">
        <v>1</v>
      </c>
      <c r="Q1113" s="1">
        <v>222193842.5</v>
      </c>
      <c r="R1113" s="1">
        <v>0</v>
      </c>
      <c r="S1113" s="1">
        <v>187582342.5</v>
      </c>
      <c r="T1113" s="1">
        <v>0</v>
      </c>
      <c r="U1113" s="2" t="s">
        <v>0</v>
      </c>
      <c r="V1113" s="1">
        <v>0</v>
      </c>
      <c r="W1113" s="1">
        <v>29837500</v>
      </c>
      <c r="X1113" s="2" t="s">
        <v>0</v>
      </c>
      <c r="Y1113" s="1">
        <v>4774000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41" t="s">
        <v>1</v>
      </c>
      <c r="AN1113" s="2" t="s">
        <v>1</v>
      </c>
      <c r="AO1113" s="141" t="s">
        <v>1</v>
      </c>
      <c r="AP1113" s="2">
        <v>0</v>
      </c>
    </row>
    <row r="1114" spans="1:44" ht="15" customHeight="1" x14ac:dyDescent="0.25">
      <c r="A1114" s="2" t="s">
        <v>3487</v>
      </c>
      <c r="B1114" s="47">
        <v>44392</v>
      </c>
      <c r="C1114" s="2" t="s">
        <v>6</v>
      </c>
      <c r="D1114" s="2" t="s">
        <v>1245</v>
      </c>
      <c r="E1114" s="2" t="s">
        <v>1246</v>
      </c>
      <c r="F1114" s="2" t="s">
        <v>3463</v>
      </c>
      <c r="G1114" s="2" t="s">
        <v>3</v>
      </c>
      <c r="H1114" s="2" t="s">
        <v>3488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98</v>
      </c>
      <c r="P1114" s="2" t="s">
        <v>1</v>
      </c>
      <c r="Q1114" s="1">
        <v>5698000</v>
      </c>
      <c r="R1114" s="1">
        <v>0</v>
      </c>
      <c r="S1114" s="1">
        <v>5698000</v>
      </c>
      <c r="T1114" s="1">
        <v>0</v>
      </c>
      <c r="U1114" s="2" t="s">
        <v>0</v>
      </c>
      <c r="V1114" s="1">
        <v>0</v>
      </c>
      <c r="W1114" s="1">
        <v>0</v>
      </c>
      <c r="X1114" s="2" t="s">
        <v>0</v>
      </c>
      <c r="Y1114" s="1">
        <v>0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2" t="s">
        <v>0</v>
      </c>
      <c r="AK1114" s="1">
        <v>0</v>
      </c>
      <c r="AL1114" s="1">
        <v>0</v>
      </c>
      <c r="AM1114" s="141" t="s">
        <v>1</v>
      </c>
      <c r="AN1114" s="2" t="s">
        <v>1</v>
      </c>
      <c r="AO1114" s="141" t="s">
        <v>1</v>
      </c>
      <c r="AP1114" s="2">
        <v>0</v>
      </c>
    </row>
    <row r="1115" spans="1:44" ht="15" customHeight="1" x14ac:dyDescent="0.25">
      <c r="A1115" s="2" t="s">
        <v>3489</v>
      </c>
      <c r="B1115" s="46">
        <v>44392</v>
      </c>
      <c r="C1115" s="2" t="s">
        <v>6</v>
      </c>
      <c r="D1115" s="2" t="s">
        <v>890</v>
      </c>
      <c r="E1115" s="2" t="s">
        <v>856</v>
      </c>
      <c r="F1115" s="59" t="s">
        <v>3490</v>
      </c>
      <c r="G1115" s="2" t="s">
        <v>3</v>
      </c>
      <c r="H1115" s="2" t="s">
        <v>1127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98</v>
      </c>
      <c r="P1115" s="2" t="s">
        <v>1</v>
      </c>
      <c r="Q1115" s="1"/>
      <c r="R1115" s="1">
        <v>0</v>
      </c>
      <c r="S1115" s="1"/>
      <c r="T1115" s="1">
        <v>0</v>
      </c>
      <c r="U1115" s="2" t="s">
        <v>0</v>
      </c>
      <c r="V1115" s="1">
        <v>0</v>
      </c>
      <c r="W1115" s="1">
        <v>0</v>
      </c>
      <c r="X1115" s="2" t="s">
        <v>9</v>
      </c>
      <c r="Y1115" s="1">
        <v>0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140" t="s">
        <v>0</v>
      </c>
      <c r="AK1115" s="1">
        <v>0</v>
      </c>
      <c r="AL1115" s="1">
        <v>0</v>
      </c>
      <c r="AM1115" s="140"/>
      <c r="AN1115" s="140"/>
      <c r="AO1115" s="140"/>
      <c r="AP1115" s="140">
        <v>0</v>
      </c>
      <c r="AQ1115" s="101"/>
      <c r="AR1115" s="7"/>
    </row>
    <row r="1116" spans="1:44" ht="15" customHeight="1" x14ac:dyDescent="0.25">
      <c r="A1116" s="2" t="s">
        <v>3491</v>
      </c>
      <c r="B1116" s="47" t="s">
        <v>3492</v>
      </c>
      <c r="C1116" s="2" t="s">
        <v>6</v>
      </c>
      <c r="D1116" s="2" t="s">
        <v>42</v>
      </c>
      <c r="E1116" s="2" t="s">
        <v>215</v>
      </c>
      <c r="F1116" s="2" t="s">
        <v>1240</v>
      </c>
      <c r="G1116" s="2" t="s">
        <v>13</v>
      </c>
      <c r="H1116" s="2"/>
      <c r="I1116" s="1" t="s">
        <v>3493</v>
      </c>
      <c r="J1116" s="1"/>
      <c r="K1116" s="1"/>
      <c r="L1116" s="1"/>
      <c r="M1116" s="1">
        <v>0</v>
      </c>
      <c r="N1116" s="2"/>
      <c r="O1116" s="2" t="s">
        <v>1133</v>
      </c>
      <c r="P1116" s="2"/>
      <c r="Q1116" s="1">
        <v>-8670000</v>
      </c>
      <c r="R1116" s="1">
        <v>0</v>
      </c>
      <c r="S1116" s="1">
        <v>-8670000</v>
      </c>
      <c r="T1116" s="1">
        <v>0</v>
      </c>
      <c r="U1116" s="2" t="s">
        <v>0</v>
      </c>
      <c r="V1116" s="1">
        <v>0</v>
      </c>
      <c r="W1116" s="1">
        <v>0</v>
      </c>
      <c r="X1116" s="2" t="s">
        <v>0</v>
      </c>
      <c r="Y1116" s="1">
        <v>0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41"/>
      <c r="AN1116" s="2"/>
      <c r="AO1116" s="141"/>
      <c r="AP1116" s="2">
        <v>0</v>
      </c>
    </row>
    <row r="1117" spans="1:44" ht="15" customHeight="1" x14ac:dyDescent="0.25">
      <c r="A1117" s="2" t="s">
        <v>277</v>
      </c>
      <c r="B1117" s="47">
        <v>44393</v>
      </c>
      <c r="C1117" s="2" t="s">
        <v>27</v>
      </c>
      <c r="D1117" s="2" t="s">
        <v>49</v>
      </c>
      <c r="E1117" s="2" t="s">
        <v>221</v>
      </c>
      <c r="F1117" s="2" t="s">
        <v>3494</v>
      </c>
      <c r="G1117" s="2" t="s">
        <v>3</v>
      </c>
      <c r="H1117" s="2" t="s">
        <v>3495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891</v>
      </c>
      <c r="P1117" s="2" t="s">
        <v>892</v>
      </c>
      <c r="Q1117" s="1">
        <v>12399200</v>
      </c>
      <c r="R1117" s="1">
        <v>0</v>
      </c>
      <c r="S1117" s="1">
        <v>12399200</v>
      </c>
      <c r="T1117" s="1">
        <v>0</v>
      </c>
      <c r="U1117" s="2" t="s">
        <v>0</v>
      </c>
      <c r="V1117" s="1">
        <v>0</v>
      </c>
      <c r="W1117" s="1">
        <v>0</v>
      </c>
      <c r="X1117" s="2" t="s">
        <v>0</v>
      </c>
      <c r="Y1117" s="1">
        <v>0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41" t="s">
        <v>1</v>
      </c>
      <c r="AN1117" s="2" t="s">
        <v>1</v>
      </c>
      <c r="AO1117" s="141" t="s">
        <v>1</v>
      </c>
      <c r="AP1117" s="2" t="s">
        <v>1</v>
      </c>
      <c r="AQ1117" s="4">
        <v>0</v>
      </c>
    </row>
    <row r="1118" spans="1:44" ht="15" customHeight="1" x14ac:dyDescent="0.25">
      <c r="A1118" s="2" t="s">
        <v>276</v>
      </c>
      <c r="B1118" s="47">
        <v>44393</v>
      </c>
      <c r="C1118" s="2" t="s">
        <v>27</v>
      </c>
      <c r="D1118" s="2" t="s">
        <v>49</v>
      </c>
      <c r="E1118" s="2" t="s">
        <v>221</v>
      </c>
      <c r="F1118" s="2" t="s">
        <v>3494</v>
      </c>
      <c r="G1118" s="2" t="s">
        <v>3</v>
      </c>
      <c r="H1118" s="2" t="s">
        <v>3496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3497</v>
      </c>
      <c r="P1118" s="2" t="s">
        <v>3498</v>
      </c>
      <c r="Q1118" s="1">
        <v>27004320</v>
      </c>
      <c r="R1118" s="1">
        <v>0</v>
      </c>
      <c r="S1118" s="1">
        <v>9172800</v>
      </c>
      <c r="T1118" s="1">
        <v>15372000</v>
      </c>
      <c r="U1118" s="2" t="s">
        <v>9</v>
      </c>
      <c r="V1118" s="1">
        <v>2459520</v>
      </c>
      <c r="W1118" s="1">
        <v>0</v>
      </c>
      <c r="X1118" s="2" t="s">
        <v>0</v>
      </c>
      <c r="Y1118" s="1">
        <v>0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41" t="s">
        <v>1</v>
      </c>
      <c r="AN1118" s="2" t="s">
        <v>1</v>
      </c>
      <c r="AO1118" s="141" t="s">
        <v>1</v>
      </c>
      <c r="AP1118" s="2" t="s">
        <v>1</v>
      </c>
      <c r="AQ1118" s="4">
        <v>0</v>
      </c>
    </row>
    <row r="1119" spans="1:44" ht="15" customHeight="1" x14ac:dyDescent="0.25">
      <c r="A1119" s="2" t="s">
        <v>275</v>
      </c>
      <c r="B1119" s="47">
        <v>44393</v>
      </c>
      <c r="C1119" s="2" t="s">
        <v>27</v>
      </c>
      <c r="D1119" s="2" t="s">
        <v>49</v>
      </c>
      <c r="E1119" s="2" t="s">
        <v>221</v>
      </c>
      <c r="F1119" s="2" t="s">
        <v>3499</v>
      </c>
      <c r="G1119" s="2" t="s">
        <v>3</v>
      </c>
      <c r="H1119" s="2" t="s">
        <v>3500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992668818.21000004</v>
      </c>
      <c r="R1119" s="1">
        <v>0</v>
      </c>
      <c r="S1119" s="1">
        <v>756716466.21000004</v>
      </c>
      <c r="T1119" s="1">
        <v>0</v>
      </c>
      <c r="U1119" s="2" t="s">
        <v>0</v>
      </c>
      <c r="V1119" s="1">
        <v>0</v>
      </c>
      <c r="W1119" s="1">
        <v>203407200</v>
      </c>
      <c r="X1119" s="2" t="s">
        <v>9</v>
      </c>
      <c r="Y1119" s="1">
        <v>32545152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41" t="s">
        <v>1</v>
      </c>
      <c r="AN1119" s="2" t="s">
        <v>1</v>
      </c>
      <c r="AO1119" s="141" t="s">
        <v>1</v>
      </c>
      <c r="AP1119" s="2" t="s">
        <v>1</v>
      </c>
      <c r="AQ1119" s="4">
        <v>0</v>
      </c>
    </row>
    <row r="1120" spans="1:44" ht="15" customHeight="1" x14ac:dyDescent="0.25">
      <c r="A1120" s="2" t="s">
        <v>274</v>
      </c>
      <c r="B1120" s="47">
        <v>44393</v>
      </c>
      <c r="C1120" s="2" t="s">
        <v>27</v>
      </c>
      <c r="D1120" s="2" t="s">
        <v>49</v>
      </c>
      <c r="E1120" s="2" t="s">
        <v>221</v>
      </c>
      <c r="F1120" s="2" t="s">
        <v>3499</v>
      </c>
      <c r="G1120" s="2" t="s">
        <v>3</v>
      </c>
      <c r="H1120" s="2" t="s">
        <v>3501</v>
      </c>
      <c r="I1120" s="2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1">
        <v>938132555.28999996</v>
      </c>
      <c r="R1120" s="1">
        <v>0</v>
      </c>
      <c r="S1120" s="1">
        <v>600487128.25</v>
      </c>
      <c r="T1120" s="1">
        <v>0</v>
      </c>
      <c r="U1120" s="2" t="s">
        <v>0</v>
      </c>
      <c r="V1120" s="1">
        <v>0</v>
      </c>
      <c r="W1120" s="1">
        <v>291073644</v>
      </c>
      <c r="X1120" s="2" t="s">
        <v>9</v>
      </c>
      <c r="Y1120" s="1">
        <v>46571783.039999999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41" t="s">
        <v>1</v>
      </c>
      <c r="AN1120" s="2" t="s">
        <v>1</v>
      </c>
      <c r="AO1120" s="141" t="s">
        <v>1</v>
      </c>
      <c r="AP1120" s="2" t="s">
        <v>1</v>
      </c>
      <c r="AQ1120" s="4">
        <v>0</v>
      </c>
    </row>
    <row r="1121" spans="1:43" ht="15" customHeight="1" x14ac:dyDescent="0.25">
      <c r="A1121" s="2" t="s">
        <v>273</v>
      </c>
      <c r="B1121" s="47">
        <v>44393</v>
      </c>
      <c r="C1121" s="2" t="s">
        <v>27</v>
      </c>
      <c r="D1121" s="2" t="s">
        <v>49</v>
      </c>
      <c r="E1121" s="2" t="s">
        <v>221</v>
      </c>
      <c r="F1121" s="2" t="s">
        <v>3499</v>
      </c>
      <c r="G1121" s="2" t="s">
        <v>3</v>
      </c>
      <c r="H1121" s="2" t="s">
        <v>3502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867610348.56000006</v>
      </c>
      <c r="R1121" s="1">
        <v>0</v>
      </c>
      <c r="S1121" s="1">
        <v>594175870.07999992</v>
      </c>
      <c r="T1121" s="1">
        <v>0</v>
      </c>
      <c r="U1121" s="2" t="s">
        <v>0</v>
      </c>
      <c r="V1121" s="1">
        <v>0</v>
      </c>
      <c r="W1121" s="1">
        <v>235719378</v>
      </c>
      <c r="X1121" s="2" t="s">
        <v>9</v>
      </c>
      <c r="Y1121" s="1">
        <v>37715100.479999997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41" t="s">
        <v>1</v>
      </c>
      <c r="AN1121" s="2" t="s">
        <v>1</v>
      </c>
      <c r="AO1121" s="141" t="s">
        <v>1</v>
      </c>
      <c r="AP1121" s="2" t="s">
        <v>1</v>
      </c>
      <c r="AQ1121" s="4">
        <v>0</v>
      </c>
    </row>
    <row r="1122" spans="1:43" ht="15" customHeight="1" x14ac:dyDescent="0.25">
      <c r="A1122" s="2" t="s">
        <v>272</v>
      </c>
      <c r="B1122" s="47">
        <v>44393</v>
      </c>
      <c r="C1122" s="2" t="s">
        <v>6</v>
      </c>
      <c r="D1122" s="2" t="s">
        <v>49</v>
      </c>
      <c r="E1122" s="2" t="s">
        <v>230</v>
      </c>
      <c r="F1122" s="2" t="s">
        <v>1189</v>
      </c>
      <c r="G1122" s="2" t="s">
        <v>13</v>
      </c>
      <c r="H1122" s="2" t="s">
        <v>1</v>
      </c>
      <c r="I1122" s="1" t="s">
        <v>3503</v>
      </c>
      <c r="J1122" s="1" t="s">
        <v>1</v>
      </c>
      <c r="K1122" s="1" t="s">
        <v>3504</v>
      </c>
      <c r="L1122" s="1" t="s">
        <v>3505</v>
      </c>
      <c r="M1122" s="1">
        <v>49402548</v>
      </c>
      <c r="N1122" s="2" t="s">
        <v>12</v>
      </c>
      <c r="O1122" s="2" t="s">
        <v>3506</v>
      </c>
      <c r="P1122" s="2" t="s">
        <v>3507</v>
      </c>
      <c r="Q1122" s="1">
        <v>-6480000</v>
      </c>
      <c r="R1122" s="1">
        <v>0</v>
      </c>
      <c r="S1122" s="1">
        <v>-6480000</v>
      </c>
      <c r="T1122" s="1">
        <v>0</v>
      </c>
      <c r="U1122" s="2" t="s">
        <v>0</v>
      </c>
      <c r="V1122" s="1">
        <v>0</v>
      </c>
      <c r="W1122" s="1">
        <v>0</v>
      </c>
      <c r="X1122" s="2" t="s">
        <v>0</v>
      </c>
      <c r="Y1122" s="1">
        <v>0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2" t="s">
        <v>0</v>
      </c>
      <c r="AK1122" s="1">
        <v>0</v>
      </c>
      <c r="AL1122" s="1">
        <v>0</v>
      </c>
      <c r="AM1122" s="141" t="s">
        <v>1</v>
      </c>
      <c r="AN1122" s="2" t="s">
        <v>1</v>
      </c>
      <c r="AO1122" s="141" t="s">
        <v>1</v>
      </c>
      <c r="AP1122" s="2" t="s">
        <v>1</v>
      </c>
      <c r="AQ1122" s="4">
        <v>0</v>
      </c>
    </row>
    <row r="1123" spans="1:43" ht="15" customHeight="1" x14ac:dyDescent="0.25">
      <c r="A1123" s="2" t="s">
        <v>271</v>
      </c>
      <c r="B1123" s="46">
        <v>44393</v>
      </c>
      <c r="C1123" s="2" t="s">
        <v>6</v>
      </c>
      <c r="D1123" s="2" t="s">
        <v>49</v>
      </c>
      <c r="E1123" s="2" t="s">
        <v>230</v>
      </c>
      <c r="F1123" s="59" t="s">
        <v>1189</v>
      </c>
      <c r="G1123" s="2" t="s">
        <v>3</v>
      </c>
      <c r="H1123" s="2" t="s">
        <v>3508</v>
      </c>
      <c r="I1123" s="2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6362190149.9700003</v>
      </c>
      <c r="R1123" s="1">
        <v>0</v>
      </c>
      <c r="S1123" s="1">
        <v>5370870556.4299994</v>
      </c>
      <c r="T1123" s="1">
        <v>0</v>
      </c>
      <c r="U1123" s="2" t="s">
        <v>0</v>
      </c>
      <c r="V1123" s="1">
        <v>0</v>
      </c>
      <c r="W1123" s="1">
        <v>854585856.5</v>
      </c>
      <c r="X1123" s="2" t="s">
        <v>9</v>
      </c>
      <c r="Y1123" s="1">
        <v>136733737.04000002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140" t="s">
        <v>0</v>
      </c>
      <c r="AK1123" s="1">
        <v>0</v>
      </c>
      <c r="AL1123" s="1">
        <v>0</v>
      </c>
      <c r="AM1123" s="140" t="s">
        <v>1</v>
      </c>
      <c r="AN1123" s="140" t="s">
        <v>1</v>
      </c>
      <c r="AO1123" s="140" t="s">
        <v>1</v>
      </c>
      <c r="AP1123" s="140" t="s">
        <v>1</v>
      </c>
      <c r="AQ1123" s="4">
        <v>0</v>
      </c>
    </row>
    <row r="1124" spans="1:43" ht="15" customHeight="1" x14ac:dyDescent="0.25">
      <c r="A1124" s="2" t="s">
        <v>270</v>
      </c>
      <c r="B1124" s="46">
        <v>44393</v>
      </c>
      <c r="C1124" s="2" t="s">
        <v>27</v>
      </c>
      <c r="D1124" s="2" t="s">
        <v>42</v>
      </c>
      <c r="E1124" s="2" t="s">
        <v>212</v>
      </c>
      <c r="F1124" s="59" t="s">
        <v>2967</v>
      </c>
      <c r="G1124" s="2" t="s">
        <v>13</v>
      </c>
      <c r="H1124" s="2" t="s">
        <v>1</v>
      </c>
      <c r="I1124" s="2" t="s">
        <v>3509</v>
      </c>
      <c r="J1124" s="1" t="s">
        <v>1</v>
      </c>
      <c r="K1124" s="1" t="s">
        <v>3510</v>
      </c>
      <c r="L1124" s="1" t="s">
        <v>3511</v>
      </c>
      <c r="M1124" s="1">
        <v>59646384</v>
      </c>
      <c r="N1124" s="2" t="s">
        <v>12</v>
      </c>
      <c r="O1124" s="2" t="s">
        <v>3512</v>
      </c>
      <c r="P1124" s="2" t="s">
        <v>3513</v>
      </c>
      <c r="Q1124" s="1">
        <v>-7615080</v>
      </c>
      <c r="R1124" s="1">
        <v>0</v>
      </c>
      <c r="S1124" s="1">
        <v>-7615080</v>
      </c>
      <c r="T1124" s="1">
        <v>0</v>
      </c>
      <c r="U1124" s="2" t="s">
        <v>0</v>
      </c>
      <c r="V1124" s="1">
        <v>0</v>
      </c>
      <c r="W1124" s="1">
        <v>0</v>
      </c>
      <c r="X1124" s="2" t="s">
        <v>0</v>
      </c>
      <c r="Y1124" s="1">
        <v>0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140" t="s">
        <v>0</v>
      </c>
      <c r="AK1124" s="1">
        <v>0</v>
      </c>
      <c r="AL1124" s="1">
        <v>0</v>
      </c>
      <c r="AM1124" s="140" t="s">
        <v>1</v>
      </c>
      <c r="AN1124" s="140" t="s">
        <v>1</v>
      </c>
      <c r="AO1124" s="140" t="s">
        <v>1</v>
      </c>
      <c r="AP1124" s="140" t="s">
        <v>1</v>
      </c>
      <c r="AQ1124" s="4">
        <v>0</v>
      </c>
    </row>
    <row r="1125" spans="1:43" ht="15" customHeight="1" x14ac:dyDescent="0.25">
      <c r="A1125" s="2" t="s">
        <v>269</v>
      </c>
      <c r="B1125" s="47">
        <v>44393</v>
      </c>
      <c r="C1125" s="2" t="s">
        <v>27</v>
      </c>
      <c r="D1125" s="2" t="s">
        <v>42</v>
      </c>
      <c r="E1125" s="2" t="s">
        <v>212</v>
      </c>
      <c r="F1125" s="2" t="s">
        <v>2975</v>
      </c>
      <c r="G1125" s="2" t="s">
        <v>3</v>
      </c>
      <c r="H1125" s="2" t="s">
        <v>3514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2474388051.0800004</v>
      </c>
      <c r="R1125" s="1">
        <v>0</v>
      </c>
      <c r="S1125" s="1">
        <v>1693050704.5999999</v>
      </c>
      <c r="T1125" s="1">
        <v>0</v>
      </c>
      <c r="U1125" s="2" t="s">
        <v>0</v>
      </c>
      <c r="V1125" s="1">
        <v>0</v>
      </c>
      <c r="W1125" s="1">
        <v>673566678</v>
      </c>
      <c r="X1125" s="2" t="s">
        <v>9</v>
      </c>
      <c r="Y1125" s="1">
        <v>107770668.48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41" t="s">
        <v>1</v>
      </c>
      <c r="AN1125" s="2" t="s">
        <v>1</v>
      </c>
      <c r="AO1125" s="141" t="s">
        <v>1</v>
      </c>
      <c r="AP1125" s="2" t="s">
        <v>1</v>
      </c>
      <c r="AQ1125" s="4">
        <v>0</v>
      </c>
    </row>
    <row r="1126" spans="1:43" ht="15" customHeight="1" x14ac:dyDescent="0.25">
      <c r="A1126" s="2" t="s">
        <v>268</v>
      </c>
      <c r="B1126" s="47">
        <v>44393</v>
      </c>
      <c r="C1126" s="2" t="s">
        <v>35</v>
      </c>
      <c r="D1126" s="2" t="s">
        <v>42</v>
      </c>
      <c r="E1126" s="2" t="s">
        <v>217</v>
      </c>
      <c r="F1126" s="2" t="s">
        <v>3515</v>
      </c>
      <c r="G1126" s="2" t="s">
        <v>3</v>
      </c>
      <c r="H1126" s="2" t="s">
        <v>3516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1">
        <v>1958949653.1999998</v>
      </c>
      <c r="R1126" s="1">
        <v>0</v>
      </c>
      <c r="S1126" s="1">
        <v>1762643062</v>
      </c>
      <c r="T1126" s="1">
        <v>0</v>
      </c>
      <c r="U1126" s="2" t="s">
        <v>0</v>
      </c>
      <c r="V1126" s="1">
        <v>0</v>
      </c>
      <c r="W1126" s="1">
        <v>169229820</v>
      </c>
      <c r="X1126" s="2" t="s">
        <v>9</v>
      </c>
      <c r="Y1126" s="1">
        <v>27076771.199999999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41" t="s">
        <v>1</v>
      </c>
      <c r="AN1126" s="2" t="s">
        <v>1</v>
      </c>
      <c r="AO1126" s="141" t="s">
        <v>1</v>
      </c>
      <c r="AP1126" s="2" t="s">
        <v>1</v>
      </c>
      <c r="AQ1126" s="4">
        <v>0</v>
      </c>
    </row>
    <row r="1127" spans="1:43" ht="15" customHeight="1" x14ac:dyDescent="0.25">
      <c r="A1127" s="2" t="s">
        <v>267</v>
      </c>
      <c r="B1127" s="47">
        <v>44393</v>
      </c>
      <c r="C1127" s="2" t="s">
        <v>6</v>
      </c>
      <c r="D1127" s="2" t="s">
        <v>42</v>
      </c>
      <c r="E1127" s="2" t="s">
        <v>219</v>
      </c>
      <c r="F1127" s="2" t="s">
        <v>1159</v>
      </c>
      <c r="G1127" s="2" t="s">
        <v>3</v>
      </c>
      <c r="H1127" s="2" t="s">
        <v>3517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1223</v>
      </c>
      <c r="P1127" s="2" t="s">
        <v>1224</v>
      </c>
      <c r="Q1127" s="1">
        <v>133274772</v>
      </c>
      <c r="R1127" s="1">
        <v>0</v>
      </c>
      <c r="S1127" s="1">
        <v>121657140</v>
      </c>
      <c r="T1127" s="1">
        <v>10015200</v>
      </c>
      <c r="U1127" s="2" t="s">
        <v>9</v>
      </c>
      <c r="V1127" s="1">
        <v>1602432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41" t="s">
        <v>1</v>
      </c>
      <c r="AN1127" s="2" t="s">
        <v>1</v>
      </c>
      <c r="AO1127" s="141" t="s">
        <v>1</v>
      </c>
      <c r="AP1127" s="2" t="s">
        <v>1</v>
      </c>
      <c r="AQ1127" s="4">
        <v>0</v>
      </c>
    </row>
    <row r="1128" spans="1:43" ht="15" customHeight="1" x14ac:dyDescent="0.25">
      <c r="A1128" s="2" t="s">
        <v>266</v>
      </c>
      <c r="B1128" s="47">
        <v>44393</v>
      </c>
      <c r="C1128" s="2" t="s">
        <v>6</v>
      </c>
      <c r="D1128" s="2" t="s">
        <v>42</v>
      </c>
      <c r="E1128" s="2" t="s">
        <v>219</v>
      </c>
      <c r="F1128" s="2" t="s">
        <v>1159</v>
      </c>
      <c r="G1128" s="2" t="s">
        <v>3</v>
      </c>
      <c r="H1128" s="2" t="s">
        <v>3518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3519</v>
      </c>
      <c r="P1128" s="2" t="s">
        <v>3191</v>
      </c>
      <c r="Q1128" s="1">
        <v>448200000</v>
      </c>
      <c r="R1128" s="1">
        <v>0</v>
      </c>
      <c r="S1128" s="1">
        <v>448200000</v>
      </c>
      <c r="T1128" s="1">
        <v>0</v>
      </c>
      <c r="U1128" s="2" t="s">
        <v>0</v>
      </c>
      <c r="V1128" s="1">
        <v>0</v>
      </c>
      <c r="W1128" s="1">
        <v>0</v>
      </c>
      <c r="X1128" s="2" t="s">
        <v>0</v>
      </c>
      <c r="Y1128" s="1">
        <v>0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41" t="s">
        <v>1</v>
      </c>
      <c r="AN1128" s="2" t="s">
        <v>1</v>
      </c>
      <c r="AO1128" s="141" t="s">
        <v>1</v>
      </c>
      <c r="AP1128" s="2" t="s">
        <v>1</v>
      </c>
      <c r="AQ1128" s="4">
        <v>0</v>
      </c>
    </row>
    <row r="1129" spans="1:43" ht="15" customHeight="1" x14ac:dyDescent="0.25">
      <c r="A1129" s="2" t="s">
        <v>265</v>
      </c>
      <c r="B1129" s="47">
        <v>44393</v>
      </c>
      <c r="C1129" s="2" t="s">
        <v>6</v>
      </c>
      <c r="D1129" s="2" t="s">
        <v>42</v>
      </c>
      <c r="E1129" s="2" t="s">
        <v>219</v>
      </c>
      <c r="F1129" s="2" t="s">
        <v>1159</v>
      </c>
      <c r="G1129" s="2" t="s">
        <v>3</v>
      </c>
      <c r="H1129" s="2" t="s">
        <v>3520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1215</v>
      </c>
      <c r="P1129" s="2" t="s">
        <v>1216</v>
      </c>
      <c r="Q1129" s="1">
        <v>504000000</v>
      </c>
      <c r="R1129" s="1">
        <v>0</v>
      </c>
      <c r="S1129" s="1">
        <v>504000000</v>
      </c>
      <c r="T1129" s="1">
        <v>0</v>
      </c>
      <c r="U1129" s="2" t="s">
        <v>0</v>
      </c>
      <c r="V1129" s="1">
        <v>0</v>
      </c>
      <c r="W1129" s="1">
        <v>0</v>
      </c>
      <c r="X1129" s="2" t="s">
        <v>0</v>
      </c>
      <c r="Y1129" s="1">
        <v>0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41" t="s">
        <v>1</v>
      </c>
      <c r="AN1129" s="2" t="s">
        <v>1</v>
      </c>
      <c r="AO1129" s="141" t="s">
        <v>1</v>
      </c>
      <c r="AP1129" s="2" t="s">
        <v>1</v>
      </c>
      <c r="AQ1129" s="4">
        <v>0</v>
      </c>
    </row>
    <row r="1130" spans="1:43" ht="15" customHeight="1" x14ac:dyDescent="0.25">
      <c r="A1130" s="2" t="s">
        <v>264</v>
      </c>
      <c r="B1130" s="47">
        <v>44393</v>
      </c>
      <c r="C1130" s="2" t="s">
        <v>6</v>
      </c>
      <c r="D1130" s="2" t="s">
        <v>42</v>
      </c>
      <c r="E1130" s="2" t="s">
        <v>219</v>
      </c>
      <c r="F1130" s="2" t="s">
        <v>1159</v>
      </c>
      <c r="G1130" s="2" t="s">
        <v>3</v>
      </c>
      <c r="H1130" s="2" t="s">
        <v>3521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29843280</v>
      </c>
      <c r="R1130" s="1">
        <v>0</v>
      </c>
      <c r="S1130" s="1">
        <v>24932304</v>
      </c>
      <c r="T1130" s="1">
        <v>0</v>
      </c>
      <c r="U1130" s="2" t="s">
        <v>0</v>
      </c>
      <c r="V1130" s="1">
        <v>0</v>
      </c>
      <c r="W1130" s="1">
        <v>4233600</v>
      </c>
      <c r="X1130" s="2" t="s">
        <v>9</v>
      </c>
      <c r="Y1130" s="1">
        <v>677376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41" t="s">
        <v>1</v>
      </c>
      <c r="AN1130" s="2" t="s">
        <v>1</v>
      </c>
      <c r="AO1130" s="141" t="s">
        <v>1</v>
      </c>
      <c r="AP1130" s="2" t="s">
        <v>1</v>
      </c>
      <c r="AQ1130" s="4">
        <v>0</v>
      </c>
    </row>
    <row r="1131" spans="1:43" ht="15" customHeight="1" x14ac:dyDescent="0.25">
      <c r="A1131" s="2" t="s">
        <v>263</v>
      </c>
      <c r="B1131" s="47">
        <v>44393</v>
      </c>
      <c r="C1131" s="2" t="s">
        <v>6</v>
      </c>
      <c r="D1131" s="2" t="s">
        <v>42</v>
      </c>
      <c r="E1131" s="2" t="s">
        <v>219</v>
      </c>
      <c r="F1131" s="2" t="s">
        <v>1159</v>
      </c>
      <c r="G1131" s="2" t="s">
        <v>3</v>
      </c>
      <c r="H1131" s="2" t="s">
        <v>3522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452198826</v>
      </c>
      <c r="R1131" s="1">
        <v>0</v>
      </c>
      <c r="S1131" s="1">
        <v>389500362</v>
      </c>
      <c r="T1131" s="1">
        <v>0</v>
      </c>
      <c r="U1131" s="2" t="s">
        <v>0</v>
      </c>
      <c r="V1131" s="1">
        <v>0</v>
      </c>
      <c r="W1131" s="1">
        <v>54050400</v>
      </c>
      <c r="X1131" s="2" t="s">
        <v>9</v>
      </c>
      <c r="Y1131" s="1">
        <v>8648064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41" t="s">
        <v>1</v>
      </c>
      <c r="AN1131" s="2" t="s">
        <v>1</v>
      </c>
      <c r="AO1131" s="141" t="s">
        <v>1</v>
      </c>
      <c r="AP1131" s="2" t="s">
        <v>1</v>
      </c>
      <c r="AQ1131" s="4">
        <v>0</v>
      </c>
    </row>
    <row r="1132" spans="1:43" ht="15" customHeight="1" x14ac:dyDescent="0.25">
      <c r="A1132" s="2" t="s">
        <v>9</v>
      </c>
      <c r="B1132" s="47">
        <v>44393</v>
      </c>
      <c r="C1132" s="2" t="s">
        <v>6</v>
      </c>
      <c r="D1132" s="2" t="s">
        <v>42</v>
      </c>
      <c r="E1132" s="2" t="s">
        <v>219</v>
      </c>
      <c r="F1132" s="2" t="s">
        <v>1159</v>
      </c>
      <c r="G1132" s="2" t="s">
        <v>3</v>
      </c>
      <c r="H1132" s="2" t="s">
        <v>3523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1">
        <v>77798808</v>
      </c>
      <c r="R1132" s="1">
        <v>0</v>
      </c>
      <c r="S1132" s="1">
        <v>71509752</v>
      </c>
      <c r="T1132" s="1">
        <v>0</v>
      </c>
      <c r="U1132" s="2" t="s">
        <v>0</v>
      </c>
      <c r="V1132" s="1">
        <v>0</v>
      </c>
      <c r="W1132" s="1">
        <v>5421600</v>
      </c>
      <c r="X1132" s="2" t="s">
        <v>9</v>
      </c>
      <c r="Y1132" s="1">
        <v>867456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41" t="s">
        <v>1</v>
      </c>
      <c r="AN1132" s="2" t="s">
        <v>1</v>
      </c>
      <c r="AO1132" s="141" t="s">
        <v>1</v>
      </c>
      <c r="AP1132" s="2" t="s">
        <v>1</v>
      </c>
      <c r="AQ1132" s="4">
        <v>0</v>
      </c>
    </row>
    <row r="1133" spans="1:43" ht="15" customHeight="1" x14ac:dyDescent="0.25">
      <c r="A1133" s="2" t="s">
        <v>262</v>
      </c>
      <c r="B1133" s="47">
        <v>44393</v>
      </c>
      <c r="C1133" s="2" t="s">
        <v>6</v>
      </c>
      <c r="D1133" s="2" t="s">
        <v>42</v>
      </c>
      <c r="E1133" s="2" t="s">
        <v>219</v>
      </c>
      <c r="F1133" s="2" t="s">
        <v>1159</v>
      </c>
      <c r="G1133" s="2" t="s">
        <v>3</v>
      </c>
      <c r="H1133" s="2" t="s">
        <v>3524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2623271505.2400002</v>
      </c>
      <c r="R1133" s="1">
        <v>0</v>
      </c>
      <c r="S1133" s="1">
        <v>2097086881.8000002</v>
      </c>
      <c r="T1133" s="1">
        <v>0</v>
      </c>
      <c r="U1133" s="2" t="s">
        <v>0</v>
      </c>
      <c r="V1133" s="1">
        <v>0</v>
      </c>
      <c r="W1133" s="1">
        <v>453607434</v>
      </c>
      <c r="X1133" s="2" t="s">
        <v>0</v>
      </c>
      <c r="Y1133" s="1">
        <v>72577189.439999998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41" t="s">
        <v>1</v>
      </c>
      <c r="AN1133" s="2" t="s">
        <v>1</v>
      </c>
      <c r="AO1133" s="141" t="s">
        <v>1</v>
      </c>
      <c r="AP1133" s="2" t="s">
        <v>1</v>
      </c>
      <c r="AQ1133" s="4">
        <v>0</v>
      </c>
    </row>
    <row r="1134" spans="1:43" ht="15" customHeight="1" x14ac:dyDescent="0.25">
      <c r="A1134" s="2" t="s">
        <v>261</v>
      </c>
      <c r="B1134" s="47">
        <v>44393</v>
      </c>
      <c r="C1134" s="2" t="s">
        <v>6</v>
      </c>
      <c r="D1134" s="2" t="s">
        <v>42</v>
      </c>
      <c r="E1134" s="2" t="s">
        <v>1495</v>
      </c>
      <c r="F1134" s="2" t="s">
        <v>3525</v>
      </c>
      <c r="G1134" s="2" t="s">
        <v>906</v>
      </c>
      <c r="H1134" s="2" t="s">
        <v>3526</v>
      </c>
      <c r="I1134" s="1"/>
      <c r="J1134" s="1"/>
      <c r="K1134" s="1"/>
      <c r="L1134" s="1"/>
      <c r="M1134" s="1">
        <v>0</v>
      </c>
      <c r="N1134" s="2"/>
      <c r="O1134" s="2" t="s">
        <v>2</v>
      </c>
      <c r="P1134" s="2"/>
      <c r="Q1134" s="1">
        <v>1040686999.9836</v>
      </c>
      <c r="R1134" s="1">
        <v>0</v>
      </c>
      <c r="S1134" s="1">
        <v>856367000</v>
      </c>
      <c r="T1134" s="1">
        <v>0</v>
      </c>
      <c r="U1134" s="2" t="s">
        <v>0</v>
      </c>
      <c r="V1134" s="1">
        <v>0</v>
      </c>
      <c r="W1134" s="1">
        <v>158896551.71000001</v>
      </c>
      <c r="X1134" s="2" t="s">
        <v>0</v>
      </c>
      <c r="Y1134" s="1">
        <v>25423448.273600001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/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41"/>
      <c r="AN1134" s="2"/>
      <c r="AO1134" s="141"/>
      <c r="AP1134" s="2">
        <v>0</v>
      </c>
      <c r="AQ1134" s="4">
        <v>0</v>
      </c>
    </row>
    <row r="1135" spans="1:43" ht="15" customHeight="1" x14ac:dyDescent="0.25">
      <c r="A1135" s="2" t="s">
        <v>260</v>
      </c>
      <c r="B1135" s="47">
        <v>44393</v>
      </c>
      <c r="C1135" s="2" t="s">
        <v>35</v>
      </c>
      <c r="D1135" s="2" t="s">
        <v>38</v>
      </c>
      <c r="E1135" s="2" t="s">
        <v>208</v>
      </c>
      <c r="F1135" s="2" t="s">
        <v>1996</v>
      </c>
      <c r="G1135" s="2" t="s">
        <v>3</v>
      </c>
      <c r="H1135" s="2" t="s">
        <v>3527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1403643324.48</v>
      </c>
      <c r="R1135" s="1">
        <v>0</v>
      </c>
      <c r="S1135" s="1">
        <v>1314460668.48</v>
      </c>
      <c r="T1135" s="1">
        <v>0</v>
      </c>
      <c r="U1135" s="2" t="s">
        <v>0</v>
      </c>
      <c r="V1135" s="1">
        <v>0</v>
      </c>
      <c r="W1135" s="1">
        <v>76881600</v>
      </c>
      <c r="X1135" s="2" t="s">
        <v>0</v>
      </c>
      <c r="Y1135" s="1">
        <v>12301056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41" t="s">
        <v>1</v>
      </c>
      <c r="AN1135" s="2" t="s">
        <v>1</v>
      </c>
      <c r="AO1135" s="141" t="s">
        <v>1</v>
      </c>
      <c r="AP1135" s="2" t="s">
        <v>1</v>
      </c>
      <c r="AQ1135" s="4">
        <v>0</v>
      </c>
    </row>
    <row r="1136" spans="1:43" ht="15" customHeight="1" x14ac:dyDescent="0.25">
      <c r="A1136" s="2" t="s">
        <v>259</v>
      </c>
      <c r="B1136" s="47">
        <v>44393</v>
      </c>
      <c r="C1136" s="2" t="s">
        <v>6</v>
      </c>
      <c r="D1136" s="2" t="s">
        <v>38</v>
      </c>
      <c r="E1136" s="2" t="s">
        <v>210</v>
      </c>
      <c r="F1136" s="2" t="s">
        <v>3392</v>
      </c>
      <c r="G1136" s="2" t="s">
        <v>3</v>
      </c>
      <c r="H1136" s="2" t="s">
        <v>3528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1">
        <v>6853070384.2200003</v>
      </c>
      <c r="R1136" s="1">
        <v>0</v>
      </c>
      <c r="S1136" s="1">
        <v>5709258889.5</v>
      </c>
      <c r="T1136" s="1">
        <v>0</v>
      </c>
      <c r="U1136" s="2" t="s">
        <v>0</v>
      </c>
      <c r="V1136" s="1">
        <v>0</v>
      </c>
      <c r="W1136" s="1">
        <v>986044392</v>
      </c>
      <c r="X1136" s="2" t="s">
        <v>9</v>
      </c>
      <c r="Y1136" s="1">
        <v>157767102.71999997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41" t="s">
        <v>1</v>
      </c>
      <c r="AN1136" s="2" t="s">
        <v>1</v>
      </c>
      <c r="AO1136" s="141" t="s">
        <v>1</v>
      </c>
      <c r="AP1136" s="2" t="s">
        <v>1</v>
      </c>
      <c r="AQ1136" s="4">
        <v>0</v>
      </c>
    </row>
    <row r="1137" spans="1:43" ht="15" customHeight="1" x14ac:dyDescent="0.25">
      <c r="A1137" s="2" t="s">
        <v>258</v>
      </c>
      <c r="B1137" s="47">
        <v>44393</v>
      </c>
      <c r="C1137" s="2" t="s">
        <v>27</v>
      </c>
      <c r="D1137" s="2" t="s">
        <v>33</v>
      </c>
      <c r="E1137" s="2" t="s">
        <v>32</v>
      </c>
      <c r="F1137" s="2" t="s">
        <v>2823</v>
      </c>
      <c r="G1137" s="2" t="s">
        <v>13</v>
      </c>
      <c r="H1137" s="2" t="s">
        <v>1</v>
      </c>
      <c r="I1137" s="1" t="s">
        <v>2386</v>
      </c>
      <c r="J1137" s="1" t="s">
        <v>1</v>
      </c>
      <c r="K1137" s="1" t="s">
        <v>3529</v>
      </c>
      <c r="L1137" s="1" t="s">
        <v>3511</v>
      </c>
      <c r="M1137" s="1">
        <v>11346192</v>
      </c>
      <c r="N1137" s="2" t="s">
        <v>12</v>
      </c>
      <c r="O1137" s="2" t="s">
        <v>3530</v>
      </c>
      <c r="P1137" s="2" t="s">
        <v>3531</v>
      </c>
      <c r="Q1137" s="1">
        <v>-11346192</v>
      </c>
      <c r="R1137" s="1">
        <v>0</v>
      </c>
      <c r="S1137" s="1">
        <v>0</v>
      </c>
      <c r="T1137" s="1">
        <v>0</v>
      </c>
      <c r="U1137" s="2" t="s">
        <v>0</v>
      </c>
      <c r="V1137" s="1">
        <v>0</v>
      </c>
      <c r="W1137" s="1">
        <v>-9781200</v>
      </c>
      <c r="X1137" s="2" t="s">
        <v>9</v>
      </c>
      <c r="Y1137" s="1">
        <v>-1564992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41" t="s">
        <v>1</v>
      </c>
      <c r="AN1137" s="2" t="s">
        <v>1</v>
      </c>
      <c r="AO1137" s="141" t="s">
        <v>1</v>
      </c>
      <c r="AP1137" s="2" t="s">
        <v>1</v>
      </c>
      <c r="AQ1137" s="4">
        <v>0</v>
      </c>
    </row>
    <row r="1138" spans="1:43" ht="15" customHeight="1" x14ac:dyDescent="0.25">
      <c r="A1138" s="2" t="s">
        <v>257</v>
      </c>
      <c r="B1138" s="47">
        <v>44393</v>
      </c>
      <c r="C1138" s="2" t="s">
        <v>27</v>
      </c>
      <c r="D1138" s="2" t="s">
        <v>33</v>
      </c>
      <c r="E1138" s="2" t="s">
        <v>32</v>
      </c>
      <c r="F1138" s="2" t="s">
        <v>2823</v>
      </c>
      <c r="G1138" s="2" t="s">
        <v>3</v>
      </c>
      <c r="H1138" s="2" t="s">
        <v>3532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3533</v>
      </c>
      <c r="P1138" s="2" t="s">
        <v>1045</v>
      </c>
      <c r="Q1138" s="1">
        <v>37653840</v>
      </c>
      <c r="R1138" s="1">
        <v>0</v>
      </c>
      <c r="S1138" s="1">
        <v>7524000</v>
      </c>
      <c r="T1138" s="1">
        <v>25974000</v>
      </c>
      <c r="U1138" s="2" t="s">
        <v>9</v>
      </c>
      <c r="V1138" s="1">
        <v>4155840</v>
      </c>
      <c r="W1138" s="1">
        <v>0</v>
      </c>
      <c r="X1138" s="2" t="s">
        <v>0</v>
      </c>
      <c r="Y1138" s="1">
        <v>0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41" t="s">
        <v>1</v>
      </c>
      <c r="AN1138" s="2" t="s">
        <v>1</v>
      </c>
      <c r="AO1138" s="141" t="s">
        <v>1</v>
      </c>
      <c r="AP1138" s="2" t="s">
        <v>1</v>
      </c>
      <c r="AQ1138" s="4">
        <v>0</v>
      </c>
    </row>
    <row r="1139" spans="1:43" ht="15" customHeight="1" x14ac:dyDescent="0.25">
      <c r="A1139" s="2" t="s">
        <v>256</v>
      </c>
      <c r="B1139" s="47">
        <v>44393</v>
      </c>
      <c r="C1139" s="2" t="s">
        <v>27</v>
      </c>
      <c r="D1139" s="2" t="s">
        <v>33</v>
      </c>
      <c r="E1139" s="2" t="s">
        <v>32</v>
      </c>
      <c r="F1139" s="2" t="s">
        <v>2828</v>
      </c>
      <c r="G1139" s="2" t="s">
        <v>3</v>
      </c>
      <c r="H1139" s="2" t="s">
        <v>3534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1">
        <v>2153196303.5100002</v>
      </c>
      <c r="R1139" s="1">
        <v>0</v>
      </c>
      <c r="S1139" s="1">
        <v>1487185690.71</v>
      </c>
      <c r="T1139" s="1">
        <v>0</v>
      </c>
      <c r="U1139" s="2" t="s">
        <v>0</v>
      </c>
      <c r="V1139" s="1">
        <v>0</v>
      </c>
      <c r="W1139" s="1">
        <v>574147080</v>
      </c>
      <c r="X1139" s="2" t="s">
        <v>0</v>
      </c>
      <c r="Y1139" s="1">
        <v>91863532.800000012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41" t="s">
        <v>1</v>
      </c>
      <c r="AN1139" s="2" t="s">
        <v>1</v>
      </c>
      <c r="AO1139" s="141" t="s">
        <v>1</v>
      </c>
      <c r="AP1139" s="2" t="s">
        <v>1</v>
      </c>
      <c r="AQ1139" s="4">
        <v>0</v>
      </c>
    </row>
    <row r="1140" spans="1:43" ht="15" customHeight="1" x14ac:dyDescent="0.25">
      <c r="A1140" s="2" t="s">
        <v>255</v>
      </c>
      <c r="B1140" s="47">
        <v>44393</v>
      </c>
      <c r="C1140" s="2" t="s">
        <v>27</v>
      </c>
      <c r="D1140" s="2" t="s">
        <v>33</v>
      </c>
      <c r="E1140" s="2" t="s">
        <v>32</v>
      </c>
      <c r="F1140" s="2" t="s">
        <v>2828</v>
      </c>
      <c r="G1140" s="2" t="s">
        <v>3</v>
      </c>
      <c r="H1140" s="2" t="s">
        <v>3535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1">
        <v>459501914.83999997</v>
      </c>
      <c r="R1140" s="1">
        <v>0</v>
      </c>
      <c r="S1140" s="1">
        <v>276863135</v>
      </c>
      <c r="T1140" s="1">
        <v>0</v>
      </c>
      <c r="U1140" s="2" t="s">
        <v>0</v>
      </c>
      <c r="V1140" s="1">
        <v>0</v>
      </c>
      <c r="W1140" s="1">
        <v>157447224</v>
      </c>
      <c r="X1140" s="2" t="s">
        <v>9</v>
      </c>
      <c r="Y1140" s="1">
        <v>25191555.840000004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41" t="s">
        <v>1</v>
      </c>
      <c r="AN1140" s="2" t="s">
        <v>1</v>
      </c>
      <c r="AO1140" s="141" t="s">
        <v>1</v>
      </c>
      <c r="AP1140" s="2" t="s">
        <v>1</v>
      </c>
      <c r="AQ1140" s="4">
        <v>0</v>
      </c>
    </row>
    <row r="1141" spans="1:43" ht="15" customHeight="1" x14ac:dyDescent="0.25">
      <c r="A1141" s="2" t="s">
        <v>254</v>
      </c>
      <c r="B1141" s="47">
        <v>44393</v>
      </c>
      <c r="C1141" s="2" t="s">
        <v>6</v>
      </c>
      <c r="D1141" s="2" t="s">
        <v>33</v>
      </c>
      <c r="E1141" s="2" t="s">
        <v>204</v>
      </c>
      <c r="F1141" s="2" t="s">
        <v>1556</v>
      </c>
      <c r="G1141" s="2" t="s">
        <v>3</v>
      </c>
      <c r="H1141" s="2" t="s">
        <v>3536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1035</v>
      </c>
      <c r="P1141" s="2" t="s">
        <v>1036</v>
      </c>
      <c r="Q1141" s="1">
        <v>378000000</v>
      </c>
      <c r="R1141" s="1">
        <v>0</v>
      </c>
      <c r="S1141" s="1">
        <v>378000000</v>
      </c>
      <c r="T1141" s="1">
        <v>0</v>
      </c>
      <c r="U1141" s="2" t="s">
        <v>0</v>
      </c>
      <c r="V1141" s="1">
        <v>0</v>
      </c>
      <c r="W1141" s="1">
        <v>0</v>
      </c>
      <c r="X1141" s="2" t="s">
        <v>0</v>
      </c>
      <c r="Y1141" s="1">
        <v>0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41" t="s">
        <v>1</v>
      </c>
      <c r="AN1141" s="2" t="s">
        <v>1</v>
      </c>
      <c r="AO1141" s="141" t="s">
        <v>1</v>
      </c>
      <c r="AP1141" s="2" t="s">
        <v>1</v>
      </c>
      <c r="AQ1141" s="4">
        <v>0</v>
      </c>
    </row>
    <row r="1142" spans="1:43" ht="15" customHeight="1" x14ac:dyDescent="0.25">
      <c r="A1142" s="2" t="s">
        <v>253</v>
      </c>
      <c r="B1142" s="47">
        <v>44393</v>
      </c>
      <c r="C1142" s="2" t="s">
        <v>6</v>
      </c>
      <c r="D1142" s="2" t="s">
        <v>33</v>
      </c>
      <c r="E1142" s="2" t="s">
        <v>204</v>
      </c>
      <c r="F1142" s="2" t="s">
        <v>1556</v>
      </c>
      <c r="G1142" s="2" t="s">
        <v>3</v>
      </c>
      <c r="H1142" s="2" t="s">
        <v>3537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682735886.55999994</v>
      </c>
      <c r="R1142" s="1">
        <v>0</v>
      </c>
      <c r="S1142" s="1">
        <v>512378326</v>
      </c>
      <c r="T1142" s="1">
        <v>0</v>
      </c>
      <c r="U1142" s="2" t="s">
        <v>0</v>
      </c>
      <c r="V1142" s="1">
        <v>0</v>
      </c>
      <c r="W1142" s="1">
        <v>146859966</v>
      </c>
      <c r="X1142" s="2" t="s">
        <v>9</v>
      </c>
      <c r="Y1142" s="1">
        <v>23497594.559999999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41" t="s">
        <v>1</v>
      </c>
      <c r="AN1142" s="2" t="s">
        <v>1</v>
      </c>
      <c r="AO1142" s="141" t="s">
        <v>1</v>
      </c>
      <c r="AP1142" s="2" t="s">
        <v>1</v>
      </c>
      <c r="AQ1142" s="4">
        <v>0</v>
      </c>
    </row>
    <row r="1143" spans="1:43" ht="15" customHeight="1" x14ac:dyDescent="0.25">
      <c r="A1143" s="2" t="s">
        <v>252</v>
      </c>
      <c r="B1143" s="47">
        <v>44393</v>
      </c>
      <c r="C1143" s="2" t="s">
        <v>6</v>
      </c>
      <c r="D1143" s="2" t="s">
        <v>33</v>
      </c>
      <c r="E1143" s="2" t="s">
        <v>204</v>
      </c>
      <c r="F1143" s="2" t="s">
        <v>1556</v>
      </c>
      <c r="G1143" s="2" t="s">
        <v>3</v>
      </c>
      <c r="H1143" s="2" t="s">
        <v>3538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3317804933.4399996</v>
      </c>
      <c r="R1143" s="1">
        <v>0</v>
      </c>
      <c r="S1143" s="1">
        <v>2569651294</v>
      </c>
      <c r="T1143" s="1">
        <v>0</v>
      </c>
      <c r="U1143" s="2" t="s">
        <v>0</v>
      </c>
      <c r="V1143" s="1">
        <v>0</v>
      </c>
      <c r="W1143" s="1">
        <v>644960034</v>
      </c>
      <c r="X1143" s="2" t="s">
        <v>0</v>
      </c>
      <c r="Y1143" s="1">
        <v>103193605.44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41" t="s">
        <v>1</v>
      </c>
      <c r="AN1143" s="2" t="s">
        <v>1</v>
      </c>
      <c r="AO1143" s="141" t="s">
        <v>1</v>
      </c>
      <c r="AP1143" s="2" t="s">
        <v>1</v>
      </c>
      <c r="AQ1143" s="4">
        <v>0</v>
      </c>
    </row>
    <row r="1144" spans="1:43" ht="15" customHeight="1" x14ac:dyDescent="0.25">
      <c r="A1144" s="2" t="s">
        <v>250</v>
      </c>
      <c r="B1144" s="47">
        <v>44393</v>
      </c>
      <c r="C1144" s="2" t="s">
        <v>27</v>
      </c>
      <c r="D1144" s="2" t="s">
        <v>26</v>
      </c>
      <c r="E1144" s="2" t="s">
        <v>251</v>
      </c>
      <c r="F1144" s="2" t="s">
        <v>3539</v>
      </c>
      <c r="G1144" s="2" t="s">
        <v>3</v>
      </c>
      <c r="H1144" s="2" t="s">
        <v>3540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1633482723.77</v>
      </c>
      <c r="R1144" s="1">
        <v>0</v>
      </c>
      <c r="S1144" s="1">
        <v>1076464355.9300001</v>
      </c>
      <c r="T1144" s="1">
        <v>0</v>
      </c>
      <c r="U1144" s="2" t="s">
        <v>0</v>
      </c>
      <c r="V1144" s="1">
        <v>0</v>
      </c>
      <c r="W1144" s="1">
        <v>472948524</v>
      </c>
      <c r="X1144" s="2" t="s">
        <v>9</v>
      </c>
      <c r="Y1144" s="1">
        <v>75671763.840000004</v>
      </c>
      <c r="Z1144" s="1">
        <v>0</v>
      </c>
      <c r="AA1144" s="2" t="s">
        <v>0</v>
      </c>
      <c r="AB1144" s="1">
        <v>0</v>
      </c>
      <c r="AC1144" s="1">
        <v>7776000</v>
      </c>
      <c r="AD1144" s="2" t="s">
        <v>270</v>
      </c>
      <c r="AE1144" s="1">
        <v>622080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41" t="s">
        <v>1</v>
      </c>
      <c r="AN1144" s="2" t="s">
        <v>1</v>
      </c>
      <c r="AO1144" s="141" t="s">
        <v>1</v>
      </c>
      <c r="AP1144" s="2" t="s">
        <v>1</v>
      </c>
      <c r="AQ1144" s="4">
        <v>0</v>
      </c>
    </row>
    <row r="1145" spans="1:43" ht="15" customHeight="1" x14ac:dyDescent="0.25">
      <c r="A1145" s="2" t="s">
        <v>249</v>
      </c>
      <c r="B1145" s="47">
        <v>44393</v>
      </c>
      <c r="C1145" s="2" t="s">
        <v>6</v>
      </c>
      <c r="D1145" s="2" t="s">
        <v>26</v>
      </c>
      <c r="E1145" s="2" t="s">
        <v>198</v>
      </c>
      <c r="F1145" s="2" t="s">
        <v>3541</v>
      </c>
      <c r="G1145" s="2" t="s">
        <v>3</v>
      </c>
      <c r="H1145" s="2" t="s">
        <v>3542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2909</v>
      </c>
      <c r="P1145" s="2" t="s">
        <v>2910</v>
      </c>
      <c r="Q1145" s="1">
        <v>630000000</v>
      </c>
      <c r="R1145" s="1">
        <v>0</v>
      </c>
      <c r="S1145" s="1">
        <v>630000000</v>
      </c>
      <c r="T1145" s="1">
        <v>0</v>
      </c>
      <c r="U1145" s="2" t="s">
        <v>0</v>
      </c>
      <c r="V1145" s="1">
        <v>0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41" t="s">
        <v>1</v>
      </c>
      <c r="AN1145" s="2" t="s">
        <v>1</v>
      </c>
      <c r="AO1145" s="141" t="s">
        <v>1</v>
      </c>
      <c r="AP1145" s="2" t="s">
        <v>1</v>
      </c>
      <c r="AQ1145" s="4">
        <v>0</v>
      </c>
    </row>
    <row r="1146" spans="1:43" ht="15" customHeight="1" x14ac:dyDescent="0.25">
      <c r="A1146" s="2" t="s">
        <v>248</v>
      </c>
      <c r="B1146" s="47">
        <v>44393</v>
      </c>
      <c r="C1146" s="2" t="s">
        <v>6</v>
      </c>
      <c r="D1146" s="2" t="s">
        <v>26</v>
      </c>
      <c r="E1146" s="2" t="s">
        <v>198</v>
      </c>
      <c r="F1146" s="2" t="s">
        <v>3541</v>
      </c>
      <c r="G1146" s="2" t="s">
        <v>3</v>
      </c>
      <c r="H1146" s="2" t="s">
        <v>3543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2468</v>
      </c>
      <c r="P1146" s="2" t="s">
        <v>2469</v>
      </c>
      <c r="Q1146" s="1">
        <v>401775243.83999997</v>
      </c>
      <c r="R1146" s="1">
        <v>0</v>
      </c>
      <c r="S1146" s="1">
        <v>364080726</v>
      </c>
      <c r="T1146" s="1">
        <v>32495274</v>
      </c>
      <c r="U1146" s="2" t="s">
        <v>9</v>
      </c>
      <c r="V1146" s="1">
        <v>5199243.84</v>
      </c>
      <c r="W1146" s="1">
        <v>0</v>
      </c>
      <c r="X1146" s="2" t="s">
        <v>0</v>
      </c>
      <c r="Y1146" s="1">
        <v>0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41" t="s">
        <v>1</v>
      </c>
      <c r="AN1146" s="2" t="s">
        <v>1</v>
      </c>
      <c r="AO1146" s="141" t="s">
        <v>1</v>
      </c>
      <c r="AP1146" s="2" t="s">
        <v>1</v>
      </c>
      <c r="AQ1146" s="4">
        <v>0</v>
      </c>
    </row>
    <row r="1147" spans="1:43" ht="15" customHeight="1" x14ac:dyDescent="0.25">
      <c r="A1147" s="2" t="s">
        <v>247</v>
      </c>
      <c r="B1147" s="47">
        <v>44393</v>
      </c>
      <c r="C1147" s="2" t="s">
        <v>6</v>
      </c>
      <c r="D1147" s="2" t="s">
        <v>26</v>
      </c>
      <c r="E1147" s="2" t="s">
        <v>198</v>
      </c>
      <c r="F1147" s="2" t="s">
        <v>3541</v>
      </c>
      <c r="G1147" s="2" t="s">
        <v>3</v>
      </c>
      <c r="H1147" s="2" t="s">
        <v>3544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600844653.60000002</v>
      </c>
      <c r="R1147" s="1">
        <v>0</v>
      </c>
      <c r="S1147" s="1">
        <v>498304644</v>
      </c>
      <c r="T1147" s="1">
        <v>0</v>
      </c>
      <c r="U1147" s="2" t="s">
        <v>0</v>
      </c>
      <c r="V1147" s="1">
        <v>0</v>
      </c>
      <c r="W1147" s="1">
        <v>88396560</v>
      </c>
      <c r="X1147" s="2" t="s">
        <v>9</v>
      </c>
      <c r="Y1147" s="1">
        <v>14143449.6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41" t="s">
        <v>1</v>
      </c>
      <c r="AN1147" s="2" t="s">
        <v>1</v>
      </c>
      <c r="AO1147" s="141" t="s">
        <v>1</v>
      </c>
      <c r="AP1147" s="2" t="s">
        <v>1</v>
      </c>
      <c r="AQ1147" s="4">
        <v>0</v>
      </c>
    </row>
    <row r="1148" spans="1:43" ht="15" customHeight="1" x14ac:dyDescent="0.25">
      <c r="A1148" s="2" t="s">
        <v>246</v>
      </c>
      <c r="B1148" s="47">
        <v>44393</v>
      </c>
      <c r="C1148" s="2" t="s">
        <v>6</v>
      </c>
      <c r="D1148" s="2" t="s">
        <v>26</v>
      </c>
      <c r="E1148" s="2" t="s">
        <v>198</v>
      </c>
      <c r="F1148" s="2" t="s">
        <v>3541</v>
      </c>
      <c r="G1148" s="2" t="s">
        <v>3</v>
      </c>
      <c r="H1148" s="2" t="s">
        <v>3545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397522506.24000001</v>
      </c>
      <c r="R1148" s="1">
        <v>0</v>
      </c>
      <c r="S1148" s="1">
        <v>336094632</v>
      </c>
      <c r="T1148" s="1">
        <v>0</v>
      </c>
      <c r="U1148" s="2" t="s">
        <v>0</v>
      </c>
      <c r="V1148" s="1">
        <v>0</v>
      </c>
      <c r="W1148" s="1">
        <v>52955064</v>
      </c>
      <c r="X1148" s="2" t="s">
        <v>9</v>
      </c>
      <c r="Y1148" s="1">
        <v>8472810.2400000002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41" t="s">
        <v>1</v>
      </c>
      <c r="AN1148" s="2" t="s">
        <v>1</v>
      </c>
      <c r="AO1148" s="141" t="s">
        <v>1</v>
      </c>
      <c r="AP1148" s="2" t="s">
        <v>1</v>
      </c>
      <c r="AQ1148" s="4">
        <v>0</v>
      </c>
    </row>
    <row r="1149" spans="1:43" ht="15" customHeight="1" x14ac:dyDescent="0.25">
      <c r="A1149" s="2" t="s">
        <v>245</v>
      </c>
      <c r="B1149" s="47">
        <v>44393</v>
      </c>
      <c r="C1149" s="2" t="s">
        <v>6</v>
      </c>
      <c r="D1149" s="2" t="s">
        <v>26</v>
      </c>
      <c r="E1149" s="2" t="s">
        <v>198</v>
      </c>
      <c r="F1149" s="2" t="s">
        <v>3541</v>
      </c>
      <c r="G1149" s="2" t="s">
        <v>3</v>
      </c>
      <c r="H1149" s="2" t="s">
        <v>3546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2663028867.46</v>
      </c>
      <c r="R1149" s="1">
        <v>0</v>
      </c>
      <c r="S1149" s="1">
        <v>2052921104</v>
      </c>
      <c r="T1149" s="1">
        <v>0</v>
      </c>
      <c r="U1149" s="2" t="s">
        <v>0</v>
      </c>
      <c r="V1149" s="1">
        <v>0</v>
      </c>
      <c r="W1149" s="1">
        <v>525954968.5</v>
      </c>
      <c r="X1149" s="2" t="s">
        <v>0</v>
      </c>
      <c r="Y1149" s="1">
        <v>84152794.959999993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41" t="s">
        <v>1</v>
      </c>
      <c r="AN1149" s="2" t="s">
        <v>1</v>
      </c>
      <c r="AO1149" s="141" t="s">
        <v>1</v>
      </c>
      <c r="AP1149" s="2" t="s">
        <v>1</v>
      </c>
      <c r="AQ1149" s="4">
        <v>0</v>
      </c>
    </row>
    <row r="1150" spans="1:43" ht="15" customHeight="1" x14ac:dyDescent="0.25">
      <c r="A1150" s="2" t="s">
        <v>244</v>
      </c>
      <c r="B1150" s="47">
        <v>44393</v>
      </c>
      <c r="C1150" s="2" t="s">
        <v>27</v>
      </c>
      <c r="D1150" s="2" t="s">
        <v>24</v>
      </c>
      <c r="E1150" s="2" t="s">
        <v>356</v>
      </c>
      <c r="F1150" s="2" t="s">
        <v>1015</v>
      </c>
      <c r="G1150" s="2" t="s">
        <v>3</v>
      </c>
      <c r="H1150" s="2" t="s">
        <v>3547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956</v>
      </c>
      <c r="P1150" s="2" t="s">
        <v>957</v>
      </c>
      <c r="Q1150" s="1">
        <v>10185221.220000001</v>
      </c>
      <c r="R1150" s="1">
        <v>0</v>
      </c>
      <c r="S1150" s="1">
        <v>10185221.220000001</v>
      </c>
      <c r="T1150" s="1">
        <v>0</v>
      </c>
      <c r="U1150" s="2" t="s">
        <v>0</v>
      </c>
      <c r="V1150" s="1">
        <v>0</v>
      </c>
      <c r="W1150" s="1">
        <v>0</v>
      </c>
      <c r="X1150" s="2" t="s">
        <v>0</v>
      </c>
      <c r="Y1150" s="1">
        <v>0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41" t="s">
        <v>1</v>
      </c>
      <c r="AN1150" s="2" t="s">
        <v>1</v>
      </c>
      <c r="AO1150" s="141" t="s">
        <v>1</v>
      </c>
      <c r="AP1150" s="2" t="s">
        <v>1</v>
      </c>
      <c r="AQ1150" s="4">
        <v>0</v>
      </c>
    </row>
    <row r="1151" spans="1:43" ht="15" customHeight="1" x14ac:dyDescent="0.25">
      <c r="A1151" s="2" t="s">
        <v>243</v>
      </c>
      <c r="B1151" s="47">
        <v>44393</v>
      </c>
      <c r="C1151" s="2" t="s">
        <v>27</v>
      </c>
      <c r="D1151" s="2" t="s">
        <v>24</v>
      </c>
      <c r="E1151" s="2" t="s">
        <v>356</v>
      </c>
      <c r="F1151" s="2" t="s">
        <v>1014</v>
      </c>
      <c r="G1151" s="2" t="s">
        <v>3</v>
      </c>
      <c r="H1151" s="2" t="s">
        <v>3548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</v>
      </c>
      <c r="P1151" s="2" t="s">
        <v>1</v>
      </c>
      <c r="Q1151" s="1">
        <v>1338066459.5299997</v>
      </c>
      <c r="R1151" s="1">
        <v>0</v>
      </c>
      <c r="S1151" s="1">
        <v>915025789.82999992</v>
      </c>
      <c r="T1151" s="1">
        <v>0</v>
      </c>
      <c r="U1151" s="2" t="s">
        <v>0</v>
      </c>
      <c r="V1151" s="1">
        <v>0</v>
      </c>
      <c r="W1151" s="1">
        <v>364690232.5</v>
      </c>
      <c r="X1151" s="2" t="s">
        <v>9</v>
      </c>
      <c r="Y1151" s="1">
        <v>58350437.200000003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41" t="s">
        <v>1</v>
      </c>
      <c r="AN1151" s="2" t="s">
        <v>1</v>
      </c>
      <c r="AO1151" s="141" t="s">
        <v>1</v>
      </c>
      <c r="AP1151" s="2" t="s">
        <v>1</v>
      </c>
      <c r="AQ1151" s="4">
        <v>0</v>
      </c>
    </row>
    <row r="1152" spans="1:43" ht="15" customHeight="1" x14ac:dyDescent="0.25">
      <c r="A1152" s="2" t="s">
        <v>242</v>
      </c>
      <c r="B1152" s="47">
        <v>44393</v>
      </c>
      <c r="C1152" s="2" t="s">
        <v>27</v>
      </c>
      <c r="D1152" s="2" t="s">
        <v>24</v>
      </c>
      <c r="E1152" s="2" t="s">
        <v>356</v>
      </c>
      <c r="F1152" s="2" t="s">
        <v>1014</v>
      </c>
      <c r="G1152" s="2" t="s">
        <v>3</v>
      </c>
      <c r="H1152" s="2" t="s">
        <v>3549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2377249958.1399999</v>
      </c>
      <c r="R1152" s="1">
        <v>0</v>
      </c>
      <c r="S1152" s="1">
        <v>1506416254.54</v>
      </c>
      <c r="T1152" s="1">
        <v>0</v>
      </c>
      <c r="U1152" s="2" t="s">
        <v>0</v>
      </c>
      <c r="V1152" s="1">
        <v>0</v>
      </c>
      <c r="W1152" s="1">
        <v>750718710</v>
      </c>
      <c r="X1152" s="2" t="s">
        <v>0</v>
      </c>
      <c r="Y1152" s="1">
        <v>120114993.60000001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41" t="s">
        <v>1</v>
      </c>
      <c r="AN1152" s="2" t="s">
        <v>1</v>
      </c>
      <c r="AO1152" s="141" t="s">
        <v>1</v>
      </c>
      <c r="AP1152" s="2" t="s">
        <v>1</v>
      </c>
      <c r="AQ1152" s="4">
        <v>0</v>
      </c>
    </row>
    <row r="1153" spans="1:44" ht="15" customHeight="1" x14ac:dyDescent="0.25">
      <c r="A1153" s="2" t="s">
        <v>241</v>
      </c>
      <c r="B1153" s="47">
        <v>44393</v>
      </c>
      <c r="C1153" s="2" t="s">
        <v>6</v>
      </c>
      <c r="D1153" s="2" t="s">
        <v>24</v>
      </c>
      <c r="E1153" s="2" t="s">
        <v>194</v>
      </c>
      <c r="F1153" s="2" t="s">
        <v>1065</v>
      </c>
      <c r="G1153" s="2" t="s">
        <v>3</v>
      </c>
      <c r="H1153" s="2" t="s">
        <v>3550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1336</v>
      </c>
      <c r="P1153" s="2" t="s">
        <v>3551</v>
      </c>
      <c r="Q1153" s="1">
        <v>26248536</v>
      </c>
      <c r="R1153" s="1">
        <v>0</v>
      </c>
      <c r="S1153" s="1">
        <v>18456120</v>
      </c>
      <c r="T1153" s="1">
        <v>6717600</v>
      </c>
      <c r="U1153" s="2" t="s">
        <v>9</v>
      </c>
      <c r="V1153" s="1">
        <v>1074816</v>
      </c>
      <c r="W1153" s="1">
        <v>0</v>
      </c>
      <c r="X1153" s="2" t="s">
        <v>0</v>
      </c>
      <c r="Y1153" s="1">
        <v>0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41" t="s">
        <v>1</v>
      </c>
      <c r="AN1153" s="2" t="s">
        <v>1</v>
      </c>
      <c r="AO1153" s="141" t="s">
        <v>1</v>
      </c>
      <c r="AP1153" s="2" t="s">
        <v>1</v>
      </c>
      <c r="AQ1153" s="4">
        <v>0</v>
      </c>
    </row>
    <row r="1154" spans="1:44" ht="15" customHeight="1" x14ac:dyDescent="0.25">
      <c r="A1154" s="2" t="s">
        <v>240</v>
      </c>
      <c r="B1154" s="47">
        <v>44393</v>
      </c>
      <c r="C1154" s="2" t="s">
        <v>6</v>
      </c>
      <c r="D1154" s="2" t="s">
        <v>24</v>
      </c>
      <c r="E1154" s="2" t="s">
        <v>194</v>
      </c>
      <c r="F1154" s="2" t="s">
        <v>1065</v>
      </c>
      <c r="G1154" s="2" t="s">
        <v>13</v>
      </c>
      <c r="H1154" s="2" t="s">
        <v>1</v>
      </c>
      <c r="I1154" s="1" t="s">
        <v>3552</v>
      </c>
      <c r="J1154" s="1" t="s">
        <v>1</v>
      </c>
      <c r="K1154" s="1" t="s">
        <v>3553</v>
      </c>
      <c r="L1154" s="1" t="s">
        <v>3505</v>
      </c>
      <c r="M1154" s="1">
        <v>33974179.200000003</v>
      </c>
      <c r="N1154" s="2" t="s">
        <v>12</v>
      </c>
      <c r="O1154" s="2" t="s">
        <v>3554</v>
      </c>
      <c r="P1154" s="2" t="s">
        <v>3555</v>
      </c>
      <c r="Q1154" s="1">
        <v>-10800000</v>
      </c>
      <c r="R1154" s="1">
        <v>0</v>
      </c>
      <c r="S1154" s="1">
        <v>-10800000</v>
      </c>
      <c r="T1154" s="1">
        <v>0</v>
      </c>
      <c r="U1154" s="2" t="s">
        <v>0</v>
      </c>
      <c r="V1154" s="1">
        <v>0</v>
      </c>
      <c r="W1154" s="1">
        <v>0</v>
      </c>
      <c r="X1154" s="2" t="s">
        <v>0</v>
      </c>
      <c r="Y1154" s="1">
        <v>0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41" t="s">
        <v>1</v>
      </c>
      <c r="AN1154" s="2" t="s">
        <v>1</v>
      </c>
      <c r="AO1154" s="141" t="s">
        <v>1</v>
      </c>
      <c r="AP1154" s="2" t="s">
        <v>1</v>
      </c>
      <c r="AQ1154" s="4">
        <v>0</v>
      </c>
    </row>
    <row r="1155" spans="1:44" ht="15" customHeight="1" x14ac:dyDescent="0.25">
      <c r="A1155" s="2" t="s">
        <v>239</v>
      </c>
      <c r="B1155" s="47">
        <v>44393</v>
      </c>
      <c r="C1155" s="2" t="s">
        <v>6</v>
      </c>
      <c r="D1155" s="2" t="s">
        <v>24</v>
      </c>
      <c r="E1155" s="2" t="s">
        <v>194</v>
      </c>
      <c r="F1155" s="2" t="s">
        <v>1065</v>
      </c>
      <c r="G1155" s="2" t="s">
        <v>3</v>
      </c>
      <c r="H1155" s="2" t="s">
        <v>3556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3239870073.6100001</v>
      </c>
      <c r="R1155" s="1">
        <v>0</v>
      </c>
      <c r="S1155" s="1">
        <v>2307527592.73</v>
      </c>
      <c r="T1155" s="1">
        <v>0</v>
      </c>
      <c r="U1155" s="2" t="s">
        <v>0</v>
      </c>
      <c r="V1155" s="1">
        <v>0</v>
      </c>
      <c r="W1155" s="1">
        <v>803743518</v>
      </c>
      <c r="X1155" s="2" t="s">
        <v>0</v>
      </c>
      <c r="Y1155" s="1">
        <v>128598962.88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41" t="s">
        <v>1</v>
      </c>
      <c r="AN1155" s="2" t="s">
        <v>1</v>
      </c>
      <c r="AO1155" s="141" t="s">
        <v>1</v>
      </c>
      <c r="AP1155" s="2" t="s">
        <v>1</v>
      </c>
      <c r="AQ1155" s="4">
        <v>0</v>
      </c>
    </row>
    <row r="1156" spans="1:44" ht="15" customHeight="1" x14ac:dyDescent="0.25">
      <c r="A1156" s="2" t="s">
        <v>238</v>
      </c>
      <c r="B1156" s="47">
        <v>44393</v>
      </c>
      <c r="C1156" s="2" t="s">
        <v>6</v>
      </c>
      <c r="D1156" s="2" t="s">
        <v>24</v>
      </c>
      <c r="E1156" s="2" t="s">
        <v>194</v>
      </c>
      <c r="F1156" s="2" t="s">
        <v>1065</v>
      </c>
      <c r="G1156" s="2" t="s">
        <v>3</v>
      </c>
      <c r="H1156" s="2" t="s">
        <v>3557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1">
        <v>286549826.89999998</v>
      </c>
      <c r="R1156" s="1">
        <v>0</v>
      </c>
      <c r="S1156" s="1">
        <v>217497924</v>
      </c>
      <c r="T1156" s="1">
        <v>0</v>
      </c>
      <c r="U1156" s="2" t="s">
        <v>0</v>
      </c>
      <c r="V1156" s="1">
        <v>0</v>
      </c>
      <c r="W1156" s="1">
        <v>59527502.5</v>
      </c>
      <c r="X1156" s="2" t="s">
        <v>9</v>
      </c>
      <c r="Y1156" s="1">
        <v>9524400.4000000004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41" t="s">
        <v>1</v>
      </c>
      <c r="AN1156" s="2" t="s">
        <v>1</v>
      </c>
      <c r="AO1156" s="141" t="s">
        <v>1</v>
      </c>
      <c r="AP1156" s="2" t="s">
        <v>1</v>
      </c>
      <c r="AQ1156" s="4">
        <v>0</v>
      </c>
    </row>
    <row r="1157" spans="1:44" ht="15" customHeight="1" x14ac:dyDescent="0.25">
      <c r="A1157" s="2" t="s">
        <v>237</v>
      </c>
      <c r="B1157" s="47">
        <v>44393</v>
      </c>
      <c r="C1157" s="2" t="s">
        <v>6</v>
      </c>
      <c r="D1157" s="2" t="s">
        <v>22</v>
      </c>
      <c r="E1157" s="2" t="s">
        <v>192</v>
      </c>
      <c r="F1157" s="2" t="s">
        <v>3558</v>
      </c>
      <c r="G1157" s="2" t="s">
        <v>3</v>
      </c>
      <c r="H1157" s="2" t="s">
        <v>3559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5114870768.7199993</v>
      </c>
      <c r="R1157" s="1">
        <v>0</v>
      </c>
      <c r="S1157" s="1">
        <v>3776384437.9799995</v>
      </c>
      <c r="T1157" s="1">
        <v>0</v>
      </c>
      <c r="U1157" s="2" t="s">
        <v>0</v>
      </c>
      <c r="V1157" s="1">
        <v>0</v>
      </c>
      <c r="W1157" s="1">
        <v>1153867526.5</v>
      </c>
      <c r="X1157" s="2" t="s">
        <v>9</v>
      </c>
      <c r="Y1157" s="1">
        <v>184618804.24000001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41" t="s">
        <v>1</v>
      </c>
      <c r="AN1157" s="2" t="s">
        <v>1</v>
      </c>
      <c r="AO1157" s="141" t="s">
        <v>1</v>
      </c>
      <c r="AP1157" s="2" t="s">
        <v>1</v>
      </c>
      <c r="AQ1157" s="4">
        <v>0</v>
      </c>
    </row>
    <row r="1158" spans="1:44" ht="15" customHeight="1" x14ac:dyDescent="0.25">
      <c r="A1158" s="2" t="s">
        <v>236</v>
      </c>
      <c r="B1158" s="47">
        <v>44393</v>
      </c>
      <c r="C1158" s="2" t="s">
        <v>27</v>
      </c>
      <c r="D1158" s="2" t="s">
        <v>901</v>
      </c>
      <c r="E1158" s="2" t="s">
        <v>905</v>
      </c>
      <c r="F1158" s="2" t="s">
        <v>3560</v>
      </c>
      <c r="G1158" s="2" t="s">
        <v>3</v>
      </c>
      <c r="H1158" s="2" t="s">
        <v>3561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155703744</v>
      </c>
      <c r="R1158" s="1">
        <v>0</v>
      </c>
      <c r="S1158" s="1">
        <v>9360000</v>
      </c>
      <c r="T1158" s="1">
        <v>0</v>
      </c>
      <c r="U1158" s="2" t="s">
        <v>0</v>
      </c>
      <c r="V1158" s="1">
        <v>0</v>
      </c>
      <c r="W1158" s="1">
        <v>126158400</v>
      </c>
      <c r="X1158" s="2" t="s">
        <v>9</v>
      </c>
      <c r="Y1158" s="1">
        <v>20185344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41" t="s">
        <v>1</v>
      </c>
      <c r="AN1158" s="2" t="s">
        <v>1</v>
      </c>
      <c r="AO1158" s="141" t="s">
        <v>1</v>
      </c>
      <c r="AP1158" s="2" t="s">
        <v>1</v>
      </c>
      <c r="AQ1158" s="4">
        <v>0</v>
      </c>
    </row>
    <row r="1159" spans="1:44" ht="15" customHeight="1" x14ac:dyDescent="0.25">
      <c r="A1159" s="2" t="s">
        <v>235</v>
      </c>
      <c r="B1159" s="47">
        <v>44393</v>
      </c>
      <c r="C1159" s="2" t="s">
        <v>6</v>
      </c>
      <c r="D1159" s="2" t="s">
        <v>901</v>
      </c>
      <c r="E1159" s="2" t="s">
        <v>902</v>
      </c>
      <c r="F1159" s="2" t="s">
        <v>3562</v>
      </c>
      <c r="G1159" s="2" t="s">
        <v>3</v>
      </c>
      <c r="H1159" s="2" t="s">
        <v>3563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3693004730.7199998</v>
      </c>
      <c r="R1159" s="1">
        <v>0</v>
      </c>
      <c r="S1159" s="1">
        <v>2914663184</v>
      </c>
      <c r="T1159" s="1">
        <v>0</v>
      </c>
      <c r="U1159" s="2" t="s">
        <v>0</v>
      </c>
      <c r="V1159" s="1">
        <v>0</v>
      </c>
      <c r="W1159" s="1">
        <v>670984092</v>
      </c>
      <c r="X1159" s="2" t="s">
        <v>9</v>
      </c>
      <c r="Y1159" s="1">
        <v>107357454.72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41" t="s">
        <v>1</v>
      </c>
      <c r="AN1159" s="2" t="s">
        <v>1</v>
      </c>
      <c r="AO1159" s="141" t="s">
        <v>1</v>
      </c>
      <c r="AP1159" s="2" t="s">
        <v>1</v>
      </c>
      <c r="AQ1159" s="4">
        <v>0</v>
      </c>
    </row>
    <row r="1160" spans="1:44" ht="15" customHeight="1" x14ac:dyDescent="0.25">
      <c r="A1160" s="2" t="s">
        <v>234</v>
      </c>
      <c r="B1160" s="47">
        <v>44393</v>
      </c>
      <c r="C1160" s="2" t="s">
        <v>6</v>
      </c>
      <c r="D1160" s="2" t="s">
        <v>19</v>
      </c>
      <c r="E1160" s="2" t="s">
        <v>185</v>
      </c>
      <c r="F1160" s="2" t="s">
        <v>1089</v>
      </c>
      <c r="G1160" s="2" t="s">
        <v>3</v>
      </c>
      <c r="H1160" s="2" t="s">
        <v>3564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3565</v>
      </c>
      <c r="P1160" s="2" t="s">
        <v>3566</v>
      </c>
      <c r="Q1160" s="1">
        <v>13300560</v>
      </c>
      <c r="R1160" s="1">
        <v>0</v>
      </c>
      <c r="S1160" s="1">
        <v>0</v>
      </c>
      <c r="T1160" s="1">
        <v>11466000</v>
      </c>
      <c r="U1160" s="2" t="s">
        <v>9</v>
      </c>
      <c r="V1160" s="1">
        <v>1834560</v>
      </c>
      <c r="W1160" s="1">
        <v>0</v>
      </c>
      <c r="X1160" s="2" t="s">
        <v>0</v>
      </c>
      <c r="Y1160" s="1">
        <v>0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41" t="s">
        <v>1</v>
      </c>
      <c r="AN1160" s="2" t="s">
        <v>1</v>
      </c>
      <c r="AO1160" s="141" t="s">
        <v>1</v>
      </c>
      <c r="AP1160" s="2" t="s">
        <v>1</v>
      </c>
      <c r="AQ1160" s="4">
        <v>0</v>
      </c>
    </row>
    <row r="1161" spans="1:44" ht="15" customHeight="1" x14ac:dyDescent="0.25">
      <c r="A1161" s="2" t="s">
        <v>233</v>
      </c>
      <c r="B1161" s="47">
        <v>44393</v>
      </c>
      <c r="C1161" s="2" t="s">
        <v>6</v>
      </c>
      <c r="D1161" s="2" t="s">
        <v>19</v>
      </c>
      <c r="E1161" s="2" t="s">
        <v>185</v>
      </c>
      <c r="F1161" s="2" t="s">
        <v>1089</v>
      </c>
      <c r="G1161" s="2" t="s">
        <v>3</v>
      </c>
      <c r="H1161" s="2" t="s">
        <v>3567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2758897697.2599998</v>
      </c>
      <c r="R1161" s="1">
        <v>0</v>
      </c>
      <c r="S1161" s="1">
        <v>2069513863.98</v>
      </c>
      <c r="T1161" s="1">
        <v>0</v>
      </c>
      <c r="U1161" s="2" t="s">
        <v>0</v>
      </c>
      <c r="V1161" s="1">
        <v>0</v>
      </c>
      <c r="W1161" s="1">
        <v>594296408</v>
      </c>
      <c r="X1161" s="2" t="s">
        <v>9</v>
      </c>
      <c r="Y1161" s="1">
        <v>95087425.280000001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41" t="s">
        <v>1</v>
      </c>
      <c r="AN1161" s="2" t="s">
        <v>1</v>
      </c>
      <c r="AO1161" s="141" t="s">
        <v>1</v>
      </c>
      <c r="AP1161" s="2" t="s">
        <v>1</v>
      </c>
      <c r="AQ1161" s="4">
        <v>0</v>
      </c>
    </row>
    <row r="1162" spans="1:44" ht="15" customHeight="1" x14ac:dyDescent="0.25">
      <c r="A1162" s="2" t="s">
        <v>232</v>
      </c>
      <c r="B1162" s="47">
        <v>44393</v>
      </c>
      <c r="C1162" s="2" t="s">
        <v>6</v>
      </c>
      <c r="D1162" s="2" t="s">
        <v>17</v>
      </c>
      <c r="E1162" s="2" t="s">
        <v>183</v>
      </c>
      <c r="F1162" s="2" t="s">
        <v>3568</v>
      </c>
      <c r="G1162" s="2" t="s">
        <v>3</v>
      </c>
      <c r="H1162" s="2" t="s">
        <v>3569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1973400136.98</v>
      </c>
      <c r="R1162" s="1">
        <v>0</v>
      </c>
      <c r="S1162" s="1">
        <v>1427893882.48</v>
      </c>
      <c r="T1162" s="1">
        <v>0</v>
      </c>
      <c r="U1162" s="2" t="s">
        <v>0</v>
      </c>
      <c r="V1162" s="1">
        <v>0</v>
      </c>
      <c r="W1162" s="1">
        <v>470264012.5</v>
      </c>
      <c r="X1162" s="2" t="s">
        <v>0</v>
      </c>
      <c r="Y1162" s="1">
        <v>75242242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41" t="s">
        <v>1</v>
      </c>
      <c r="AN1162" s="2" t="s">
        <v>1</v>
      </c>
      <c r="AO1162" s="141" t="s">
        <v>1</v>
      </c>
      <c r="AP1162" s="2" t="s">
        <v>1</v>
      </c>
      <c r="AQ1162" s="4">
        <v>0</v>
      </c>
    </row>
    <row r="1163" spans="1:44" ht="15" customHeight="1" x14ac:dyDescent="0.25">
      <c r="A1163" s="2" t="s">
        <v>231</v>
      </c>
      <c r="B1163" s="47">
        <v>44393</v>
      </c>
      <c r="C1163" s="2" t="s">
        <v>6</v>
      </c>
      <c r="D1163" s="2" t="s">
        <v>14</v>
      </c>
      <c r="E1163" s="2" t="s">
        <v>181</v>
      </c>
      <c r="F1163" s="2" t="s">
        <v>3570</v>
      </c>
      <c r="G1163" s="2" t="s">
        <v>3</v>
      </c>
      <c r="H1163" s="2" t="s">
        <v>3571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1638373667.28</v>
      </c>
      <c r="R1163" s="1">
        <v>0</v>
      </c>
      <c r="S1163" s="1">
        <v>1473067542.48</v>
      </c>
      <c r="T1163" s="1">
        <v>0</v>
      </c>
      <c r="U1163" s="2" t="s">
        <v>0</v>
      </c>
      <c r="V1163" s="1">
        <v>0</v>
      </c>
      <c r="W1163" s="1">
        <v>142505280</v>
      </c>
      <c r="X1163" s="2" t="s">
        <v>0</v>
      </c>
      <c r="Y1163" s="1">
        <v>22800844.799999997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2" t="s">
        <v>0</v>
      </c>
      <c r="AK1163" s="1">
        <v>0</v>
      </c>
      <c r="AL1163" s="1">
        <v>0</v>
      </c>
      <c r="AM1163" s="141" t="s">
        <v>1</v>
      </c>
      <c r="AN1163" s="2" t="s">
        <v>1</v>
      </c>
      <c r="AO1163" s="141" t="s">
        <v>1</v>
      </c>
      <c r="AP1163" s="2" t="s">
        <v>1</v>
      </c>
      <c r="AQ1163" s="4">
        <v>0</v>
      </c>
    </row>
    <row r="1164" spans="1:44" ht="15" customHeight="1" x14ac:dyDescent="0.25">
      <c r="A1164" s="2" t="s">
        <v>229</v>
      </c>
      <c r="B1164" s="46">
        <v>44393</v>
      </c>
      <c r="C1164" s="2" t="s">
        <v>6</v>
      </c>
      <c r="D1164" s="2" t="s">
        <v>10</v>
      </c>
      <c r="E1164" s="2" t="s">
        <v>178</v>
      </c>
      <c r="F1164" s="59" t="s">
        <v>3572</v>
      </c>
      <c r="G1164" s="2" t="s">
        <v>3</v>
      </c>
      <c r="H1164" s="2" t="s">
        <v>3573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210543174</v>
      </c>
      <c r="R1164" s="1">
        <v>0</v>
      </c>
      <c r="S1164" s="1">
        <v>107253990</v>
      </c>
      <c r="T1164" s="1">
        <v>0</v>
      </c>
      <c r="U1164" s="2" t="s">
        <v>0</v>
      </c>
      <c r="V1164" s="1">
        <v>0</v>
      </c>
      <c r="W1164" s="1">
        <v>89042400</v>
      </c>
      <c r="X1164" s="2" t="s">
        <v>9</v>
      </c>
      <c r="Y1164" s="1">
        <v>14246784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140" t="s">
        <v>0</v>
      </c>
      <c r="AK1164" s="1">
        <v>0</v>
      </c>
      <c r="AL1164" s="1">
        <v>0</v>
      </c>
      <c r="AM1164" s="140" t="s">
        <v>1</v>
      </c>
      <c r="AN1164" s="140" t="s">
        <v>1</v>
      </c>
      <c r="AO1164" s="140" t="s">
        <v>1</v>
      </c>
      <c r="AP1164" s="140" t="s">
        <v>1</v>
      </c>
      <c r="AQ1164" s="101">
        <v>0</v>
      </c>
      <c r="AR1164" s="7"/>
    </row>
    <row r="1165" spans="1:44" ht="15" customHeight="1" x14ac:dyDescent="0.25">
      <c r="A1165" s="2" t="s">
        <v>228</v>
      </c>
      <c r="B1165" s="47">
        <v>44393</v>
      </c>
      <c r="C1165" s="2" t="s">
        <v>6</v>
      </c>
      <c r="D1165" s="2" t="s">
        <v>278</v>
      </c>
      <c r="E1165" s="2" t="s">
        <v>202</v>
      </c>
      <c r="F1165" s="2" t="s">
        <v>3574</v>
      </c>
      <c r="G1165" s="2" t="s">
        <v>3</v>
      </c>
      <c r="H1165" s="2" t="s">
        <v>3575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935915562.48000002</v>
      </c>
      <c r="R1165" s="1">
        <v>0</v>
      </c>
      <c r="S1165" s="1">
        <v>781971498.48000002</v>
      </c>
      <c r="T1165" s="1">
        <v>0</v>
      </c>
      <c r="U1165" s="2" t="s">
        <v>0</v>
      </c>
      <c r="V1165" s="1">
        <v>0</v>
      </c>
      <c r="W1165" s="1">
        <v>132710400</v>
      </c>
      <c r="X1165" s="2" t="s">
        <v>9</v>
      </c>
      <c r="Y1165" s="1">
        <v>21233664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41" t="s">
        <v>1</v>
      </c>
      <c r="AN1165" s="2" t="s">
        <v>1</v>
      </c>
      <c r="AO1165" s="141" t="s">
        <v>1</v>
      </c>
      <c r="AP1165" s="2" t="s">
        <v>1</v>
      </c>
      <c r="AQ1165" s="4">
        <v>0</v>
      </c>
    </row>
    <row r="1166" spans="1:44" ht="15" customHeight="1" x14ac:dyDescent="0.25">
      <c r="A1166" s="2" t="s">
        <v>227</v>
      </c>
      <c r="B1166" s="47">
        <v>44393</v>
      </c>
      <c r="C1166" s="2" t="s">
        <v>6</v>
      </c>
      <c r="D1166" s="2" t="s">
        <v>7</v>
      </c>
      <c r="E1166" s="2" t="s">
        <v>736</v>
      </c>
      <c r="F1166" s="2" t="s">
        <v>3576</v>
      </c>
      <c r="G1166" s="2" t="s">
        <v>3</v>
      </c>
      <c r="H1166" s="2" t="s">
        <v>3577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</v>
      </c>
      <c r="P1166" s="2" t="s">
        <v>1</v>
      </c>
      <c r="Q1166" s="1">
        <v>1156415328</v>
      </c>
      <c r="R1166" s="1">
        <v>0</v>
      </c>
      <c r="S1166" s="1">
        <v>784530000</v>
      </c>
      <c r="T1166" s="1">
        <v>0</v>
      </c>
      <c r="U1166" s="2" t="s">
        <v>0</v>
      </c>
      <c r="V1166" s="1">
        <v>0</v>
      </c>
      <c r="W1166" s="1">
        <v>320590800</v>
      </c>
      <c r="X1166" s="2" t="s">
        <v>9</v>
      </c>
      <c r="Y1166" s="1">
        <v>51294528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41" t="s">
        <v>1</v>
      </c>
      <c r="AN1166" s="2" t="s">
        <v>1</v>
      </c>
      <c r="AO1166" s="141" t="s">
        <v>1</v>
      </c>
      <c r="AP1166" s="2" t="s">
        <v>1</v>
      </c>
      <c r="AQ1166" s="4">
        <v>0</v>
      </c>
    </row>
    <row r="1167" spans="1:44" ht="15" customHeight="1" x14ac:dyDescent="0.25">
      <c r="A1167" s="2" t="s">
        <v>226</v>
      </c>
      <c r="B1167" s="47">
        <v>44393</v>
      </c>
      <c r="C1167" s="2" t="s">
        <v>6</v>
      </c>
      <c r="D1167" s="2" t="s">
        <v>5</v>
      </c>
      <c r="E1167" s="2" t="s">
        <v>175</v>
      </c>
      <c r="F1167" s="2" t="s">
        <v>1221</v>
      </c>
      <c r="G1167" s="2" t="s">
        <v>3</v>
      </c>
      <c r="H1167" s="2" t="s">
        <v>3578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2071080342.4999998</v>
      </c>
      <c r="R1167" s="1">
        <v>0</v>
      </c>
      <c r="S1167" s="1">
        <v>1720528038</v>
      </c>
      <c r="T1167" s="1">
        <v>0</v>
      </c>
      <c r="U1167" s="2" t="s">
        <v>0</v>
      </c>
      <c r="V1167" s="1">
        <v>0</v>
      </c>
      <c r="W1167" s="1">
        <v>302200262.5</v>
      </c>
      <c r="X1167" s="2" t="s">
        <v>9</v>
      </c>
      <c r="Y1167" s="1">
        <v>48352042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41" t="s">
        <v>1</v>
      </c>
      <c r="AN1167" s="2" t="s">
        <v>1</v>
      </c>
      <c r="AO1167" s="141" t="s">
        <v>1</v>
      </c>
      <c r="AP1167" s="2" t="s">
        <v>1</v>
      </c>
      <c r="AQ1167" s="4">
        <v>0</v>
      </c>
    </row>
    <row r="1168" spans="1:44" ht="15" customHeight="1" x14ac:dyDescent="0.25">
      <c r="A1168" s="2" t="s">
        <v>225</v>
      </c>
      <c r="B1168" s="47">
        <v>44393</v>
      </c>
      <c r="C1168" s="2" t="s">
        <v>6</v>
      </c>
      <c r="D1168" s="2" t="s">
        <v>1245</v>
      </c>
      <c r="E1168" s="2" t="s">
        <v>1246</v>
      </c>
      <c r="F1168" s="2" t="s">
        <v>3579</v>
      </c>
      <c r="G1168" s="2" t="s">
        <v>3</v>
      </c>
      <c r="H1168" s="2" t="s">
        <v>3580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31173444</v>
      </c>
      <c r="R1168" s="1">
        <v>0</v>
      </c>
      <c r="S1168" s="1">
        <v>25623540</v>
      </c>
      <c r="T1168" s="1">
        <v>0</v>
      </c>
      <c r="U1168" s="2" t="s">
        <v>0</v>
      </c>
      <c r="V1168" s="1">
        <v>0</v>
      </c>
      <c r="W1168" s="1">
        <v>4784400</v>
      </c>
      <c r="X1168" s="2" t="s">
        <v>0</v>
      </c>
      <c r="Y1168" s="1">
        <v>765504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41" t="s">
        <v>1</v>
      </c>
      <c r="AN1168" s="2" t="s">
        <v>1</v>
      </c>
      <c r="AO1168" s="141" t="s">
        <v>1</v>
      </c>
      <c r="AP1168" s="2" t="s">
        <v>1</v>
      </c>
      <c r="AQ1168" s="4">
        <v>0</v>
      </c>
    </row>
    <row r="1169" spans="1:44" ht="15" customHeight="1" x14ac:dyDescent="0.25">
      <c r="A1169" s="2" t="s">
        <v>224</v>
      </c>
      <c r="B1169" s="47">
        <v>44393</v>
      </c>
      <c r="C1169" s="2" t="s">
        <v>6</v>
      </c>
      <c r="D1169" s="2" t="s">
        <v>1245</v>
      </c>
      <c r="E1169" s="2" t="s">
        <v>1246</v>
      </c>
      <c r="F1169" s="2" t="s">
        <v>3579</v>
      </c>
      <c r="G1169" s="2" t="s">
        <v>3</v>
      </c>
      <c r="H1169" s="2" t="s">
        <v>3581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32676912</v>
      </c>
      <c r="R1169" s="1">
        <v>0</v>
      </c>
      <c r="S1169" s="1">
        <v>29035440</v>
      </c>
      <c r="T1169" s="1">
        <v>0</v>
      </c>
      <c r="U1169" s="2" t="s">
        <v>0</v>
      </c>
      <c r="V1169" s="1">
        <v>0</v>
      </c>
      <c r="W1169" s="1">
        <v>3139200</v>
      </c>
      <c r="X1169" s="2" t="s">
        <v>0</v>
      </c>
      <c r="Y1169" s="1">
        <v>502272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41" t="s">
        <v>1</v>
      </c>
      <c r="AN1169" s="2" t="s">
        <v>1</v>
      </c>
      <c r="AO1169" s="141" t="s">
        <v>1</v>
      </c>
      <c r="AP1169" s="2" t="s">
        <v>1</v>
      </c>
      <c r="AQ1169" s="4">
        <v>0</v>
      </c>
    </row>
    <row r="1170" spans="1:44" ht="15" customHeight="1" x14ac:dyDescent="0.25">
      <c r="A1170" s="2" t="s">
        <v>223</v>
      </c>
      <c r="B1170" s="47">
        <v>44393</v>
      </c>
      <c r="C1170" s="2" t="s">
        <v>6</v>
      </c>
      <c r="D1170" s="2" t="s">
        <v>1245</v>
      </c>
      <c r="E1170" s="2" t="s">
        <v>1246</v>
      </c>
      <c r="F1170" s="2" t="s">
        <v>3579</v>
      </c>
      <c r="G1170" s="2" t="s">
        <v>3</v>
      </c>
      <c r="H1170" s="2" t="s">
        <v>3582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162309024</v>
      </c>
      <c r="R1170" s="1">
        <v>0</v>
      </c>
      <c r="S1170" s="1">
        <v>90030816</v>
      </c>
      <c r="T1170" s="1">
        <v>0</v>
      </c>
      <c r="U1170" s="2" t="s">
        <v>0</v>
      </c>
      <c r="V1170" s="1">
        <v>0</v>
      </c>
      <c r="W1170" s="1">
        <v>62308800</v>
      </c>
      <c r="X1170" s="2" t="s">
        <v>0</v>
      </c>
      <c r="Y1170" s="1">
        <v>9969408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41" t="s">
        <v>1</v>
      </c>
      <c r="AN1170" s="2" t="s">
        <v>1</v>
      </c>
      <c r="AO1170" s="141" t="s">
        <v>1</v>
      </c>
      <c r="AP1170" s="2" t="s">
        <v>1</v>
      </c>
      <c r="AQ1170" s="4">
        <v>0</v>
      </c>
    </row>
    <row r="1171" spans="1:44" ht="15" customHeight="1" x14ac:dyDescent="0.25">
      <c r="A1171" s="2" t="s">
        <v>222</v>
      </c>
      <c r="B1171" s="47">
        <v>44393</v>
      </c>
      <c r="C1171" s="2" t="s">
        <v>6</v>
      </c>
      <c r="D1171" s="2" t="s">
        <v>1245</v>
      </c>
      <c r="E1171" s="2" t="s">
        <v>1246</v>
      </c>
      <c r="F1171" s="2" t="s">
        <v>3579</v>
      </c>
      <c r="G1171" s="2" t="s">
        <v>3</v>
      </c>
      <c r="H1171" s="2" t="s">
        <v>3583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3584</v>
      </c>
      <c r="P1171" s="2" t="s">
        <v>3585</v>
      </c>
      <c r="Q1171" s="1">
        <v>4320000</v>
      </c>
      <c r="R1171" s="1">
        <v>0</v>
      </c>
      <c r="S1171" s="1">
        <v>4320000</v>
      </c>
      <c r="T1171" s="1">
        <v>0</v>
      </c>
      <c r="U1171" s="2" t="s">
        <v>0</v>
      </c>
      <c r="V1171" s="1">
        <v>0</v>
      </c>
      <c r="W1171" s="1">
        <v>0</v>
      </c>
      <c r="X1171" s="2" t="s">
        <v>0</v>
      </c>
      <c r="Y1171" s="1">
        <v>0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41" t="s">
        <v>1</v>
      </c>
      <c r="AN1171" s="2" t="s">
        <v>1</v>
      </c>
      <c r="AO1171" s="141" t="s">
        <v>1</v>
      </c>
      <c r="AP1171" s="2" t="s">
        <v>1</v>
      </c>
      <c r="AQ1171" s="4">
        <v>0</v>
      </c>
    </row>
    <row r="1172" spans="1:44" ht="15" customHeight="1" x14ac:dyDescent="0.25">
      <c r="A1172" s="2" t="s">
        <v>220</v>
      </c>
      <c r="B1172" s="47">
        <v>44393</v>
      </c>
      <c r="C1172" s="2" t="s">
        <v>6</v>
      </c>
      <c r="D1172" s="2" t="s">
        <v>1245</v>
      </c>
      <c r="E1172" s="2" t="s">
        <v>1246</v>
      </c>
      <c r="F1172" s="2" t="s">
        <v>3579</v>
      </c>
      <c r="G1172" s="2" t="s">
        <v>3</v>
      </c>
      <c r="H1172" s="2" t="s">
        <v>3586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1">
        <v>73139868</v>
      </c>
      <c r="R1172" s="1">
        <v>0</v>
      </c>
      <c r="S1172" s="1">
        <v>60098220</v>
      </c>
      <c r="T1172" s="1">
        <v>0</v>
      </c>
      <c r="U1172" s="2" t="s">
        <v>0</v>
      </c>
      <c r="V1172" s="1">
        <v>0</v>
      </c>
      <c r="W1172" s="1">
        <v>11242800</v>
      </c>
      <c r="X1172" s="2" t="s">
        <v>0</v>
      </c>
      <c r="Y1172" s="1">
        <v>1798848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41" t="s">
        <v>1</v>
      </c>
      <c r="AN1172" s="2" t="s">
        <v>1</v>
      </c>
      <c r="AO1172" s="141" t="s">
        <v>1</v>
      </c>
      <c r="AP1172" s="2" t="s">
        <v>1</v>
      </c>
      <c r="AQ1172" s="4">
        <v>0</v>
      </c>
    </row>
    <row r="1173" spans="1:44" ht="15" customHeight="1" x14ac:dyDescent="0.25">
      <c r="A1173" s="2" t="s">
        <v>218</v>
      </c>
      <c r="B1173" s="47">
        <v>44393</v>
      </c>
      <c r="C1173" s="2" t="s">
        <v>6</v>
      </c>
      <c r="D1173" s="2" t="s">
        <v>1245</v>
      </c>
      <c r="E1173" s="2" t="s">
        <v>1246</v>
      </c>
      <c r="F1173" s="2" t="s">
        <v>3579</v>
      </c>
      <c r="G1173" s="2" t="s">
        <v>3</v>
      </c>
      <c r="H1173" s="2" t="s">
        <v>3587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58885308</v>
      </c>
      <c r="R1173" s="1">
        <v>0</v>
      </c>
      <c r="S1173" s="1">
        <v>32939820</v>
      </c>
      <c r="T1173" s="1">
        <v>0</v>
      </c>
      <c r="U1173" s="2" t="s">
        <v>0</v>
      </c>
      <c r="V1173" s="1">
        <v>0</v>
      </c>
      <c r="W1173" s="1">
        <v>22366800</v>
      </c>
      <c r="X1173" s="2" t="s">
        <v>9</v>
      </c>
      <c r="Y1173" s="1">
        <v>3578688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41" t="s">
        <v>1</v>
      </c>
      <c r="AN1173" s="2" t="s">
        <v>1</v>
      </c>
      <c r="AO1173" s="141" t="s">
        <v>1</v>
      </c>
      <c r="AP1173" s="2" t="s">
        <v>1</v>
      </c>
      <c r="AQ1173" s="4">
        <v>0</v>
      </c>
    </row>
    <row r="1174" spans="1:44" ht="15" customHeight="1" x14ac:dyDescent="0.25">
      <c r="A1174" s="2" t="s">
        <v>216</v>
      </c>
      <c r="B1174" s="47">
        <v>44393</v>
      </c>
      <c r="C1174" s="2" t="s">
        <v>6</v>
      </c>
      <c r="D1174" s="2" t="s">
        <v>1245</v>
      </c>
      <c r="E1174" s="2" t="s">
        <v>1246</v>
      </c>
      <c r="F1174" s="2" t="s">
        <v>3579</v>
      </c>
      <c r="G1174" s="2" t="s">
        <v>3</v>
      </c>
      <c r="H1174" s="2" t="s">
        <v>3588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71828892</v>
      </c>
      <c r="R1174" s="1">
        <v>0</v>
      </c>
      <c r="S1174" s="1">
        <v>71828892</v>
      </c>
      <c r="T1174" s="1">
        <v>0</v>
      </c>
      <c r="U1174" s="2" t="s">
        <v>0</v>
      </c>
      <c r="V1174" s="1">
        <v>0</v>
      </c>
      <c r="W1174" s="1">
        <v>0</v>
      </c>
      <c r="X1174" s="2" t="s">
        <v>0</v>
      </c>
      <c r="Y1174" s="1">
        <v>0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41" t="s">
        <v>1</v>
      </c>
      <c r="AN1174" s="2" t="s">
        <v>1</v>
      </c>
      <c r="AO1174" s="141" t="s">
        <v>1</v>
      </c>
      <c r="AP1174" s="2" t="s">
        <v>1</v>
      </c>
      <c r="AQ1174" s="4">
        <v>0</v>
      </c>
    </row>
    <row r="1175" spans="1:44" ht="15" customHeight="1" x14ac:dyDescent="0.25">
      <c r="A1175" s="2" t="s">
        <v>214</v>
      </c>
      <c r="B1175" s="47">
        <v>44393</v>
      </c>
      <c r="C1175" s="2" t="s">
        <v>6</v>
      </c>
      <c r="D1175" s="2" t="s">
        <v>1245</v>
      </c>
      <c r="E1175" s="2" t="s">
        <v>1246</v>
      </c>
      <c r="F1175" s="2" t="s">
        <v>3579</v>
      </c>
      <c r="G1175" s="2" t="s">
        <v>3</v>
      </c>
      <c r="H1175" s="2" t="s">
        <v>3589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31598640</v>
      </c>
      <c r="R1175" s="1">
        <v>0</v>
      </c>
      <c r="S1175" s="1">
        <v>31598640</v>
      </c>
      <c r="T1175" s="1">
        <v>0</v>
      </c>
      <c r="U1175" s="2" t="s">
        <v>0</v>
      </c>
      <c r="V1175" s="1">
        <v>0</v>
      </c>
      <c r="W1175" s="1">
        <v>0</v>
      </c>
      <c r="X1175" s="2" t="s">
        <v>0</v>
      </c>
      <c r="Y1175" s="1">
        <v>0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41" t="s">
        <v>1</v>
      </c>
      <c r="AN1175" s="2" t="s">
        <v>1</v>
      </c>
      <c r="AO1175" s="141" t="s">
        <v>1</v>
      </c>
      <c r="AP1175" s="2" t="s">
        <v>1</v>
      </c>
      <c r="AQ1175" s="4">
        <v>0</v>
      </c>
    </row>
    <row r="1176" spans="1:44" ht="15" customHeight="1" x14ac:dyDescent="0.25">
      <c r="A1176" s="2" t="s">
        <v>213</v>
      </c>
      <c r="B1176" s="47">
        <v>44393</v>
      </c>
      <c r="C1176" s="2" t="s">
        <v>6</v>
      </c>
      <c r="D1176" s="2" t="s">
        <v>1245</v>
      </c>
      <c r="E1176" s="2" t="s">
        <v>1246</v>
      </c>
      <c r="F1176" s="2" t="s">
        <v>3579</v>
      </c>
      <c r="G1176" s="2" t="s">
        <v>3</v>
      </c>
      <c r="H1176" s="2" t="s">
        <v>3590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25125984</v>
      </c>
      <c r="R1176" s="1">
        <v>0</v>
      </c>
      <c r="S1176" s="1">
        <v>10368000</v>
      </c>
      <c r="T1176" s="1">
        <v>0</v>
      </c>
      <c r="U1176" s="2" t="s">
        <v>0</v>
      </c>
      <c r="V1176" s="1">
        <v>0</v>
      </c>
      <c r="W1176" s="1">
        <v>12722400</v>
      </c>
      <c r="X1176" s="2" t="s">
        <v>9</v>
      </c>
      <c r="Y1176" s="1">
        <v>2035584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2" t="s">
        <v>0</v>
      </c>
      <c r="AK1176" s="1">
        <v>0</v>
      </c>
      <c r="AL1176" s="1">
        <v>0</v>
      </c>
      <c r="AM1176" s="141" t="s">
        <v>1</v>
      </c>
      <c r="AN1176" s="2" t="s">
        <v>1</v>
      </c>
      <c r="AO1176" s="141" t="s">
        <v>1</v>
      </c>
      <c r="AP1176" s="2" t="s">
        <v>1</v>
      </c>
      <c r="AQ1176" s="4">
        <v>0</v>
      </c>
    </row>
    <row r="1177" spans="1:44" ht="15" customHeight="1" x14ac:dyDescent="0.25">
      <c r="A1177" s="2" t="s">
        <v>211</v>
      </c>
      <c r="B1177" s="46">
        <v>44393</v>
      </c>
      <c r="C1177" s="2" t="s">
        <v>6</v>
      </c>
      <c r="D1177" s="2" t="s">
        <v>1245</v>
      </c>
      <c r="E1177" s="2" t="s">
        <v>1246</v>
      </c>
      <c r="F1177" s="59" t="s">
        <v>3579</v>
      </c>
      <c r="G1177" s="2" t="s">
        <v>3</v>
      </c>
      <c r="H1177" s="2" t="s">
        <v>3591</v>
      </c>
      <c r="I1177" s="2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2</v>
      </c>
      <c r="P1177" s="2" t="s">
        <v>1</v>
      </c>
      <c r="Q1177" s="1">
        <v>5400000</v>
      </c>
      <c r="R1177" s="1">
        <v>0</v>
      </c>
      <c r="S1177" s="1">
        <v>5400000</v>
      </c>
      <c r="T1177" s="1">
        <v>0</v>
      </c>
      <c r="U1177" s="2" t="s">
        <v>0</v>
      </c>
      <c r="V1177" s="1">
        <v>0</v>
      </c>
      <c r="W1177" s="1">
        <v>0</v>
      </c>
      <c r="X1177" s="2" t="s">
        <v>0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140" t="s">
        <v>0</v>
      </c>
      <c r="AK1177" s="1">
        <v>0</v>
      </c>
      <c r="AL1177" s="1">
        <v>0</v>
      </c>
      <c r="AM1177" s="140" t="s">
        <v>1</v>
      </c>
      <c r="AN1177" s="140" t="s">
        <v>1</v>
      </c>
      <c r="AO1177" s="140" t="s">
        <v>1</v>
      </c>
      <c r="AP1177" s="140" t="s">
        <v>1</v>
      </c>
      <c r="AQ1177" s="101">
        <v>0</v>
      </c>
      <c r="AR1177" s="7"/>
    </row>
    <row r="1178" spans="1:44" ht="15" customHeight="1" x14ac:dyDescent="0.25">
      <c r="A1178" s="2" t="s">
        <v>209</v>
      </c>
      <c r="B1178" s="46">
        <v>44393</v>
      </c>
      <c r="C1178" s="2" t="s">
        <v>6</v>
      </c>
      <c r="D1178" s="2" t="s">
        <v>1245</v>
      </c>
      <c r="E1178" s="2" t="s">
        <v>1246</v>
      </c>
      <c r="F1178" s="59" t="s">
        <v>3579</v>
      </c>
      <c r="G1178" s="2" t="s">
        <v>3</v>
      </c>
      <c r="H1178" s="2" t="s">
        <v>3592</v>
      </c>
      <c r="I1178" s="2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69950178</v>
      </c>
      <c r="R1178" s="1">
        <v>0</v>
      </c>
      <c r="S1178" s="1">
        <v>44873298</v>
      </c>
      <c r="T1178" s="1">
        <v>0</v>
      </c>
      <c r="U1178" s="2" t="s">
        <v>0</v>
      </c>
      <c r="V1178" s="1">
        <v>0</v>
      </c>
      <c r="W1178" s="1">
        <v>21618000</v>
      </c>
      <c r="X1178" s="2" t="s">
        <v>9</v>
      </c>
      <c r="Y1178" s="1">
        <v>3458880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140" t="s">
        <v>0</v>
      </c>
      <c r="AK1178" s="1">
        <v>0</v>
      </c>
      <c r="AL1178" s="1">
        <v>0</v>
      </c>
      <c r="AM1178" s="140" t="s">
        <v>1</v>
      </c>
      <c r="AN1178" s="140" t="s">
        <v>1</v>
      </c>
      <c r="AO1178" s="140" t="s">
        <v>1</v>
      </c>
      <c r="AP1178" s="140" t="s">
        <v>1</v>
      </c>
      <c r="AQ1178" s="101">
        <v>0</v>
      </c>
      <c r="AR1178" s="7"/>
    </row>
    <row r="1179" spans="1:44" ht="15" customHeight="1" x14ac:dyDescent="0.25">
      <c r="A1179" s="2" t="s">
        <v>207</v>
      </c>
      <c r="B1179" s="47">
        <v>44393</v>
      </c>
      <c r="C1179" s="2" t="s">
        <v>6</v>
      </c>
      <c r="D1179" s="2" t="s">
        <v>1245</v>
      </c>
      <c r="E1179" s="2" t="s">
        <v>1246</v>
      </c>
      <c r="F1179" s="2" t="s">
        <v>3579</v>
      </c>
      <c r="G1179" s="2" t="s">
        <v>3</v>
      </c>
      <c r="H1179" s="2" t="s">
        <v>3593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44182404</v>
      </c>
      <c r="R1179" s="1">
        <v>0</v>
      </c>
      <c r="S1179" s="1">
        <v>30113460</v>
      </c>
      <c r="T1179" s="1">
        <v>0</v>
      </c>
      <c r="U1179" s="2" t="s">
        <v>0</v>
      </c>
      <c r="V1179" s="1">
        <v>0</v>
      </c>
      <c r="W1179" s="1">
        <v>12128400</v>
      </c>
      <c r="X1179" s="2" t="s">
        <v>9</v>
      </c>
      <c r="Y1179" s="1">
        <v>1940544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41" t="s">
        <v>1</v>
      </c>
      <c r="AN1179" s="2" t="s">
        <v>1</v>
      </c>
      <c r="AO1179" s="141" t="s">
        <v>1</v>
      </c>
      <c r="AP1179" s="2" t="s">
        <v>1</v>
      </c>
      <c r="AQ1179" s="4">
        <v>0</v>
      </c>
    </row>
    <row r="1180" spans="1:44" ht="15" customHeight="1" x14ac:dyDescent="0.25">
      <c r="A1180" s="2" t="s">
        <v>206</v>
      </c>
      <c r="B1180" s="47">
        <v>44393</v>
      </c>
      <c r="C1180" s="2" t="s">
        <v>6</v>
      </c>
      <c r="D1180" s="2" t="s">
        <v>1245</v>
      </c>
      <c r="E1180" s="2" t="s">
        <v>1246</v>
      </c>
      <c r="F1180" s="2" t="s">
        <v>3579</v>
      </c>
      <c r="G1180" s="2" t="s">
        <v>3</v>
      </c>
      <c r="H1180" s="2" t="s">
        <v>3594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65053854</v>
      </c>
      <c r="R1180" s="1">
        <v>0</v>
      </c>
      <c r="S1180" s="1">
        <v>55089918</v>
      </c>
      <c r="T1180" s="1">
        <v>0</v>
      </c>
      <c r="U1180" s="2" t="s">
        <v>0</v>
      </c>
      <c r="V1180" s="1">
        <v>0</v>
      </c>
      <c r="W1180" s="1">
        <v>8589600</v>
      </c>
      <c r="X1180" s="2" t="s">
        <v>0</v>
      </c>
      <c r="Y1180" s="1">
        <v>1374336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41" t="s">
        <v>1</v>
      </c>
      <c r="AN1180" s="2" t="s">
        <v>1</v>
      </c>
      <c r="AO1180" s="141" t="s">
        <v>1</v>
      </c>
      <c r="AP1180" s="2" t="s">
        <v>1</v>
      </c>
      <c r="AQ1180" s="4">
        <v>0</v>
      </c>
    </row>
    <row r="1181" spans="1:44" ht="15" customHeight="1" x14ac:dyDescent="0.25">
      <c r="A1181" s="2" t="s">
        <v>205</v>
      </c>
      <c r="B1181" s="47">
        <v>44393</v>
      </c>
      <c r="C1181" s="2" t="s">
        <v>6</v>
      </c>
      <c r="D1181" s="2" t="s">
        <v>1245</v>
      </c>
      <c r="E1181" s="2" t="s">
        <v>1246</v>
      </c>
      <c r="F1181" s="2" t="s">
        <v>3579</v>
      </c>
      <c r="G1181" s="2" t="s">
        <v>3</v>
      </c>
      <c r="H1181" s="2" t="s">
        <v>3595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44317440</v>
      </c>
      <c r="R1181" s="1">
        <v>0</v>
      </c>
      <c r="S1181" s="1">
        <v>41753376</v>
      </c>
      <c r="T1181" s="1">
        <v>0</v>
      </c>
      <c r="U1181" s="2" t="s">
        <v>0</v>
      </c>
      <c r="V1181" s="1">
        <v>0</v>
      </c>
      <c r="W1181" s="1">
        <v>2210400</v>
      </c>
      <c r="X1181" s="2" t="s">
        <v>0</v>
      </c>
      <c r="Y1181" s="1">
        <v>353664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41" t="s">
        <v>1</v>
      </c>
      <c r="AN1181" s="2" t="s">
        <v>1</v>
      </c>
      <c r="AO1181" s="141" t="s">
        <v>1</v>
      </c>
      <c r="AP1181" s="2" t="s">
        <v>1</v>
      </c>
      <c r="AQ1181" s="4">
        <v>0</v>
      </c>
    </row>
    <row r="1182" spans="1:44" ht="15" customHeight="1" x14ac:dyDescent="0.25">
      <c r="A1182" s="2" t="s">
        <v>203</v>
      </c>
      <c r="B1182" s="47">
        <v>44393</v>
      </c>
      <c r="C1182" s="2" t="s">
        <v>6</v>
      </c>
      <c r="D1182" s="2" t="s">
        <v>1245</v>
      </c>
      <c r="E1182" s="2" t="s">
        <v>1246</v>
      </c>
      <c r="F1182" s="2" t="s">
        <v>3579</v>
      </c>
      <c r="G1182" s="2" t="s">
        <v>3</v>
      </c>
      <c r="H1182" s="2" t="s">
        <v>3596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25017642</v>
      </c>
      <c r="R1182" s="1">
        <v>0</v>
      </c>
      <c r="S1182" s="1">
        <v>22775130</v>
      </c>
      <c r="T1182" s="1">
        <v>0</v>
      </c>
      <c r="U1182" s="2" t="s">
        <v>0</v>
      </c>
      <c r="V1182" s="1">
        <v>0</v>
      </c>
      <c r="W1182" s="1">
        <v>1933200</v>
      </c>
      <c r="X1182" s="2" t="s">
        <v>9</v>
      </c>
      <c r="Y1182" s="1">
        <v>309312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41" t="s">
        <v>1</v>
      </c>
      <c r="AN1182" s="2" t="s">
        <v>1</v>
      </c>
      <c r="AO1182" s="141" t="s">
        <v>1</v>
      </c>
      <c r="AP1182" s="2" t="s">
        <v>1</v>
      </c>
      <c r="AQ1182" s="4">
        <v>0</v>
      </c>
    </row>
    <row r="1183" spans="1:44" ht="15" customHeight="1" x14ac:dyDescent="0.25">
      <c r="A1183" s="2" t="s">
        <v>201</v>
      </c>
      <c r="B1183" s="47">
        <v>44393</v>
      </c>
      <c r="C1183" s="2" t="s">
        <v>6</v>
      </c>
      <c r="D1183" s="2" t="s">
        <v>1245</v>
      </c>
      <c r="E1183" s="2" t="s">
        <v>1246</v>
      </c>
      <c r="F1183" s="2" t="s">
        <v>3579</v>
      </c>
      <c r="G1183" s="2" t="s">
        <v>3</v>
      </c>
      <c r="H1183" s="2" t="s">
        <v>3597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30642372</v>
      </c>
      <c r="R1183" s="1">
        <v>0</v>
      </c>
      <c r="S1183" s="1">
        <v>30642372</v>
      </c>
      <c r="T1183" s="1">
        <v>0</v>
      </c>
      <c r="U1183" s="2" t="s">
        <v>0</v>
      </c>
      <c r="V1183" s="1">
        <v>0</v>
      </c>
      <c r="W1183" s="1">
        <v>0</v>
      </c>
      <c r="X1183" s="2" t="s">
        <v>0</v>
      </c>
      <c r="Y1183" s="1">
        <v>0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41" t="s">
        <v>1</v>
      </c>
      <c r="AN1183" s="2" t="s">
        <v>1</v>
      </c>
      <c r="AO1183" s="141" t="s">
        <v>1</v>
      </c>
      <c r="AP1183" s="2" t="s">
        <v>1</v>
      </c>
      <c r="AQ1183" s="4">
        <v>0</v>
      </c>
    </row>
    <row r="1184" spans="1:44" ht="15" customHeight="1" x14ac:dyDescent="0.25">
      <c r="A1184" s="2" t="s">
        <v>200</v>
      </c>
      <c r="B1184" s="47">
        <v>44393</v>
      </c>
      <c r="C1184" s="2" t="s">
        <v>6</v>
      </c>
      <c r="D1184" s="2" t="s">
        <v>890</v>
      </c>
      <c r="E1184" s="2" t="s">
        <v>856</v>
      </c>
      <c r="F1184" s="2" t="s">
        <v>3598</v>
      </c>
      <c r="G1184" s="2" t="s">
        <v>3</v>
      </c>
      <c r="H1184" s="2" t="s">
        <v>3599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169949520</v>
      </c>
      <c r="R1184" s="1">
        <v>0</v>
      </c>
      <c r="S1184" s="1">
        <v>147315600</v>
      </c>
      <c r="T1184" s="1">
        <v>0</v>
      </c>
      <c r="U1184" s="2" t="s">
        <v>0</v>
      </c>
      <c r="V1184" s="1">
        <v>0</v>
      </c>
      <c r="W1184" s="1">
        <v>19512000</v>
      </c>
      <c r="X1184" s="2" t="s">
        <v>9</v>
      </c>
      <c r="Y1184" s="1">
        <v>3121920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41"/>
      <c r="AN1184" s="2"/>
      <c r="AO1184" s="141"/>
      <c r="AP1184" s="2">
        <v>0</v>
      </c>
      <c r="AQ1184" s="4">
        <v>0</v>
      </c>
    </row>
    <row r="1185" spans="1:43" ht="15" customHeight="1" x14ac:dyDescent="0.25">
      <c r="A1185" s="2" t="s">
        <v>199</v>
      </c>
      <c r="B1185" s="47">
        <v>44394</v>
      </c>
      <c r="C1185" s="2" t="s">
        <v>27</v>
      </c>
      <c r="D1185" s="2" t="s">
        <v>49</v>
      </c>
      <c r="E1185" s="2" t="s">
        <v>221</v>
      </c>
      <c r="F1185" s="2" t="s">
        <v>3600</v>
      </c>
      <c r="G1185" s="2" t="s">
        <v>3</v>
      </c>
      <c r="H1185" s="2" t="s">
        <v>3601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947</v>
      </c>
      <c r="P1185" s="2" t="s">
        <v>948</v>
      </c>
      <c r="Q1185" s="1">
        <v>4327440</v>
      </c>
      <c r="R1185" s="1">
        <v>0</v>
      </c>
      <c r="S1185" s="1">
        <v>4327440</v>
      </c>
      <c r="T1185" s="1">
        <v>0</v>
      </c>
      <c r="U1185" s="2" t="s">
        <v>0</v>
      </c>
      <c r="V1185" s="1">
        <v>0</v>
      </c>
      <c r="W1185" s="1">
        <v>0</v>
      </c>
      <c r="X1185" s="2" t="s">
        <v>0</v>
      </c>
      <c r="Y1185" s="1">
        <v>0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41" t="s">
        <v>1</v>
      </c>
      <c r="AN1185" s="2" t="s">
        <v>1</v>
      </c>
      <c r="AO1185" s="141" t="s">
        <v>1</v>
      </c>
      <c r="AP1185" s="2" t="s">
        <v>1</v>
      </c>
      <c r="AQ1185" s="4">
        <v>0</v>
      </c>
    </row>
    <row r="1186" spans="1:43" ht="15" customHeight="1" x14ac:dyDescent="0.25">
      <c r="A1186" s="2" t="s">
        <v>197</v>
      </c>
      <c r="B1186" s="47">
        <v>44394</v>
      </c>
      <c r="C1186" s="2" t="s">
        <v>27</v>
      </c>
      <c r="D1186" s="2" t="s">
        <v>49</v>
      </c>
      <c r="E1186" s="2" t="s">
        <v>221</v>
      </c>
      <c r="F1186" s="2" t="s">
        <v>3600</v>
      </c>
      <c r="G1186" s="2" t="s">
        <v>3</v>
      </c>
      <c r="H1186" s="2" t="s">
        <v>3602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734</v>
      </c>
      <c r="P1186" s="2" t="s">
        <v>735</v>
      </c>
      <c r="Q1186" s="1">
        <v>44830030</v>
      </c>
      <c r="R1186" s="1">
        <v>0</v>
      </c>
      <c r="S1186" s="1">
        <v>39876250</v>
      </c>
      <c r="T1186" s="1">
        <v>4270500</v>
      </c>
      <c r="U1186" s="2" t="s">
        <v>9</v>
      </c>
      <c r="V1186" s="1">
        <v>683280</v>
      </c>
      <c r="W1186" s="1">
        <v>0</v>
      </c>
      <c r="X1186" s="2" t="s">
        <v>0</v>
      </c>
      <c r="Y1186" s="1">
        <v>0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41" t="s">
        <v>1</v>
      </c>
      <c r="AN1186" s="2" t="s">
        <v>1</v>
      </c>
      <c r="AO1186" s="141" t="s">
        <v>1</v>
      </c>
      <c r="AP1186" s="2" t="s">
        <v>1</v>
      </c>
      <c r="AQ1186" s="4">
        <v>0</v>
      </c>
    </row>
    <row r="1187" spans="1:43" ht="15" customHeight="1" x14ac:dyDescent="0.25">
      <c r="A1187" s="2" t="s">
        <v>196</v>
      </c>
      <c r="B1187" s="47">
        <v>44394</v>
      </c>
      <c r="C1187" s="2" t="s">
        <v>27</v>
      </c>
      <c r="D1187" s="2" t="s">
        <v>49</v>
      </c>
      <c r="E1187" s="2" t="s">
        <v>221</v>
      </c>
      <c r="F1187" s="2" t="s">
        <v>3600</v>
      </c>
      <c r="G1187" s="2" t="s">
        <v>13</v>
      </c>
      <c r="H1187" s="2" t="s">
        <v>1</v>
      </c>
      <c r="I1187" s="1" t="s">
        <v>945</v>
      </c>
      <c r="J1187" s="1" t="s">
        <v>1</v>
      </c>
      <c r="K1187" s="1" t="s">
        <v>3603</v>
      </c>
      <c r="L1187" s="1" t="s">
        <v>3604</v>
      </c>
      <c r="M1187" s="1">
        <v>17757706.25</v>
      </c>
      <c r="N1187" s="2" t="s">
        <v>12</v>
      </c>
      <c r="O1187" s="2" t="s">
        <v>3605</v>
      </c>
      <c r="P1187" s="2" t="s">
        <v>3606</v>
      </c>
      <c r="Q1187" s="1">
        <v>-17757706.25</v>
      </c>
      <c r="R1187" s="1">
        <v>0</v>
      </c>
      <c r="S1187" s="1">
        <v>-17757706.25</v>
      </c>
      <c r="T1187" s="1">
        <v>0</v>
      </c>
      <c r="U1187" s="2" t="s">
        <v>0</v>
      </c>
      <c r="V1187" s="1">
        <v>0</v>
      </c>
      <c r="W1187" s="1">
        <v>0</v>
      </c>
      <c r="X1187" s="2" t="s">
        <v>0</v>
      </c>
      <c r="Y1187" s="1">
        <v>0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41" t="s">
        <v>1</v>
      </c>
      <c r="AN1187" s="2" t="s">
        <v>1</v>
      </c>
      <c r="AO1187" s="141" t="s">
        <v>1</v>
      </c>
      <c r="AP1187" s="2" t="s">
        <v>1</v>
      </c>
      <c r="AQ1187" s="4">
        <v>0</v>
      </c>
    </row>
    <row r="1188" spans="1:43" ht="15" customHeight="1" x14ac:dyDescent="0.25">
      <c r="A1188" s="2" t="s">
        <v>195</v>
      </c>
      <c r="B1188" s="47">
        <v>44394</v>
      </c>
      <c r="C1188" s="2" t="s">
        <v>27</v>
      </c>
      <c r="D1188" s="2" t="s">
        <v>49</v>
      </c>
      <c r="E1188" s="2" t="s">
        <v>221</v>
      </c>
      <c r="F1188" s="2" t="s">
        <v>3607</v>
      </c>
      <c r="G1188" s="2" t="s">
        <v>3</v>
      </c>
      <c r="H1188" s="2" t="s">
        <v>3608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65935234.269999996</v>
      </c>
      <c r="R1188" s="1">
        <v>0</v>
      </c>
      <c r="S1188" s="1">
        <v>41089106.109999999</v>
      </c>
      <c r="T1188" s="1">
        <v>0</v>
      </c>
      <c r="U1188" s="2" t="s">
        <v>0</v>
      </c>
      <c r="V1188" s="1">
        <v>0</v>
      </c>
      <c r="W1188" s="1">
        <v>21419076</v>
      </c>
      <c r="X1188" s="2" t="s">
        <v>9</v>
      </c>
      <c r="Y1188" s="1">
        <v>3427052.16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41" t="s">
        <v>1</v>
      </c>
      <c r="AN1188" s="2" t="s">
        <v>1</v>
      </c>
      <c r="AO1188" s="141" t="s">
        <v>1</v>
      </c>
      <c r="AP1188" s="2" t="s">
        <v>1</v>
      </c>
      <c r="AQ1188" s="4">
        <v>0</v>
      </c>
    </row>
    <row r="1189" spans="1:43" ht="15" customHeight="1" x14ac:dyDescent="0.25">
      <c r="A1189" s="2" t="s">
        <v>193</v>
      </c>
      <c r="B1189" s="47">
        <v>44394</v>
      </c>
      <c r="C1189" s="2" t="s">
        <v>27</v>
      </c>
      <c r="D1189" s="2" t="s">
        <v>49</v>
      </c>
      <c r="E1189" s="2" t="s">
        <v>221</v>
      </c>
      <c r="F1189" s="2" t="s">
        <v>3607</v>
      </c>
      <c r="G1189" s="2" t="s">
        <v>3</v>
      </c>
      <c r="H1189" s="2" t="s">
        <v>3609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3413944302.8299994</v>
      </c>
      <c r="R1189" s="1">
        <v>0</v>
      </c>
      <c r="S1189" s="1">
        <v>2466850815.3499994</v>
      </c>
      <c r="T1189" s="1">
        <v>0</v>
      </c>
      <c r="U1189" s="2" t="s">
        <v>0</v>
      </c>
      <c r="V1189" s="1">
        <v>0</v>
      </c>
      <c r="W1189" s="1">
        <v>816459903</v>
      </c>
      <c r="X1189" s="2" t="s">
        <v>9</v>
      </c>
      <c r="Y1189" s="1">
        <v>130633584.48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41" t="s">
        <v>1</v>
      </c>
      <c r="AN1189" s="2" t="s">
        <v>1</v>
      </c>
      <c r="AO1189" s="141" t="s">
        <v>1</v>
      </c>
      <c r="AP1189" s="2" t="s">
        <v>1</v>
      </c>
      <c r="AQ1189" s="4">
        <v>0</v>
      </c>
    </row>
    <row r="1190" spans="1:43" ht="15" customHeight="1" x14ac:dyDescent="0.25">
      <c r="A1190" s="2" t="s">
        <v>191</v>
      </c>
      <c r="B1190" s="47">
        <v>44394</v>
      </c>
      <c r="C1190" s="2" t="s">
        <v>27</v>
      </c>
      <c r="D1190" s="2" t="s">
        <v>49</v>
      </c>
      <c r="E1190" s="2" t="s">
        <v>221</v>
      </c>
      <c r="F1190" s="2" t="s">
        <v>3607</v>
      </c>
      <c r="G1190" s="2" t="s">
        <v>3</v>
      </c>
      <c r="H1190" s="2" t="s">
        <v>3610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2</v>
      </c>
      <c r="P1190" s="2" t="s">
        <v>1</v>
      </c>
      <c r="Q1190" s="1">
        <v>133296482.25</v>
      </c>
      <c r="R1190" s="1">
        <v>0</v>
      </c>
      <c r="S1190" s="1">
        <v>85833342.25</v>
      </c>
      <c r="T1190" s="1">
        <v>0</v>
      </c>
      <c r="U1190" s="2" t="s">
        <v>0</v>
      </c>
      <c r="V1190" s="1">
        <v>0</v>
      </c>
      <c r="W1190" s="1">
        <v>40916500</v>
      </c>
      <c r="X1190" s="2" t="s">
        <v>9</v>
      </c>
      <c r="Y1190" s="1">
        <v>6546640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41" t="s">
        <v>1</v>
      </c>
      <c r="AN1190" s="2" t="s">
        <v>1</v>
      </c>
      <c r="AO1190" s="141" t="s">
        <v>1</v>
      </c>
      <c r="AP1190" s="2" t="s">
        <v>1</v>
      </c>
      <c r="AQ1190" s="4">
        <v>0</v>
      </c>
    </row>
    <row r="1191" spans="1:43" ht="15" customHeight="1" x14ac:dyDescent="0.25">
      <c r="A1191" s="2" t="s">
        <v>190</v>
      </c>
      <c r="B1191" s="47">
        <v>44394</v>
      </c>
      <c r="C1191" s="2" t="s">
        <v>6</v>
      </c>
      <c r="D1191" s="2" t="s">
        <v>49</v>
      </c>
      <c r="E1191" s="2" t="s">
        <v>230</v>
      </c>
      <c r="F1191" s="2" t="s">
        <v>1201</v>
      </c>
      <c r="G1191" s="2" t="s">
        <v>3</v>
      </c>
      <c r="H1191" s="2" t="s">
        <v>3611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900</v>
      </c>
      <c r="P1191" s="2" t="s">
        <v>1130</v>
      </c>
      <c r="Q1191" s="1">
        <v>29474042</v>
      </c>
      <c r="R1191" s="1">
        <v>0</v>
      </c>
      <c r="S1191" s="1">
        <v>29419000</v>
      </c>
      <c r="T1191" s="1">
        <v>47450</v>
      </c>
      <c r="U1191" s="2" t="s">
        <v>9</v>
      </c>
      <c r="V1191" s="1">
        <v>7592</v>
      </c>
      <c r="W1191" s="1">
        <v>0</v>
      </c>
      <c r="X1191" s="2" t="s">
        <v>0</v>
      </c>
      <c r="Y1191" s="1">
        <v>0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41" t="s">
        <v>1</v>
      </c>
      <c r="AN1191" s="2" t="s">
        <v>1</v>
      </c>
      <c r="AO1191" s="141" t="s">
        <v>1</v>
      </c>
      <c r="AP1191" s="2" t="s">
        <v>1</v>
      </c>
      <c r="AQ1191" s="4">
        <v>0</v>
      </c>
    </row>
    <row r="1192" spans="1:43" ht="15" customHeight="1" x14ac:dyDescent="0.25">
      <c r="A1192" s="2" t="s">
        <v>189</v>
      </c>
      <c r="B1192" s="47">
        <v>44394</v>
      </c>
      <c r="C1192" s="2" t="s">
        <v>6</v>
      </c>
      <c r="D1192" s="2" t="s">
        <v>49</v>
      </c>
      <c r="E1192" s="2" t="s">
        <v>230</v>
      </c>
      <c r="F1192" s="2" t="s">
        <v>1201</v>
      </c>
      <c r="G1192" s="2" t="s">
        <v>3</v>
      </c>
      <c r="H1192" s="2" t="s">
        <v>3612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3613</v>
      </c>
      <c r="P1192" s="2" t="s">
        <v>3614</v>
      </c>
      <c r="Q1192" s="1">
        <v>1277500000</v>
      </c>
      <c r="R1192" s="1">
        <v>0</v>
      </c>
      <c r="S1192" s="1">
        <v>1277500000</v>
      </c>
      <c r="T1192" s="1">
        <v>0</v>
      </c>
      <c r="U1192" s="2" t="s">
        <v>0</v>
      </c>
      <c r="V1192" s="1">
        <v>0</v>
      </c>
      <c r="W1192" s="1">
        <v>0</v>
      </c>
      <c r="X1192" s="2" t="s">
        <v>0</v>
      </c>
      <c r="Y1192" s="1">
        <v>0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41" t="s">
        <v>1</v>
      </c>
      <c r="AN1192" s="2" t="s">
        <v>1</v>
      </c>
      <c r="AO1192" s="141" t="s">
        <v>1</v>
      </c>
      <c r="AP1192" s="2" t="s">
        <v>1</v>
      </c>
      <c r="AQ1192" s="4">
        <v>0</v>
      </c>
    </row>
    <row r="1193" spans="1:43" ht="15" customHeight="1" x14ac:dyDescent="0.25">
      <c r="A1193" s="2" t="s">
        <v>188</v>
      </c>
      <c r="B1193" s="47">
        <v>44394</v>
      </c>
      <c r="C1193" s="2" t="s">
        <v>6</v>
      </c>
      <c r="D1193" s="2" t="s">
        <v>49</v>
      </c>
      <c r="E1193" s="2" t="s">
        <v>230</v>
      </c>
      <c r="F1193" s="2" t="s">
        <v>1201</v>
      </c>
      <c r="G1193" s="2" t="s">
        <v>3</v>
      </c>
      <c r="H1193" s="2" t="s">
        <v>3615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1">
        <v>293448217.80000001</v>
      </c>
      <c r="R1193" s="1">
        <v>0</v>
      </c>
      <c r="S1193" s="1">
        <v>230110965</v>
      </c>
      <c r="T1193" s="1">
        <v>0</v>
      </c>
      <c r="U1193" s="2" t="s">
        <v>0</v>
      </c>
      <c r="V1193" s="1">
        <v>0</v>
      </c>
      <c r="W1193" s="1">
        <v>54601080</v>
      </c>
      <c r="X1193" s="2" t="s">
        <v>9</v>
      </c>
      <c r="Y1193" s="1">
        <v>8736172.8000000007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41" t="s">
        <v>1</v>
      </c>
      <c r="AN1193" s="2" t="s">
        <v>1</v>
      </c>
      <c r="AO1193" s="141" t="s">
        <v>1</v>
      </c>
      <c r="AP1193" s="2" t="s">
        <v>1</v>
      </c>
      <c r="AQ1193" s="4">
        <v>0</v>
      </c>
    </row>
    <row r="1194" spans="1:43" ht="15" customHeight="1" x14ac:dyDescent="0.25">
      <c r="A1194" s="2" t="s">
        <v>187</v>
      </c>
      <c r="B1194" s="47">
        <v>44394</v>
      </c>
      <c r="C1194" s="2" t="s">
        <v>6</v>
      </c>
      <c r="D1194" s="2" t="s">
        <v>49</v>
      </c>
      <c r="E1194" s="2" t="s">
        <v>230</v>
      </c>
      <c r="F1194" s="2" t="s">
        <v>1201</v>
      </c>
      <c r="G1194" s="2" t="s">
        <v>3</v>
      </c>
      <c r="H1194" s="2" t="s">
        <v>3616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500871709.17000002</v>
      </c>
      <c r="R1194" s="1">
        <v>0</v>
      </c>
      <c r="S1194" s="1">
        <v>393775833.5</v>
      </c>
      <c r="T1194" s="1">
        <v>0</v>
      </c>
      <c r="U1194" s="2" t="s">
        <v>0</v>
      </c>
      <c r="V1194" s="1">
        <v>0</v>
      </c>
      <c r="W1194" s="1">
        <v>92324030.75</v>
      </c>
      <c r="X1194" s="2" t="s">
        <v>9</v>
      </c>
      <c r="Y1194" s="1">
        <v>14771844.92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41" t="s">
        <v>1</v>
      </c>
      <c r="AN1194" s="2" t="s">
        <v>1</v>
      </c>
      <c r="AO1194" s="141" t="s">
        <v>1</v>
      </c>
      <c r="AP1194" s="2" t="s">
        <v>1</v>
      </c>
      <c r="AQ1194" s="4">
        <v>0</v>
      </c>
    </row>
    <row r="1195" spans="1:43" ht="15" customHeight="1" x14ac:dyDescent="0.25">
      <c r="A1195" s="2" t="s">
        <v>186</v>
      </c>
      <c r="B1195" s="47">
        <v>44394</v>
      </c>
      <c r="C1195" s="2" t="s">
        <v>6</v>
      </c>
      <c r="D1195" s="2" t="s">
        <v>49</v>
      </c>
      <c r="E1195" s="2" t="s">
        <v>230</v>
      </c>
      <c r="F1195" s="2" t="s">
        <v>1201</v>
      </c>
      <c r="G1195" s="2" t="s">
        <v>3</v>
      </c>
      <c r="H1195" s="2" t="s">
        <v>3617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4455280168.710001</v>
      </c>
      <c r="R1195" s="1">
        <v>0</v>
      </c>
      <c r="S1195" s="1">
        <v>3580760826.9799995</v>
      </c>
      <c r="T1195" s="1">
        <v>0</v>
      </c>
      <c r="U1195" s="2" t="s">
        <v>0</v>
      </c>
      <c r="V1195" s="1">
        <v>0</v>
      </c>
      <c r="W1195" s="1">
        <v>753895984.25</v>
      </c>
      <c r="X1195" s="2" t="s">
        <v>0</v>
      </c>
      <c r="Y1195" s="1">
        <v>120623357.47999999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41" t="s">
        <v>1</v>
      </c>
      <c r="AN1195" s="2" t="s">
        <v>1</v>
      </c>
      <c r="AO1195" s="141" t="s">
        <v>1</v>
      </c>
      <c r="AP1195" s="2" t="s">
        <v>1</v>
      </c>
      <c r="AQ1195" s="4">
        <v>0</v>
      </c>
    </row>
    <row r="1196" spans="1:43" ht="15" customHeight="1" x14ac:dyDescent="0.25">
      <c r="A1196" s="2" t="s">
        <v>184</v>
      </c>
      <c r="B1196" s="47">
        <v>44394</v>
      </c>
      <c r="C1196" s="2" t="s">
        <v>27</v>
      </c>
      <c r="D1196" s="2" t="s">
        <v>42</v>
      </c>
      <c r="E1196" s="2" t="s">
        <v>212</v>
      </c>
      <c r="F1196" s="2" t="s">
        <v>3144</v>
      </c>
      <c r="G1196" s="2" t="s">
        <v>3</v>
      </c>
      <c r="H1196" s="2" t="s">
        <v>3618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1071</v>
      </c>
      <c r="P1196" s="2" t="s">
        <v>1072</v>
      </c>
      <c r="Q1196" s="1">
        <v>41587683.5</v>
      </c>
      <c r="R1196" s="1">
        <v>0</v>
      </c>
      <c r="S1196" s="1">
        <v>27954203.5</v>
      </c>
      <c r="T1196" s="1">
        <v>11753000</v>
      </c>
      <c r="U1196" s="2" t="s">
        <v>9</v>
      </c>
      <c r="V1196" s="1">
        <v>1880480</v>
      </c>
      <c r="W1196" s="1">
        <v>0</v>
      </c>
      <c r="X1196" s="2" t="s">
        <v>0</v>
      </c>
      <c r="Y1196" s="1">
        <v>0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41" t="s">
        <v>1</v>
      </c>
      <c r="AN1196" s="2" t="s">
        <v>1</v>
      </c>
      <c r="AO1196" s="141" t="s">
        <v>1</v>
      </c>
      <c r="AP1196" s="2" t="s">
        <v>1</v>
      </c>
      <c r="AQ1196" s="4">
        <v>0</v>
      </c>
    </row>
    <row r="1197" spans="1:43" ht="15" customHeight="1" x14ac:dyDescent="0.25">
      <c r="A1197" s="2" t="s">
        <v>182</v>
      </c>
      <c r="B1197" s="47">
        <v>44394</v>
      </c>
      <c r="C1197" s="2" t="s">
        <v>27</v>
      </c>
      <c r="D1197" s="2" t="s">
        <v>42</v>
      </c>
      <c r="E1197" s="2" t="s">
        <v>212</v>
      </c>
      <c r="F1197" s="2" t="s">
        <v>3150</v>
      </c>
      <c r="G1197" s="2" t="s">
        <v>3</v>
      </c>
      <c r="H1197" s="2" t="s">
        <v>3619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1">
        <v>2123831038.97</v>
      </c>
      <c r="R1197" s="1">
        <v>0</v>
      </c>
      <c r="S1197" s="1">
        <v>1387631891.47</v>
      </c>
      <c r="T1197" s="1">
        <v>0</v>
      </c>
      <c r="U1197" s="2" t="s">
        <v>0</v>
      </c>
      <c r="V1197" s="1">
        <v>0</v>
      </c>
      <c r="W1197" s="1">
        <v>634654437.5</v>
      </c>
      <c r="X1197" s="2" t="s">
        <v>9</v>
      </c>
      <c r="Y1197" s="1">
        <v>101544710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41" t="s">
        <v>1</v>
      </c>
      <c r="AN1197" s="2" t="s">
        <v>1</v>
      </c>
      <c r="AO1197" s="141" t="s">
        <v>1</v>
      </c>
      <c r="AP1197" s="2" t="s">
        <v>1</v>
      </c>
      <c r="AQ1197" s="4">
        <v>0</v>
      </c>
    </row>
    <row r="1198" spans="1:43" ht="15" customHeight="1" x14ac:dyDescent="0.25">
      <c r="A1198" s="2" t="s">
        <v>180</v>
      </c>
      <c r="B1198" s="47">
        <v>44394</v>
      </c>
      <c r="C1198" s="2" t="s">
        <v>27</v>
      </c>
      <c r="D1198" s="2" t="s">
        <v>42</v>
      </c>
      <c r="E1198" s="2" t="s">
        <v>212</v>
      </c>
      <c r="F1198" s="2" t="s">
        <v>3150</v>
      </c>
      <c r="G1198" s="2" t="s">
        <v>3</v>
      </c>
      <c r="H1198" s="2" t="s">
        <v>3620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368483256.25</v>
      </c>
      <c r="R1198" s="1">
        <v>0</v>
      </c>
      <c r="S1198" s="1">
        <v>283790554.25</v>
      </c>
      <c r="T1198" s="1">
        <v>0</v>
      </c>
      <c r="U1198" s="2" t="s">
        <v>0</v>
      </c>
      <c r="V1198" s="1">
        <v>0</v>
      </c>
      <c r="W1198" s="1">
        <v>73010950</v>
      </c>
      <c r="X1198" s="2" t="s">
        <v>9</v>
      </c>
      <c r="Y1198" s="1">
        <v>11681752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41" t="s">
        <v>1</v>
      </c>
      <c r="AN1198" s="2" t="s">
        <v>1</v>
      </c>
      <c r="AO1198" s="141" t="s">
        <v>1</v>
      </c>
      <c r="AP1198" s="2" t="s">
        <v>1</v>
      </c>
      <c r="AQ1198" s="4">
        <v>0</v>
      </c>
    </row>
    <row r="1199" spans="1:43" ht="15" customHeight="1" x14ac:dyDescent="0.25">
      <c r="A1199" s="2" t="s">
        <v>179</v>
      </c>
      <c r="B1199" s="47">
        <v>44394</v>
      </c>
      <c r="C1199" s="2" t="s">
        <v>35</v>
      </c>
      <c r="D1199" s="2" t="s">
        <v>42</v>
      </c>
      <c r="E1199" s="2" t="s">
        <v>217</v>
      </c>
      <c r="F1199" s="2" t="s">
        <v>3621</v>
      </c>
      <c r="G1199" s="2" t="s">
        <v>3</v>
      </c>
      <c r="H1199" s="2" t="s">
        <v>3622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3623</v>
      </c>
      <c r="P1199" s="2" t="s">
        <v>3624</v>
      </c>
      <c r="Q1199" s="1">
        <v>4317950</v>
      </c>
      <c r="R1199" s="1">
        <v>0</v>
      </c>
      <c r="S1199" s="1">
        <v>4317950</v>
      </c>
      <c r="T1199" s="1">
        <v>0</v>
      </c>
      <c r="U1199" s="2" t="s">
        <v>0</v>
      </c>
      <c r="V1199" s="1">
        <v>0</v>
      </c>
      <c r="W1199" s="1">
        <v>0</v>
      </c>
      <c r="X1199" s="2" t="s">
        <v>0</v>
      </c>
      <c r="Y1199" s="1">
        <v>0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41" t="s">
        <v>1</v>
      </c>
      <c r="AN1199" s="2" t="s">
        <v>1</v>
      </c>
      <c r="AO1199" s="141" t="s">
        <v>1</v>
      </c>
      <c r="AP1199" s="2" t="s">
        <v>1</v>
      </c>
      <c r="AQ1199" s="4">
        <v>0</v>
      </c>
    </row>
    <row r="1200" spans="1:43" ht="15" customHeight="1" x14ac:dyDescent="0.25">
      <c r="A1200" s="2" t="s">
        <v>177</v>
      </c>
      <c r="B1200" s="47">
        <v>44394</v>
      </c>
      <c r="C1200" s="2" t="s">
        <v>35</v>
      </c>
      <c r="D1200" s="2" t="s">
        <v>42</v>
      </c>
      <c r="E1200" s="2" t="s">
        <v>217</v>
      </c>
      <c r="F1200" s="2" t="s">
        <v>3625</v>
      </c>
      <c r="G1200" s="2" t="s">
        <v>3</v>
      </c>
      <c r="H1200" s="2" t="s">
        <v>3626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180332567</v>
      </c>
      <c r="R1200" s="1">
        <v>0</v>
      </c>
      <c r="S1200" s="1">
        <v>174963855</v>
      </c>
      <c r="T1200" s="1">
        <v>0</v>
      </c>
      <c r="U1200" s="2" t="s">
        <v>0</v>
      </c>
      <c r="V1200" s="1">
        <v>0</v>
      </c>
      <c r="W1200" s="1">
        <v>4628200</v>
      </c>
      <c r="X1200" s="2" t="s">
        <v>0</v>
      </c>
      <c r="Y1200" s="1">
        <v>740512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41" t="s">
        <v>1</v>
      </c>
      <c r="AN1200" s="2" t="s">
        <v>1</v>
      </c>
      <c r="AO1200" s="141" t="s">
        <v>1</v>
      </c>
      <c r="AP1200" s="2" t="s">
        <v>1</v>
      </c>
      <c r="AQ1200" s="4">
        <v>0</v>
      </c>
    </row>
    <row r="1201" spans="1:44" ht="15" customHeight="1" x14ac:dyDescent="0.25">
      <c r="A1201" s="2" t="s">
        <v>176</v>
      </c>
      <c r="B1201" s="47">
        <v>44394</v>
      </c>
      <c r="C1201" s="2" t="s">
        <v>35</v>
      </c>
      <c r="D1201" s="2" t="s">
        <v>42</v>
      </c>
      <c r="E1201" s="2" t="s">
        <v>217</v>
      </c>
      <c r="F1201" s="2" t="s">
        <v>3625</v>
      </c>
      <c r="G1201" s="2" t="s">
        <v>3</v>
      </c>
      <c r="H1201" s="2" t="s">
        <v>3627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1838705895.0599999</v>
      </c>
      <c r="R1201" s="1">
        <v>0</v>
      </c>
      <c r="S1201" s="1">
        <v>1690454925.46</v>
      </c>
      <c r="T1201" s="1">
        <v>0</v>
      </c>
      <c r="U1201" s="2" t="s">
        <v>0</v>
      </c>
      <c r="V1201" s="1">
        <v>0</v>
      </c>
      <c r="W1201" s="1">
        <v>127802560</v>
      </c>
      <c r="X1201" s="2" t="s">
        <v>0</v>
      </c>
      <c r="Y1201" s="1">
        <v>20448409.600000001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41" t="s">
        <v>1</v>
      </c>
      <c r="AN1201" s="2" t="s">
        <v>1</v>
      </c>
      <c r="AO1201" s="141" t="s">
        <v>1</v>
      </c>
      <c r="AP1201" s="2" t="s">
        <v>1</v>
      </c>
      <c r="AQ1201" s="4">
        <v>0</v>
      </c>
    </row>
    <row r="1202" spans="1:44" ht="15" customHeight="1" x14ac:dyDescent="0.25">
      <c r="A1202" s="2" t="s">
        <v>174</v>
      </c>
      <c r="B1202" s="47">
        <v>44394</v>
      </c>
      <c r="C1202" s="2" t="s">
        <v>6</v>
      </c>
      <c r="D1202" s="2" t="s">
        <v>42</v>
      </c>
      <c r="E1202" s="2" t="s">
        <v>219</v>
      </c>
      <c r="F1202" s="2" t="s">
        <v>1172</v>
      </c>
      <c r="G1202" s="2" t="s">
        <v>3</v>
      </c>
      <c r="H1202" s="2" t="s">
        <v>3628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1073</v>
      </c>
      <c r="P1202" s="2" t="s">
        <v>3629</v>
      </c>
      <c r="Q1202" s="1">
        <v>25865104.5</v>
      </c>
      <c r="R1202" s="1">
        <v>0</v>
      </c>
      <c r="S1202" s="1">
        <v>25810062.5</v>
      </c>
      <c r="T1202" s="1">
        <v>47450</v>
      </c>
      <c r="U1202" s="2" t="s">
        <v>9</v>
      </c>
      <c r="V1202" s="1">
        <v>7592</v>
      </c>
      <c r="W1202" s="1">
        <v>0</v>
      </c>
      <c r="X1202" s="2" t="s">
        <v>0</v>
      </c>
      <c r="Y1202" s="1">
        <v>0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41" t="s">
        <v>1</v>
      </c>
      <c r="AN1202" s="2" t="s">
        <v>1</v>
      </c>
      <c r="AO1202" s="141" t="s">
        <v>1</v>
      </c>
      <c r="AP1202" s="2" t="s">
        <v>1</v>
      </c>
      <c r="AQ1202" s="4">
        <v>0</v>
      </c>
    </row>
    <row r="1203" spans="1:44" ht="15" customHeight="1" x14ac:dyDescent="0.25">
      <c r="A1203" s="2" t="s">
        <v>173</v>
      </c>
      <c r="B1203" s="47">
        <v>44394</v>
      </c>
      <c r="C1203" s="2" t="s">
        <v>6</v>
      </c>
      <c r="D1203" s="2" t="s">
        <v>42</v>
      </c>
      <c r="E1203" s="2" t="s">
        <v>219</v>
      </c>
      <c r="F1203" s="2" t="s">
        <v>1172</v>
      </c>
      <c r="G1203" s="2" t="s">
        <v>3</v>
      </c>
      <c r="H1203" s="2" t="s">
        <v>3630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3560295877.0000005</v>
      </c>
      <c r="R1203" s="1">
        <v>0</v>
      </c>
      <c r="S1203" s="1">
        <v>2795067464.73</v>
      </c>
      <c r="T1203" s="1">
        <v>0</v>
      </c>
      <c r="U1203" s="2" t="s">
        <v>0</v>
      </c>
      <c r="V1203" s="1">
        <v>0</v>
      </c>
      <c r="W1203" s="1">
        <v>659679665.75</v>
      </c>
      <c r="X1203" s="2" t="s">
        <v>0</v>
      </c>
      <c r="Y1203" s="1">
        <v>105548746.52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41" t="s">
        <v>1</v>
      </c>
      <c r="AN1203" s="2" t="s">
        <v>1</v>
      </c>
      <c r="AO1203" s="141" t="s">
        <v>1</v>
      </c>
      <c r="AP1203" s="2" t="s">
        <v>1</v>
      </c>
      <c r="AQ1203" s="4">
        <v>0</v>
      </c>
    </row>
    <row r="1204" spans="1:44" ht="15" customHeight="1" x14ac:dyDescent="0.25">
      <c r="A1204" s="2" t="s">
        <v>172</v>
      </c>
      <c r="B1204" s="47">
        <v>44394</v>
      </c>
      <c r="C1204" s="2" t="s">
        <v>6</v>
      </c>
      <c r="D1204" s="2" t="s">
        <v>42</v>
      </c>
      <c r="E1204" s="2" t="s">
        <v>219</v>
      </c>
      <c r="F1204" s="2" t="s">
        <v>1172</v>
      </c>
      <c r="G1204" s="2" t="s">
        <v>3</v>
      </c>
      <c r="H1204" s="2" t="s">
        <v>3631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2203399810.1300001</v>
      </c>
      <c r="R1204" s="1">
        <v>0</v>
      </c>
      <c r="S1204" s="1">
        <v>1696373906.77</v>
      </c>
      <c r="T1204" s="1">
        <v>0</v>
      </c>
      <c r="U1204" s="2" t="s">
        <v>0</v>
      </c>
      <c r="V1204" s="1">
        <v>0</v>
      </c>
      <c r="W1204" s="1">
        <v>437091296</v>
      </c>
      <c r="X1204" s="2" t="s">
        <v>0</v>
      </c>
      <c r="Y1204" s="1">
        <v>69934607.359999999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41" t="s">
        <v>1</v>
      </c>
      <c r="AN1204" s="2" t="s">
        <v>1</v>
      </c>
      <c r="AO1204" s="141" t="s">
        <v>1</v>
      </c>
      <c r="AP1204" s="2" t="s">
        <v>1</v>
      </c>
      <c r="AQ1204" s="4">
        <v>0</v>
      </c>
    </row>
    <row r="1205" spans="1:44" ht="15" customHeight="1" x14ac:dyDescent="0.25">
      <c r="A1205" s="2" t="s">
        <v>171</v>
      </c>
      <c r="B1205" s="47">
        <v>44394</v>
      </c>
      <c r="C1205" s="2" t="s">
        <v>6</v>
      </c>
      <c r="D1205" s="2" t="s">
        <v>42</v>
      </c>
      <c r="E1205" s="2" t="s">
        <v>1495</v>
      </c>
      <c r="F1205" s="2" t="s">
        <v>3632</v>
      </c>
      <c r="G1205" s="2" t="s">
        <v>906</v>
      </c>
      <c r="H1205" s="2" t="s">
        <v>3633</v>
      </c>
      <c r="I1205" s="1"/>
      <c r="J1205" s="1"/>
      <c r="K1205" s="1"/>
      <c r="L1205" s="1"/>
      <c r="M1205" s="1">
        <v>0</v>
      </c>
      <c r="N1205" s="2"/>
      <c r="O1205" s="2" t="s">
        <v>2</v>
      </c>
      <c r="P1205" s="2"/>
      <c r="Q1205" s="1">
        <v>1365650500</v>
      </c>
      <c r="R1205" s="1">
        <v>0</v>
      </c>
      <c r="S1205" s="1">
        <v>1365650500</v>
      </c>
      <c r="T1205" s="1">
        <v>0</v>
      </c>
      <c r="U1205" s="2" t="s">
        <v>0</v>
      </c>
      <c r="V1205" s="1">
        <v>0</v>
      </c>
      <c r="W1205" s="1">
        <v>0</v>
      </c>
      <c r="X1205" s="2" t="s">
        <v>0</v>
      </c>
      <c r="Y1205" s="1">
        <v>0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41"/>
      <c r="AN1205" s="2"/>
      <c r="AO1205" s="141"/>
      <c r="AP1205" s="2">
        <v>0</v>
      </c>
      <c r="AQ1205" s="4">
        <v>0</v>
      </c>
    </row>
    <row r="1206" spans="1:44" ht="15" customHeight="1" x14ac:dyDescent="0.25">
      <c r="A1206" s="2" t="s">
        <v>170</v>
      </c>
      <c r="B1206" s="47">
        <v>44394</v>
      </c>
      <c r="C1206" s="2" t="s">
        <v>6</v>
      </c>
      <c r="D1206" s="2" t="s">
        <v>42</v>
      </c>
      <c r="E1206" s="2" t="s">
        <v>215</v>
      </c>
      <c r="F1206" s="2" t="s">
        <v>1253</v>
      </c>
      <c r="G1206" s="2" t="s">
        <v>3</v>
      </c>
      <c r="H1206" s="2" t="s">
        <v>3634</v>
      </c>
      <c r="I1206" s="1"/>
      <c r="J1206" s="1"/>
      <c r="K1206" s="1"/>
      <c r="L1206" s="1"/>
      <c r="M1206" s="1">
        <v>0</v>
      </c>
      <c r="N1206" s="2"/>
      <c r="O1206" s="2" t="s">
        <v>2</v>
      </c>
      <c r="P1206" s="2"/>
      <c r="Q1206" s="1">
        <v>1906437012.9936001</v>
      </c>
      <c r="R1206" s="1">
        <v>0</v>
      </c>
      <c r="S1206" s="1">
        <v>1792317003</v>
      </c>
      <c r="T1206" s="1">
        <v>0</v>
      </c>
      <c r="U1206" s="2" t="s">
        <v>0</v>
      </c>
      <c r="V1206" s="1">
        <v>0</v>
      </c>
      <c r="W1206" s="1">
        <v>98379318.959999993</v>
      </c>
      <c r="X1206" s="2" t="s">
        <v>0</v>
      </c>
      <c r="Y1206" s="1">
        <v>15740691.033599999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41"/>
      <c r="AN1206" s="2"/>
      <c r="AO1206" s="141"/>
      <c r="AP1206" s="2">
        <v>0</v>
      </c>
      <c r="AQ1206" s="4">
        <v>0</v>
      </c>
    </row>
    <row r="1207" spans="1:44" ht="15" customHeight="1" x14ac:dyDescent="0.25">
      <c r="A1207" s="2" t="s">
        <v>169</v>
      </c>
      <c r="B1207" s="47">
        <v>44394</v>
      </c>
      <c r="C1207" s="2" t="s">
        <v>6</v>
      </c>
      <c r="D1207" s="2" t="s">
        <v>42</v>
      </c>
      <c r="E1207" s="2" t="s">
        <v>215</v>
      </c>
      <c r="F1207" s="2" t="s">
        <v>1253</v>
      </c>
      <c r="G1207" s="2" t="s">
        <v>13</v>
      </c>
      <c r="H1207" s="2"/>
      <c r="I1207" s="1" t="s">
        <v>3635</v>
      </c>
      <c r="J1207" s="1"/>
      <c r="K1207" s="1"/>
      <c r="L1207" s="1"/>
      <c r="M1207" s="1">
        <v>0</v>
      </c>
      <c r="N1207" s="2"/>
      <c r="O1207" s="2" t="s">
        <v>1133</v>
      </c>
      <c r="P1207" s="2"/>
      <c r="Q1207" s="1">
        <v>-13600000</v>
      </c>
      <c r="R1207" s="1">
        <v>0</v>
      </c>
      <c r="S1207" s="1">
        <v>-13600000</v>
      </c>
      <c r="T1207" s="1">
        <v>0</v>
      </c>
      <c r="U1207" s="2" t="s">
        <v>0</v>
      </c>
      <c r="V1207" s="1">
        <v>0</v>
      </c>
      <c r="W1207" s="1">
        <v>0</v>
      </c>
      <c r="X1207" s="2" t="s">
        <v>0</v>
      </c>
      <c r="Y1207" s="1">
        <v>0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41"/>
      <c r="AN1207" s="2"/>
      <c r="AO1207" s="141"/>
      <c r="AP1207" s="2">
        <v>0</v>
      </c>
      <c r="AQ1207" s="4">
        <v>0</v>
      </c>
    </row>
    <row r="1208" spans="1:44" ht="15" customHeight="1" x14ac:dyDescent="0.25">
      <c r="A1208" s="2" t="s">
        <v>168</v>
      </c>
      <c r="B1208" s="47">
        <v>44394</v>
      </c>
      <c r="C1208" s="2" t="s">
        <v>6</v>
      </c>
      <c r="D1208" s="2" t="s">
        <v>42</v>
      </c>
      <c r="E1208" s="2" t="s">
        <v>215</v>
      </c>
      <c r="F1208" s="2" t="s">
        <v>1293</v>
      </c>
      <c r="G1208" s="2" t="s">
        <v>3</v>
      </c>
      <c r="H1208" s="2" t="s">
        <v>3636</v>
      </c>
      <c r="I1208" s="1"/>
      <c r="J1208" s="1"/>
      <c r="K1208" s="1"/>
      <c r="L1208" s="1"/>
      <c r="M1208" s="1">
        <v>0</v>
      </c>
      <c r="N1208" s="2"/>
      <c r="O1208" s="2" t="s">
        <v>2</v>
      </c>
      <c r="P1208" s="2"/>
      <c r="Q1208" s="1">
        <v>2370882499.9927998</v>
      </c>
      <c r="R1208" s="1">
        <v>0</v>
      </c>
      <c r="S1208" s="1">
        <v>2324082500</v>
      </c>
      <c r="T1208" s="1">
        <v>0</v>
      </c>
      <c r="U1208" s="2" t="s">
        <v>0</v>
      </c>
      <c r="V1208" s="1">
        <v>0</v>
      </c>
      <c r="W1208" s="1">
        <v>40344827.579999998</v>
      </c>
      <c r="X1208" s="2" t="s">
        <v>0</v>
      </c>
      <c r="Y1208" s="1">
        <v>6455172.4128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41"/>
      <c r="AN1208" s="2"/>
      <c r="AO1208" s="141"/>
      <c r="AP1208" s="2">
        <v>0</v>
      </c>
      <c r="AQ1208" s="4">
        <v>0</v>
      </c>
    </row>
    <row r="1209" spans="1:44" ht="15" customHeight="1" x14ac:dyDescent="0.25">
      <c r="A1209" s="2" t="s">
        <v>167</v>
      </c>
      <c r="B1209" s="47">
        <v>44394</v>
      </c>
      <c r="C1209" s="2" t="s">
        <v>6</v>
      </c>
      <c r="D1209" s="2" t="s">
        <v>42</v>
      </c>
      <c r="E1209" s="2" t="s">
        <v>215</v>
      </c>
      <c r="F1209" s="2" t="s">
        <v>1293</v>
      </c>
      <c r="G1209" s="2" t="s">
        <v>13</v>
      </c>
      <c r="H1209" s="2"/>
      <c r="I1209" s="1" t="s">
        <v>3637</v>
      </c>
      <c r="J1209" s="1"/>
      <c r="K1209" s="1"/>
      <c r="L1209" s="1"/>
      <c r="M1209" s="1">
        <v>0</v>
      </c>
      <c r="N1209" s="2"/>
      <c r="O1209" s="2" t="s">
        <v>1133</v>
      </c>
      <c r="P1209" s="2"/>
      <c r="Q1209" s="1">
        <v>-3240000</v>
      </c>
      <c r="R1209" s="1">
        <v>0</v>
      </c>
      <c r="S1209" s="1">
        <v>-3240000</v>
      </c>
      <c r="T1209" s="1">
        <v>0</v>
      </c>
      <c r="U1209" s="2" t="s">
        <v>0</v>
      </c>
      <c r="V1209" s="1">
        <v>0</v>
      </c>
      <c r="W1209" s="1">
        <v>0</v>
      </c>
      <c r="X1209" s="2" t="s">
        <v>0</v>
      </c>
      <c r="Y1209" s="1">
        <v>0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41"/>
      <c r="AN1209" s="2"/>
      <c r="AO1209" s="141"/>
      <c r="AP1209" s="2">
        <v>0</v>
      </c>
      <c r="AQ1209" s="4">
        <v>0</v>
      </c>
    </row>
    <row r="1210" spans="1:44" ht="15" customHeight="1" x14ac:dyDescent="0.25">
      <c r="A1210" s="2" t="s">
        <v>166</v>
      </c>
      <c r="B1210" s="47">
        <v>44394</v>
      </c>
      <c r="C1210" s="2" t="s">
        <v>35</v>
      </c>
      <c r="D1210" s="2" t="s">
        <v>38</v>
      </c>
      <c r="E1210" s="2" t="s">
        <v>208</v>
      </c>
      <c r="F1210" s="2" t="s">
        <v>1998</v>
      </c>
      <c r="G1210" s="2" t="s">
        <v>3</v>
      </c>
      <c r="H1210" s="2" t="s">
        <v>3638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2337617325.8900003</v>
      </c>
      <c r="R1210" s="1">
        <v>0</v>
      </c>
      <c r="S1210" s="1">
        <v>2149293409.25</v>
      </c>
      <c r="T1210" s="1">
        <v>0</v>
      </c>
      <c r="U1210" s="2" t="s">
        <v>0</v>
      </c>
      <c r="V1210" s="1">
        <v>0</v>
      </c>
      <c r="W1210" s="1">
        <v>162348204</v>
      </c>
      <c r="X1210" s="2" t="s">
        <v>0</v>
      </c>
      <c r="Y1210" s="1">
        <v>25975712.640000001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41" t="s">
        <v>1</v>
      </c>
      <c r="AN1210" s="2" t="s">
        <v>1</v>
      </c>
      <c r="AO1210" s="141" t="s">
        <v>1</v>
      </c>
      <c r="AP1210" s="2" t="s">
        <v>1</v>
      </c>
      <c r="AQ1210" s="4">
        <v>0</v>
      </c>
    </row>
    <row r="1211" spans="1:44" ht="15" customHeight="1" x14ac:dyDescent="0.25">
      <c r="A1211" s="2" t="s">
        <v>165</v>
      </c>
      <c r="B1211" s="47">
        <v>44394</v>
      </c>
      <c r="C1211" s="2" t="s">
        <v>6</v>
      </c>
      <c r="D1211" s="2" t="s">
        <v>38</v>
      </c>
      <c r="E1211" s="2" t="s">
        <v>210</v>
      </c>
      <c r="F1211" s="2" t="s">
        <v>3541</v>
      </c>
      <c r="G1211" s="2" t="s">
        <v>3</v>
      </c>
      <c r="H1211" s="2" t="s">
        <v>3639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407</v>
      </c>
      <c r="P1211" s="2" t="s">
        <v>408</v>
      </c>
      <c r="Q1211" s="1">
        <v>65153357.75</v>
      </c>
      <c r="R1211" s="1">
        <v>0</v>
      </c>
      <c r="S1211" s="1">
        <v>58163023.75</v>
      </c>
      <c r="T1211" s="1">
        <v>6026150</v>
      </c>
      <c r="U1211" s="2" t="s">
        <v>9</v>
      </c>
      <c r="V1211" s="1">
        <v>964184</v>
      </c>
      <c r="W1211" s="1">
        <v>0</v>
      </c>
      <c r="X1211" s="2" t="s">
        <v>0</v>
      </c>
      <c r="Y1211" s="1">
        <v>0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41" t="s">
        <v>1</v>
      </c>
      <c r="AN1211" s="2" t="s">
        <v>1</v>
      </c>
      <c r="AO1211" s="141" t="s">
        <v>1</v>
      </c>
      <c r="AP1211" s="2" t="s">
        <v>1</v>
      </c>
      <c r="AQ1211" s="4">
        <v>0</v>
      </c>
    </row>
    <row r="1212" spans="1:44" ht="15" customHeight="1" x14ac:dyDescent="0.25">
      <c r="A1212" s="2" t="s">
        <v>164</v>
      </c>
      <c r="B1212" s="47">
        <v>44394</v>
      </c>
      <c r="C1212" s="2" t="s">
        <v>6</v>
      </c>
      <c r="D1212" s="2" t="s">
        <v>38</v>
      </c>
      <c r="E1212" s="2" t="s">
        <v>210</v>
      </c>
      <c r="F1212" s="2" t="s">
        <v>3541</v>
      </c>
      <c r="G1212" s="2" t="s">
        <v>3</v>
      </c>
      <c r="H1212" s="2" t="s">
        <v>3640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3840174494.3199997</v>
      </c>
      <c r="R1212" s="1">
        <v>0</v>
      </c>
      <c r="S1212" s="1">
        <v>2925596417</v>
      </c>
      <c r="T1212" s="1">
        <v>0</v>
      </c>
      <c r="U1212" s="2" t="s">
        <v>0</v>
      </c>
      <c r="V1212" s="1">
        <v>0</v>
      </c>
      <c r="W1212" s="1">
        <v>788429377</v>
      </c>
      <c r="X1212" s="2" t="s">
        <v>0</v>
      </c>
      <c r="Y1212" s="1">
        <v>126148700.31999999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41" t="s">
        <v>1</v>
      </c>
      <c r="AN1212" s="2" t="s">
        <v>1</v>
      </c>
      <c r="AO1212" s="141" t="s">
        <v>1</v>
      </c>
      <c r="AP1212" s="2" t="s">
        <v>1</v>
      </c>
      <c r="AQ1212" s="4">
        <v>0</v>
      </c>
    </row>
    <row r="1213" spans="1:44" ht="15" customHeight="1" x14ac:dyDescent="0.25">
      <c r="A1213" s="2" t="s">
        <v>163</v>
      </c>
      <c r="B1213" s="47">
        <v>44394</v>
      </c>
      <c r="C1213" s="2" t="s">
        <v>6</v>
      </c>
      <c r="D1213" s="2" t="s">
        <v>38</v>
      </c>
      <c r="E1213" s="2" t="s">
        <v>210</v>
      </c>
      <c r="F1213" s="2" t="s">
        <v>3541</v>
      </c>
      <c r="G1213" s="2" t="s">
        <v>3</v>
      </c>
      <c r="H1213" s="2" t="s">
        <v>3641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1646705962.72</v>
      </c>
      <c r="R1213" s="1">
        <v>0</v>
      </c>
      <c r="S1213" s="1">
        <v>1057104797</v>
      </c>
      <c r="T1213" s="1">
        <v>0</v>
      </c>
      <c r="U1213" s="2" t="s">
        <v>0</v>
      </c>
      <c r="V1213" s="1">
        <v>0</v>
      </c>
      <c r="W1213" s="1">
        <v>508276867</v>
      </c>
      <c r="X1213" s="2" t="s">
        <v>9</v>
      </c>
      <c r="Y1213" s="1">
        <v>81324298.719999999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2" t="s">
        <v>0</v>
      </c>
      <c r="AK1213" s="1">
        <v>0</v>
      </c>
      <c r="AL1213" s="1">
        <v>0</v>
      </c>
      <c r="AM1213" s="141" t="s">
        <v>1</v>
      </c>
      <c r="AN1213" s="2" t="s">
        <v>1</v>
      </c>
      <c r="AO1213" s="141" t="s">
        <v>1</v>
      </c>
      <c r="AP1213" s="2" t="s">
        <v>1</v>
      </c>
      <c r="AQ1213" s="4">
        <v>0</v>
      </c>
    </row>
    <row r="1214" spans="1:44" ht="15" customHeight="1" x14ac:dyDescent="0.25">
      <c r="A1214" s="2" t="s">
        <v>162</v>
      </c>
      <c r="B1214" s="46">
        <v>44394</v>
      </c>
      <c r="C1214" s="2" t="s">
        <v>27</v>
      </c>
      <c r="D1214" s="2" t="s">
        <v>33</v>
      </c>
      <c r="E1214" s="2" t="s">
        <v>32</v>
      </c>
      <c r="F1214" s="59" t="s">
        <v>2967</v>
      </c>
      <c r="G1214" s="2" t="s">
        <v>3</v>
      </c>
      <c r="H1214" s="2" t="s">
        <v>3642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1352</v>
      </c>
      <c r="P1214" s="2" t="s">
        <v>1353</v>
      </c>
      <c r="Q1214" s="1">
        <v>84714602</v>
      </c>
      <c r="R1214" s="1">
        <v>0</v>
      </c>
      <c r="S1214" s="1">
        <v>57265580</v>
      </c>
      <c r="T1214" s="1">
        <v>23662950</v>
      </c>
      <c r="U1214" s="2" t="s">
        <v>9</v>
      </c>
      <c r="V1214" s="1">
        <v>3786072</v>
      </c>
      <c r="W1214" s="1">
        <v>0</v>
      </c>
      <c r="X1214" s="2" t="s">
        <v>0</v>
      </c>
      <c r="Y1214" s="1">
        <v>0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140" t="s">
        <v>0</v>
      </c>
      <c r="AK1214" s="1">
        <v>0</v>
      </c>
      <c r="AL1214" s="1">
        <v>0</v>
      </c>
      <c r="AM1214" s="140" t="s">
        <v>1</v>
      </c>
      <c r="AN1214" s="140" t="s">
        <v>1</v>
      </c>
      <c r="AO1214" s="140" t="s">
        <v>1</v>
      </c>
      <c r="AP1214" s="140" t="s">
        <v>1</v>
      </c>
      <c r="AQ1214" s="101">
        <v>0</v>
      </c>
      <c r="AR1214" s="7"/>
    </row>
    <row r="1215" spans="1:44" ht="15" customHeight="1" x14ac:dyDescent="0.25">
      <c r="A1215" s="2" t="s">
        <v>161</v>
      </c>
      <c r="B1215" s="47">
        <v>44394</v>
      </c>
      <c r="C1215" s="2" t="s">
        <v>27</v>
      </c>
      <c r="D1215" s="2" t="s">
        <v>33</v>
      </c>
      <c r="E1215" s="2" t="s">
        <v>32</v>
      </c>
      <c r="F1215" s="2" t="s">
        <v>2975</v>
      </c>
      <c r="G1215" s="2" t="s">
        <v>3</v>
      </c>
      <c r="H1215" s="2" t="s">
        <v>3643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1">
        <v>2898474695.8500004</v>
      </c>
      <c r="R1215" s="1">
        <v>0</v>
      </c>
      <c r="S1215" s="1">
        <v>2034265096.8500004</v>
      </c>
      <c r="T1215" s="1">
        <v>0</v>
      </c>
      <c r="U1215" s="2" t="s">
        <v>0</v>
      </c>
      <c r="V1215" s="1">
        <v>0</v>
      </c>
      <c r="W1215" s="1">
        <v>745008275</v>
      </c>
      <c r="X1215" s="2" t="s">
        <v>0</v>
      </c>
      <c r="Y1215" s="1">
        <v>119201324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41" t="s">
        <v>1</v>
      </c>
      <c r="AN1215" s="2" t="s">
        <v>1</v>
      </c>
      <c r="AO1215" s="141" t="s">
        <v>1</v>
      </c>
      <c r="AP1215" s="2" t="s">
        <v>1</v>
      </c>
      <c r="AQ1215" s="4">
        <v>0</v>
      </c>
    </row>
    <row r="1216" spans="1:44" ht="15" customHeight="1" x14ac:dyDescent="0.25">
      <c r="A1216" s="2" t="s">
        <v>160</v>
      </c>
      <c r="B1216" s="47">
        <v>44394</v>
      </c>
      <c r="C1216" s="2" t="s">
        <v>27</v>
      </c>
      <c r="D1216" s="2" t="s">
        <v>33</v>
      </c>
      <c r="E1216" s="2" t="s">
        <v>32</v>
      </c>
      <c r="F1216" s="2" t="s">
        <v>2975</v>
      </c>
      <c r="G1216" s="2" t="s">
        <v>3</v>
      </c>
      <c r="H1216" s="2" t="s">
        <v>3644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253743010</v>
      </c>
      <c r="R1216" s="1">
        <v>0</v>
      </c>
      <c r="S1216" s="1">
        <v>236383610</v>
      </c>
      <c r="T1216" s="1">
        <v>0</v>
      </c>
      <c r="U1216" s="2" t="s">
        <v>0</v>
      </c>
      <c r="V1216" s="1">
        <v>0</v>
      </c>
      <c r="W1216" s="1">
        <v>14965000</v>
      </c>
      <c r="X1216" s="2" t="s">
        <v>0</v>
      </c>
      <c r="Y1216" s="1">
        <v>2394400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41" t="s">
        <v>1</v>
      </c>
      <c r="AN1216" s="2" t="s">
        <v>1</v>
      </c>
      <c r="AO1216" s="141" t="s">
        <v>1</v>
      </c>
      <c r="AP1216" s="2" t="s">
        <v>1</v>
      </c>
      <c r="AQ1216" s="4">
        <v>0</v>
      </c>
    </row>
    <row r="1217" spans="1:44" ht="15" customHeight="1" x14ac:dyDescent="0.25">
      <c r="A1217" s="2" t="s">
        <v>159</v>
      </c>
      <c r="B1217" s="47">
        <v>44394</v>
      </c>
      <c r="C1217" s="2" t="s">
        <v>6</v>
      </c>
      <c r="D1217" s="2" t="s">
        <v>33</v>
      </c>
      <c r="E1217" s="2" t="s">
        <v>204</v>
      </c>
      <c r="F1217" s="2" t="s">
        <v>1677</v>
      </c>
      <c r="G1217" s="2" t="s">
        <v>13</v>
      </c>
      <c r="H1217" s="2" t="s">
        <v>1</v>
      </c>
      <c r="I1217" s="1" t="s">
        <v>1194</v>
      </c>
      <c r="J1217" s="1" t="s">
        <v>1</v>
      </c>
      <c r="K1217" s="1" t="s">
        <v>3645</v>
      </c>
      <c r="L1217" s="1" t="s">
        <v>3646</v>
      </c>
      <c r="M1217" s="1">
        <v>26078812</v>
      </c>
      <c r="N1217" s="2" t="s">
        <v>12</v>
      </c>
      <c r="O1217" s="2" t="s">
        <v>3647</v>
      </c>
      <c r="P1217" s="2" t="s">
        <v>3648</v>
      </c>
      <c r="Q1217" s="1">
        <v>-26078812</v>
      </c>
      <c r="R1217" s="1">
        <v>0</v>
      </c>
      <c r="S1217" s="1">
        <v>-26023770</v>
      </c>
      <c r="T1217" s="1">
        <v>0</v>
      </c>
      <c r="U1217" s="2" t="s">
        <v>0</v>
      </c>
      <c r="V1217" s="1">
        <v>0</v>
      </c>
      <c r="W1217" s="1">
        <v>-47450</v>
      </c>
      <c r="X1217" s="2" t="s">
        <v>9</v>
      </c>
      <c r="Y1217" s="1">
        <v>-7592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41" t="s">
        <v>1</v>
      </c>
      <c r="AN1217" s="2" t="s">
        <v>1</v>
      </c>
      <c r="AO1217" s="141" t="s">
        <v>1</v>
      </c>
      <c r="AP1217" s="2" t="s">
        <v>1</v>
      </c>
      <c r="AQ1217" s="4">
        <v>0</v>
      </c>
    </row>
    <row r="1218" spans="1:44" ht="15" customHeight="1" x14ac:dyDescent="0.25">
      <c r="A1218" s="2" t="s">
        <v>158</v>
      </c>
      <c r="B1218" s="47">
        <v>44394</v>
      </c>
      <c r="C1218" s="2" t="s">
        <v>6</v>
      </c>
      <c r="D1218" s="2" t="s">
        <v>33</v>
      </c>
      <c r="E1218" s="2" t="s">
        <v>204</v>
      </c>
      <c r="F1218" s="2" t="s">
        <v>1677</v>
      </c>
      <c r="G1218" s="2" t="s">
        <v>3</v>
      </c>
      <c r="H1218" s="2" t="s">
        <v>3649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1035</v>
      </c>
      <c r="P1218" s="2" t="s">
        <v>1036</v>
      </c>
      <c r="Q1218" s="1">
        <v>127750000</v>
      </c>
      <c r="R1218" s="1">
        <v>0</v>
      </c>
      <c r="S1218" s="1">
        <v>127750000</v>
      </c>
      <c r="T1218" s="1">
        <v>0</v>
      </c>
      <c r="U1218" s="2" t="s">
        <v>0</v>
      </c>
      <c r="V1218" s="1">
        <v>0</v>
      </c>
      <c r="W1218" s="1">
        <v>0</v>
      </c>
      <c r="X1218" s="2" t="s">
        <v>0</v>
      </c>
      <c r="Y1218" s="1">
        <v>0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41" t="s">
        <v>1</v>
      </c>
      <c r="AN1218" s="2" t="s">
        <v>1</v>
      </c>
      <c r="AO1218" s="141" t="s">
        <v>1</v>
      </c>
      <c r="AP1218" s="2" t="s">
        <v>1</v>
      </c>
      <c r="AQ1218" s="4">
        <v>0</v>
      </c>
    </row>
    <row r="1219" spans="1:44" ht="15" customHeight="1" x14ac:dyDescent="0.25">
      <c r="A1219" s="2" t="s">
        <v>157</v>
      </c>
      <c r="B1219" s="47">
        <v>44394</v>
      </c>
      <c r="C1219" s="2" t="s">
        <v>6</v>
      </c>
      <c r="D1219" s="2" t="s">
        <v>33</v>
      </c>
      <c r="E1219" s="2" t="s">
        <v>204</v>
      </c>
      <c r="F1219" s="2" t="s">
        <v>1677</v>
      </c>
      <c r="G1219" s="2" t="s">
        <v>3</v>
      </c>
      <c r="H1219" s="2" t="s">
        <v>3650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2830815059.5300007</v>
      </c>
      <c r="R1219" s="1">
        <v>0</v>
      </c>
      <c r="S1219" s="1">
        <v>2113906579.5</v>
      </c>
      <c r="T1219" s="1">
        <v>0</v>
      </c>
      <c r="U1219" s="2" t="s">
        <v>0</v>
      </c>
      <c r="V1219" s="1">
        <v>0</v>
      </c>
      <c r="W1219" s="1">
        <v>618024551.75</v>
      </c>
      <c r="X1219" s="2" t="s">
        <v>9</v>
      </c>
      <c r="Y1219" s="1">
        <v>98883928.280000016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41" t="s">
        <v>1</v>
      </c>
      <c r="AN1219" s="2" t="s">
        <v>1</v>
      </c>
      <c r="AO1219" s="141" t="s">
        <v>1</v>
      </c>
      <c r="AP1219" s="2" t="s">
        <v>1</v>
      </c>
      <c r="AQ1219" s="4">
        <v>0</v>
      </c>
    </row>
    <row r="1220" spans="1:44" ht="15" customHeight="1" x14ac:dyDescent="0.25">
      <c r="A1220" s="2" t="s">
        <v>156</v>
      </c>
      <c r="B1220" s="47">
        <v>44394</v>
      </c>
      <c r="C1220" s="2" t="s">
        <v>6</v>
      </c>
      <c r="D1220" s="2" t="s">
        <v>33</v>
      </c>
      <c r="E1220" s="2" t="s">
        <v>204</v>
      </c>
      <c r="F1220" s="2" t="s">
        <v>1677</v>
      </c>
      <c r="G1220" s="2" t="s">
        <v>3</v>
      </c>
      <c r="H1220" s="2" t="s">
        <v>3651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2609124044.79</v>
      </c>
      <c r="R1220" s="1">
        <v>0</v>
      </c>
      <c r="S1220" s="1">
        <v>1939600827</v>
      </c>
      <c r="T1220" s="1">
        <v>0</v>
      </c>
      <c r="U1220" s="2" t="s">
        <v>0</v>
      </c>
      <c r="V1220" s="1">
        <v>0</v>
      </c>
      <c r="W1220" s="1">
        <v>577175187.75</v>
      </c>
      <c r="X1220" s="2" t="s">
        <v>0</v>
      </c>
      <c r="Y1220" s="1">
        <v>92348030.039999992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41" t="s">
        <v>1</v>
      </c>
      <c r="AN1220" s="2" t="s">
        <v>1</v>
      </c>
      <c r="AO1220" s="141" t="s">
        <v>1</v>
      </c>
      <c r="AP1220" s="2" t="s">
        <v>1</v>
      </c>
      <c r="AQ1220" s="4">
        <v>0</v>
      </c>
    </row>
    <row r="1221" spans="1:44" ht="15" customHeight="1" x14ac:dyDescent="0.25">
      <c r="A1221" s="2" t="s">
        <v>155</v>
      </c>
      <c r="B1221" s="47">
        <v>44394</v>
      </c>
      <c r="C1221" s="2" t="s">
        <v>27</v>
      </c>
      <c r="D1221" s="2" t="s">
        <v>26</v>
      </c>
      <c r="E1221" s="2" t="s">
        <v>251</v>
      </c>
      <c r="F1221" s="2" t="s">
        <v>2360</v>
      </c>
      <c r="G1221" s="2" t="s">
        <v>3</v>
      </c>
      <c r="H1221" s="2" t="s">
        <v>3652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3653</v>
      </c>
      <c r="P1221" s="2" t="s">
        <v>3654</v>
      </c>
      <c r="Q1221" s="1">
        <v>232639298.09999999</v>
      </c>
      <c r="R1221" s="1">
        <v>0</v>
      </c>
      <c r="S1221" s="1">
        <v>180798625.5</v>
      </c>
      <c r="T1221" s="1">
        <v>44690235</v>
      </c>
      <c r="U1221" s="2" t="s">
        <v>9</v>
      </c>
      <c r="V1221" s="1">
        <v>7150437.5999999996</v>
      </c>
      <c r="W1221" s="1">
        <v>0</v>
      </c>
      <c r="X1221" s="2" t="s">
        <v>0</v>
      </c>
      <c r="Y1221" s="1">
        <v>0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41" t="s">
        <v>1</v>
      </c>
      <c r="AN1221" s="2" t="s">
        <v>1</v>
      </c>
      <c r="AO1221" s="141" t="s">
        <v>1</v>
      </c>
      <c r="AP1221" s="2" t="s">
        <v>1</v>
      </c>
      <c r="AQ1221" s="4">
        <v>0</v>
      </c>
    </row>
    <row r="1222" spans="1:44" ht="15" customHeight="1" x14ac:dyDescent="0.25">
      <c r="A1222" s="2" t="s">
        <v>154</v>
      </c>
      <c r="B1222" s="47">
        <v>44394</v>
      </c>
      <c r="C1222" s="2" t="s">
        <v>27</v>
      </c>
      <c r="D1222" s="2" t="s">
        <v>26</v>
      </c>
      <c r="E1222" s="2" t="s">
        <v>251</v>
      </c>
      <c r="F1222" s="2" t="s">
        <v>2360</v>
      </c>
      <c r="G1222" s="2" t="s">
        <v>3</v>
      </c>
      <c r="H1222" s="2" t="s">
        <v>3655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737</v>
      </c>
      <c r="P1222" s="2" t="s">
        <v>738</v>
      </c>
      <c r="Q1222" s="1">
        <v>17151934</v>
      </c>
      <c r="R1222" s="1">
        <v>0</v>
      </c>
      <c r="S1222" s="1">
        <v>0</v>
      </c>
      <c r="T1222" s="1">
        <v>14786150</v>
      </c>
      <c r="U1222" s="2" t="s">
        <v>9</v>
      </c>
      <c r="V1222" s="1">
        <v>2365784</v>
      </c>
      <c r="W1222" s="1">
        <v>0</v>
      </c>
      <c r="X1222" s="2" t="s">
        <v>0</v>
      </c>
      <c r="Y1222" s="1">
        <v>0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41" t="s">
        <v>1</v>
      </c>
      <c r="AN1222" s="2" t="s">
        <v>1</v>
      </c>
      <c r="AO1222" s="141" t="s">
        <v>1</v>
      </c>
      <c r="AP1222" s="2" t="s">
        <v>1</v>
      </c>
      <c r="AQ1222" s="4">
        <v>0</v>
      </c>
    </row>
    <row r="1223" spans="1:44" ht="15" customHeight="1" x14ac:dyDescent="0.25">
      <c r="A1223" s="2" t="s">
        <v>153</v>
      </c>
      <c r="B1223" s="47">
        <v>44394</v>
      </c>
      <c r="C1223" s="2" t="s">
        <v>27</v>
      </c>
      <c r="D1223" s="2" t="s">
        <v>26</v>
      </c>
      <c r="E1223" s="2" t="s">
        <v>251</v>
      </c>
      <c r="F1223" s="2" t="s">
        <v>1969</v>
      </c>
      <c r="G1223" s="2" t="s">
        <v>3</v>
      </c>
      <c r="H1223" s="2" t="s">
        <v>3656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88755696.829999998</v>
      </c>
      <c r="R1223" s="1">
        <v>0</v>
      </c>
      <c r="S1223" s="1">
        <v>55053056.829999998</v>
      </c>
      <c r="T1223" s="1">
        <v>0</v>
      </c>
      <c r="U1223" s="2" t="s">
        <v>0</v>
      </c>
      <c r="V1223" s="1">
        <v>0</v>
      </c>
      <c r="W1223" s="1">
        <v>29054000</v>
      </c>
      <c r="X1223" s="2" t="s">
        <v>0</v>
      </c>
      <c r="Y1223" s="1">
        <v>4648640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41" t="s">
        <v>1</v>
      </c>
      <c r="AN1223" s="2" t="s">
        <v>1</v>
      </c>
      <c r="AO1223" s="141" t="s">
        <v>1</v>
      </c>
      <c r="AP1223" s="2" t="s">
        <v>1</v>
      </c>
      <c r="AQ1223" s="4">
        <v>0</v>
      </c>
    </row>
    <row r="1224" spans="1:44" ht="15" customHeight="1" x14ac:dyDescent="0.25">
      <c r="A1224" s="2" t="s">
        <v>152</v>
      </c>
      <c r="B1224" s="47">
        <v>44394</v>
      </c>
      <c r="C1224" s="2" t="s">
        <v>27</v>
      </c>
      <c r="D1224" s="2" t="s">
        <v>26</v>
      </c>
      <c r="E1224" s="2" t="s">
        <v>251</v>
      </c>
      <c r="F1224" s="2" t="s">
        <v>1969</v>
      </c>
      <c r="G1224" s="2" t="s">
        <v>3</v>
      </c>
      <c r="H1224" s="2" t="s">
        <v>3657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1">
        <v>298962745.11000001</v>
      </c>
      <c r="R1224" s="1">
        <v>0</v>
      </c>
      <c r="S1224" s="1">
        <v>213287585.75</v>
      </c>
      <c r="T1224" s="1">
        <v>0</v>
      </c>
      <c r="U1224" s="2" t="s">
        <v>0</v>
      </c>
      <c r="V1224" s="1">
        <v>0</v>
      </c>
      <c r="W1224" s="1">
        <v>73857896</v>
      </c>
      <c r="X1224" s="2" t="s">
        <v>0</v>
      </c>
      <c r="Y1224" s="1">
        <v>11817263.359999999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41" t="s">
        <v>1</v>
      </c>
      <c r="AN1224" s="2" t="s">
        <v>1</v>
      </c>
      <c r="AO1224" s="141" t="s">
        <v>1</v>
      </c>
      <c r="AP1224" s="2" t="s">
        <v>1</v>
      </c>
      <c r="AQ1224" s="101">
        <v>0</v>
      </c>
      <c r="AR1224" s="7"/>
    </row>
    <row r="1225" spans="1:44" ht="15" customHeight="1" x14ac:dyDescent="0.25">
      <c r="A1225" s="2" t="s">
        <v>151</v>
      </c>
      <c r="B1225" s="47">
        <v>44394</v>
      </c>
      <c r="C1225" s="2" t="s">
        <v>27</v>
      </c>
      <c r="D1225" s="2" t="s">
        <v>26</v>
      </c>
      <c r="E1225" s="2" t="s">
        <v>251</v>
      </c>
      <c r="F1225" s="2" t="s">
        <v>1969</v>
      </c>
      <c r="G1225" s="2" t="s">
        <v>3</v>
      </c>
      <c r="H1225" s="2" t="s">
        <v>3658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3254082800.7799997</v>
      </c>
      <c r="R1225" s="1">
        <v>0</v>
      </c>
      <c r="S1225" s="1">
        <v>2502366147.6799998</v>
      </c>
      <c r="T1225" s="1">
        <v>0</v>
      </c>
      <c r="U1225" s="2" t="s">
        <v>0</v>
      </c>
      <c r="V1225" s="1">
        <v>0</v>
      </c>
      <c r="W1225" s="1">
        <v>648031597.5</v>
      </c>
      <c r="X1225" s="2" t="s">
        <v>9</v>
      </c>
      <c r="Y1225" s="1">
        <v>103685055.59999999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41" t="s">
        <v>1</v>
      </c>
      <c r="AN1225" s="2" t="s">
        <v>1</v>
      </c>
      <c r="AO1225" s="141" t="s">
        <v>1</v>
      </c>
      <c r="AP1225" s="2" t="s">
        <v>1</v>
      </c>
      <c r="AQ1225" s="101">
        <v>0</v>
      </c>
      <c r="AR1225" s="7"/>
    </row>
    <row r="1226" spans="1:44" ht="15" customHeight="1" x14ac:dyDescent="0.25">
      <c r="A1226" s="2" t="s">
        <v>150</v>
      </c>
      <c r="B1226" s="47">
        <v>44394</v>
      </c>
      <c r="C1226" s="2" t="s">
        <v>6</v>
      </c>
      <c r="D1226" s="2" t="s">
        <v>26</v>
      </c>
      <c r="E1226" s="2" t="s">
        <v>198</v>
      </c>
      <c r="F1226" s="2" t="s">
        <v>3659</v>
      </c>
      <c r="G1226" s="2" t="s">
        <v>3</v>
      </c>
      <c r="H1226" s="2" t="s">
        <v>3660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3661</v>
      </c>
      <c r="P1226" s="2" t="s">
        <v>3662</v>
      </c>
      <c r="Q1226" s="1">
        <v>73452344.5</v>
      </c>
      <c r="R1226" s="1">
        <v>0</v>
      </c>
      <c r="S1226" s="1">
        <v>73287218.5</v>
      </c>
      <c r="T1226" s="1">
        <v>142350</v>
      </c>
      <c r="U1226" s="2" t="s">
        <v>9</v>
      </c>
      <c r="V1226" s="1">
        <v>22776</v>
      </c>
      <c r="W1226" s="1">
        <v>0</v>
      </c>
      <c r="X1226" s="2" t="s">
        <v>0</v>
      </c>
      <c r="Y1226" s="1">
        <v>0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2" t="s">
        <v>0</v>
      </c>
      <c r="AK1226" s="1">
        <v>0</v>
      </c>
      <c r="AL1226" s="1">
        <v>0</v>
      </c>
      <c r="AM1226" s="141" t="s">
        <v>1</v>
      </c>
      <c r="AN1226" s="2" t="s">
        <v>1</v>
      </c>
      <c r="AO1226" s="141" t="s">
        <v>1</v>
      </c>
      <c r="AP1226" s="2" t="s">
        <v>1</v>
      </c>
      <c r="AQ1226" s="101">
        <v>0</v>
      </c>
      <c r="AR1226" s="7"/>
    </row>
    <row r="1227" spans="1:44" ht="15" customHeight="1" x14ac:dyDescent="0.25">
      <c r="A1227" s="2" t="s">
        <v>149</v>
      </c>
      <c r="B1227" s="46">
        <v>44394</v>
      </c>
      <c r="C1227" s="2" t="s">
        <v>6</v>
      </c>
      <c r="D1227" s="2" t="s">
        <v>26</v>
      </c>
      <c r="E1227" s="2" t="s">
        <v>198</v>
      </c>
      <c r="F1227" s="59" t="s">
        <v>3659</v>
      </c>
      <c r="G1227" s="2" t="s">
        <v>3</v>
      </c>
      <c r="H1227" s="2" t="s">
        <v>3663</v>
      </c>
      <c r="I1227" s="2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1241</v>
      </c>
      <c r="P1227" s="2" t="s">
        <v>1242</v>
      </c>
      <c r="Q1227" s="1">
        <v>94915169.400000006</v>
      </c>
      <c r="R1227" s="1">
        <v>0</v>
      </c>
      <c r="S1227" s="1">
        <v>73382739</v>
      </c>
      <c r="T1227" s="1">
        <v>18562440</v>
      </c>
      <c r="U1227" s="2" t="s">
        <v>9</v>
      </c>
      <c r="V1227" s="1">
        <v>2969990.4</v>
      </c>
      <c r="W1227" s="1">
        <v>0</v>
      </c>
      <c r="X1227" s="2" t="s">
        <v>0</v>
      </c>
      <c r="Y1227" s="1">
        <v>0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140" t="s">
        <v>0</v>
      </c>
      <c r="AK1227" s="1">
        <v>0</v>
      </c>
      <c r="AL1227" s="1">
        <v>0</v>
      </c>
      <c r="AM1227" s="140" t="s">
        <v>1</v>
      </c>
      <c r="AN1227" s="140" t="s">
        <v>1</v>
      </c>
      <c r="AO1227" s="140" t="s">
        <v>1</v>
      </c>
      <c r="AP1227" s="140" t="s">
        <v>1</v>
      </c>
      <c r="AQ1227" s="101">
        <v>0</v>
      </c>
      <c r="AR1227" s="7"/>
    </row>
    <row r="1228" spans="1:44" ht="15" customHeight="1" x14ac:dyDescent="0.25">
      <c r="A1228" s="2" t="s">
        <v>148</v>
      </c>
      <c r="B1228" s="46">
        <v>44394</v>
      </c>
      <c r="C1228" s="2" t="s">
        <v>6</v>
      </c>
      <c r="D1228" s="2" t="s">
        <v>26</v>
      </c>
      <c r="E1228" s="2" t="s">
        <v>198</v>
      </c>
      <c r="F1228" s="59" t="s">
        <v>3659</v>
      </c>
      <c r="G1228" s="2" t="s">
        <v>3</v>
      </c>
      <c r="H1228" s="2" t="s">
        <v>3664</v>
      </c>
      <c r="I1228" s="2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1">
        <v>107968131.5</v>
      </c>
      <c r="R1228" s="1">
        <v>0</v>
      </c>
      <c r="S1228" s="1">
        <v>80548747.5</v>
      </c>
      <c r="T1228" s="1">
        <v>0</v>
      </c>
      <c r="U1228" s="2" t="s">
        <v>0</v>
      </c>
      <c r="V1228" s="1">
        <v>0</v>
      </c>
      <c r="W1228" s="1">
        <v>23637400</v>
      </c>
      <c r="X1228" s="2" t="s">
        <v>9</v>
      </c>
      <c r="Y1228" s="1">
        <v>3781984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140" t="s">
        <v>0</v>
      </c>
      <c r="AK1228" s="1">
        <v>0</v>
      </c>
      <c r="AL1228" s="1">
        <v>0</v>
      </c>
      <c r="AM1228" s="140" t="s">
        <v>1</v>
      </c>
      <c r="AN1228" s="140" t="s">
        <v>1</v>
      </c>
      <c r="AO1228" s="140" t="s">
        <v>1</v>
      </c>
      <c r="AP1228" s="140" t="s">
        <v>1</v>
      </c>
      <c r="AQ1228" s="101">
        <v>0</v>
      </c>
      <c r="AR1228" s="7"/>
    </row>
    <row r="1229" spans="1:44" ht="15" customHeight="1" x14ac:dyDescent="0.25">
      <c r="A1229" s="2" t="s">
        <v>147</v>
      </c>
      <c r="B1229" s="47">
        <v>44394</v>
      </c>
      <c r="C1229" s="2" t="s">
        <v>6</v>
      </c>
      <c r="D1229" s="2" t="s">
        <v>26</v>
      </c>
      <c r="E1229" s="2" t="s">
        <v>198</v>
      </c>
      <c r="F1229" s="2" t="s">
        <v>3659</v>
      </c>
      <c r="G1229" s="2" t="s">
        <v>3</v>
      </c>
      <c r="H1229" s="2" t="s">
        <v>3665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2</v>
      </c>
      <c r="P1229" s="2" t="s">
        <v>1</v>
      </c>
      <c r="Q1229" s="1">
        <v>2643495383.9600005</v>
      </c>
      <c r="R1229" s="1">
        <v>0</v>
      </c>
      <c r="S1229" s="1">
        <v>1772142041.25</v>
      </c>
      <c r="T1229" s="1">
        <v>0</v>
      </c>
      <c r="U1229" s="2" t="s">
        <v>0</v>
      </c>
      <c r="V1229" s="1">
        <v>0</v>
      </c>
      <c r="W1229" s="1">
        <v>751166674.75</v>
      </c>
      <c r="X1229" s="2" t="s">
        <v>9</v>
      </c>
      <c r="Y1229" s="1">
        <v>120186667.95999999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41" t="s">
        <v>1</v>
      </c>
      <c r="AN1229" s="2" t="s">
        <v>1</v>
      </c>
      <c r="AO1229" s="141" t="s">
        <v>1</v>
      </c>
      <c r="AP1229" s="2" t="s">
        <v>1</v>
      </c>
      <c r="AQ1229" s="4">
        <v>0</v>
      </c>
    </row>
    <row r="1230" spans="1:44" ht="15" customHeight="1" x14ac:dyDescent="0.25">
      <c r="A1230" s="2" t="s">
        <v>146</v>
      </c>
      <c r="B1230" s="47">
        <v>44394</v>
      </c>
      <c r="C1230" s="2" t="s">
        <v>6</v>
      </c>
      <c r="D1230" s="2" t="s">
        <v>26</v>
      </c>
      <c r="E1230" s="2" t="s">
        <v>198</v>
      </c>
      <c r="F1230" s="2" t="s">
        <v>3659</v>
      </c>
      <c r="G1230" s="2" t="s">
        <v>3</v>
      </c>
      <c r="H1230" s="2" t="s">
        <v>3666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991273179.77999997</v>
      </c>
      <c r="R1230" s="1">
        <v>0</v>
      </c>
      <c r="S1230" s="1">
        <v>778315364.23000002</v>
      </c>
      <c r="T1230" s="1">
        <v>0</v>
      </c>
      <c r="U1230" s="2" t="s">
        <v>0</v>
      </c>
      <c r="V1230" s="1">
        <v>0</v>
      </c>
      <c r="W1230" s="1">
        <v>183584323.75</v>
      </c>
      <c r="X1230" s="2" t="s">
        <v>9</v>
      </c>
      <c r="Y1230" s="1">
        <v>29373491.800000001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41" t="s">
        <v>1</v>
      </c>
      <c r="AN1230" s="2" t="s">
        <v>1</v>
      </c>
      <c r="AO1230" s="141" t="s">
        <v>1</v>
      </c>
      <c r="AP1230" s="2" t="s">
        <v>1</v>
      </c>
      <c r="AQ1230" s="4">
        <v>0</v>
      </c>
    </row>
    <row r="1231" spans="1:44" ht="15" customHeight="1" x14ac:dyDescent="0.25">
      <c r="A1231" s="2" t="s">
        <v>145</v>
      </c>
      <c r="B1231" s="47">
        <v>44394</v>
      </c>
      <c r="C1231" s="2" t="s">
        <v>6</v>
      </c>
      <c r="D1231" s="2" t="s">
        <v>26</v>
      </c>
      <c r="E1231" s="2" t="s">
        <v>198</v>
      </c>
      <c r="F1231" s="2" t="s">
        <v>3659</v>
      </c>
      <c r="G1231" s="2" t="s">
        <v>3</v>
      </c>
      <c r="H1231" s="2" t="s">
        <v>3667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1713332275.48</v>
      </c>
      <c r="R1231" s="1">
        <v>0</v>
      </c>
      <c r="S1231" s="1">
        <v>1030220832.48</v>
      </c>
      <c r="T1231" s="1">
        <v>0</v>
      </c>
      <c r="U1231" s="2" t="s">
        <v>0</v>
      </c>
      <c r="V1231" s="1">
        <v>0</v>
      </c>
      <c r="W1231" s="1">
        <v>588889175</v>
      </c>
      <c r="X1231" s="2" t="s">
        <v>9</v>
      </c>
      <c r="Y1231" s="1">
        <v>94222268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41" t="s">
        <v>1</v>
      </c>
      <c r="AN1231" s="2" t="s">
        <v>1</v>
      </c>
      <c r="AO1231" s="141" t="s">
        <v>1</v>
      </c>
      <c r="AP1231" s="2" t="s">
        <v>1</v>
      </c>
      <c r="AQ1231" s="4">
        <v>0</v>
      </c>
    </row>
    <row r="1232" spans="1:44" ht="15" customHeight="1" x14ac:dyDescent="0.25">
      <c r="A1232" s="2" t="s">
        <v>144</v>
      </c>
      <c r="B1232" s="47">
        <v>44394</v>
      </c>
      <c r="C1232" s="2" t="s">
        <v>6</v>
      </c>
      <c r="D1232" s="2" t="s">
        <v>26</v>
      </c>
      <c r="E1232" s="2" t="s">
        <v>198</v>
      </c>
      <c r="F1232" s="2" t="s">
        <v>3659</v>
      </c>
      <c r="G1232" s="2" t="s">
        <v>3</v>
      </c>
      <c r="H1232" s="2" t="s">
        <v>3668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3669</v>
      </c>
      <c r="P1232" s="2" t="s">
        <v>3670</v>
      </c>
      <c r="Q1232" s="1">
        <v>325140433.42000002</v>
      </c>
      <c r="R1232" s="1">
        <v>0</v>
      </c>
      <c r="S1232" s="1">
        <v>228604683</v>
      </c>
      <c r="T1232" s="1">
        <v>83220474.5</v>
      </c>
      <c r="U1232" s="2" t="s">
        <v>9</v>
      </c>
      <c r="V1232" s="1">
        <v>13315275.92</v>
      </c>
      <c r="W1232" s="1">
        <v>0</v>
      </c>
      <c r="X1232" s="2" t="s">
        <v>0</v>
      </c>
      <c r="Y1232" s="1">
        <v>0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41" t="s">
        <v>1</v>
      </c>
      <c r="AN1232" s="2" t="s">
        <v>1</v>
      </c>
      <c r="AO1232" s="141" t="s">
        <v>1</v>
      </c>
      <c r="AP1232" s="2" t="s">
        <v>1</v>
      </c>
      <c r="AQ1232" s="4">
        <v>0</v>
      </c>
    </row>
    <row r="1233" spans="1:43" ht="15" customHeight="1" x14ac:dyDescent="0.25">
      <c r="A1233" s="2" t="s">
        <v>143</v>
      </c>
      <c r="B1233" s="47">
        <v>44394</v>
      </c>
      <c r="C1233" s="2" t="s">
        <v>27</v>
      </c>
      <c r="D1233" s="2" t="s">
        <v>24</v>
      </c>
      <c r="E1233" s="2" t="s">
        <v>356</v>
      </c>
      <c r="F1233" s="2" t="s">
        <v>1024</v>
      </c>
      <c r="G1233" s="2" t="s">
        <v>3</v>
      </c>
      <c r="H1233" s="2" t="s">
        <v>3671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916</v>
      </c>
      <c r="P1233" s="2" t="s">
        <v>917</v>
      </c>
      <c r="Q1233" s="1">
        <v>20153840</v>
      </c>
      <c r="R1233" s="1">
        <v>0</v>
      </c>
      <c r="S1233" s="1">
        <v>20153840</v>
      </c>
      <c r="T1233" s="1">
        <v>0</v>
      </c>
      <c r="U1233" s="2" t="s">
        <v>0</v>
      </c>
      <c r="V1233" s="1">
        <v>0</v>
      </c>
      <c r="W1233" s="1">
        <v>0</v>
      </c>
      <c r="X1233" s="2" t="s">
        <v>0</v>
      </c>
      <c r="Y1233" s="1">
        <v>0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41" t="s">
        <v>1</v>
      </c>
      <c r="AN1233" s="2" t="s">
        <v>1</v>
      </c>
      <c r="AO1233" s="141" t="s">
        <v>1</v>
      </c>
      <c r="AP1233" s="2" t="s">
        <v>1</v>
      </c>
      <c r="AQ1233" s="4">
        <v>0</v>
      </c>
    </row>
    <row r="1234" spans="1:43" ht="15" customHeight="1" x14ac:dyDescent="0.25">
      <c r="A1234" s="2" t="s">
        <v>142</v>
      </c>
      <c r="B1234" s="47">
        <v>44394</v>
      </c>
      <c r="C1234" s="2" t="s">
        <v>27</v>
      </c>
      <c r="D1234" s="2" t="s">
        <v>24</v>
      </c>
      <c r="E1234" s="2" t="s">
        <v>356</v>
      </c>
      <c r="F1234" s="2" t="s">
        <v>1024</v>
      </c>
      <c r="G1234" s="2" t="s">
        <v>3</v>
      </c>
      <c r="H1234" s="2" t="s">
        <v>3672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903</v>
      </c>
      <c r="P1234" s="2" t="s">
        <v>904</v>
      </c>
      <c r="Q1234" s="1">
        <v>103728620</v>
      </c>
      <c r="R1234" s="1">
        <v>0</v>
      </c>
      <c r="S1234" s="1">
        <v>103728620</v>
      </c>
      <c r="T1234" s="1">
        <v>0</v>
      </c>
      <c r="U1234" s="2" t="s">
        <v>0</v>
      </c>
      <c r="V1234" s="1">
        <v>0</v>
      </c>
      <c r="W1234" s="1">
        <v>0</v>
      </c>
      <c r="X1234" s="2" t="s">
        <v>0</v>
      </c>
      <c r="Y1234" s="1">
        <v>0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41" t="s">
        <v>1</v>
      </c>
      <c r="AN1234" s="2" t="s">
        <v>1</v>
      </c>
      <c r="AO1234" s="141" t="s">
        <v>1</v>
      </c>
      <c r="AP1234" s="2" t="s">
        <v>1</v>
      </c>
      <c r="AQ1234" s="4">
        <v>0</v>
      </c>
    </row>
    <row r="1235" spans="1:43" ht="15" customHeight="1" x14ac:dyDescent="0.25">
      <c r="A1235" s="2" t="s">
        <v>141</v>
      </c>
      <c r="B1235" s="47">
        <v>44394</v>
      </c>
      <c r="C1235" s="2" t="s">
        <v>27</v>
      </c>
      <c r="D1235" s="2" t="s">
        <v>24</v>
      </c>
      <c r="E1235" s="2" t="s">
        <v>356</v>
      </c>
      <c r="F1235" s="2" t="s">
        <v>1024</v>
      </c>
      <c r="G1235" s="2" t="s">
        <v>13</v>
      </c>
      <c r="H1235" s="2" t="s">
        <v>1</v>
      </c>
      <c r="I1235" s="1" t="s">
        <v>3673</v>
      </c>
      <c r="J1235" s="1" t="s">
        <v>1</v>
      </c>
      <c r="K1235" s="1" t="s">
        <v>3674</v>
      </c>
      <c r="L1235" s="1" t="s">
        <v>3604</v>
      </c>
      <c r="M1235" s="1">
        <v>76682850</v>
      </c>
      <c r="N1235" s="2" t="s">
        <v>12</v>
      </c>
      <c r="O1235" s="2" t="s">
        <v>3675</v>
      </c>
      <c r="P1235" s="2" t="s">
        <v>3676</v>
      </c>
      <c r="Q1235" s="1">
        <v>-2149850</v>
      </c>
      <c r="R1235" s="1">
        <v>0</v>
      </c>
      <c r="S1235" s="1">
        <v>-2149850</v>
      </c>
      <c r="T1235" s="1">
        <v>0</v>
      </c>
      <c r="U1235" s="2" t="s">
        <v>0</v>
      </c>
      <c r="V1235" s="1">
        <v>0</v>
      </c>
      <c r="W1235" s="1">
        <v>0</v>
      </c>
      <c r="X1235" s="2" t="s">
        <v>0</v>
      </c>
      <c r="Y1235" s="1">
        <v>0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41" t="s">
        <v>1</v>
      </c>
      <c r="AN1235" s="2" t="s">
        <v>1</v>
      </c>
      <c r="AO1235" s="141" t="s">
        <v>1</v>
      </c>
      <c r="AP1235" s="2" t="s">
        <v>1</v>
      </c>
      <c r="AQ1235" s="4">
        <v>0</v>
      </c>
    </row>
    <row r="1236" spans="1:43" ht="15" customHeight="1" x14ac:dyDescent="0.25">
      <c r="A1236" s="2" t="s">
        <v>140</v>
      </c>
      <c r="B1236" s="47">
        <v>44394</v>
      </c>
      <c r="C1236" s="2" t="s">
        <v>27</v>
      </c>
      <c r="D1236" s="2" t="s">
        <v>24</v>
      </c>
      <c r="E1236" s="2" t="s">
        <v>356</v>
      </c>
      <c r="F1236" s="2" t="s">
        <v>1023</v>
      </c>
      <c r="G1236" s="2" t="s">
        <v>3</v>
      </c>
      <c r="H1236" s="2" t="s">
        <v>3677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1267437966.73</v>
      </c>
      <c r="R1236" s="1">
        <v>0</v>
      </c>
      <c r="S1236" s="1">
        <v>957629010.0999999</v>
      </c>
      <c r="T1236" s="1">
        <v>0</v>
      </c>
      <c r="U1236" s="2" t="s">
        <v>0</v>
      </c>
      <c r="V1236" s="1">
        <v>0</v>
      </c>
      <c r="W1236" s="1">
        <v>267076686.75</v>
      </c>
      <c r="X1236" s="2" t="s">
        <v>9</v>
      </c>
      <c r="Y1236" s="1">
        <v>42732269.879999995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41" t="s">
        <v>1</v>
      </c>
      <c r="AN1236" s="2" t="s">
        <v>1</v>
      </c>
      <c r="AO1236" s="141" t="s">
        <v>1</v>
      </c>
      <c r="AP1236" s="2" t="s">
        <v>1</v>
      </c>
      <c r="AQ1236" s="4">
        <v>0</v>
      </c>
    </row>
    <row r="1237" spans="1:43" ht="15" customHeight="1" x14ac:dyDescent="0.25">
      <c r="A1237" s="2" t="s">
        <v>139</v>
      </c>
      <c r="B1237" s="47">
        <v>44394</v>
      </c>
      <c r="C1237" s="2" t="s">
        <v>27</v>
      </c>
      <c r="D1237" s="2" t="s">
        <v>24</v>
      </c>
      <c r="E1237" s="2" t="s">
        <v>356</v>
      </c>
      <c r="F1237" s="2" t="s">
        <v>1023</v>
      </c>
      <c r="G1237" s="2" t="s">
        <v>3</v>
      </c>
      <c r="H1237" s="2" t="s">
        <v>3678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1764089465.6799996</v>
      </c>
      <c r="R1237" s="1">
        <v>0</v>
      </c>
      <c r="S1237" s="1">
        <v>1236076344.0999999</v>
      </c>
      <c r="T1237" s="1">
        <v>0</v>
      </c>
      <c r="U1237" s="2" t="s">
        <v>0</v>
      </c>
      <c r="V1237" s="1">
        <v>0</v>
      </c>
      <c r="W1237" s="1">
        <v>455183725.5</v>
      </c>
      <c r="X1237" s="2" t="s">
        <v>0</v>
      </c>
      <c r="Y1237" s="1">
        <v>72829396.079999998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41" t="s">
        <v>1</v>
      </c>
      <c r="AN1237" s="2" t="s">
        <v>1</v>
      </c>
      <c r="AO1237" s="141" t="s">
        <v>1</v>
      </c>
      <c r="AP1237" s="2" t="s">
        <v>1</v>
      </c>
      <c r="AQ1237" s="4">
        <v>0</v>
      </c>
    </row>
    <row r="1238" spans="1:43" ht="15" customHeight="1" x14ac:dyDescent="0.25">
      <c r="A1238" s="2" t="s">
        <v>138</v>
      </c>
      <c r="B1238" s="47">
        <v>44394</v>
      </c>
      <c r="C1238" s="2" t="s">
        <v>27</v>
      </c>
      <c r="D1238" s="2" t="s">
        <v>24</v>
      </c>
      <c r="E1238" s="2" t="s">
        <v>356</v>
      </c>
      <c r="F1238" s="2" t="s">
        <v>1023</v>
      </c>
      <c r="G1238" s="2" t="s">
        <v>3</v>
      </c>
      <c r="H1238" s="2" t="s">
        <v>3679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551444619.77999997</v>
      </c>
      <c r="R1238" s="1">
        <v>0</v>
      </c>
      <c r="S1238" s="1">
        <v>323928851.5</v>
      </c>
      <c r="T1238" s="1">
        <v>0</v>
      </c>
      <c r="U1238" s="2" t="s">
        <v>0</v>
      </c>
      <c r="V1238" s="1">
        <v>0</v>
      </c>
      <c r="W1238" s="1">
        <v>196134283</v>
      </c>
      <c r="X1238" s="2" t="s">
        <v>9</v>
      </c>
      <c r="Y1238" s="1">
        <v>31381485.280000001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41" t="s">
        <v>1</v>
      </c>
      <c r="AN1238" s="2" t="s">
        <v>1</v>
      </c>
      <c r="AO1238" s="141" t="s">
        <v>1</v>
      </c>
      <c r="AP1238" s="2" t="s">
        <v>1</v>
      </c>
      <c r="AQ1238" s="4">
        <v>0</v>
      </c>
    </row>
    <row r="1239" spans="1:43" ht="15" customHeight="1" x14ac:dyDescent="0.25">
      <c r="A1239" s="2" t="s">
        <v>137</v>
      </c>
      <c r="B1239" s="47">
        <v>44394</v>
      </c>
      <c r="C1239" s="2" t="s">
        <v>27</v>
      </c>
      <c r="D1239" s="2" t="s">
        <v>24</v>
      </c>
      <c r="E1239" s="2" t="s">
        <v>356</v>
      </c>
      <c r="F1239" s="2" t="s">
        <v>1024</v>
      </c>
      <c r="G1239" s="2" t="s">
        <v>13</v>
      </c>
      <c r="H1239" s="2" t="s">
        <v>1</v>
      </c>
      <c r="I1239" s="1" t="s">
        <v>3680</v>
      </c>
      <c r="J1239" s="1" t="s">
        <v>1</v>
      </c>
      <c r="K1239" s="1" t="s">
        <v>3681</v>
      </c>
      <c r="L1239" s="1" t="s">
        <v>3375</v>
      </c>
      <c r="M1239" s="1">
        <v>70287577.5</v>
      </c>
      <c r="N1239" s="2" t="s">
        <v>12</v>
      </c>
      <c r="O1239" s="2" t="s">
        <v>3682</v>
      </c>
      <c r="P1239" s="2" t="s">
        <v>3683</v>
      </c>
      <c r="Q1239" s="1">
        <v>-7210000</v>
      </c>
      <c r="R1239" s="1">
        <v>0</v>
      </c>
      <c r="S1239" s="1">
        <v>-7210000</v>
      </c>
      <c r="T1239" s="1">
        <v>0</v>
      </c>
      <c r="U1239" s="2" t="s">
        <v>0</v>
      </c>
      <c r="V1239" s="1">
        <v>0</v>
      </c>
      <c r="W1239" s="1">
        <v>0</v>
      </c>
      <c r="X1239" s="2" t="s">
        <v>0</v>
      </c>
      <c r="Y1239" s="1">
        <v>0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41" t="s">
        <v>1</v>
      </c>
      <c r="AN1239" s="2" t="s">
        <v>1</v>
      </c>
      <c r="AO1239" s="141" t="s">
        <v>1</v>
      </c>
      <c r="AP1239" s="2" t="s">
        <v>1</v>
      </c>
      <c r="AQ1239" s="4">
        <v>0</v>
      </c>
    </row>
    <row r="1240" spans="1:43" ht="15" customHeight="1" x14ac:dyDescent="0.25">
      <c r="A1240" s="2" t="s">
        <v>136</v>
      </c>
      <c r="B1240" s="47">
        <v>44394</v>
      </c>
      <c r="C1240" s="2" t="s">
        <v>6</v>
      </c>
      <c r="D1240" s="2" t="s">
        <v>24</v>
      </c>
      <c r="E1240" s="2" t="s">
        <v>194</v>
      </c>
      <c r="F1240" s="2" t="s">
        <v>1075</v>
      </c>
      <c r="G1240" s="2" t="s">
        <v>3</v>
      </c>
      <c r="H1240" s="2" t="s">
        <v>3684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2</v>
      </c>
      <c r="P1240" s="2" t="s">
        <v>1</v>
      </c>
      <c r="Q1240" s="1">
        <v>5867507628.2799997</v>
      </c>
      <c r="R1240" s="1">
        <v>0</v>
      </c>
      <c r="S1240" s="1">
        <v>4605705576.75</v>
      </c>
      <c r="T1240" s="1">
        <v>0</v>
      </c>
      <c r="U1240" s="2" t="s">
        <v>0</v>
      </c>
      <c r="V1240" s="1">
        <v>0</v>
      </c>
      <c r="W1240" s="1">
        <v>1087760389.25</v>
      </c>
      <c r="X1240" s="2" t="s">
        <v>0</v>
      </c>
      <c r="Y1240" s="1">
        <v>174041662.28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41" t="s">
        <v>1</v>
      </c>
      <c r="AN1240" s="2" t="s">
        <v>1</v>
      </c>
      <c r="AO1240" s="141" t="s">
        <v>1</v>
      </c>
      <c r="AP1240" s="2" t="s">
        <v>1</v>
      </c>
      <c r="AQ1240" s="4">
        <v>0</v>
      </c>
    </row>
    <row r="1241" spans="1:43" ht="15" customHeight="1" x14ac:dyDescent="0.25">
      <c r="A1241" s="2" t="s">
        <v>135</v>
      </c>
      <c r="B1241" s="47">
        <v>44394</v>
      </c>
      <c r="C1241" s="2" t="s">
        <v>6</v>
      </c>
      <c r="D1241" s="2" t="s">
        <v>22</v>
      </c>
      <c r="E1241" s="2" t="s">
        <v>192</v>
      </c>
      <c r="F1241" s="2" t="s">
        <v>3685</v>
      </c>
      <c r="G1241" s="2" t="s">
        <v>3</v>
      </c>
      <c r="H1241" s="2" t="s">
        <v>3686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7179679442.2700005</v>
      </c>
      <c r="R1241" s="1">
        <v>0</v>
      </c>
      <c r="S1241" s="1">
        <v>5828254774</v>
      </c>
      <c r="T1241" s="1">
        <v>0</v>
      </c>
      <c r="U1241" s="2" t="s">
        <v>0</v>
      </c>
      <c r="V1241" s="1">
        <v>0</v>
      </c>
      <c r="W1241" s="1">
        <v>1165021265.75</v>
      </c>
      <c r="X1241" s="2" t="s">
        <v>0</v>
      </c>
      <c r="Y1241" s="1">
        <v>186403402.52000001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41" t="s">
        <v>1</v>
      </c>
      <c r="AN1241" s="2" t="s">
        <v>1</v>
      </c>
      <c r="AO1241" s="141" t="s">
        <v>1</v>
      </c>
      <c r="AP1241" s="2" t="s">
        <v>1</v>
      </c>
      <c r="AQ1241" s="4">
        <v>0</v>
      </c>
    </row>
    <row r="1242" spans="1:43" ht="15" customHeight="1" x14ac:dyDescent="0.25">
      <c r="A1242" s="2" t="s">
        <v>134</v>
      </c>
      <c r="B1242" s="47">
        <v>44394</v>
      </c>
      <c r="C1242" s="2" t="s">
        <v>27</v>
      </c>
      <c r="D1242" s="2" t="s">
        <v>901</v>
      </c>
      <c r="E1242" s="2" t="s">
        <v>905</v>
      </c>
      <c r="F1242" s="2" t="s">
        <v>3687</v>
      </c>
      <c r="G1242" s="2" t="s">
        <v>3</v>
      </c>
      <c r="H1242" s="2" t="s">
        <v>3688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1">
        <v>141737384</v>
      </c>
      <c r="R1242" s="1">
        <v>0</v>
      </c>
      <c r="S1242" s="1">
        <v>0</v>
      </c>
      <c r="T1242" s="1">
        <v>0</v>
      </c>
      <c r="U1242" s="2" t="s">
        <v>0</v>
      </c>
      <c r="V1242" s="1">
        <v>0</v>
      </c>
      <c r="W1242" s="1">
        <v>122187400</v>
      </c>
      <c r="X1242" s="2" t="s">
        <v>9</v>
      </c>
      <c r="Y1242" s="1">
        <v>19549984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41" t="s">
        <v>1</v>
      </c>
      <c r="AN1242" s="2" t="s">
        <v>1</v>
      </c>
      <c r="AO1242" s="141" t="s">
        <v>1</v>
      </c>
      <c r="AP1242" s="2" t="s">
        <v>1</v>
      </c>
      <c r="AQ1242" s="4">
        <v>0</v>
      </c>
    </row>
    <row r="1243" spans="1:43" ht="15" customHeight="1" x14ac:dyDescent="0.25">
      <c r="A1243" s="2" t="s">
        <v>133</v>
      </c>
      <c r="B1243" s="47">
        <v>44394</v>
      </c>
      <c r="C1243" s="2" t="s">
        <v>6</v>
      </c>
      <c r="D1243" s="2" t="s">
        <v>901</v>
      </c>
      <c r="E1243" s="2" t="s">
        <v>902</v>
      </c>
      <c r="F1243" s="2" t="s">
        <v>3689</v>
      </c>
      <c r="G1243" s="2" t="s">
        <v>3</v>
      </c>
      <c r="H1243" s="2" t="s">
        <v>3690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743</v>
      </c>
      <c r="P1243" s="2" t="s">
        <v>1137</v>
      </c>
      <c r="Q1243" s="1">
        <v>865380379.75</v>
      </c>
      <c r="R1243" s="1">
        <v>0</v>
      </c>
      <c r="S1243" s="1">
        <v>570957836.25</v>
      </c>
      <c r="T1243" s="1">
        <v>253812537.5</v>
      </c>
      <c r="U1243" s="2" t="s">
        <v>9</v>
      </c>
      <c r="V1243" s="1">
        <v>40610006</v>
      </c>
      <c r="W1243" s="1">
        <v>0</v>
      </c>
      <c r="X1243" s="2" t="s">
        <v>0</v>
      </c>
      <c r="Y1243" s="1">
        <v>0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41" t="s">
        <v>1</v>
      </c>
      <c r="AN1243" s="2" t="s">
        <v>1</v>
      </c>
      <c r="AO1243" s="141" t="s">
        <v>1</v>
      </c>
      <c r="AP1243" s="2" t="s">
        <v>1</v>
      </c>
      <c r="AQ1243" s="4">
        <v>0</v>
      </c>
    </row>
    <row r="1244" spans="1:43" ht="15" customHeight="1" x14ac:dyDescent="0.25">
      <c r="A1244" s="2" t="s">
        <v>132</v>
      </c>
      <c r="B1244" s="47">
        <v>44394</v>
      </c>
      <c r="C1244" s="2" t="s">
        <v>6</v>
      </c>
      <c r="D1244" s="2" t="s">
        <v>901</v>
      </c>
      <c r="E1244" s="2" t="s">
        <v>902</v>
      </c>
      <c r="F1244" s="2" t="s">
        <v>3689</v>
      </c>
      <c r="G1244" s="2" t="s">
        <v>3</v>
      </c>
      <c r="H1244" s="2" t="s">
        <v>3691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2917</v>
      </c>
      <c r="P1244" s="2" t="s">
        <v>3692</v>
      </c>
      <c r="Q1244" s="1">
        <v>31317292</v>
      </c>
      <c r="R1244" s="1">
        <v>0</v>
      </c>
      <c r="S1244" s="1">
        <v>31262250</v>
      </c>
      <c r="T1244" s="1">
        <v>47450</v>
      </c>
      <c r="U1244" s="2" t="s">
        <v>9</v>
      </c>
      <c r="V1244" s="1">
        <v>7592</v>
      </c>
      <c r="W1244" s="1">
        <v>0</v>
      </c>
      <c r="X1244" s="2" t="s">
        <v>0</v>
      </c>
      <c r="Y1244" s="1">
        <v>0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41" t="s">
        <v>1</v>
      </c>
      <c r="AN1244" s="2" t="s">
        <v>1</v>
      </c>
      <c r="AO1244" s="141" t="s">
        <v>1</v>
      </c>
      <c r="AP1244" s="2" t="s">
        <v>1</v>
      </c>
      <c r="AQ1244" s="4">
        <v>0</v>
      </c>
    </row>
    <row r="1245" spans="1:43" ht="15" customHeight="1" x14ac:dyDescent="0.25">
      <c r="A1245" s="2" t="s">
        <v>131</v>
      </c>
      <c r="B1245" s="47">
        <v>44394</v>
      </c>
      <c r="C1245" s="2" t="s">
        <v>6</v>
      </c>
      <c r="D1245" s="2" t="s">
        <v>901</v>
      </c>
      <c r="E1245" s="2" t="s">
        <v>902</v>
      </c>
      <c r="F1245" s="2" t="s">
        <v>3689</v>
      </c>
      <c r="G1245" s="2" t="s">
        <v>3</v>
      </c>
      <c r="H1245" s="2" t="s">
        <v>3693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914286369.88999999</v>
      </c>
      <c r="R1245" s="1">
        <v>0</v>
      </c>
      <c r="S1245" s="1">
        <v>778375139.25</v>
      </c>
      <c r="T1245" s="1">
        <v>0</v>
      </c>
      <c r="U1245" s="2" t="s">
        <v>0</v>
      </c>
      <c r="V1245" s="1">
        <v>0</v>
      </c>
      <c r="W1245" s="1">
        <v>117164854</v>
      </c>
      <c r="X1245" s="2" t="s">
        <v>9</v>
      </c>
      <c r="Y1245" s="1">
        <v>18746376.640000001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41" t="s">
        <v>1</v>
      </c>
      <c r="AN1245" s="2" t="s">
        <v>1</v>
      </c>
      <c r="AO1245" s="141" t="s">
        <v>1</v>
      </c>
      <c r="AP1245" s="2" t="s">
        <v>1</v>
      </c>
      <c r="AQ1245" s="4">
        <v>0</v>
      </c>
    </row>
    <row r="1246" spans="1:43" ht="15" customHeight="1" x14ac:dyDescent="0.25">
      <c r="A1246" s="2" t="s">
        <v>130</v>
      </c>
      <c r="B1246" s="47">
        <v>44394</v>
      </c>
      <c r="C1246" s="2" t="s">
        <v>6</v>
      </c>
      <c r="D1246" s="2" t="s">
        <v>901</v>
      </c>
      <c r="E1246" s="2" t="s">
        <v>902</v>
      </c>
      <c r="F1246" s="2" t="s">
        <v>3689</v>
      </c>
      <c r="G1246" s="2" t="s">
        <v>3</v>
      </c>
      <c r="H1246" s="2" t="s">
        <v>3694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3568726177.7900009</v>
      </c>
      <c r="R1246" s="1">
        <v>0</v>
      </c>
      <c r="S1246" s="1">
        <v>2656900456.25</v>
      </c>
      <c r="T1246" s="1">
        <v>0</v>
      </c>
      <c r="U1246" s="2" t="s">
        <v>0</v>
      </c>
      <c r="V1246" s="1">
        <v>0</v>
      </c>
      <c r="W1246" s="1">
        <v>786056656.5</v>
      </c>
      <c r="X1246" s="2" t="s">
        <v>9</v>
      </c>
      <c r="Y1246" s="1">
        <v>125769065.04000001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41" t="s">
        <v>1</v>
      </c>
      <c r="AN1246" s="2" t="s">
        <v>1</v>
      </c>
      <c r="AO1246" s="141" t="s">
        <v>1</v>
      </c>
      <c r="AP1246" s="2" t="s">
        <v>1</v>
      </c>
      <c r="AQ1246" s="4">
        <v>0</v>
      </c>
    </row>
    <row r="1247" spans="1:43" ht="15" customHeight="1" x14ac:dyDescent="0.25">
      <c r="A1247" s="2" t="s">
        <v>129</v>
      </c>
      <c r="B1247" s="47">
        <v>44394</v>
      </c>
      <c r="C1247" s="2" t="s">
        <v>6</v>
      </c>
      <c r="D1247" s="2" t="s">
        <v>901</v>
      </c>
      <c r="E1247" s="2" t="s">
        <v>902</v>
      </c>
      <c r="F1247" s="2" t="s">
        <v>3689</v>
      </c>
      <c r="G1247" s="2" t="s">
        <v>3</v>
      </c>
      <c r="H1247" s="2" t="s">
        <v>3695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156378216</v>
      </c>
      <c r="R1247" s="1">
        <v>0</v>
      </c>
      <c r="S1247" s="1">
        <v>121007380</v>
      </c>
      <c r="T1247" s="1">
        <v>0</v>
      </c>
      <c r="U1247" s="2" t="s">
        <v>0</v>
      </c>
      <c r="V1247" s="1">
        <v>0</v>
      </c>
      <c r="W1247" s="1">
        <v>30492100</v>
      </c>
      <c r="X1247" s="2" t="s">
        <v>0</v>
      </c>
      <c r="Y1247" s="1">
        <v>4878736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41" t="s">
        <v>1</v>
      </c>
      <c r="AN1247" s="2" t="s">
        <v>1</v>
      </c>
      <c r="AO1247" s="141" t="s">
        <v>1</v>
      </c>
      <c r="AP1247" s="2" t="s">
        <v>1</v>
      </c>
      <c r="AQ1247" s="4">
        <v>0</v>
      </c>
    </row>
    <row r="1248" spans="1:43" ht="15" customHeight="1" x14ac:dyDescent="0.25">
      <c r="A1248" s="2" t="s">
        <v>128</v>
      </c>
      <c r="B1248" s="47">
        <v>44394</v>
      </c>
      <c r="C1248" s="2" t="s">
        <v>6</v>
      </c>
      <c r="D1248" s="2" t="s">
        <v>19</v>
      </c>
      <c r="E1248" s="2" t="s">
        <v>185</v>
      </c>
      <c r="F1248" s="2" t="s">
        <v>1094</v>
      </c>
      <c r="G1248" s="2" t="s">
        <v>13</v>
      </c>
      <c r="H1248" s="2" t="s">
        <v>1</v>
      </c>
      <c r="I1248" s="1" t="s">
        <v>3696</v>
      </c>
      <c r="J1248" s="1" t="s">
        <v>1</v>
      </c>
      <c r="K1248" s="1" t="s">
        <v>3697</v>
      </c>
      <c r="L1248" s="1" t="s">
        <v>3646</v>
      </c>
      <c r="M1248" s="1">
        <v>52140542</v>
      </c>
      <c r="N1248" s="2" t="s">
        <v>12</v>
      </c>
      <c r="O1248" s="2" t="s">
        <v>3698</v>
      </c>
      <c r="P1248" s="2" t="s">
        <v>3699</v>
      </c>
      <c r="Q1248" s="1">
        <v>-6266320</v>
      </c>
      <c r="R1248" s="1">
        <v>0</v>
      </c>
      <c r="S1248" s="1">
        <v>0</v>
      </c>
      <c r="T1248" s="1">
        <v>0</v>
      </c>
      <c r="U1248" s="2" t="s">
        <v>0</v>
      </c>
      <c r="V1248" s="1">
        <v>0</v>
      </c>
      <c r="W1248" s="1">
        <v>-5402000</v>
      </c>
      <c r="X1248" s="2" t="s">
        <v>9</v>
      </c>
      <c r="Y1248" s="1">
        <v>-864320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41" t="s">
        <v>1</v>
      </c>
      <c r="AN1248" s="2" t="s">
        <v>1</v>
      </c>
      <c r="AO1248" s="141" t="s">
        <v>1</v>
      </c>
      <c r="AP1248" s="2" t="s">
        <v>1</v>
      </c>
      <c r="AQ1248" s="4">
        <v>0</v>
      </c>
    </row>
    <row r="1249" spans="1:43" ht="15" customHeight="1" x14ac:dyDescent="0.25">
      <c r="A1249" s="2" t="s">
        <v>127</v>
      </c>
      <c r="B1249" s="47">
        <v>44394</v>
      </c>
      <c r="C1249" s="2" t="s">
        <v>6</v>
      </c>
      <c r="D1249" s="2" t="s">
        <v>19</v>
      </c>
      <c r="E1249" s="2" t="s">
        <v>185</v>
      </c>
      <c r="F1249" s="2" t="s">
        <v>1094</v>
      </c>
      <c r="G1249" s="2" t="s">
        <v>3</v>
      </c>
      <c r="H1249" s="2" t="s">
        <v>3700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4948802697.1599998</v>
      </c>
      <c r="R1249" s="1">
        <v>0</v>
      </c>
      <c r="S1249" s="1">
        <v>3702343306.75</v>
      </c>
      <c r="T1249" s="1">
        <v>0</v>
      </c>
      <c r="U1249" s="2" t="s">
        <v>0</v>
      </c>
      <c r="V1249" s="1">
        <v>0</v>
      </c>
      <c r="W1249" s="1">
        <v>1074533957.25</v>
      </c>
      <c r="X1249" s="2" t="s">
        <v>0</v>
      </c>
      <c r="Y1249" s="1">
        <v>171925433.16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41" t="s">
        <v>1</v>
      </c>
      <c r="AN1249" s="2" t="s">
        <v>1</v>
      </c>
      <c r="AO1249" s="141" t="s">
        <v>1</v>
      </c>
      <c r="AP1249" s="2" t="s">
        <v>1</v>
      </c>
      <c r="AQ1249" s="4">
        <v>0</v>
      </c>
    </row>
    <row r="1250" spans="1:43" ht="15" customHeight="1" x14ac:dyDescent="0.25">
      <c r="A1250" s="2" t="s">
        <v>126</v>
      </c>
      <c r="B1250" s="47">
        <v>44394</v>
      </c>
      <c r="C1250" s="2" t="s">
        <v>6</v>
      </c>
      <c r="D1250" s="2" t="s">
        <v>17</v>
      </c>
      <c r="E1250" s="2" t="s">
        <v>183</v>
      </c>
      <c r="F1250" s="2" t="s">
        <v>3701</v>
      </c>
      <c r="G1250" s="2" t="s">
        <v>13</v>
      </c>
      <c r="H1250" s="2" t="s">
        <v>1</v>
      </c>
      <c r="I1250" s="1" t="s">
        <v>1122</v>
      </c>
      <c r="J1250" s="1" t="s">
        <v>1</v>
      </c>
      <c r="K1250" s="1" t="s">
        <v>3702</v>
      </c>
      <c r="L1250" s="1" t="s">
        <v>3646</v>
      </c>
      <c r="M1250" s="1">
        <v>20162600</v>
      </c>
      <c r="N1250" s="2" t="s">
        <v>12</v>
      </c>
      <c r="O1250" s="2" t="s">
        <v>3703</v>
      </c>
      <c r="P1250" s="2" t="s">
        <v>3704</v>
      </c>
      <c r="Q1250" s="1">
        <v>-20162600</v>
      </c>
      <c r="R1250" s="1">
        <v>0</v>
      </c>
      <c r="S1250" s="1">
        <v>-20162600</v>
      </c>
      <c r="T1250" s="1">
        <v>0</v>
      </c>
      <c r="U1250" s="2" t="s">
        <v>0</v>
      </c>
      <c r="V1250" s="1">
        <v>0</v>
      </c>
      <c r="W1250" s="1">
        <v>0</v>
      </c>
      <c r="X1250" s="2" t="s">
        <v>0</v>
      </c>
      <c r="Y1250" s="1">
        <v>0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41" t="s">
        <v>1</v>
      </c>
      <c r="AN1250" s="2" t="s">
        <v>1</v>
      </c>
      <c r="AO1250" s="141" t="s">
        <v>1</v>
      </c>
      <c r="AP1250" s="2" t="s">
        <v>1</v>
      </c>
      <c r="AQ1250" s="4">
        <v>0</v>
      </c>
    </row>
    <row r="1251" spans="1:43" ht="15" customHeight="1" x14ac:dyDescent="0.25">
      <c r="A1251" s="2" t="s">
        <v>125</v>
      </c>
      <c r="B1251" s="47">
        <v>44394</v>
      </c>
      <c r="C1251" s="2" t="s">
        <v>6</v>
      </c>
      <c r="D1251" s="2" t="s">
        <v>17</v>
      </c>
      <c r="E1251" s="2" t="s">
        <v>183</v>
      </c>
      <c r="F1251" s="2" t="s">
        <v>3701</v>
      </c>
      <c r="G1251" s="2" t="s">
        <v>3</v>
      </c>
      <c r="H1251" s="2" t="s">
        <v>3705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4352537815.1100006</v>
      </c>
      <c r="R1251" s="1">
        <v>0</v>
      </c>
      <c r="S1251" s="1">
        <v>3046647447.25</v>
      </c>
      <c r="T1251" s="1">
        <v>0</v>
      </c>
      <c r="U1251" s="2" t="s">
        <v>0</v>
      </c>
      <c r="V1251" s="1">
        <v>0</v>
      </c>
      <c r="W1251" s="1">
        <v>1125767558.5</v>
      </c>
      <c r="X1251" s="2" t="s">
        <v>9</v>
      </c>
      <c r="Y1251" s="1">
        <v>180122809.35999995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41" t="s">
        <v>1</v>
      </c>
      <c r="AN1251" s="2" t="s">
        <v>1</v>
      </c>
      <c r="AO1251" s="141" t="s">
        <v>1</v>
      </c>
      <c r="AP1251" s="2" t="s">
        <v>1</v>
      </c>
      <c r="AQ1251" s="4">
        <v>0</v>
      </c>
    </row>
    <row r="1252" spans="1:43" ht="15" customHeight="1" x14ac:dyDescent="0.25">
      <c r="A1252" s="2" t="s">
        <v>124</v>
      </c>
      <c r="B1252" s="47">
        <v>44394</v>
      </c>
      <c r="C1252" s="2" t="s">
        <v>6</v>
      </c>
      <c r="D1252" s="2" t="s">
        <v>14</v>
      </c>
      <c r="E1252" s="2" t="s">
        <v>181</v>
      </c>
      <c r="F1252" s="2" t="s">
        <v>3706</v>
      </c>
      <c r="G1252" s="2" t="s">
        <v>3</v>
      </c>
      <c r="H1252" s="2" t="s">
        <v>3707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2808623434.0799999</v>
      </c>
      <c r="R1252" s="1">
        <v>0</v>
      </c>
      <c r="S1252" s="1">
        <v>2581653153.1900001</v>
      </c>
      <c r="T1252" s="1">
        <v>0</v>
      </c>
      <c r="U1252" s="2" t="s">
        <v>0</v>
      </c>
      <c r="V1252" s="1">
        <v>0</v>
      </c>
      <c r="W1252" s="1">
        <v>195664035.25</v>
      </c>
      <c r="X1252" s="2" t="s">
        <v>0</v>
      </c>
      <c r="Y1252" s="1">
        <v>31306245.640000001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41" t="s">
        <v>1</v>
      </c>
      <c r="AN1252" s="2" t="s">
        <v>1</v>
      </c>
      <c r="AO1252" s="141" t="s">
        <v>1</v>
      </c>
      <c r="AP1252" s="2" t="s">
        <v>1</v>
      </c>
      <c r="AQ1252" s="4">
        <v>0</v>
      </c>
    </row>
    <row r="1253" spans="1:43" ht="15" customHeight="1" x14ac:dyDescent="0.25">
      <c r="A1253" s="2" t="s">
        <v>123</v>
      </c>
      <c r="B1253" s="47">
        <v>44394</v>
      </c>
      <c r="C1253" s="2" t="s">
        <v>6</v>
      </c>
      <c r="D1253" s="2" t="s">
        <v>10</v>
      </c>
      <c r="E1253" s="2" t="s">
        <v>178</v>
      </c>
      <c r="F1253" s="2" t="s">
        <v>3708</v>
      </c>
      <c r="G1253" s="2" t="s">
        <v>3</v>
      </c>
      <c r="H1253" s="2" t="s">
        <v>3709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1127843199.3200002</v>
      </c>
      <c r="R1253" s="1">
        <v>0</v>
      </c>
      <c r="S1253" s="1">
        <v>659755531</v>
      </c>
      <c r="T1253" s="1">
        <v>0</v>
      </c>
      <c r="U1253" s="2" t="s">
        <v>0</v>
      </c>
      <c r="V1253" s="1">
        <v>0</v>
      </c>
      <c r="W1253" s="1">
        <v>403523852</v>
      </c>
      <c r="X1253" s="2" t="s">
        <v>9</v>
      </c>
      <c r="Y1253" s="1">
        <v>64563816.320000008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41" t="s">
        <v>1</v>
      </c>
      <c r="AN1253" s="2" t="s">
        <v>1</v>
      </c>
      <c r="AO1253" s="141" t="s">
        <v>1</v>
      </c>
      <c r="AP1253" s="2" t="s">
        <v>1</v>
      </c>
      <c r="AQ1253" s="4">
        <v>0</v>
      </c>
    </row>
    <row r="1254" spans="1:43" ht="15" customHeight="1" x14ac:dyDescent="0.25">
      <c r="A1254" s="2" t="s">
        <v>122</v>
      </c>
      <c r="B1254" s="47">
        <v>44394</v>
      </c>
      <c r="C1254" s="2" t="s">
        <v>6</v>
      </c>
      <c r="D1254" s="2" t="s">
        <v>278</v>
      </c>
      <c r="E1254" s="2" t="s">
        <v>202</v>
      </c>
      <c r="F1254" s="2" t="s">
        <v>1026</v>
      </c>
      <c r="G1254" s="2" t="s">
        <v>3</v>
      </c>
      <c r="H1254" s="2" t="s">
        <v>3710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1184</v>
      </c>
      <c r="P1254" s="2" t="s">
        <v>1185</v>
      </c>
      <c r="Q1254" s="1">
        <v>14560726</v>
      </c>
      <c r="R1254" s="1">
        <v>0</v>
      </c>
      <c r="S1254" s="1">
        <v>0</v>
      </c>
      <c r="T1254" s="1">
        <v>12552350</v>
      </c>
      <c r="U1254" s="2" t="s">
        <v>9</v>
      </c>
      <c r="V1254" s="1">
        <v>2008376</v>
      </c>
      <c r="W1254" s="1">
        <v>0</v>
      </c>
      <c r="X1254" s="2" t="s">
        <v>0</v>
      </c>
      <c r="Y1254" s="1">
        <v>0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41" t="s">
        <v>1</v>
      </c>
      <c r="AN1254" s="2" t="s">
        <v>1</v>
      </c>
      <c r="AO1254" s="141" t="s">
        <v>1</v>
      </c>
      <c r="AP1254" s="2" t="s">
        <v>1</v>
      </c>
      <c r="AQ1254" s="4">
        <v>0</v>
      </c>
    </row>
    <row r="1255" spans="1:43" ht="15" customHeight="1" x14ac:dyDescent="0.25">
      <c r="A1255" s="2" t="s">
        <v>121</v>
      </c>
      <c r="B1255" s="47">
        <v>44394</v>
      </c>
      <c r="C1255" s="2" t="s">
        <v>6</v>
      </c>
      <c r="D1255" s="2" t="s">
        <v>278</v>
      </c>
      <c r="E1255" s="2" t="s">
        <v>202</v>
      </c>
      <c r="F1255" s="2" t="s">
        <v>1026</v>
      </c>
      <c r="G1255" s="2" t="s">
        <v>3</v>
      </c>
      <c r="H1255" s="2" t="s">
        <v>3711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1142</v>
      </c>
      <c r="P1255" s="2" t="s">
        <v>3712</v>
      </c>
      <c r="Q1255" s="1">
        <v>10950000</v>
      </c>
      <c r="R1255" s="1">
        <v>0</v>
      </c>
      <c r="S1255" s="1">
        <v>10950000</v>
      </c>
      <c r="T1255" s="1">
        <v>0</v>
      </c>
      <c r="U1255" s="2" t="s">
        <v>0</v>
      </c>
      <c r="V1255" s="1">
        <v>0</v>
      </c>
      <c r="W1255" s="1">
        <v>0</v>
      </c>
      <c r="X1255" s="2" t="s">
        <v>0</v>
      </c>
      <c r="Y1255" s="1">
        <v>0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41" t="s">
        <v>1</v>
      </c>
      <c r="AN1255" s="2" t="s">
        <v>1</v>
      </c>
      <c r="AO1255" s="141" t="s">
        <v>1</v>
      </c>
      <c r="AP1255" s="2" t="s">
        <v>1</v>
      </c>
      <c r="AQ1255" s="4">
        <v>0</v>
      </c>
    </row>
    <row r="1256" spans="1:43" ht="15" customHeight="1" x14ac:dyDescent="0.25">
      <c r="A1256" s="2" t="s">
        <v>120</v>
      </c>
      <c r="B1256" s="47">
        <v>44394</v>
      </c>
      <c r="C1256" s="2" t="s">
        <v>6</v>
      </c>
      <c r="D1256" s="2" t="s">
        <v>278</v>
      </c>
      <c r="E1256" s="2" t="s">
        <v>202</v>
      </c>
      <c r="F1256" s="2" t="s">
        <v>1026</v>
      </c>
      <c r="G1256" s="2" t="s">
        <v>13</v>
      </c>
      <c r="H1256" s="2" t="s">
        <v>1</v>
      </c>
      <c r="I1256" s="1" t="s">
        <v>1238</v>
      </c>
      <c r="J1256" s="1" t="s">
        <v>1</v>
      </c>
      <c r="K1256" s="1" t="s">
        <v>3713</v>
      </c>
      <c r="L1256" s="1" t="s">
        <v>3646</v>
      </c>
      <c r="M1256" s="1">
        <v>36222235</v>
      </c>
      <c r="N1256" s="2" t="s">
        <v>12</v>
      </c>
      <c r="O1256" s="2" t="s">
        <v>3714</v>
      </c>
      <c r="P1256" s="2" t="s">
        <v>3715</v>
      </c>
      <c r="Q1256" s="1">
        <v>-2989350</v>
      </c>
      <c r="R1256" s="1">
        <v>0</v>
      </c>
      <c r="S1256" s="1">
        <v>-2989350</v>
      </c>
      <c r="T1256" s="1">
        <v>0</v>
      </c>
      <c r="U1256" s="2" t="s">
        <v>0</v>
      </c>
      <c r="V1256" s="1">
        <v>0</v>
      </c>
      <c r="W1256" s="1">
        <v>0</v>
      </c>
      <c r="X1256" s="2" t="s">
        <v>0</v>
      </c>
      <c r="Y1256" s="1">
        <v>0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41" t="s">
        <v>1</v>
      </c>
      <c r="AN1256" s="2" t="s">
        <v>1</v>
      </c>
      <c r="AO1256" s="141" t="s">
        <v>1</v>
      </c>
      <c r="AP1256" s="2" t="s">
        <v>1</v>
      </c>
      <c r="AQ1256" s="4">
        <v>0</v>
      </c>
    </row>
    <row r="1257" spans="1:43" ht="15" customHeight="1" x14ac:dyDescent="0.25">
      <c r="A1257" s="2" t="s">
        <v>119</v>
      </c>
      <c r="B1257" s="47">
        <v>44394</v>
      </c>
      <c r="C1257" s="2" t="s">
        <v>6</v>
      </c>
      <c r="D1257" s="2" t="s">
        <v>278</v>
      </c>
      <c r="E1257" s="2" t="s">
        <v>202</v>
      </c>
      <c r="F1257" s="2" t="s">
        <v>3716</v>
      </c>
      <c r="G1257" s="2" t="s">
        <v>3</v>
      </c>
      <c r="H1257" s="2" t="s">
        <v>3717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1">
        <v>449359264.27999997</v>
      </c>
      <c r="R1257" s="1">
        <v>0</v>
      </c>
      <c r="S1257" s="1">
        <v>415925822</v>
      </c>
      <c r="T1257" s="1">
        <v>0</v>
      </c>
      <c r="U1257" s="2" t="s">
        <v>0</v>
      </c>
      <c r="V1257" s="1">
        <v>0</v>
      </c>
      <c r="W1257" s="1">
        <v>28821933</v>
      </c>
      <c r="X1257" s="2" t="s">
        <v>0</v>
      </c>
      <c r="Y1257" s="1">
        <v>4611509.28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41" t="s">
        <v>1</v>
      </c>
      <c r="AN1257" s="2" t="s">
        <v>1</v>
      </c>
      <c r="AO1257" s="141" t="s">
        <v>1</v>
      </c>
      <c r="AP1257" s="2" t="s">
        <v>1</v>
      </c>
      <c r="AQ1257" s="4">
        <v>0</v>
      </c>
    </row>
    <row r="1258" spans="1:43" ht="15" customHeight="1" x14ac:dyDescent="0.25">
      <c r="A1258" s="2" t="s">
        <v>118</v>
      </c>
      <c r="B1258" s="47">
        <v>44394</v>
      </c>
      <c r="C1258" s="2" t="s">
        <v>6</v>
      </c>
      <c r="D1258" s="2" t="s">
        <v>278</v>
      </c>
      <c r="E1258" s="2" t="s">
        <v>202</v>
      </c>
      <c r="F1258" s="2" t="s">
        <v>3716</v>
      </c>
      <c r="G1258" s="2" t="s">
        <v>3</v>
      </c>
      <c r="H1258" s="2" t="s">
        <v>3718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738745019.73000002</v>
      </c>
      <c r="R1258" s="1">
        <v>0</v>
      </c>
      <c r="S1258" s="1">
        <v>657489394.25</v>
      </c>
      <c r="T1258" s="1">
        <v>0</v>
      </c>
      <c r="U1258" s="2" t="s">
        <v>0</v>
      </c>
      <c r="V1258" s="1">
        <v>0</v>
      </c>
      <c r="W1258" s="1">
        <v>70047953</v>
      </c>
      <c r="X1258" s="2" t="s">
        <v>9</v>
      </c>
      <c r="Y1258" s="1">
        <v>11207672.48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41" t="s">
        <v>1</v>
      </c>
      <c r="AN1258" s="2" t="s">
        <v>1</v>
      </c>
      <c r="AO1258" s="141" t="s">
        <v>1</v>
      </c>
      <c r="AP1258" s="2" t="s">
        <v>1</v>
      </c>
      <c r="AQ1258" s="4">
        <v>0</v>
      </c>
    </row>
    <row r="1259" spans="1:43" ht="15" customHeight="1" x14ac:dyDescent="0.25">
      <c r="A1259" s="2" t="s">
        <v>117</v>
      </c>
      <c r="B1259" s="47">
        <v>44394</v>
      </c>
      <c r="C1259" s="2" t="s">
        <v>6</v>
      </c>
      <c r="D1259" s="2" t="s">
        <v>278</v>
      </c>
      <c r="E1259" s="2" t="s">
        <v>202</v>
      </c>
      <c r="F1259" s="2" t="s">
        <v>3716</v>
      </c>
      <c r="G1259" s="2" t="s">
        <v>3</v>
      </c>
      <c r="H1259" s="2" t="s">
        <v>3719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531475795.88</v>
      </c>
      <c r="R1259" s="1">
        <v>0</v>
      </c>
      <c r="S1259" s="1">
        <v>389673419.98000002</v>
      </c>
      <c r="T1259" s="1">
        <v>0</v>
      </c>
      <c r="U1259" s="2" t="s">
        <v>0</v>
      </c>
      <c r="V1259" s="1">
        <v>0</v>
      </c>
      <c r="W1259" s="1">
        <v>122243427.5</v>
      </c>
      <c r="X1259" s="2" t="s">
        <v>0</v>
      </c>
      <c r="Y1259" s="1">
        <v>19558948.399999999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41" t="s">
        <v>1</v>
      </c>
      <c r="AN1259" s="2" t="s">
        <v>1</v>
      </c>
      <c r="AO1259" s="141" t="s">
        <v>1</v>
      </c>
      <c r="AP1259" s="2" t="s">
        <v>1</v>
      </c>
      <c r="AQ1259" s="4">
        <v>0</v>
      </c>
    </row>
    <row r="1260" spans="1:43" ht="15" customHeight="1" x14ac:dyDescent="0.25">
      <c r="A1260" s="2" t="s">
        <v>116</v>
      </c>
      <c r="B1260" s="47">
        <v>44394</v>
      </c>
      <c r="C1260" s="2" t="s">
        <v>6</v>
      </c>
      <c r="D1260" s="2" t="s">
        <v>7</v>
      </c>
      <c r="E1260" s="2" t="s">
        <v>736</v>
      </c>
      <c r="F1260" s="2" t="s">
        <v>3720</v>
      </c>
      <c r="G1260" s="2" t="s">
        <v>3</v>
      </c>
      <c r="H1260" s="2" t="s">
        <v>3721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1932887722</v>
      </c>
      <c r="R1260" s="1">
        <v>0</v>
      </c>
      <c r="S1260" s="1">
        <v>1050276550</v>
      </c>
      <c r="T1260" s="1">
        <v>0</v>
      </c>
      <c r="U1260" s="2" t="s">
        <v>0</v>
      </c>
      <c r="V1260" s="1">
        <v>0</v>
      </c>
      <c r="W1260" s="1">
        <v>760871700</v>
      </c>
      <c r="X1260" s="2" t="s">
        <v>0</v>
      </c>
      <c r="Y1260" s="1">
        <v>121739472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41" t="s">
        <v>1</v>
      </c>
      <c r="AN1260" s="2" t="s">
        <v>1</v>
      </c>
      <c r="AO1260" s="141" t="s">
        <v>1</v>
      </c>
      <c r="AP1260" s="2" t="s">
        <v>1</v>
      </c>
      <c r="AQ1260" s="4">
        <v>0</v>
      </c>
    </row>
    <row r="1261" spans="1:43" ht="15" customHeight="1" x14ac:dyDescent="0.25">
      <c r="A1261" s="2" t="s">
        <v>115</v>
      </c>
      <c r="B1261" s="47">
        <v>44394</v>
      </c>
      <c r="C1261" s="2" t="s">
        <v>6</v>
      </c>
      <c r="D1261" s="2" t="s">
        <v>5</v>
      </c>
      <c r="E1261" s="2" t="s">
        <v>175</v>
      </c>
      <c r="F1261" s="2" t="s">
        <v>1232</v>
      </c>
      <c r="G1261" s="2" t="s">
        <v>3</v>
      </c>
      <c r="H1261" s="2" t="s">
        <v>3722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4115213389</v>
      </c>
      <c r="R1261" s="1">
        <v>0</v>
      </c>
      <c r="S1261" s="1">
        <v>3154587062.25</v>
      </c>
      <c r="T1261" s="1">
        <v>0</v>
      </c>
      <c r="U1261" s="2" t="s">
        <v>0</v>
      </c>
      <c r="V1261" s="1">
        <v>0</v>
      </c>
      <c r="W1261" s="1">
        <v>828126143.75</v>
      </c>
      <c r="X1261" s="2" t="s">
        <v>9</v>
      </c>
      <c r="Y1261" s="1">
        <v>132500182.99999997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41" t="s">
        <v>1</v>
      </c>
      <c r="AN1261" s="2" t="s">
        <v>1</v>
      </c>
      <c r="AO1261" s="141" t="s">
        <v>1</v>
      </c>
      <c r="AP1261" s="2" t="s">
        <v>1</v>
      </c>
      <c r="AQ1261" s="4">
        <v>0</v>
      </c>
    </row>
    <row r="1262" spans="1:43" ht="15" customHeight="1" x14ac:dyDescent="0.25">
      <c r="A1262" s="2" t="s">
        <v>114</v>
      </c>
      <c r="B1262" s="47">
        <v>44394</v>
      </c>
      <c r="C1262" s="2" t="s">
        <v>6</v>
      </c>
      <c r="D1262" s="2" t="s">
        <v>1245</v>
      </c>
      <c r="E1262" s="2" t="s">
        <v>1246</v>
      </c>
      <c r="F1262" s="2" t="s">
        <v>3723</v>
      </c>
      <c r="G1262" s="2" t="s">
        <v>3</v>
      </c>
      <c r="H1262" s="2" t="s">
        <v>3724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2</v>
      </c>
      <c r="P1262" s="2" t="s">
        <v>1</v>
      </c>
      <c r="Q1262" s="1">
        <v>664179550</v>
      </c>
      <c r="R1262" s="1">
        <v>0</v>
      </c>
      <c r="S1262" s="1">
        <v>563088566</v>
      </c>
      <c r="T1262" s="1">
        <v>0</v>
      </c>
      <c r="U1262" s="2" t="s">
        <v>0</v>
      </c>
      <c r="V1262" s="1">
        <v>0</v>
      </c>
      <c r="W1262" s="1">
        <v>87147400</v>
      </c>
      <c r="X1262" s="2" t="s">
        <v>9</v>
      </c>
      <c r="Y1262" s="1">
        <v>13943584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41" t="s">
        <v>1</v>
      </c>
      <c r="AN1262" s="2" t="s">
        <v>1</v>
      </c>
      <c r="AO1262" s="141" t="s">
        <v>1</v>
      </c>
      <c r="AP1262" s="2" t="s">
        <v>1</v>
      </c>
      <c r="AQ1262" s="4">
        <v>0</v>
      </c>
    </row>
    <row r="1263" spans="1:43" ht="15" customHeight="1" x14ac:dyDescent="0.25">
      <c r="A1263" s="2" t="s">
        <v>113</v>
      </c>
      <c r="B1263" s="47">
        <v>44394</v>
      </c>
      <c r="C1263" s="2" t="s">
        <v>6</v>
      </c>
      <c r="D1263" s="2" t="s">
        <v>1245</v>
      </c>
      <c r="E1263" s="2" t="s">
        <v>1246</v>
      </c>
      <c r="F1263" s="2" t="s">
        <v>3725</v>
      </c>
      <c r="G1263" s="2" t="s">
        <v>3</v>
      </c>
      <c r="H1263" s="2" t="s">
        <v>3726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379429855.25</v>
      </c>
      <c r="R1263" s="1">
        <v>0</v>
      </c>
      <c r="S1263" s="1">
        <v>247240141.25</v>
      </c>
      <c r="T1263" s="1">
        <v>0</v>
      </c>
      <c r="U1263" s="2" t="s">
        <v>0</v>
      </c>
      <c r="V1263" s="1">
        <v>0</v>
      </c>
      <c r="W1263" s="1">
        <v>113956650</v>
      </c>
      <c r="X1263" s="2" t="s">
        <v>9</v>
      </c>
      <c r="Y1263" s="1">
        <v>18233064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41" t="s">
        <v>1</v>
      </c>
      <c r="AN1263" s="2" t="s">
        <v>1</v>
      </c>
      <c r="AO1263" s="141" t="s">
        <v>1</v>
      </c>
      <c r="AP1263" s="2" t="s">
        <v>1</v>
      </c>
      <c r="AQ1263" s="4">
        <v>0</v>
      </c>
    </row>
    <row r="1264" spans="1:43" ht="15" customHeight="1" x14ac:dyDescent="0.25">
      <c r="A1264" s="2" t="s">
        <v>112</v>
      </c>
      <c r="B1264" s="47">
        <v>44394</v>
      </c>
      <c r="C1264" s="2" t="s">
        <v>6</v>
      </c>
      <c r="D1264" s="2" t="s">
        <v>890</v>
      </c>
      <c r="E1264" s="2" t="s">
        <v>856</v>
      </c>
      <c r="F1264" s="2" t="s">
        <v>3727</v>
      </c>
      <c r="G1264" s="2" t="s">
        <v>3</v>
      </c>
      <c r="H1264" s="2" t="s">
        <v>3728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98</v>
      </c>
      <c r="P1264" s="2" t="s">
        <v>1</v>
      </c>
      <c r="Q1264" s="1">
        <v>0</v>
      </c>
      <c r="R1264" s="1">
        <v>0</v>
      </c>
      <c r="S1264" s="1">
        <v>0</v>
      </c>
      <c r="T1264" s="1">
        <v>0</v>
      </c>
      <c r="U1264" s="2" t="s">
        <v>0</v>
      </c>
      <c r="V1264" s="1">
        <v>0</v>
      </c>
      <c r="W1264" s="1">
        <v>0</v>
      </c>
      <c r="X1264" s="2" t="s">
        <v>9</v>
      </c>
      <c r="Y1264" s="1">
        <v>0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2" t="s">
        <v>0</v>
      </c>
      <c r="AK1264" s="1">
        <v>0</v>
      </c>
      <c r="AL1264" s="1">
        <v>0</v>
      </c>
      <c r="AM1264" s="141"/>
      <c r="AN1264" s="2"/>
      <c r="AO1264" s="141"/>
      <c r="AP1264" s="2">
        <v>0</v>
      </c>
      <c r="AQ1264" s="4">
        <v>0</v>
      </c>
    </row>
    <row r="1265" spans="1:44" ht="15" customHeight="1" x14ac:dyDescent="0.25">
      <c r="A1265" s="2" t="s">
        <v>111</v>
      </c>
      <c r="B1265" s="46">
        <v>44395</v>
      </c>
      <c r="C1265" s="2" t="s">
        <v>27</v>
      </c>
      <c r="D1265" s="2" t="s">
        <v>49</v>
      </c>
      <c r="E1265" s="2" t="s">
        <v>221</v>
      </c>
      <c r="F1265" s="59" t="s">
        <v>3729</v>
      </c>
      <c r="G1265" s="2" t="s">
        <v>3</v>
      </c>
      <c r="H1265" s="2" t="s">
        <v>3730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1156</v>
      </c>
      <c r="P1265" s="2" t="s">
        <v>1157</v>
      </c>
      <c r="Q1265" s="1">
        <v>37244308</v>
      </c>
      <c r="R1265" s="1">
        <v>0</v>
      </c>
      <c r="S1265" s="1">
        <v>2106342</v>
      </c>
      <c r="T1265" s="1">
        <v>30291350</v>
      </c>
      <c r="U1265" s="2" t="s">
        <v>9</v>
      </c>
      <c r="V1265" s="1">
        <v>4846616</v>
      </c>
      <c r="W1265" s="1">
        <v>0</v>
      </c>
      <c r="X1265" s="2" t="s">
        <v>0</v>
      </c>
      <c r="Y1265" s="1">
        <v>0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140" t="s">
        <v>0</v>
      </c>
      <c r="AK1265" s="1">
        <v>0</v>
      </c>
      <c r="AL1265" s="1">
        <v>0</v>
      </c>
      <c r="AM1265" s="140" t="s">
        <v>1</v>
      </c>
      <c r="AN1265" s="140" t="s">
        <v>1</v>
      </c>
      <c r="AO1265" s="140" t="s">
        <v>1</v>
      </c>
      <c r="AP1265" s="140" t="s">
        <v>1</v>
      </c>
      <c r="AQ1265" s="101">
        <v>0</v>
      </c>
      <c r="AR1265" s="7"/>
    </row>
    <row r="1266" spans="1:44" ht="15" customHeight="1" x14ac:dyDescent="0.25">
      <c r="A1266" s="2" t="s">
        <v>110</v>
      </c>
      <c r="B1266" s="47">
        <v>44395</v>
      </c>
      <c r="C1266" s="2" t="s">
        <v>27</v>
      </c>
      <c r="D1266" s="2" t="s">
        <v>49</v>
      </c>
      <c r="E1266" s="2" t="s">
        <v>221</v>
      </c>
      <c r="F1266" s="2" t="s">
        <v>3731</v>
      </c>
      <c r="G1266" s="2" t="s">
        <v>3</v>
      </c>
      <c r="H1266" s="2" t="s">
        <v>3732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2567122196.3699999</v>
      </c>
      <c r="R1266" s="1">
        <v>0</v>
      </c>
      <c r="S1266" s="1">
        <v>1644453848.98</v>
      </c>
      <c r="T1266" s="1">
        <v>0</v>
      </c>
      <c r="U1266" s="2" t="s">
        <v>0</v>
      </c>
      <c r="V1266" s="1">
        <v>0</v>
      </c>
      <c r="W1266" s="1">
        <v>795403747.75</v>
      </c>
      <c r="X1266" s="2" t="s">
        <v>9</v>
      </c>
      <c r="Y1266" s="1">
        <v>127264599.64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41" t="s">
        <v>1</v>
      </c>
      <c r="AN1266" s="2" t="s">
        <v>1</v>
      </c>
      <c r="AO1266" s="141" t="s">
        <v>1</v>
      </c>
      <c r="AP1266" s="2" t="s">
        <v>1</v>
      </c>
      <c r="AQ1266" s="4">
        <v>0</v>
      </c>
    </row>
    <row r="1267" spans="1:44" ht="15" customHeight="1" x14ac:dyDescent="0.25">
      <c r="A1267" s="2" t="s">
        <v>109</v>
      </c>
      <c r="B1267" s="47">
        <v>44395</v>
      </c>
      <c r="C1267" s="2" t="s">
        <v>27</v>
      </c>
      <c r="D1267" s="2" t="s">
        <v>49</v>
      </c>
      <c r="E1267" s="2" t="s">
        <v>221</v>
      </c>
      <c r="F1267" s="2" t="s">
        <v>3731</v>
      </c>
      <c r="G1267" s="2" t="s">
        <v>3</v>
      </c>
      <c r="H1267" s="2" t="s">
        <v>3733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998514215.18999994</v>
      </c>
      <c r="R1267" s="1">
        <v>0</v>
      </c>
      <c r="S1267" s="1">
        <v>653693042.36000001</v>
      </c>
      <c r="T1267" s="1">
        <v>0</v>
      </c>
      <c r="U1267" s="2" t="s">
        <v>0</v>
      </c>
      <c r="V1267" s="1">
        <v>0</v>
      </c>
      <c r="W1267" s="1">
        <v>297259631.75</v>
      </c>
      <c r="X1267" s="2" t="s">
        <v>0</v>
      </c>
      <c r="Y1267" s="1">
        <v>47561541.079999998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41" t="s">
        <v>1</v>
      </c>
      <c r="AN1267" s="2" t="s">
        <v>1</v>
      </c>
      <c r="AO1267" s="141" t="s">
        <v>1</v>
      </c>
      <c r="AP1267" s="2" t="s">
        <v>1</v>
      </c>
      <c r="AQ1267" s="4">
        <v>0</v>
      </c>
    </row>
    <row r="1268" spans="1:44" ht="15" customHeight="1" x14ac:dyDescent="0.25">
      <c r="A1268" s="2" t="s">
        <v>108</v>
      </c>
      <c r="B1268" s="47">
        <v>44395</v>
      </c>
      <c r="C1268" s="2" t="s">
        <v>6</v>
      </c>
      <c r="D1268" s="2" t="s">
        <v>49</v>
      </c>
      <c r="E1268" s="2" t="s">
        <v>230</v>
      </c>
      <c r="F1268" s="2" t="s">
        <v>1211</v>
      </c>
      <c r="G1268" s="2" t="s">
        <v>3</v>
      </c>
      <c r="H1268" s="2" t="s">
        <v>3734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2</v>
      </c>
      <c r="P1268" s="2" t="s">
        <v>1</v>
      </c>
      <c r="Q1268" s="1">
        <v>4304523673.1100006</v>
      </c>
      <c r="R1268" s="1">
        <v>0</v>
      </c>
      <c r="S1268" s="1">
        <v>3362797350.7700005</v>
      </c>
      <c r="T1268" s="1">
        <v>0</v>
      </c>
      <c r="U1268" s="2" t="s">
        <v>0</v>
      </c>
      <c r="V1268" s="1">
        <v>0</v>
      </c>
      <c r="W1268" s="1">
        <v>811833036.5</v>
      </c>
      <c r="X1268" s="2" t="s">
        <v>0</v>
      </c>
      <c r="Y1268" s="1">
        <v>129893285.84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41" t="s">
        <v>1</v>
      </c>
      <c r="AN1268" s="2" t="s">
        <v>1</v>
      </c>
      <c r="AO1268" s="141" t="s">
        <v>1</v>
      </c>
      <c r="AP1268" s="2" t="s">
        <v>1</v>
      </c>
      <c r="AQ1268" s="4">
        <v>0</v>
      </c>
    </row>
    <row r="1269" spans="1:44" ht="15" customHeight="1" x14ac:dyDescent="0.25">
      <c r="A1269" s="2" t="s">
        <v>107</v>
      </c>
      <c r="B1269" s="47">
        <v>44395</v>
      </c>
      <c r="C1269" s="2" t="s">
        <v>27</v>
      </c>
      <c r="D1269" s="2" t="s">
        <v>42</v>
      </c>
      <c r="E1269" s="2" t="s">
        <v>212</v>
      </c>
      <c r="F1269" s="2" t="s">
        <v>3334</v>
      </c>
      <c r="G1269" s="2" t="s">
        <v>3</v>
      </c>
      <c r="H1269" s="2" t="s">
        <v>3735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3021405737.2500005</v>
      </c>
      <c r="R1269" s="1">
        <v>0</v>
      </c>
      <c r="S1269" s="1">
        <v>2159967120.4400001</v>
      </c>
      <c r="T1269" s="1">
        <v>0</v>
      </c>
      <c r="U1269" s="2" t="s">
        <v>0</v>
      </c>
      <c r="V1269" s="1">
        <v>0</v>
      </c>
      <c r="W1269" s="1">
        <v>742619497.25</v>
      </c>
      <c r="X1269" s="2" t="s">
        <v>0</v>
      </c>
      <c r="Y1269" s="1">
        <v>118819119.55999999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41" t="s">
        <v>1</v>
      </c>
      <c r="AN1269" s="2" t="s">
        <v>1</v>
      </c>
      <c r="AO1269" s="141" t="s">
        <v>1</v>
      </c>
      <c r="AP1269" s="2" t="s">
        <v>1</v>
      </c>
      <c r="AQ1269" s="4">
        <v>0</v>
      </c>
    </row>
    <row r="1270" spans="1:44" ht="15" customHeight="1" x14ac:dyDescent="0.25">
      <c r="A1270" s="2" t="s">
        <v>106</v>
      </c>
      <c r="B1270" s="47">
        <v>44395</v>
      </c>
      <c r="C1270" s="2" t="s">
        <v>35</v>
      </c>
      <c r="D1270" s="2" t="s">
        <v>42</v>
      </c>
      <c r="E1270" s="2" t="s">
        <v>217</v>
      </c>
      <c r="F1270" s="2" t="s">
        <v>3736</v>
      </c>
      <c r="G1270" s="2" t="s">
        <v>3</v>
      </c>
      <c r="H1270" s="2" t="s">
        <v>3737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1750701892.9400001</v>
      </c>
      <c r="R1270" s="1">
        <v>0</v>
      </c>
      <c r="S1270" s="1">
        <v>1577273018.9400001</v>
      </c>
      <c r="T1270" s="1">
        <v>0</v>
      </c>
      <c r="U1270" s="2" t="s">
        <v>0</v>
      </c>
      <c r="V1270" s="1">
        <v>0</v>
      </c>
      <c r="W1270" s="1">
        <v>149507650</v>
      </c>
      <c r="X1270" s="2" t="s">
        <v>9</v>
      </c>
      <c r="Y1270" s="1">
        <v>23921224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41" t="s">
        <v>1</v>
      </c>
      <c r="AN1270" s="2" t="s">
        <v>1</v>
      </c>
      <c r="AO1270" s="141" t="s">
        <v>1</v>
      </c>
      <c r="AP1270" s="2" t="s">
        <v>1</v>
      </c>
      <c r="AQ1270" s="4">
        <v>0</v>
      </c>
    </row>
    <row r="1271" spans="1:44" ht="15" customHeight="1" x14ac:dyDescent="0.25">
      <c r="A1271" s="2" t="s">
        <v>105</v>
      </c>
      <c r="B1271" s="47">
        <v>44395</v>
      </c>
      <c r="C1271" s="2" t="s">
        <v>6</v>
      </c>
      <c r="D1271" s="2" t="s">
        <v>42</v>
      </c>
      <c r="E1271" s="2" t="s">
        <v>219</v>
      </c>
      <c r="F1271" s="2" t="s">
        <v>1186</v>
      </c>
      <c r="G1271" s="2" t="s">
        <v>3</v>
      </c>
      <c r="H1271" s="2" t="s">
        <v>3738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4594866598.0500002</v>
      </c>
      <c r="R1271" s="1">
        <v>0</v>
      </c>
      <c r="S1271" s="1">
        <v>3564120360.75</v>
      </c>
      <c r="T1271" s="1">
        <v>0</v>
      </c>
      <c r="U1271" s="2" t="s">
        <v>0</v>
      </c>
      <c r="V1271" s="1">
        <v>0</v>
      </c>
      <c r="W1271" s="1">
        <v>888574342.5</v>
      </c>
      <c r="X1271" s="2" t="s">
        <v>9</v>
      </c>
      <c r="Y1271" s="1">
        <v>142171894.80000001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41" t="s">
        <v>1</v>
      </c>
      <c r="AN1271" s="2" t="s">
        <v>1</v>
      </c>
      <c r="AO1271" s="141" t="s">
        <v>1</v>
      </c>
      <c r="AP1271" s="2" t="s">
        <v>1</v>
      </c>
      <c r="AQ1271" s="4">
        <v>0</v>
      </c>
    </row>
    <row r="1272" spans="1:44" ht="15" customHeight="1" x14ac:dyDescent="0.25">
      <c r="A1272" s="2" t="s">
        <v>104</v>
      </c>
      <c r="B1272" s="47">
        <v>44395</v>
      </c>
      <c r="C1272" s="2" t="s">
        <v>6</v>
      </c>
      <c r="D1272" s="2" t="s">
        <v>42</v>
      </c>
      <c r="E1272" s="2" t="s">
        <v>1495</v>
      </c>
      <c r="F1272" s="2" t="s">
        <v>3739</v>
      </c>
      <c r="G1272" s="2" t="s">
        <v>906</v>
      </c>
      <c r="H1272" s="2" t="s">
        <v>3740</v>
      </c>
      <c r="I1272" s="1"/>
      <c r="J1272" s="1"/>
      <c r="K1272" s="1"/>
      <c r="L1272" s="1"/>
      <c r="M1272" s="1">
        <v>0</v>
      </c>
      <c r="N1272" s="2"/>
      <c r="O1272" s="2" t="s">
        <v>2</v>
      </c>
      <c r="P1272" s="2"/>
      <c r="Q1272" s="1">
        <v>2649488149.9931998</v>
      </c>
      <c r="R1272" s="1">
        <v>0</v>
      </c>
      <c r="S1272" s="1">
        <v>2608134500</v>
      </c>
      <c r="T1272" s="1">
        <v>0</v>
      </c>
      <c r="U1272" s="2" t="s">
        <v>0</v>
      </c>
      <c r="V1272" s="1">
        <v>0</v>
      </c>
      <c r="W1272" s="1">
        <v>35649698.270000003</v>
      </c>
      <c r="X1272" s="2" t="s">
        <v>0</v>
      </c>
      <c r="Y1272" s="1">
        <v>5703951.7232000008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41"/>
      <c r="AN1272" s="2"/>
      <c r="AO1272" s="141"/>
      <c r="AP1272" s="2">
        <v>0</v>
      </c>
      <c r="AQ1272" s="4">
        <v>0</v>
      </c>
    </row>
    <row r="1273" spans="1:44" ht="15" customHeight="1" x14ac:dyDescent="0.25">
      <c r="A1273" s="2" t="s">
        <v>103</v>
      </c>
      <c r="B1273" s="47">
        <v>44395</v>
      </c>
      <c r="C1273" s="2" t="s">
        <v>6</v>
      </c>
      <c r="D1273" s="2" t="s">
        <v>42</v>
      </c>
      <c r="E1273" s="2" t="s">
        <v>215</v>
      </c>
      <c r="F1273" s="2" t="s">
        <v>1358</v>
      </c>
      <c r="G1273" s="2" t="s">
        <v>3</v>
      </c>
      <c r="H1273" s="2" t="s">
        <v>3741</v>
      </c>
      <c r="I1273" s="1"/>
      <c r="J1273" s="1"/>
      <c r="K1273" s="1"/>
      <c r="L1273" s="1"/>
      <c r="M1273" s="1">
        <v>0</v>
      </c>
      <c r="N1273" s="2"/>
      <c r="O1273" s="2" t="s">
        <v>2</v>
      </c>
      <c r="P1273" s="2"/>
      <c r="Q1273" s="1">
        <v>3627158000</v>
      </c>
      <c r="R1273" s="1">
        <v>0</v>
      </c>
      <c r="S1273" s="1">
        <v>3627158000</v>
      </c>
      <c r="T1273" s="1">
        <v>0</v>
      </c>
      <c r="U1273" s="2" t="s">
        <v>0</v>
      </c>
      <c r="V1273" s="1">
        <v>0</v>
      </c>
      <c r="W1273" s="1">
        <v>0</v>
      </c>
      <c r="X1273" s="2" t="s">
        <v>0</v>
      </c>
      <c r="Y1273" s="1">
        <v>0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41"/>
      <c r="AN1273" s="2"/>
      <c r="AO1273" s="141"/>
      <c r="AP1273" s="2">
        <v>0</v>
      </c>
      <c r="AQ1273" s="4">
        <v>0</v>
      </c>
    </row>
    <row r="1274" spans="1:44" ht="15" customHeight="1" x14ac:dyDescent="0.25">
      <c r="A1274" s="2" t="s">
        <v>102</v>
      </c>
      <c r="B1274" s="47">
        <v>44395</v>
      </c>
      <c r="C1274" s="2" t="s">
        <v>6</v>
      </c>
      <c r="D1274" s="2" t="s">
        <v>42</v>
      </c>
      <c r="E1274" s="2" t="s">
        <v>215</v>
      </c>
      <c r="F1274" s="2" t="s">
        <v>1358</v>
      </c>
      <c r="G1274" s="2" t="s">
        <v>13</v>
      </c>
      <c r="H1274" s="2"/>
      <c r="I1274" s="1" t="s">
        <v>3742</v>
      </c>
      <c r="J1274" s="1"/>
      <c r="K1274" s="1"/>
      <c r="L1274" s="1"/>
      <c r="M1274" s="1">
        <v>0</v>
      </c>
      <c r="N1274" s="2"/>
      <c r="O1274" s="2" t="s">
        <v>1133</v>
      </c>
      <c r="P1274" s="2"/>
      <c r="Q1274" s="1">
        <v>-41725000</v>
      </c>
      <c r="R1274" s="1">
        <v>0</v>
      </c>
      <c r="S1274" s="1">
        <v>-41725000</v>
      </c>
      <c r="T1274" s="1">
        <v>0</v>
      </c>
      <c r="U1274" s="2" t="s">
        <v>0</v>
      </c>
      <c r="V1274" s="1">
        <v>0</v>
      </c>
      <c r="W1274" s="1">
        <v>0</v>
      </c>
      <c r="X1274" s="2" t="s">
        <v>0</v>
      </c>
      <c r="Y1274" s="1">
        <v>0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141"/>
      <c r="AN1274" s="2"/>
      <c r="AO1274" s="141"/>
      <c r="AP1274" s="2">
        <v>0</v>
      </c>
      <c r="AQ1274" s="101">
        <v>0</v>
      </c>
      <c r="AR1274" s="7"/>
    </row>
    <row r="1275" spans="1:44" ht="15" customHeight="1" x14ac:dyDescent="0.25">
      <c r="A1275" s="2" t="s">
        <v>101</v>
      </c>
      <c r="B1275" s="46">
        <v>44395</v>
      </c>
      <c r="C1275" s="2" t="s">
        <v>27</v>
      </c>
      <c r="D1275" s="2" t="s">
        <v>38</v>
      </c>
      <c r="E1275" s="2" t="s">
        <v>4</v>
      </c>
      <c r="F1275" s="59" t="s">
        <v>2342</v>
      </c>
      <c r="G1275" s="2" t="s">
        <v>3</v>
      </c>
      <c r="H1275" s="2" t="s">
        <v>3743</v>
      </c>
      <c r="I1275" s="2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2016396542.8900001</v>
      </c>
      <c r="R1275" s="1">
        <v>0</v>
      </c>
      <c r="S1275" s="1">
        <v>1195020366.1300001</v>
      </c>
      <c r="T1275" s="1">
        <v>0</v>
      </c>
      <c r="U1275" s="2" t="s">
        <v>0</v>
      </c>
      <c r="V1275" s="1">
        <v>0</v>
      </c>
      <c r="W1275" s="1">
        <v>708082911</v>
      </c>
      <c r="X1275" s="2" t="s">
        <v>9</v>
      </c>
      <c r="Y1275" s="1">
        <v>113293265.76000001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140" t="s">
        <v>0</v>
      </c>
      <c r="AK1275" s="1">
        <v>0</v>
      </c>
      <c r="AL1275" s="1">
        <v>0</v>
      </c>
      <c r="AM1275" s="140" t="s">
        <v>1</v>
      </c>
      <c r="AN1275" s="140" t="s">
        <v>1</v>
      </c>
      <c r="AO1275" s="140" t="s">
        <v>1</v>
      </c>
      <c r="AP1275" s="140" t="s">
        <v>1</v>
      </c>
      <c r="AQ1275" s="101">
        <v>0</v>
      </c>
      <c r="AR1275" s="7"/>
    </row>
    <row r="1276" spans="1:44" ht="15" customHeight="1" x14ac:dyDescent="0.25">
      <c r="A1276" s="2" t="s">
        <v>100</v>
      </c>
      <c r="B1276" s="46">
        <v>44395</v>
      </c>
      <c r="C1276" s="2" t="s">
        <v>35</v>
      </c>
      <c r="D1276" s="2" t="s">
        <v>38</v>
      </c>
      <c r="E1276" s="2" t="s">
        <v>208</v>
      </c>
      <c r="F1276" s="59" t="s">
        <v>2093</v>
      </c>
      <c r="G1276" s="2" t="s">
        <v>3</v>
      </c>
      <c r="H1276" s="2" t="s">
        <v>3744</v>
      </c>
      <c r="I1276" s="2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2350925209.1900001</v>
      </c>
      <c r="R1276" s="1">
        <v>0</v>
      </c>
      <c r="S1276" s="1">
        <v>2066493557.1900001</v>
      </c>
      <c r="T1276" s="1">
        <v>0</v>
      </c>
      <c r="U1276" s="2" t="s">
        <v>0</v>
      </c>
      <c r="V1276" s="1">
        <v>0</v>
      </c>
      <c r="W1276" s="1">
        <v>245199700</v>
      </c>
      <c r="X1276" s="2" t="s">
        <v>9</v>
      </c>
      <c r="Y1276" s="1">
        <v>39231952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140" t="s">
        <v>0</v>
      </c>
      <c r="AK1276" s="1">
        <v>0</v>
      </c>
      <c r="AL1276" s="1">
        <v>0</v>
      </c>
      <c r="AM1276" s="140" t="s">
        <v>1</v>
      </c>
      <c r="AN1276" s="140" t="s">
        <v>1</v>
      </c>
      <c r="AO1276" s="140" t="s">
        <v>1</v>
      </c>
      <c r="AP1276" s="140" t="s">
        <v>1</v>
      </c>
      <c r="AQ1276" s="101">
        <v>0</v>
      </c>
      <c r="AR1276" s="7"/>
    </row>
    <row r="1277" spans="1:44" ht="15" customHeight="1" x14ac:dyDescent="0.25">
      <c r="A1277" s="2" t="s">
        <v>99</v>
      </c>
      <c r="B1277" s="47">
        <v>44395</v>
      </c>
      <c r="C1277" s="2" t="s">
        <v>6</v>
      </c>
      <c r="D1277" s="2" t="s">
        <v>38</v>
      </c>
      <c r="E1277" s="2" t="s">
        <v>210</v>
      </c>
      <c r="F1277" s="2" t="s">
        <v>3659</v>
      </c>
      <c r="G1277" s="2" t="s">
        <v>13</v>
      </c>
      <c r="H1277" s="2" t="s">
        <v>1</v>
      </c>
      <c r="I1277" s="1" t="s">
        <v>1762</v>
      </c>
      <c r="J1277" s="1" t="s">
        <v>1</v>
      </c>
      <c r="K1277" s="1" t="s">
        <v>3745</v>
      </c>
      <c r="L1277" s="1" t="s">
        <v>3646</v>
      </c>
      <c r="M1277" s="1">
        <v>74118798</v>
      </c>
      <c r="N1277" s="2" t="s">
        <v>12</v>
      </c>
      <c r="O1277" s="2" t="s">
        <v>3746</v>
      </c>
      <c r="P1277" s="2" t="s">
        <v>3747</v>
      </c>
      <c r="Q1277" s="1">
        <v>-14600000</v>
      </c>
      <c r="R1277" s="1">
        <v>0</v>
      </c>
      <c r="S1277" s="1">
        <v>-14600000</v>
      </c>
      <c r="T1277" s="1">
        <v>0</v>
      </c>
      <c r="U1277" s="2" t="s">
        <v>0</v>
      </c>
      <c r="V1277" s="1">
        <v>0</v>
      </c>
      <c r="W1277" s="1">
        <v>0</v>
      </c>
      <c r="X1277" s="2" t="s">
        <v>0</v>
      </c>
      <c r="Y1277" s="1">
        <v>0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41" t="s">
        <v>1</v>
      </c>
      <c r="AN1277" s="2" t="s">
        <v>1</v>
      </c>
      <c r="AO1277" s="141" t="s">
        <v>1</v>
      </c>
      <c r="AP1277" s="2" t="s">
        <v>1</v>
      </c>
      <c r="AQ1277" s="4">
        <v>0</v>
      </c>
    </row>
    <row r="1278" spans="1:44" ht="15" customHeight="1" x14ac:dyDescent="0.25">
      <c r="A1278" s="2" t="s">
        <v>97</v>
      </c>
      <c r="B1278" s="47">
        <v>44395</v>
      </c>
      <c r="C1278" s="2" t="s">
        <v>6</v>
      </c>
      <c r="D1278" s="2" t="s">
        <v>38</v>
      </c>
      <c r="E1278" s="2" t="s">
        <v>210</v>
      </c>
      <c r="F1278" s="2" t="s">
        <v>3659</v>
      </c>
      <c r="G1278" s="2" t="s">
        <v>13</v>
      </c>
      <c r="H1278" s="2" t="s">
        <v>1</v>
      </c>
      <c r="I1278" s="1" t="s">
        <v>1758</v>
      </c>
      <c r="J1278" s="1" t="s">
        <v>1</v>
      </c>
      <c r="K1278" s="1" t="s">
        <v>3748</v>
      </c>
      <c r="L1278" s="1" t="s">
        <v>3749</v>
      </c>
      <c r="M1278" s="1">
        <v>6119863.75</v>
      </c>
      <c r="N1278" s="2" t="s">
        <v>12</v>
      </c>
      <c r="O1278" s="2" t="s">
        <v>3750</v>
      </c>
      <c r="P1278" s="2" t="s">
        <v>3751</v>
      </c>
      <c r="Q1278" s="1">
        <v>-6119863.75</v>
      </c>
      <c r="R1278" s="1">
        <v>0</v>
      </c>
      <c r="S1278" s="1">
        <v>-6119863.75</v>
      </c>
      <c r="T1278" s="1">
        <v>0</v>
      </c>
      <c r="U1278" s="2" t="s">
        <v>0</v>
      </c>
      <c r="V1278" s="1">
        <v>0</v>
      </c>
      <c r="W1278" s="1">
        <v>0</v>
      </c>
      <c r="X1278" s="2" t="s">
        <v>0</v>
      </c>
      <c r="Y1278" s="1">
        <v>0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41" t="s">
        <v>1</v>
      </c>
      <c r="AN1278" s="2" t="s">
        <v>1</v>
      </c>
      <c r="AO1278" s="141" t="s">
        <v>1</v>
      </c>
      <c r="AP1278" s="2" t="s">
        <v>1</v>
      </c>
      <c r="AQ1278" s="4">
        <v>0</v>
      </c>
    </row>
    <row r="1279" spans="1:44" ht="15" customHeight="1" x14ac:dyDescent="0.25">
      <c r="A1279" s="2" t="s">
        <v>96</v>
      </c>
      <c r="B1279" s="47">
        <v>44395</v>
      </c>
      <c r="C1279" s="2" t="s">
        <v>6</v>
      </c>
      <c r="D1279" s="2" t="s">
        <v>38</v>
      </c>
      <c r="E1279" s="2" t="s">
        <v>210</v>
      </c>
      <c r="F1279" s="2" t="s">
        <v>3659</v>
      </c>
      <c r="G1279" s="2" t="s">
        <v>3</v>
      </c>
      <c r="H1279" s="2" t="s">
        <v>3752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4562136812.6400003</v>
      </c>
      <c r="R1279" s="1">
        <v>0</v>
      </c>
      <c r="S1279" s="1">
        <v>3241330626.25</v>
      </c>
      <c r="T1279" s="1">
        <v>0</v>
      </c>
      <c r="U1279" s="2" t="s">
        <v>0</v>
      </c>
      <c r="V1279" s="1">
        <v>0</v>
      </c>
      <c r="W1279" s="1">
        <v>1138626022.75</v>
      </c>
      <c r="X1279" s="2" t="s">
        <v>9</v>
      </c>
      <c r="Y1279" s="1">
        <v>182180163.63999999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41" t="s">
        <v>1</v>
      </c>
      <c r="AN1279" s="2" t="s">
        <v>1</v>
      </c>
      <c r="AO1279" s="141" t="s">
        <v>1</v>
      </c>
      <c r="AP1279" s="2" t="s">
        <v>1</v>
      </c>
      <c r="AQ1279" s="4">
        <v>0</v>
      </c>
    </row>
    <row r="1280" spans="1:44" ht="15" customHeight="1" x14ac:dyDescent="0.25">
      <c r="A1280" s="2" t="s">
        <v>95</v>
      </c>
      <c r="B1280" s="47">
        <v>44395</v>
      </c>
      <c r="C1280" s="2" t="s">
        <v>27</v>
      </c>
      <c r="D1280" s="2" t="s">
        <v>33</v>
      </c>
      <c r="E1280" s="2" t="s">
        <v>32</v>
      </c>
      <c r="F1280" s="2" t="s">
        <v>3150</v>
      </c>
      <c r="G1280" s="2" t="s">
        <v>3</v>
      </c>
      <c r="H1280" s="2" t="s">
        <v>3753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1029325706.1700001</v>
      </c>
      <c r="R1280" s="1">
        <v>0</v>
      </c>
      <c r="S1280" s="1">
        <v>764501271.72000003</v>
      </c>
      <c r="T1280" s="1">
        <v>0</v>
      </c>
      <c r="U1280" s="2" t="s">
        <v>0</v>
      </c>
      <c r="V1280" s="1">
        <v>0</v>
      </c>
      <c r="W1280" s="1">
        <v>228296926.25</v>
      </c>
      <c r="X1280" s="2" t="s">
        <v>9</v>
      </c>
      <c r="Y1280" s="1">
        <v>36527508.199999996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41" t="s">
        <v>1</v>
      </c>
      <c r="AN1280" s="2" t="s">
        <v>1</v>
      </c>
      <c r="AO1280" s="141" t="s">
        <v>1</v>
      </c>
      <c r="AP1280" s="2" t="s">
        <v>1</v>
      </c>
      <c r="AQ1280" s="4">
        <v>0</v>
      </c>
    </row>
    <row r="1281" spans="1:43" ht="15" customHeight="1" x14ac:dyDescent="0.25">
      <c r="A1281" s="2" t="s">
        <v>94</v>
      </c>
      <c r="B1281" s="47">
        <v>44395</v>
      </c>
      <c r="C1281" s="2" t="s">
        <v>6</v>
      </c>
      <c r="D1281" s="2" t="s">
        <v>33</v>
      </c>
      <c r="E1281" s="2" t="s">
        <v>204</v>
      </c>
      <c r="F1281" s="2" t="s">
        <v>1797</v>
      </c>
      <c r="G1281" s="2" t="s">
        <v>3</v>
      </c>
      <c r="H1281" s="2" t="s">
        <v>3754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6269682518.3999987</v>
      </c>
      <c r="R1281" s="1">
        <v>0</v>
      </c>
      <c r="S1281" s="1">
        <v>4889037980.25</v>
      </c>
      <c r="T1281" s="1">
        <v>0</v>
      </c>
      <c r="U1281" s="2" t="s">
        <v>0</v>
      </c>
      <c r="V1281" s="1">
        <v>0</v>
      </c>
      <c r="W1281" s="1">
        <v>1190210808.75</v>
      </c>
      <c r="X1281" s="2" t="s">
        <v>9</v>
      </c>
      <c r="Y1281" s="1">
        <v>190433729.4000001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41" t="s">
        <v>1</v>
      </c>
      <c r="AN1281" s="2" t="s">
        <v>1</v>
      </c>
      <c r="AO1281" s="141" t="s">
        <v>1</v>
      </c>
      <c r="AP1281" s="2" t="s">
        <v>1</v>
      </c>
      <c r="AQ1281" s="4">
        <v>0</v>
      </c>
    </row>
    <row r="1282" spans="1:43" ht="15" customHeight="1" x14ac:dyDescent="0.25">
      <c r="A1282" s="2" t="s">
        <v>93</v>
      </c>
      <c r="B1282" s="47">
        <v>44395</v>
      </c>
      <c r="C1282" s="2" t="s">
        <v>27</v>
      </c>
      <c r="D1282" s="2" t="s">
        <v>26</v>
      </c>
      <c r="E1282" s="2" t="s">
        <v>251</v>
      </c>
      <c r="F1282" s="2" t="s">
        <v>2451</v>
      </c>
      <c r="G1282" s="2" t="s">
        <v>3</v>
      </c>
      <c r="H1282" s="2" t="s">
        <v>3755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1108</v>
      </c>
      <c r="P1282" s="2" t="s">
        <v>1109</v>
      </c>
      <c r="Q1282" s="1">
        <v>31764344</v>
      </c>
      <c r="R1282" s="1">
        <v>0</v>
      </c>
      <c r="S1282" s="1">
        <v>21323300</v>
      </c>
      <c r="T1282" s="1">
        <v>9000900</v>
      </c>
      <c r="U1282" s="2" t="s">
        <v>9</v>
      </c>
      <c r="V1282" s="1">
        <v>1440144</v>
      </c>
      <c r="W1282" s="1">
        <v>0</v>
      </c>
      <c r="X1282" s="2" t="s">
        <v>0</v>
      </c>
      <c r="Y1282" s="1">
        <v>0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41" t="s">
        <v>1</v>
      </c>
      <c r="AN1282" s="2" t="s">
        <v>1</v>
      </c>
      <c r="AO1282" s="141" t="s">
        <v>1</v>
      </c>
      <c r="AP1282" s="2" t="s">
        <v>1</v>
      </c>
      <c r="AQ1282" s="4">
        <v>0</v>
      </c>
    </row>
    <row r="1283" spans="1:43" ht="15" customHeight="1" x14ac:dyDescent="0.25">
      <c r="A1283" s="2" t="s">
        <v>92</v>
      </c>
      <c r="B1283" s="47">
        <v>44395</v>
      </c>
      <c r="C1283" s="2" t="s">
        <v>27</v>
      </c>
      <c r="D1283" s="2" t="s">
        <v>26</v>
      </c>
      <c r="E1283" s="2" t="s">
        <v>251</v>
      </c>
      <c r="F1283" s="2" t="s">
        <v>2080</v>
      </c>
      <c r="G1283" s="2" t="s">
        <v>3</v>
      </c>
      <c r="H1283" s="2" t="s">
        <v>3756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2394389282.5100002</v>
      </c>
      <c r="R1283" s="1">
        <v>0</v>
      </c>
      <c r="S1283" s="1">
        <v>1673334980.7499995</v>
      </c>
      <c r="T1283" s="1">
        <v>0</v>
      </c>
      <c r="U1283" s="2" t="s">
        <v>0</v>
      </c>
      <c r="V1283" s="1">
        <v>0</v>
      </c>
      <c r="W1283" s="1">
        <v>621598536</v>
      </c>
      <c r="X1283" s="2" t="s">
        <v>0</v>
      </c>
      <c r="Y1283" s="1">
        <v>99455765.760000005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41" t="s">
        <v>1</v>
      </c>
      <c r="AN1283" s="2" t="s">
        <v>1</v>
      </c>
      <c r="AO1283" s="141" t="s">
        <v>1</v>
      </c>
      <c r="AP1283" s="2" t="s">
        <v>1</v>
      </c>
      <c r="AQ1283" s="4">
        <v>0</v>
      </c>
    </row>
    <row r="1284" spans="1:43" ht="15" customHeight="1" x14ac:dyDescent="0.25">
      <c r="A1284" s="2" t="s">
        <v>91</v>
      </c>
      <c r="B1284" s="47">
        <v>44395</v>
      </c>
      <c r="C1284" s="2" t="s">
        <v>27</v>
      </c>
      <c r="D1284" s="2" t="s">
        <v>26</v>
      </c>
      <c r="E1284" s="2" t="s">
        <v>251</v>
      </c>
      <c r="F1284" s="2" t="s">
        <v>2080</v>
      </c>
      <c r="G1284" s="2" t="s">
        <v>3</v>
      </c>
      <c r="H1284" s="2" t="s">
        <v>3757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370178217.90999997</v>
      </c>
      <c r="R1284" s="1">
        <v>0</v>
      </c>
      <c r="S1284" s="1">
        <v>245414982.25</v>
      </c>
      <c r="T1284" s="1">
        <v>0</v>
      </c>
      <c r="U1284" s="2" t="s">
        <v>0</v>
      </c>
      <c r="V1284" s="1">
        <v>0</v>
      </c>
      <c r="W1284" s="1">
        <v>107554513.5</v>
      </c>
      <c r="X1284" s="2" t="s">
        <v>0</v>
      </c>
      <c r="Y1284" s="1">
        <v>17208722.16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41" t="s">
        <v>1</v>
      </c>
      <c r="AN1284" s="2" t="s">
        <v>1</v>
      </c>
      <c r="AO1284" s="141" t="s">
        <v>1</v>
      </c>
      <c r="AP1284" s="2" t="s">
        <v>1</v>
      </c>
      <c r="AQ1284" s="4">
        <v>0</v>
      </c>
    </row>
    <row r="1285" spans="1:43" ht="15" customHeight="1" x14ac:dyDescent="0.25">
      <c r="A1285" s="2" t="s">
        <v>90</v>
      </c>
      <c r="B1285" s="47">
        <v>44395</v>
      </c>
      <c r="C1285" s="2" t="s">
        <v>6</v>
      </c>
      <c r="D1285" s="2" t="s">
        <v>26</v>
      </c>
      <c r="E1285" s="2" t="s">
        <v>198</v>
      </c>
      <c r="F1285" s="2" t="s">
        <v>3758</v>
      </c>
      <c r="G1285" s="2" t="s">
        <v>3</v>
      </c>
      <c r="H1285" s="2" t="s">
        <v>3759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5447901159.7600002</v>
      </c>
      <c r="R1285" s="1">
        <v>0</v>
      </c>
      <c r="S1285" s="1">
        <v>4050568238.9799995</v>
      </c>
      <c r="T1285" s="1">
        <v>0</v>
      </c>
      <c r="U1285" s="2" t="s">
        <v>0</v>
      </c>
      <c r="V1285" s="1">
        <v>0</v>
      </c>
      <c r="W1285" s="1">
        <v>1204597345.5</v>
      </c>
      <c r="X1285" s="2" t="s">
        <v>9</v>
      </c>
      <c r="Y1285" s="1">
        <v>192735575.27999997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41" t="s">
        <v>1</v>
      </c>
      <c r="AN1285" s="2" t="s">
        <v>1</v>
      </c>
      <c r="AO1285" s="141" t="s">
        <v>1</v>
      </c>
      <c r="AP1285" s="2" t="s">
        <v>1</v>
      </c>
      <c r="AQ1285" s="4">
        <v>0</v>
      </c>
    </row>
    <row r="1286" spans="1:43" ht="15" customHeight="1" x14ac:dyDescent="0.25">
      <c r="A1286" s="2" t="s">
        <v>89</v>
      </c>
      <c r="B1286" s="47">
        <v>44395</v>
      </c>
      <c r="C1286" s="2" t="s">
        <v>27</v>
      </c>
      <c r="D1286" s="2" t="s">
        <v>24</v>
      </c>
      <c r="E1286" s="2" t="s">
        <v>356</v>
      </c>
      <c r="F1286" s="2" t="s">
        <v>1028</v>
      </c>
      <c r="G1286" s="2" t="s">
        <v>3</v>
      </c>
      <c r="H1286" s="2" t="s">
        <v>3760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426425160.14999998</v>
      </c>
      <c r="R1286" s="1">
        <v>0</v>
      </c>
      <c r="S1286" s="1">
        <v>244256357.5</v>
      </c>
      <c r="T1286" s="1">
        <v>0</v>
      </c>
      <c r="U1286" s="2" t="s">
        <v>0</v>
      </c>
      <c r="V1286" s="1">
        <v>0</v>
      </c>
      <c r="W1286" s="1">
        <v>157042071.25</v>
      </c>
      <c r="X1286" s="2" t="s">
        <v>9</v>
      </c>
      <c r="Y1286" s="1">
        <v>25126731.399999999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41" t="s">
        <v>1</v>
      </c>
      <c r="AN1286" s="2" t="s">
        <v>1</v>
      </c>
      <c r="AO1286" s="141" t="s">
        <v>1</v>
      </c>
      <c r="AP1286" s="2" t="s">
        <v>1</v>
      </c>
      <c r="AQ1286" s="4">
        <v>0</v>
      </c>
    </row>
    <row r="1287" spans="1:43" ht="15" customHeight="1" x14ac:dyDescent="0.25">
      <c r="A1287" s="2" t="s">
        <v>88</v>
      </c>
      <c r="B1287" s="47">
        <v>44395</v>
      </c>
      <c r="C1287" s="2" t="s">
        <v>6</v>
      </c>
      <c r="D1287" s="2" t="s">
        <v>24</v>
      </c>
      <c r="E1287" s="2" t="s">
        <v>194</v>
      </c>
      <c r="F1287" s="2" t="s">
        <v>1083</v>
      </c>
      <c r="G1287" s="2" t="s">
        <v>3</v>
      </c>
      <c r="H1287" s="2" t="s">
        <v>3761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741</v>
      </c>
      <c r="P1287" s="2" t="s">
        <v>742</v>
      </c>
      <c r="Q1287" s="1">
        <v>27821760</v>
      </c>
      <c r="R1287" s="1">
        <v>0</v>
      </c>
      <c r="S1287" s="1">
        <v>20878000</v>
      </c>
      <c r="T1287" s="1">
        <v>5986000</v>
      </c>
      <c r="U1287" s="2" t="s">
        <v>9</v>
      </c>
      <c r="V1287" s="1">
        <v>957760</v>
      </c>
      <c r="W1287" s="1">
        <v>0</v>
      </c>
      <c r="X1287" s="2" t="s">
        <v>0</v>
      </c>
      <c r="Y1287" s="1">
        <v>0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41" t="s">
        <v>1</v>
      </c>
      <c r="AN1287" s="2" t="s">
        <v>1</v>
      </c>
      <c r="AO1287" s="141" t="s">
        <v>1</v>
      </c>
      <c r="AP1287" s="2" t="s">
        <v>1</v>
      </c>
      <c r="AQ1287" s="4">
        <v>0</v>
      </c>
    </row>
    <row r="1288" spans="1:43" ht="15" customHeight="1" x14ac:dyDescent="0.25">
      <c r="A1288" s="2" t="s">
        <v>87</v>
      </c>
      <c r="B1288" s="47">
        <v>44395</v>
      </c>
      <c r="C1288" s="2" t="s">
        <v>6</v>
      </c>
      <c r="D1288" s="2" t="s">
        <v>24</v>
      </c>
      <c r="E1288" s="2" t="s">
        <v>194</v>
      </c>
      <c r="F1288" s="2" t="s">
        <v>1083</v>
      </c>
      <c r="G1288" s="2" t="s">
        <v>3</v>
      </c>
      <c r="H1288" s="2" t="s">
        <v>3762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1278161605.1700001</v>
      </c>
      <c r="R1288" s="1">
        <v>0</v>
      </c>
      <c r="S1288" s="1">
        <v>999863410.25</v>
      </c>
      <c r="T1288" s="1">
        <v>0</v>
      </c>
      <c r="U1288" s="2" t="s">
        <v>0</v>
      </c>
      <c r="V1288" s="1">
        <v>0</v>
      </c>
      <c r="W1288" s="1">
        <v>239912237</v>
      </c>
      <c r="X1288" s="2" t="s">
        <v>9</v>
      </c>
      <c r="Y1288" s="1">
        <v>38385957.920000002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41" t="s">
        <v>1</v>
      </c>
      <c r="AN1288" s="2" t="s">
        <v>1</v>
      </c>
      <c r="AO1288" s="141" t="s">
        <v>1</v>
      </c>
      <c r="AP1288" s="2" t="s">
        <v>1</v>
      </c>
      <c r="AQ1288" s="4">
        <v>0</v>
      </c>
    </row>
    <row r="1289" spans="1:43" ht="15" customHeight="1" x14ac:dyDescent="0.25">
      <c r="A1289" s="2" t="s">
        <v>86</v>
      </c>
      <c r="B1289" s="47">
        <v>44395</v>
      </c>
      <c r="C1289" s="2" t="s">
        <v>6</v>
      </c>
      <c r="D1289" s="2" t="s">
        <v>24</v>
      </c>
      <c r="E1289" s="2" t="s">
        <v>194</v>
      </c>
      <c r="F1289" s="2" t="s">
        <v>1083</v>
      </c>
      <c r="G1289" s="2" t="s">
        <v>3</v>
      </c>
      <c r="H1289" s="2" t="s">
        <v>3763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3956929716.1400003</v>
      </c>
      <c r="R1289" s="1">
        <v>0</v>
      </c>
      <c r="S1289" s="1">
        <v>2919982279.21</v>
      </c>
      <c r="T1289" s="1">
        <v>0</v>
      </c>
      <c r="U1289" s="2" t="s">
        <v>0</v>
      </c>
      <c r="V1289" s="1">
        <v>0</v>
      </c>
      <c r="W1289" s="1">
        <v>893920204.25</v>
      </c>
      <c r="X1289" s="2" t="s">
        <v>0</v>
      </c>
      <c r="Y1289" s="1">
        <v>143027232.68000001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41" t="s">
        <v>1</v>
      </c>
      <c r="AN1289" s="2" t="s">
        <v>1</v>
      </c>
      <c r="AO1289" s="141" t="s">
        <v>1</v>
      </c>
      <c r="AP1289" s="2" t="s">
        <v>1</v>
      </c>
      <c r="AQ1289" s="4">
        <v>0</v>
      </c>
    </row>
    <row r="1290" spans="1:43" ht="15" customHeight="1" x14ac:dyDescent="0.25">
      <c r="A1290" s="2" t="s">
        <v>85</v>
      </c>
      <c r="B1290" s="47">
        <v>44395</v>
      </c>
      <c r="C1290" s="2" t="s">
        <v>6</v>
      </c>
      <c r="D1290" s="2" t="s">
        <v>22</v>
      </c>
      <c r="E1290" s="2" t="s">
        <v>192</v>
      </c>
      <c r="F1290" s="2" t="s">
        <v>3764</v>
      </c>
      <c r="G1290" s="2" t="s">
        <v>3</v>
      </c>
      <c r="H1290" s="2" t="s">
        <v>3765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1019</v>
      </c>
      <c r="P1290" s="2" t="s">
        <v>1020</v>
      </c>
      <c r="Q1290" s="1">
        <v>235696742.5</v>
      </c>
      <c r="R1290" s="1">
        <v>0</v>
      </c>
      <c r="S1290" s="1">
        <v>161263022.5</v>
      </c>
      <c r="T1290" s="1">
        <v>64167000</v>
      </c>
      <c r="U1290" s="2" t="s">
        <v>9</v>
      </c>
      <c r="V1290" s="1">
        <v>10266720</v>
      </c>
      <c r="W1290" s="1">
        <v>0</v>
      </c>
      <c r="X1290" s="2" t="s">
        <v>0</v>
      </c>
      <c r="Y1290" s="1">
        <v>0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41" t="s">
        <v>1</v>
      </c>
      <c r="AN1290" s="2" t="s">
        <v>1</v>
      </c>
      <c r="AO1290" s="141" t="s">
        <v>1</v>
      </c>
      <c r="AP1290" s="2" t="s">
        <v>1</v>
      </c>
      <c r="AQ1290" s="4">
        <v>0</v>
      </c>
    </row>
    <row r="1291" spans="1:43" ht="15" customHeight="1" x14ac:dyDescent="0.25">
      <c r="A1291" s="2" t="s">
        <v>84</v>
      </c>
      <c r="B1291" s="47">
        <v>44395</v>
      </c>
      <c r="C1291" s="2" t="s">
        <v>6</v>
      </c>
      <c r="D1291" s="2" t="s">
        <v>22</v>
      </c>
      <c r="E1291" s="2" t="s">
        <v>192</v>
      </c>
      <c r="F1291" s="2" t="s">
        <v>3764</v>
      </c>
      <c r="G1291" s="2" t="s">
        <v>3</v>
      </c>
      <c r="H1291" s="2" t="s">
        <v>3766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1019</v>
      </c>
      <c r="P1291" s="2" t="s">
        <v>3767</v>
      </c>
      <c r="Q1291" s="1">
        <v>236101564</v>
      </c>
      <c r="R1291" s="1">
        <v>0</v>
      </c>
      <c r="S1291" s="1">
        <v>161557760</v>
      </c>
      <c r="T1291" s="1">
        <v>64261900</v>
      </c>
      <c r="U1291" s="2" t="s">
        <v>9</v>
      </c>
      <c r="V1291" s="1">
        <v>10281904</v>
      </c>
      <c r="W1291" s="1">
        <v>0</v>
      </c>
      <c r="X1291" s="2" t="s">
        <v>0</v>
      </c>
      <c r="Y1291" s="1">
        <v>0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41" t="s">
        <v>1</v>
      </c>
      <c r="AN1291" s="2" t="s">
        <v>1</v>
      </c>
      <c r="AO1291" s="141" t="s">
        <v>1</v>
      </c>
      <c r="AP1291" s="2" t="s">
        <v>1</v>
      </c>
      <c r="AQ1291" s="4">
        <v>0</v>
      </c>
    </row>
    <row r="1292" spans="1:43" ht="15" customHeight="1" x14ac:dyDescent="0.25">
      <c r="A1292" s="2" t="s">
        <v>83</v>
      </c>
      <c r="B1292" s="47">
        <v>44395</v>
      </c>
      <c r="C1292" s="2" t="s">
        <v>6</v>
      </c>
      <c r="D1292" s="2" t="s">
        <v>22</v>
      </c>
      <c r="E1292" s="2" t="s">
        <v>192</v>
      </c>
      <c r="F1292" s="2" t="s">
        <v>3764</v>
      </c>
      <c r="G1292" s="2" t="s">
        <v>13</v>
      </c>
      <c r="H1292" s="2" t="s">
        <v>1</v>
      </c>
      <c r="I1292" s="1" t="s">
        <v>3768</v>
      </c>
      <c r="J1292" s="1" t="s">
        <v>1</v>
      </c>
      <c r="K1292" s="1" t="s">
        <v>3765</v>
      </c>
      <c r="L1292" s="1" t="s">
        <v>3749</v>
      </c>
      <c r="M1292" s="1">
        <v>235696742.5</v>
      </c>
      <c r="N1292" s="2" t="s">
        <v>12</v>
      </c>
      <c r="O1292" s="2" t="s">
        <v>1019</v>
      </c>
      <c r="P1292" s="2" t="s">
        <v>1020</v>
      </c>
      <c r="Q1292" s="1">
        <v>-235696742.5</v>
      </c>
      <c r="R1292" s="1">
        <v>0</v>
      </c>
      <c r="S1292" s="1">
        <v>-161263022.5</v>
      </c>
      <c r="T1292" s="1">
        <v>-64167000</v>
      </c>
      <c r="U1292" s="2" t="s">
        <v>9</v>
      </c>
      <c r="V1292" s="1">
        <v>-10266720</v>
      </c>
      <c r="W1292" s="1">
        <v>0</v>
      </c>
      <c r="X1292" s="2" t="s">
        <v>0</v>
      </c>
      <c r="Y1292" s="1">
        <v>0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41" t="s">
        <v>1</v>
      </c>
      <c r="AN1292" s="2" t="s">
        <v>1</v>
      </c>
      <c r="AO1292" s="141" t="s">
        <v>1</v>
      </c>
      <c r="AP1292" s="2" t="s">
        <v>1</v>
      </c>
      <c r="AQ1292" s="4">
        <v>0</v>
      </c>
    </row>
    <row r="1293" spans="1:43" ht="15" customHeight="1" x14ac:dyDescent="0.25">
      <c r="A1293" s="2" t="s">
        <v>82</v>
      </c>
      <c r="B1293" s="47">
        <v>44395</v>
      </c>
      <c r="C1293" s="2" t="s">
        <v>6</v>
      </c>
      <c r="D1293" s="2" t="s">
        <v>22</v>
      </c>
      <c r="E1293" s="2" t="s">
        <v>192</v>
      </c>
      <c r="F1293" s="2" t="s">
        <v>3764</v>
      </c>
      <c r="G1293" s="2" t="s">
        <v>13</v>
      </c>
      <c r="H1293" s="2" t="s">
        <v>1</v>
      </c>
      <c r="I1293" s="1" t="s">
        <v>3769</v>
      </c>
      <c r="J1293" s="1" t="s">
        <v>1</v>
      </c>
      <c r="K1293" s="1" t="s">
        <v>3770</v>
      </c>
      <c r="L1293" s="1" t="s">
        <v>3505</v>
      </c>
      <c r="M1293" s="1">
        <v>261509400</v>
      </c>
      <c r="N1293" s="2" t="s">
        <v>12</v>
      </c>
      <c r="O1293" s="2" t="s">
        <v>3771</v>
      </c>
      <c r="P1293" s="2" t="s">
        <v>3772</v>
      </c>
      <c r="Q1293" s="1">
        <v>-35704800</v>
      </c>
      <c r="R1293" s="1">
        <v>0</v>
      </c>
      <c r="S1293" s="1">
        <v>0</v>
      </c>
      <c r="T1293" s="1">
        <v>0</v>
      </c>
      <c r="U1293" s="2" t="s">
        <v>0</v>
      </c>
      <c r="V1293" s="1">
        <v>0</v>
      </c>
      <c r="W1293" s="1">
        <v>-30780000</v>
      </c>
      <c r="X1293" s="2" t="s">
        <v>9</v>
      </c>
      <c r="Y1293" s="1">
        <v>-4924800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41" t="s">
        <v>1</v>
      </c>
      <c r="AN1293" s="2" t="s">
        <v>1</v>
      </c>
      <c r="AO1293" s="141" t="s">
        <v>1</v>
      </c>
      <c r="AP1293" s="2" t="s">
        <v>1</v>
      </c>
      <c r="AQ1293" s="4">
        <v>0</v>
      </c>
    </row>
    <row r="1294" spans="1:43" ht="15" customHeight="1" x14ac:dyDescent="0.25">
      <c r="A1294" s="2" t="s">
        <v>81</v>
      </c>
      <c r="B1294" s="47">
        <v>44395</v>
      </c>
      <c r="C1294" s="2" t="s">
        <v>6</v>
      </c>
      <c r="D1294" s="2" t="s">
        <v>22</v>
      </c>
      <c r="E1294" s="2" t="s">
        <v>192</v>
      </c>
      <c r="F1294" s="2" t="s">
        <v>3764</v>
      </c>
      <c r="G1294" s="2" t="s">
        <v>3</v>
      </c>
      <c r="H1294" s="2" t="s">
        <v>3773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1170</v>
      </c>
      <c r="P1294" s="2" t="s">
        <v>2770</v>
      </c>
      <c r="Q1294" s="1">
        <v>80646896</v>
      </c>
      <c r="R1294" s="1">
        <v>0</v>
      </c>
      <c r="S1294" s="1">
        <v>75591500</v>
      </c>
      <c r="T1294" s="1">
        <v>4358100</v>
      </c>
      <c r="U1294" s="2" t="s">
        <v>9</v>
      </c>
      <c r="V1294" s="1">
        <v>697296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41" t="s">
        <v>1</v>
      </c>
      <c r="AN1294" s="2" t="s">
        <v>1</v>
      </c>
      <c r="AO1294" s="141" t="s">
        <v>1</v>
      </c>
      <c r="AP1294" s="2" t="s">
        <v>1</v>
      </c>
      <c r="AQ1294" s="4">
        <v>0</v>
      </c>
    </row>
    <row r="1295" spans="1:43" ht="15" customHeight="1" x14ac:dyDescent="0.25">
      <c r="A1295" s="2" t="s">
        <v>80</v>
      </c>
      <c r="B1295" s="47">
        <v>44395</v>
      </c>
      <c r="C1295" s="2" t="s">
        <v>6</v>
      </c>
      <c r="D1295" s="2" t="s">
        <v>22</v>
      </c>
      <c r="E1295" s="2" t="s">
        <v>192</v>
      </c>
      <c r="F1295" s="2" t="s">
        <v>3764</v>
      </c>
      <c r="G1295" s="2" t="s">
        <v>3</v>
      </c>
      <c r="H1295" s="2" t="s">
        <v>3774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1170</v>
      </c>
      <c r="P1295" s="2" t="s">
        <v>2770</v>
      </c>
      <c r="Q1295" s="1">
        <v>51534934</v>
      </c>
      <c r="R1295" s="1">
        <v>0</v>
      </c>
      <c r="S1295" s="1">
        <v>48672750</v>
      </c>
      <c r="T1295" s="1">
        <v>2467400</v>
      </c>
      <c r="U1295" s="2" t="s">
        <v>9</v>
      </c>
      <c r="V1295" s="1">
        <v>394784</v>
      </c>
      <c r="W1295" s="1">
        <v>0</v>
      </c>
      <c r="X1295" s="2" t="s">
        <v>0</v>
      </c>
      <c r="Y1295" s="1">
        <v>0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41" t="s">
        <v>1</v>
      </c>
      <c r="AN1295" s="2" t="s">
        <v>1</v>
      </c>
      <c r="AO1295" s="141" t="s">
        <v>1</v>
      </c>
      <c r="AP1295" s="2" t="s">
        <v>1</v>
      </c>
      <c r="AQ1295" s="4">
        <v>0</v>
      </c>
    </row>
    <row r="1296" spans="1:43" ht="15" customHeight="1" x14ac:dyDescent="0.25">
      <c r="A1296" s="2" t="s">
        <v>79</v>
      </c>
      <c r="B1296" s="47">
        <v>44395</v>
      </c>
      <c r="C1296" s="2" t="s">
        <v>6</v>
      </c>
      <c r="D1296" s="2" t="s">
        <v>22</v>
      </c>
      <c r="E1296" s="2" t="s">
        <v>192</v>
      </c>
      <c r="F1296" s="2" t="s">
        <v>3764</v>
      </c>
      <c r="G1296" s="2" t="s">
        <v>3</v>
      </c>
      <c r="H1296" s="2" t="s">
        <v>3775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1">
        <v>295562913.92000002</v>
      </c>
      <c r="R1296" s="1">
        <v>0</v>
      </c>
      <c r="S1296" s="1">
        <v>197874457</v>
      </c>
      <c r="T1296" s="1">
        <v>0</v>
      </c>
      <c r="U1296" s="2" t="s">
        <v>0</v>
      </c>
      <c r="V1296" s="1">
        <v>0</v>
      </c>
      <c r="W1296" s="1">
        <v>84214187</v>
      </c>
      <c r="X1296" s="2" t="s">
        <v>0</v>
      </c>
      <c r="Y1296" s="1">
        <v>13474269.92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41" t="s">
        <v>1</v>
      </c>
      <c r="AN1296" s="2" t="s">
        <v>1</v>
      </c>
      <c r="AO1296" s="141" t="s">
        <v>1</v>
      </c>
      <c r="AP1296" s="2" t="s">
        <v>1</v>
      </c>
      <c r="AQ1296" s="4">
        <v>0</v>
      </c>
    </row>
    <row r="1297" spans="1:44" ht="15" customHeight="1" x14ac:dyDescent="0.25">
      <c r="A1297" s="2" t="s">
        <v>78</v>
      </c>
      <c r="B1297" s="47">
        <v>44395</v>
      </c>
      <c r="C1297" s="2" t="s">
        <v>6</v>
      </c>
      <c r="D1297" s="2" t="s">
        <v>22</v>
      </c>
      <c r="E1297" s="2" t="s">
        <v>192</v>
      </c>
      <c r="F1297" s="2" t="s">
        <v>3764</v>
      </c>
      <c r="G1297" s="2" t="s">
        <v>3</v>
      </c>
      <c r="H1297" s="2" t="s">
        <v>3776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344502797.19999999</v>
      </c>
      <c r="R1297" s="1">
        <v>0</v>
      </c>
      <c r="S1297" s="1">
        <v>242345692</v>
      </c>
      <c r="T1297" s="1">
        <v>0</v>
      </c>
      <c r="U1297" s="2" t="s">
        <v>0</v>
      </c>
      <c r="V1297" s="1">
        <v>0</v>
      </c>
      <c r="W1297" s="1">
        <v>88066470</v>
      </c>
      <c r="X1297" s="2" t="s">
        <v>9</v>
      </c>
      <c r="Y1297" s="1">
        <v>14090635.199999999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41" t="s">
        <v>1</v>
      </c>
      <c r="AN1297" s="2" t="s">
        <v>1</v>
      </c>
      <c r="AO1297" s="141" t="s">
        <v>1</v>
      </c>
      <c r="AP1297" s="2" t="s">
        <v>1</v>
      </c>
      <c r="AQ1297" s="4">
        <v>0</v>
      </c>
    </row>
    <row r="1298" spans="1:44" ht="15" customHeight="1" x14ac:dyDescent="0.25">
      <c r="A1298" s="2" t="s">
        <v>77</v>
      </c>
      <c r="B1298" s="47">
        <v>44395</v>
      </c>
      <c r="C1298" s="2" t="s">
        <v>6</v>
      </c>
      <c r="D1298" s="2" t="s">
        <v>22</v>
      </c>
      <c r="E1298" s="2" t="s">
        <v>192</v>
      </c>
      <c r="F1298" s="2" t="s">
        <v>3764</v>
      </c>
      <c r="G1298" s="2" t="s">
        <v>3</v>
      </c>
      <c r="H1298" s="2" t="s">
        <v>3777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3001016570.9299998</v>
      </c>
      <c r="R1298" s="1">
        <v>0</v>
      </c>
      <c r="S1298" s="1">
        <v>2438657664.75</v>
      </c>
      <c r="T1298" s="1">
        <v>0</v>
      </c>
      <c r="U1298" s="2" t="s">
        <v>0</v>
      </c>
      <c r="V1298" s="1">
        <v>0</v>
      </c>
      <c r="W1298" s="1">
        <v>484792160.5</v>
      </c>
      <c r="X1298" s="2" t="s">
        <v>0</v>
      </c>
      <c r="Y1298" s="1">
        <v>77566745.680000007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41" t="s">
        <v>1</v>
      </c>
      <c r="AN1298" s="2" t="s">
        <v>1</v>
      </c>
      <c r="AO1298" s="141" t="s">
        <v>1</v>
      </c>
      <c r="AP1298" s="2" t="s">
        <v>1</v>
      </c>
      <c r="AQ1298" s="4">
        <v>0</v>
      </c>
    </row>
    <row r="1299" spans="1:44" ht="15" customHeight="1" x14ac:dyDescent="0.25">
      <c r="A1299" s="2" t="s">
        <v>76</v>
      </c>
      <c r="B1299" s="47">
        <v>44395</v>
      </c>
      <c r="C1299" s="2" t="s">
        <v>27</v>
      </c>
      <c r="D1299" s="2" t="s">
        <v>901</v>
      </c>
      <c r="E1299" s="2" t="s">
        <v>905</v>
      </c>
      <c r="F1299" s="2" t="s">
        <v>3778</v>
      </c>
      <c r="G1299" s="2" t="s">
        <v>3</v>
      </c>
      <c r="H1299" s="2" t="s">
        <v>3779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2</v>
      </c>
      <c r="P1299" s="2" t="s">
        <v>1</v>
      </c>
      <c r="Q1299" s="1">
        <v>580226922</v>
      </c>
      <c r="R1299" s="1">
        <v>0</v>
      </c>
      <c r="S1299" s="1">
        <v>47026600</v>
      </c>
      <c r="T1299" s="1">
        <v>0</v>
      </c>
      <c r="U1299" s="2" t="s">
        <v>0</v>
      </c>
      <c r="V1299" s="1">
        <v>0</v>
      </c>
      <c r="W1299" s="1">
        <v>459655450</v>
      </c>
      <c r="X1299" s="2" t="s">
        <v>9</v>
      </c>
      <c r="Y1299" s="1">
        <v>73544872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41" t="s">
        <v>1</v>
      </c>
      <c r="AN1299" s="2" t="s">
        <v>1</v>
      </c>
      <c r="AO1299" s="141" t="s">
        <v>1</v>
      </c>
      <c r="AP1299" s="2" t="s">
        <v>1</v>
      </c>
      <c r="AQ1299" s="4">
        <v>0</v>
      </c>
    </row>
    <row r="1300" spans="1:44" ht="15" customHeight="1" x14ac:dyDescent="0.25">
      <c r="A1300" s="2" t="s">
        <v>75</v>
      </c>
      <c r="B1300" s="47">
        <v>44395</v>
      </c>
      <c r="C1300" s="2" t="s">
        <v>6</v>
      </c>
      <c r="D1300" s="2" t="s">
        <v>901</v>
      </c>
      <c r="E1300" s="2" t="s">
        <v>902</v>
      </c>
      <c r="F1300" s="2" t="s">
        <v>3780</v>
      </c>
      <c r="G1300" s="2" t="s">
        <v>3</v>
      </c>
      <c r="H1300" s="2" t="s">
        <v>3781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5969877603.9299994</v>
      </c>
      <c r="R1300" s="1">
        <v>0</v>
      </c>
      <c r="S1300" s="1">
        <v>4109534837.9799995</v>
      </c>
      <c r="T1300" s="1">
        <v>0</v>
      </c>
      <c r="U1300" s="2" t="s">
        <v>0</v>
      </c>
      <c r="V1300" s="1">
        <v>0</v>
      </c>
      <c r="W1300" s="1">
        <v>1603743763.75</v>
      </c>
      <c r="X1300" s="2" t="s">
        <v>9</v>
      </c>
      <c r="Y1300" s="1">
        <v>256599002.20000002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41" t="s">
        <v>1</v>
      </c>
      <c r="AN1300" s="2" t="s">
        <v>1</v>
      </c>
      <c r="AO1300" s="141" t="s">
        <v>1</v>
      </c>
      <c r="AP1300" s="2" t="s">
        <v>1</v>
      </c>
      <c r="AQ1300" s="4">
        <v>0</v>
      </c>
    </row>
    <row r="1301" spans="1:44" ht="15" customHeight="1" x14ac:dyDescent="0.25">
      <c r="A1301" s="2" t="s">
        <v>74</v>
      </c>
      <c r="B1301" s="47">
        <v>44395</v>
      </c>
      <c r="C1301" s="2" t="s">
        <v>6</v>
      </c>
      <c r="D1301" s="2" t="s">
        <v>19</v>
      </c>
      <c r="E1301" s="2" t="s">
        <v>185</v>
      </c>
      <c r="F1301" s="2" t="s">
        <v>2839</v>
      </c>
      <c r="G1301" s="2" t="s">
        <v>3</v>
      </c>
      <c r="H1301" s="2" t="s">
        <v>3782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3783</v>
      </c>
      <c r="P1301" s="2" t="s">
        <v>3784</v>
      </c>
      <c r="Q1301" s="1">
        <v>38325000</v>
      </c>
      <c r="R1301" s="1">
        <v>0</v>
      </c>
      <c r="S1301" s="1">
        <v>38325000</v>
      </c>
      <c r="T1301" s="1">
        <v>0</v>
      </c>
      <c r="U1301" s="2" t="s">
        <v>0</v>
      </c>
      <c r="V1301" s="1">
        <v>0</v>
      </c>
      <c r="W1301" s="1">
        <v>0</v>
      </c>
      <c r="X1301" s="2" t="s">
        <v>0</v>
      </c>
      <c r="Y1301" s="1">
        <v>0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41" t="s">
        <v>1</v>
      </c>
      <c r="AN1301" s="2" t="s">
        <v>1</v>
      </c>
      <c r="AO1301" s="141" t="s">
        <v>1</v>
      </c>
      <c r="AP1301" s="2" t="s">
        <v>1</v>
      </c>
      <c r="AQ1301" s="4">
        <v>0</v>
      </c>
    </row>
    <row r="1302" spans="1:44" ht="15" customHeight="1" x14ac:dyDescent="0.25">
      <c r="A1302" s="2" t="s">
        <v>73</v>
      </c>
      <c r="B1302" s="47">
        <v>44395</v>
      </c>
      <c r="C1302" s="2" t="s">
        <v>6</v>
      </c>
      <c r="D1302" s="2" t="s">
        <v>19</v>
      </c>
      <c r="E1302" s="2" t="s">
        <v>185</v>
      </c>
      <c r="F1302" s="2" t="s">
        <v>2839</v>
      </c>
      <c r="G1302" s="2" t="s">
        <v>3</v>
      </c>
      <c r="H1302" s="2" t="s">
        <v>3785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1150427844.6100001</v>
      </c>
      <c r="R1302" s="1">
        <v>0</v>
      </c>
      <c r="S1302" s="1">
        <v>807029634.5</v>
      </c>
      <c r="T1302" s="1">
        <v>0</v>
      </c>
      <c r="U1302" s="2" t="s">
        <v>0</v>
      </c>
      <c r="V1302" s="1">
        <v>0</v>
      </c>
      <c r="W1302" s="1">
        <v>296032939.75</v>
      </c>
      <c r="X1302" s="2" t="s">
        <v>9</v>
      </c>
      <c r="Y1302" s="1">
        <v>47365270.360000007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41" t="s">
        <v>1</v>
      </c>
      <c r="AN1302" s="2" t="s">
        <v>1</v>
      </c>
      <c r="AO1302" s="141" t="s">
        <v>1</v>
      </c>
      <c r="AP1302" s="2" t="s">
        <v>1</v>
      </c>
      <c r="AQ1302" s="4">
        <v>0</v>
      </c>
    </row>
    <row r="1303" spans="1:44" ht="15" customHeight="1" x14ac:dyDescent="0.25">
      <c r="A1303" s="2" t="s">
        <v>72</v>
      </c>
      <c r="B1303" s="47">
        <v>44395</v>
      </c>
      <c r="C1303" s="2" t="s">
        <v>6</v>
      </c>
      <c r="D1303" s="2" t="s">
        <v>19</v>
      </c>
      <c r="E1303" s="2" t="s">
        <v>185</v>
      </c>
      <c r="F1303" s="2" t="s">
        <v>2839</v>
      </c>
      <c r="G1303" s="2" t="s">
        <v>3</v>
      </c>
      <c r="H1303" s="2" t="s">
        <v>3786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916818843.51999998</v>
      </c>
      <c r="R1303" s="1">
        <v>0</v>
      </c>
      <c r="S1303" s="1">
        <v>697411778</v>
      </c>
      <c r="T1303" s="1">
        <v>0</v>
      </c>
      <c r="U1303" s="2" t="s">
        <v>0</v>
      </c>
      <c r="V1303" s="1">
        <v>0</v>
      </c>
      <c r="W1303" s="1">
        <v>189144022</v>
      </c>
      <c r="X1303" s="2" t="s">
        <v>9</v>
      </c>
      <c r="Y1303" s="1">
        <v>30263043.52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41" t="s">
        <v>1</v>
      </c>
      <c r="AN1303" s="2" t="s">
        <v>1</v>
      </c>
      <c r="AO1303" s="141" t="s">
        <v>1</v>
      </c>
      <c r="AP1303" s="2" t="s">
        <v>1</v>
      </c>
      <c r="AQ1303" s="4">
        <v>0</v>
      </c>
    </row>
    <row r="1304" spans="1:44" ht="15" customHeight="1" x14ac:dyDescent="0.25">
      <c r="A1304" s="2" t="s">
        <v>71</v>
      </c>
      <c r="B1304" s="47">
        <v>44395</v>
      </c>
      <c r="C1304" s="2" t="s">
        <v>6</v>
      </c>
      <c r="D1304" s="2" t="s">
        <v>17</v>
      </c>
      <c r="E1304" s="2" t="s">
        <v>183</v>
      </c>
      <c r="F1304" s="2" t="s">
        <v>3787</v>
      </c>
      <c r="G1304" s="2" t="s">
        <v>13</v>
      </c>
      <c r="H1304" s="2" t="s">
        <v>1</v>
      </c>
      <c r="I1304" s="1" t="s">
        <v>1141</v>
      </c>
      <c r="J1304" s="1" t="s">
        <v>1</v>
      </c>
      <c r="K1304" s="1" t="s">
        <v>3788</v>
      </c>
      <c r="L1304" s="1" t="s">
        <v>3749</v>
      </c>
      <c r="M1304" s="1">
        <v>66059916.280000001</v>
      </c>
      <c r="N1304" s="2" t="s">
        <v>12</v>
      </c>
      <c r="O1304" s="2" t="s">
        <v>3789</v>
      </c>
      <c r="P1304" s="2" t="s">
        <v>3790</v>
      </c>
      <c r="Q1304" s="1">
        <v>-66059916.280000001</v>
      </c>
      <c r="R1304" s="1">
        <v>0</v>
      </c>
      <c r="S1304" s="1">
        <v>-23682149</v>
      </c>
      <c r="T1304" s="1">
        <v>0</v>
      </c>
      <c r="U1304" s="2" t="s">
        <v>0</v>
      </c>
      <c r="V1304" s="1">
        <v>0</v>
      </c>
      <c r="W1304" s="1">
        <v>-36532558</v>
      </c>
      <c r="X1304" s="2" t="s">
        <v>9</v>
      </c>
      <c r="Y1304" s="1">
        <v>-5845209.2800000003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41" t="s">
        <v>1</v>
      </c>
      <c r="AN1304" s="2" t="s">
        <v>1</v>
      </c>
      <c r="AO1304" s="141" t="s">
        <v>1</v>
      </c>
      <c r="AP1304" s="2" t="s">
        <v>1</v>
      </c>
      <c r="AQ1304" s="4">
        <v>0</v>
      </c>
    </row>
    <row r="1305" spans="1:44" ht="15" customHeight="1" x14ac:dyDescent="0.25">
      <c r="A1305" s="2" t="s">
        <v>70</v>
      </c>
      <c r="B1305" s="47">
        <v>44395</v>
      </c>
      <c r="C1305" s="2" t="s">
        <v>6</v>
      </c>
      <c r="D1305" s="2" t="s">
        <v>17</v>
      </c>
      <c r="E1305" s="2" t="s">
        <v>183</v>
      </c>
      <c r="F1305" s="2" t="s">
        <v>3787</v>
      </c>
      <c r="G1305" s="2" t="s">
        <v>3</v>
      </c>
      <c r="H1305" s="2" t="s">
        <v>3791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3777328669.25</v>
      </c>
      <c r="R1305" s="1">
        <v>0</v>
      </c>
      <c r="S1305" s="1">
        <v>2188454556.75</v>
      </c>
      <c r="T1305" s="1">
        <v>0</v>
      </c>
      <c r="U1305" s="2" t="s">
        <v>0</v>
      </c>
      <c r="V1305" s="1">
        <v>0</v>
      </c>
      <c r="W1305" s="1">
        <v>1369719062.5</v>
      </c>
      <c r="X1305" s="2" t="s">
        <v>9</v>
      </c>
      <c r="Y1305" s="1">
        <v>219155050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41" t="s">
        <v>1</v>
      </c>
      <c r="AN1305" s="2" t="s">
        <v>1</v>
      </c>
      <c r="AO1305" s="141" t="s">
        <v>1</v>
      </c>
      <c r="AP1305" s="2" t="s">
        <v>1</v>
      </c>
      <c r="AQ1305" s="4">
        <v>0</v>
      </c>
    </row>
    <row r="1306" spans="1:44" ht="15" customHeight="1" x14ac:dyDescent="0.25">
      <c r="A1306" s="2" t="s">
        <v>69</v>
      </c>
      <c r="B1306" s="47">
        <v>44395</v>
      </c>
      <c r="C1306" s="2" t="s">
        <v>6</v>
      </c>
      <c r="D1306" s="2" t="s">
        <v>14</v>
      </c>
      <c r="E1306" s="2" t="s">
        <v>181</v>
      </c>
      <c r="F1306" s="2" t="s">
        <v>3792</v>
      </c>
      <c r="G1306" s="2" t="s">
        <v>13</v>
      </c>
      <c r="H1306" s="2" t="s">
        <v>1</v>
      </c>
      <c r="I1306" s="1" t="s">
        <v>3793</v>
      </c>
      <c r="J1306" s="1" t="s">
        <v>1</v>
      </c>
      <c r="K1306" s="1" t="s">
        <v>3794</v>
      </c>
      <c r="L1306" s="1" t="s">
        <v>3749</v>
      </c>
      <c r="M1306" s="1">
        <v>4123770</v>
      </c>
      <c r="N1306" s="2" t="s">
        <v>12</v>
      </c>
      <c r="O1306" s="2" t="s">
        <v>3795</v>
      </c>
      <c r="P1306" s="2" t="s">
        <v>3796</v>
      </c>
      <c r="Q1306" s="1">
        <v>-444570</v>
      </c>
      <c r="R1306" s="1">
        <v>0</v>
      </c>
      <c r="S1306" s="1">
        <v>0</v>
      </c>
      <c r="T1306" s="1">
        <v>0</v>
      </c>
      <c r="U1306" s="2" t="s">
        <v>0</v>
      </c>
      <c r="V1306" s="1">
        <v>0</v>
      </c>
      <c r="W1306" s="1">
        <v>-383250</v>
      </c>
      <c r="X1306" s="2" t="s">
        <v>9</v>
      </c>
      <c r="Y1306" s="1">
        <v>-61320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41" t="s">
        <v>1</v>
      </c>
      <c r="AN1306" s="2" t="s">
        <v>1</v>
      </c>
      <c r="AO1306" s="141" t="s">
        <v>1</v>
      </c>
      <c r="AP1306" s="2" t="s">
        <v>1</v>
      </c>
      <c r="AQ1306" s="4">
        <v>0</v>
      </c>
    </row>
    <row r="1307" spans="1:44" ht="15" customHeight="1" x14ac:dyDescent="0.25">
      <c r="A1307" s="2" t="s">
        <v>68</v>
      </c>
      <c r="B1307" s="47">
        <v>44395</v>
      </c>
      <c r="C1307" s="2" t="s">
        <v>6</v>
      </c>
      <c r="D1307" s="2" t="s">
        <v>14</v>
      </c>
      <c r="E1307" s="2" t="s">
        <v>181</v>
      </c>
      <c r="F1307" s="2" t="s">
        <v>3797</v>
      </c>
      <c r="G1307" s="2" t="s">
        <v>3</v>
      </c>
      <c r="H1307" s="2" t="s">
        <v>3798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1728769006.9400001</v>
      </c>
      <c r="R1307" s="1">
        <v>0</v>
      </c>
      <c r="S1307" s="1">
        <v>1562241552.9400001</v>
      </c>
      <c r="T1307" s="1">
        <v>0</v>
      </c>
      <c r="U1307" s="2" t="s">
        <v>0</v>
      </c>
      <c r="V1307" s="1">
        <v>0</v>
      </c>
      <c r="W1307" s="1">
        <v>143558150</v>
      </c>
      <c r="X1307" s="2" t="s">
        <v>9</v>
      </c>
      <c r="Y1307" s="1">
        <v>22969304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41" t="s">
        <v>1</v>
      </c>
      <c r="AN1307" s="2" t="s">
        <v>1</v>
      </c>
      <c r="AO1307" s="141" t="s">
        <v>1</v>
      </c>
      <c r="AP1307" s="2" t="s">
        <v>1</v>
      </c>
      <c r="AQ1307" s="4">
        <v>0</v>
      </c>
    </row>
    <row r="1308" spans="1:44" ht="15" customHeight="1" x14ac:dyDescent="0.25">
      <c r="A1308" s="2" t="s">
        <v>67</v>
      </c>
      <c r="B1308" s="47">
        <v>44395</v>
      </c>
      <c r="C1308" s="2" t="s">
        <v>6</v>
      </c>
      <c r="D1308" s="2" t="s">
        <v>10</v>
      </c>
      <c r="E1308" s="2" t="s">
        <v>178</v>
      </c>
      <c r="F1308" s="2" t="s">
        <v>3799</v>
      </c>
      <c r="G1308" s="2" t="s">
        <v>3</v>
      </c>
      <c r="H1308" s="2" t="s">
        <v>3800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960787115.54999995</v>
      </c>
      <c r="R1308" s="1">
        <v>0</v>
      </c>
      <c r="S1308" s="1">
        <v>362814200.25</v>
      </c>
      <c r="T1308" s="1">
        <v>0</v>
      </c>
      <c r="U1308" s="2" t="s">
        <v>0</v>
      </c>
      <c r="V1308" s="1">
        <v>0</v>
      </c>
      <c r="W1308" s="1">
        <v>515493892.5</v>
      </c>
      <c r="X1308" s="2" t="s">
        <v>9</v>
      </c>
      <c r="Y1308" s="1">
        <v>82479022.799999997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41" t="s">
        <v>1</v>
      </c>
      <c r="AN1308" s="2" t="s">
        <v>1</v>
      </c>
      <c r="AO1308" s="141" t="s">
        <v>1</v>
      </c>
      <c r="AP1308" s="2" t="s">
        <v>1</v>
      </c>
      <c r="AQ1308" s="4">
        <v>0</v>
      </c>
    </row>
    <row r="1309" spans="1:44" ht="15" customHeight="1" x14ac:dyDescent="0.25">
      <c r="A1309" s="2" t="s">
        <v>66</v>
      </c>
      <c r="B1309" s="47">
        <v>44395</v>
      </c>
      <c r="C1309" s="2" t="s">
        <v>6</v>
      </c>
      <c r="D1309" s="2" t="s">
        <v>278</v>
      </c>
      <c r="E1309" s="2" t="s">
        <v>202</v>
      </c>
      <c r="F1309" s="2" t="s">
        <v>3801</v>
      </c>
      <c r="G1309" s="2" t="s">
        <v>3</v>
      </c>
      <c r="H1309" s="2" t="s">
        <v>3802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1270063844.55</v>
      </c>
      <c r="R1309" s="1">
        <v>0</v>
      </c>
      <c r="S1309" s="1">
        <v>1124072560.75</v>
      </c>
      <c r="T1309" s="1">
        <v>0</v>
      </c>
      <c r="U1309" s="2" t="s">
        <v>0</v>
      </c>
      <c r="V1309" s="1">
        <v>0</v>
      </c>
      <c r="W1309" s="1">
        <v>125854555</v>
      </c>
      <c r="X1309" s="2" t="s">
        <v>9</v>
      </c>
      <c r="Y1309" s="1">
        <v>20136728.800000001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41" t="s">
        <v>1</v>
      </c>
      <c r="AN1309" s="2" t="s">
        <v>1</v>
      </c>
      <c r="AO1309" s="141" t="s">
        <v>1</v>
      </c>
      <c r="AP1309" s="2" t="s">
        <v>1</v>
      </c>
      <c r="AQ1309" s="4">
        <v>0</v>
      </c>
    </row>
    <row r="1310" spans="1:44" ht="15" customHeight="1" x14ac:dyDescent="0.25">
      <c r="A1310" s="2" t="s">
        <v>65</v>
      </c>
      <c r="B1310" s="47">
        <v>44395</v>
      </c>
      <c r="C1310" s="2" t="s">
        <v>6</v>
      </c>
      <c r="D1310" s="2" t="s">
        <v>7</v>
      </c>
      <c r="E1310" s="2" t="s">
        <v>736</v>
      </c>
      <c r="F1310" s="2" t="s">
        <v>3803</v>
      </c>
      <c r="G1310" s="2" t="s">
        <v>3</v>
      </c>
      <c r="H1310" s="2" t="s">
        <v>3804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3008679816</v>
      </c>
      <c r="R1310" s="1">
        <v>0</v>
      </c>
      <c r="S1310" s="1">
        <v>2478904800</v>
      </c>
      <c r="T1310" s="1">
        <v>0</v>
      </c>
      <c r="U1310" s="2" t="s">
        <v>0</v>
      </c>
      <c r="V1310" s="1">
        <v>0</v>
      </c>
      <c r="W1310" s="1">
        <v>456702600</v>
      </c>
      <c r="X1310" s="2" t="s">
        <v>0</v>
      </c>
      <c r="Y1310" s="1">
        <v>73072416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41" t="s">
        <v>1</v>
      </c>
      <c r="AN1310" s="2" t="s">
        <v>1</v>
      </c>
      <c r="AO1310" s="141" t="s">
        <v>1</v>
      </c>
      <c r="AP1310" s="2" t="s">
        <v>1</v>
      </c>
      <c r="AQ1310" s="4">
        <v>0</v>
      </c>
    </row>
    <row r="1311" spans="1:44" ht="15" customHeight="1" x14ac:dyDescent="0.25">
      <c r="A1311" s="2" t="s">
        <v>64</v>
      </c>
      <c r="B1311" s="47">
        <v>44395</v>
      </c>
      <c r="C1311" s="2" t="s">
        <v>6</v>
      </c>
      <c r="D1311" s="2" t="s">
        <v>5</v>
      </c>
      <c r="E1311" s="2" t="s">
        <v>175</v>
      </c>
      <c r="F1311" s="2" t="s">
        <v>1243</v>
      </c>
      <c r="G1311" s="2" t="s">
        <v>3</v>
      </c>
      <c r="H1311" s="2" t="s">
        <v>3805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2</v>
      </c>
      <c r="P1311" s="2" t="s">
        <v>1</v>
      </c>
      <c r="Q1311" s="1">
        <v>4743665291.920001</v>
      </c>
      <c r="R1311" s="1">
        <v>0</v>
      </c>
      <c r="S1311" s="1">
        <v>3863721518.75</v>
      </c>
      <c r="T1311" s="1">
        <v>0</v>
      </c>
      <c r="U1311" s="2" t="s">
        <v>0</v>
      </c>
      <c r="V1311" s="1">
        <v>0</v>
      </c>
      <c r="W1311" s="1">
        <v>758572218.25</v>
      </c>
      <c r="X1311" s="2" t="s">
        <v>9</v>
      </c>
      <c r="Y1311" s="1">
        <v>121371554.92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2" t="s">
        <v>0</v>
      </c>
      <c r="AK1311" s="1">
        <v>0</v>
      </c>
      <c r="AL1311" s="1">
        <v>0</v>
      </c>
      <c r="AM1311" s="141" t="s">
        <v>1</v>
      </c>
      <c r="AN1311" s="2" t="s">
        <v>1</v>
      </c>
      <c r="AO1311" s="141" t="s">
        <v>1</v>
      </c>
      <c r="AP1311" s="2" t="s">
        <v>1</v>
      </c>
      <c r="AQ1311" s="4">
        <v>0</v>
      </c>
    </row>
    <row r="1312" spans="1:44" ht="15" customHeight="1" x14ac:dyDescent="0.25">
      <c r="A1312" s="2" t="s">
        <v>63</v>
      </c>
      <c r="B1312" s="46">
        <v>44395</v>
      </c>
      <c r="C1312" s="2" t="s">
        <v>6</v>
      </c>
      <c r="D1312" s="2" t="s">
        <v>1245</v>
      </c>
      <c r="E1312" s="2" t="s">
        <v>1246</v>
      </c>
      <c r="F1312" s="59" t="s">
        <v>3806</v>
      </c>
      <c r="G1312" s="2" t="s">
        <v>3</v>
      </c>
      <c r="H1312" s="2" t="s">
        <v>3807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77280501</v>
      </c>
      <c r="R1312" s="1">
        <v>0</v>
      </c>
      <c r="S1312" s="1">
        <v>53764865</v>
      </c>
      <c r="T1312" s="1">
        <v>0</v>
      </c>
      <c r="U1312" s="2" t="s">
        <v>0</v>
      </c>
      <c r="V1312" s="1">
        <v>0</v>
      </c>
      <c r="W1312" s="1">
        <v>20272100</v>
      </c>
      <c r="X1312" s="2" t="s">
        <v>0</v>
      </c>
      <c r="Y1312" s="1">
        <v>3243536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140" t="s">
        <v>0</v>
      </c>
      <c r="AK1312" s="1">
        <v>0</v>
      </c>
      <c r="AL1312" s="1">
        <v>0</v>
      </c>
      <c r="AM1312" s="140" t="s">
        <v>1</v>
      </c>
      <c r="AN1312" s="140" t="s">
        <v>1</v>
      </c>
      <c r="AO1312" s="140" t="s">
        <v>1</v>
      </c>
      <c r="AP1312" s="140" t="s">
        <v>1</v>
      </c>
      <c r="AQ1312" s="101">
        <v>0</v>
      </c>
      <c r="AR1312" s="7"/>
    </row>
    <row r="1313" spans="1:44" ht="15" customHeight="1" x14ac:dyDescent="0.25">
      <c r="A1313" s="2" t="s">
        <v>62</v>
      </c>
      <c r="B1313" s="47">
        <v>44395</v>
      </c>
      <c r="C1313" s="2" t="s">
        <v>6</v>
      </c>
      <c r="D1313" s="2" t="s">
        <v>1245</v>
      </c>
      <c r="E1313" s="2" t="s">
        <v>1246</v>
      </c>
      <c r="F1313" s="2" t="s">
        <v>3806</v>
      </c>
      <c r="G1313" s="2" t="s">
        <v>3</v>
      </c>
      <c r="H1313" s="2" t="s">
        <v>3808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1">
        <v>26414904</v>
      </c>
      <c r="R1313" s="1">
        <v>0</v>
      </c>
      <c r="S1313" s="1">
        <v>4901950</v>
      </c>
      <c r="T1313" s="1">
        <v>0</v>
      </c>
      <c r="U1313" s="2" t="s">
        <v>0</v>
      </c>
      <c r="V1313" s="1">
        <v>0</v>
      </c>
      <c r="W1313" s="1">
        <v>18545650</v>
      </c>
      <c r="X1313" s="2" t="s">
        <v>9</v>
      </c>
      <c r="Y1313" s="1">
        <v>2967304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41" t="s">
        <v>1</v>
      </c>
      <c r="AN1313" s="2" t="s">
        <v>1</v>
      </c>
      <c r="AO1313" s="141" t="s">
        <v>1</v>
      </c>
      <c r="AP1313" s="2" t="s">
        <v>1</v>
      </c>
      <c r="AQ1313" s="4">
        <v>0</v>
      </c>
    </row>
    <row r="1314" spans="1:44" ht="15" customHeight="1" x14ac:dyDescent="0.25">
      <c r="A1314" s="2" t="s">
        <v>61</v>
      </c>
      <c r="B1314" s="47">
        <v>44395</v>
      </c>
      <c r="C1314" s="2" t="s">
        <v>6</v>
      </c>
      <c r="D1314" s="2" t="s">
        <v>1245</v>
      </c>
      <c r="E1314" s="2" t="s">
        <v>1246</v>
      </c>
      <c r="F1314" s="2" t="s">
        <v>3806</v>
      </c>
      <c r="G1314" s="2" t="s">
        <v>3</v>
      </c>
      <c r="H1314" s="2" t="s">
        <v>3809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3810</v>
      </c>
      <c r="P1314" s="2" t="s">
        <v>3811</v>
      </c>
      <c r="Q1314" s="1">
        <v>41438450</v>
      </c>
      <c r="R1314" s="1">
        <v>0</v>
      </c>
      <c r="S1314" s="1">
        <v>4602650</v>
      </c>
      <c r="T1314" s="1">
        <v>0</v>
      </c>
      <c r="U1314" s="2" t="s">
        <v>0</v>
      </c>
      <c r="V1314" s="1">
        <v>0</v>
      </c>
      <c r="W1314" s="1">
        <v>31755000</v>
      </c>
      <c r="X1314" s="2" t="s">
        <v>9</v>
      </c>
      <c r="Y1314" s="1">
        <v>5080800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41" t="s">
        <v>1</v>
      </c>
      <c r="AN1314" s="2" t="s">
        <v>1</v>
      </c>
      <c r="AO1314" s="141" t="s">
        <v>1</v>
      </c>
      <c r="AP1314" s="2" t="s">
        <v>1</v>
      </c>
      <c r="AQ1314" s="4">
        <v>0</v>
      </c>
    </row>
    <row r="1315" spans="1:44" ht="15" customHeight="1" x14ac:dyDescent="0.25">
      <c r="A1315" s="2" t="s">
        <v>60</v>
      </c>
      <c r="B1315" s="47">
        <v>44395</v>
      </c>
      <c r="C1315" s="2" t="s">
        <v>6</v>
      </c>
      <c r="D1315" s="2" t="s">
        <v>1245</v>
      </c>
      <c r="E1315" s="2" t="s">
        <v>1246</v>
      </c>
      <c r="F1315" s="2" t="s">
        <v>3806</v>
      </c>
      <c r="G1315" s="2" t="s">
        <v>3</v>
      </c>
      <c r="H1315" s="2" t="s">
        <v>3812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45218755</v>
      </c>
      <c r="R1315" s="1">
        <v>0</v>
      </c>
      <c r="S1315" s="1">
        <v>34040995</v>
      </c>
      <c r="T1315" s="1">
        <v>0</v>
      </c>
      <c r="U1315" s="2" t="s">
        <v>0</v>
      </c>
      <c r="V1315" s="1">
        <v>0</v>
      </c>
      <c r="W1315" s="1">
        <v>9636000</v>
      </c>
      <c r="X1315" s="2" t="s">
        <v>0</v>
      </c>
      <c r="Y1315" s="1">
        <v>1541760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41" t="s">
        <v>1</v>
      </c>
      <c r="AN1315" s="2" t="s">
        <v>1</v>
      </c>
      <c r="AO1315" s="141" t="s">
        <v>1</v>
      </c>
      <c r="AP1315" s="2" t="s">
        <v>1</v>
      </c>
      <c r="AQ1315" s="4">
        <v>0</v>
      </c>
    </row>
    <row r="1316" spans="1:44" ht="15" customHeight="1" x14ac:dyDescent="0.25">
      <c r="A1316" s="2" t="s">
        <v>59</v>
      </c>
      <c r="B1316" s="47">
        <v>44395</v>
      </c>
      <c r="C1316" s="2" t="s">
        <v>6</v>
      </c>
      <c r="D1316" s="2" t="s">
        <v>1245</v>
      </c>
      <c r="E1316" s="2" t="s">
        <v>1246</v>
      </c>
      <c r="F1316" s="2" t="s">
        <v>3806</v>
      </c>
      <c r="G1316" s="2" t="s">
        <v>3</v>
      </c>
      <c r="H1316" s="2" t="s">
        <v>3813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3814</v>
      </c>
      <c r="P1316" s="2" t="s">
        <v>3815</v>
      </c>
      <c r="Q1316" s="1">
        <v>2920000</v>
      </c>
      <c r="R1316" s="1">
        <v>0</v>
      </c>
      <c r="S1316" s="1">
        <v>2920000</v>
      </c>
      <c r="T1316" s="1">
        <v>0</v>
      </c>
      <c r="U1316" s="2" t="s">
        <v>0</v>
      </c>
      <c r="V1316" s="1">
        <v>0</v>
      </c>
      <c r="W1316" s="1">
        <v>0</v>
      </c>
      <c r="X1316" s="2" t="s">
        <v>0</v>
      </c>
      <c r="Y1316" s="1">
        <v>0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41" t="s">
        <v>1</v>
      </c>
      <c r="AN1316" s="2" t="s">
        <v>1</v>
      </c>
      <c r="AO1316" s="141" t="s">
        <v>1</v>
      </c>
      <c r="AP1316" s="2" t="s">
        <v>1</v>
      </c>
      <c r="AQ1316" s="4">
        <v>0</v>
      </c>
    </row>
    <row r="1317" spans="1:44" ht="15" customHeight="1" x14ac:dyDescent="0.25">
      <c r="A1317" s="2" t="s">
        <v>58</v>
      </c>
      <c r="B1317" s="47">
        <v>44395</v>
      </c>
      <c r="C1317" s="2" t="s">
        <v>6</v>
      </c>
      <c r="D1317" s="2" t="s">
        <v>1245</v>
      </c>
      <c r="E1317" s="2" t="s">
        <v>1246</v>
      </c>
      <c r="F1317" s="2" t="s">
        <v>3806</v>
      </c>
      <c r="G1317" s="2" t="s">
        <v>3</v>
      </c>
      <c r="H1317" s="2" t="s">
        <v>3816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7951744</v>
      </c>
      <c r="R1317" s="1">
        <v>0</v>
      </c>
      <c r="S1317" s="1">
        <v>7951744</v>
      </c>
      <c r="T1317" s="1">
        <v>0</v>
      </c>
      <c r="U1317" s="2" t="s">
        <v>0</v>
      </c>
      <c r="V1317" s="1">
        <v>0</v>
      </c>
      <c r="W1317" s="1">
        <v>0</v>
      </c>
      <c r="X1317" s="2" t="s">
        <v>0</v>
      </c>
      <c r="Y1317" s="1">
        <v>0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41" t="s">
        <v>1</v>
      </c>
      <c r="AN1317" s="2" t="s">
        <v>1</v>
      </c>
      <c r="AO1317" s="141" t="s">
        <v>1</v>
      </c>
      <c r="AP1317" s="2" t="s">
        <v>1</v>
      </c>
      <c r="AQ1317" s="4">
        <v>0</v>
      </c>
    </row>
    <row r="1318" spans="1:44" ht="15" customHeight="1" x14ac:dyDescent="0.25">
      <c r="A1318" s="2" t="s">
        <v>57</v>
      </c>
      <c r="B1318" s="47">
        <v>44395</v>
      </c>
      <c r="C1318" s="2" t="s">
        <v>6</v>
      </c>
      <c r="D1318" s="2" t="s">
        <v>1245</v>
      </c>
      <c r="E1318" s="2" t="s">
        <v>1246</v>
      </c>
      <c r="F1318" s="2" t="s">
        <v>3806</v>
      </c>
      <c r="G1318" s="2" t="s">
        <v>3</v>
      </c>
      <c r="H1318" s="2" t="s">
        <v>3817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2</v>
      </c>
      <c r="P1318" s="2" t="s">
        <v>1</v>
      </c>
      <c r="Q1318" s="1">
        <v>47268613.25</v>
      </c>
      <c r="R1318" s="1">
        <v>0</v>
      </c>
      <c r="S1318" s="1">
        <v>40947251.25</v>
      </c>
      <c r="T1318" s="1">
        <v>0</v>
      </c>
      <c r="U1318" s="2" t="s">
        <v>0</v>
      </c>
      <c r="V1318" s="1">
        <v>0</v>
      </c>
      <c r="W1318" s="1">
        <v>5449450</v>
      </c>
      <c r="X1318" s="2" t="s">
        <v>0</v>
      </c>
      <c r="Y1318" s="1">
        <v>871912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41" t="s">
        <v>1</v>
      </c>
      <c r="AN1318" s="2" t="s">
        <v>1</v>
      </c>
      <c r="AO1318" s="141" t="s">
        <v>1</v>
      </c>
      <c r="AP1318" s="2" t="s">
        <v>1</v>
      </c>
      <c r="AQ1318" s="4">
        <v>0</v>
      </c>
    </row>
    <row r="1319" spans="1:44" ht="15" customHeight="1" x14ac:dyDescent="0.25">
      <c r="A1319" s="2" t="s">
        <v>56</v>
      </c>
      <c r="B1319" s="47">
        <v>44395</v>
      </c>
      <c r="C1319" s="2" t="s">
        <v>6</v>
      </c>
      <c r="D1319" s="2" t="s">
        <v>1245</v>
      </c>
      <c r="E1319" s="2" t="s">
        <v>1246</v>
      </c>
      <c r="F1319" s="2" t="s">
        <v>3806</v>
      </c>
      <c r="G1319" s="2" t="s">
        <v>3</v>
      </c>
      <c r="H1319" s="2" t="s">
        <v>3818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40002905</v>
      </c>
      <c r="R1319" s="1">
        <v>0</v>
      </c>
      <c r="S1319" s="1">
        <v>32170005</v>
      </c>
      <c r="T1319" s="1">
        <v>0</v>
      </c>
      <c r="U1319" s="2" t="s">
        <v>0</v>
      </c>
      <c r="V1319" s="1">
        <v>0</v>
      </c>
      <c r="W1319" s="1">
        <v>6752500</v>
      </c>
      <c r="X1319" s="2" t="s">
        <v>9</v>
      </c>
      <c r="Y1319" s="1">
        <v>1080400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41" t="s">
        <v>1</v>
      </c>
      <c r="AN1319" s="2" t="s">
        <v>1</v>
      </c>
      <c r="AO1319" s="141" t="s">
        <v>1</v>
      </c>
      <c r="AP1319" s="2" t="s">
        <v>1</v>
      </c>
      <c r="AQ1319" s="4">
        <v>0</v>
      </c>
    </row>
    <row r="1320" spans="1:44" ht="15" customHeight="1" x14ac:dyDescent="0.25">
      <c r="A1320" s="2" t="s">
        <v>55</v>
      </c>
      <c r="B1320" s="47">
        <v>44395</v>
      </c>
      <c r="C1320" s="2" t="s">
        <v>6</v>
      </c>
      <c r="D1320" s="2" t="s">
        <v>1245</v>
      </c>
      <c r="E1320" s="2" t="s">
        <v>1246</v>
      </c>
      <c r="F1320" s="2" t="s">
        <v>3806</v>
      </c>
      <c r="G1320" s="2" t="s">
        <v>3</v>
      </c>
      <c r="H1320" s="2" t="s">
        <v>3819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2</v>
      </c>
      <c r="P1320" s="2" t="s">
        <v>1</v>
      </c>
      <c r="Q1320" s="1">
        <v>74486152.25</v>
      </c>
      <c r="R1320" s="1">
        <v>0</v>
      </c>
      <c r="S1320" s="1">
        <v>66145172.25</v>
      </c>
      <c r="T1320" s="1">
        <v>0</v>
      </c>
      <c r="U1320" s="2" t="s">
        <v>0</v>
      </c>
      <c r="V1320" s="1">
        <v>0</v>
      </c>
      <c r="W1320" s="1">
        <v>7190500</v>
      </c>
      <c r="X1320" s="2" t="s">
        <v>0</v>
      </c>
      <c r="Y1320" s="1">
        <v>1150480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41" t="s">
        <v>1</v>
      </c>
      <c r="AN1320" s="2" t="s">
        <v>1</v>
      </c>
      <c r="AO1320" s="141" t="s">
        <v>1</v>
      </c>
      <c r="AP1320" s="2" t="s">
        <v>1</v>
      </c>
      <c r="AQ1320" s="4">
        <v>0</v>
      </c>
    </row>
    <row r="1321" spans="1:44" ht="15" customHeight="1" x14ac:dyDescent="0.25">
      <c r="A1321" s="2" t="s">
        <v>54</v>
      </c>
      <c r="B1321" s="47">
        <v>44395</v>
      </c>
      <c r="C1321" s="2" t="s">
        <v>6</v>
      </c>
      <c r="D1321" s="2" t="s">
        <v>1245</v>
      </c>
      <c r="E1321" s="2" t="s">
        <v>1246</v>
      </c>
      <c r="F1321" s="2" t="s">
        <v>3806</v>
      </c>
      <c r="G1321" s="2" t="s">
        <v>3</v>
      </c>
      <c r="H1321" s="2" t="s">
        <v>3820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6172150</v>
      </c>
      <c r="R1321" s="1">
        <v>0</v>
      </c>
      <c r="S1321" s="1">
        <v>6172150</v>
      </c>
      <c r="T1321" s="1">
        <v>0</v>
      </c>
      <c r="U1321" s="2" t="s">
        <v>0</v>
      </c>
      <c r="V1321" s="1">
        <v>0</v>
      </c>
      <c r="W1321" s="1">
        <v>0</v>
      </c>
      <c r="X1321" s="2" t="s">
        <v>0</v>
      </c>
      <c r="Y1321" s="1">
        <v>0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41" t="s">
        <v>1</v>
      </c>
      <c r="AN1321" s="2" t="s">
        <v>1</v>
      </c>
      <c r="AO1321" s="141" t="s">
        <v>1</v>
      </c>
      <c r="AP1321" s="2" t="s">
        <v>1</v>
      </c>
      <c r="AQ1321" s="4">
        <v>0</v>
      </c>
    </row>
    <row r="1322" spans="1:44" ht="15" customHeight="1" x14ac:dyDescent="0.25">
      <c r="A1322" s="2" t="s">
        <v>53</v>
      </c>
      <c r="B1322" s="47">
        <v>44395</v>
      </c>
      <c r="C1322" s="2" t="s">
        <v>6</v>
      </c>
      <c r="D1322" s="2" t="s">
        <v>1245</v>
      </c>
      <c r="E1322" s="2" t="s">
        <v>1246</v>
      </c>
      <c r="F1322" s="2" t="s">
        <v>3806</v>
      </c>
      <c r="G1322" s="2" t="s">
        <v>3</v>
      </c>
      <c r="H1322" s="2" t="s">
        <v>3821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1">
        <v>59076892.5</v>
      </c>
      <c r="R1322" s="1">
        <v>0</v>
      </c>
      <c r="S1322" s="1">
        <v>46544252.5</v>
      </c>
      <c r="T1322" s="1">
        <v>0</v>
      </c>
      <c r="U1322" s="2" t="s">
        <v>0</v>
      </c>
      <c r="V1322" s="1">
        <v>0</v>
      </c>
      <c r="W1322" s="1">
        <v>10804000</v>
      </c>
      <c r="X1322" s="2" t="s">
        <v>0</v>
      </c>
      <c r="Y1322" s="1">
        <v>1728640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41" t="s">
        <v>1</v>
      </c>
      <c r="AN1322" s="2" t="s">
        <v>1</v>
      </c>
      <c r="AO1322" s="141" t="s">
        <v>1</v>
      </c>
      <c r="AP1322" s="2" t="s">
        <v>1</v>
      </c>
      <c r="AQ1322" s="4">
        <v>0</v>
      </c>
    </row>
    <row r="1323" spans="1:44" ht="15" customHeight="1" x14ac:dyDescent="0.25">
      <c r="A1323" s="2" t="s">
        <v>52</v>
      </c>
      <c r="B1323" s="47">
        <v>44395</v>
      </c>
      <c r="C1323" s="2" t="s">
        <v>6</v>
      </c>
      <c r="D1323" s="2" t="s">
        <v>1245</v>
      </c>
      <c r="E1323" s="2" t="s">
        <v>1246</v>
      </c>
      <c r="F1323" s="2" t="s">
        <v>3806</v>
      </c>
      <c r="G1323" s="2" t="s">
        <v>3</v>
      </c>
      <c r="H1323" s="2" t="s">
        <v>3822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37663401</v>
      </c>
      <c r="R1323" s="1">
        <v>0</v>
      </c>
      <c r="S1323" s="1">
        <v>37663401</v>
      </c>
      <c r="T1323" s="1">
        <v>0</v>
      </c>
      <c r="U1323" s="2" t="s">
        <v>0</v>
      </c>
      <c r="V1323" s="1">
        <v>0</v>
      </c>
      <c r="W1323" s="1">
        <v>0</v>
      </c>
      <c r="X1323" s="2" t="s">
        <v>0</v>
      </c>
      <c r="Y1323" s="1">
        <v>0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41" t="s">
        <v>1</v>
      </c>
      <c r="AN1323" s="2" t="s">
        <v>1</v>
      </c>
      <c r="AO1323" s="141" t="s">
        <v>1</v>
      </c>
      <c r="AP1323" s="2" t="s">
        <v>1</v>
      </c>
      <c r="AQ1323" s="101">
        <v>0</v>
      </c>
      <c r="AR1323" s="7"/>
    </row>
    <row r="1324" spans="1:44" ht="15" customHeight="1" x14ac:dyDescent="0.25">
      <c r="A1324" s="2" t="s">
        <v>51</v>
      </c>
      <c r="B1324" s="47">
        <v>44395</v>
      </c>
      <c r="C1324" s="2" t="s">
        <v>6</v>
      </c>
      <c r="D1324" s="2" t="s">
        <v>1245</v>
      </c>
      <c r="E1324" s="2" t="s">
        <v>1246</v>
      </c>
      <c r="F1324" s="2" t="s">
        <v>3806</v>
      </c>
      <c r="G1324" s="2" t="s">
        <v>3</v>
      </c>
      <c r="H1324" s="2" t="s">
        <v>3823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34873742.5</v>
      </c>
      <c r="R1324" s="1">
        <v>0</v>
      </c>
      <c r="S1324" s="1">
        <v>31952282.5</v>
      </c>
      <c r="T1324" s="1">
        <v>0</v>
      </c>
      <c r="U1324" s="2" t="s">
        <v>0</v>
      </c>
      <c r="V1324" s="1">
        <v>0</v>
      </c>
      <c r="W1324" s="1">
        <v>2518500</v>
      </c>
      <c r="X1324" s="2" t="s">
        <v>0</v>
      </c>
      <c r="Y1324" s="1">
        <v>402960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2" t="s">
        <v>0</v>
      </c>
      <c r="AK1324" s="1">
        <v>0</v>
      </c>
      <c r="AL1324" s="1">
        <v>0</v>
      </c>
      <c r="AM1324" s="141" t="s">
        <v>1</v>
      </c>
      <c r="AN1324" s="2" t="s">
        <v>1</v>
      </c>
      <c r="AO1324" s="141" t="s">
        <v>1</v>
      </c>
      <c r="AP1324" s="2" t="s">
        <v>1</v>
      </c>
      <c r="AQ1324" s="101">
        <v>0</v>
      </c>
      <c r="AR1324" s="7"/>
    </row>
    <row r="1325" spans="1:44" ht="15" customHeight="1" x14ac:dyDescent="0.25">
      <c r="A1325" s="2" t="s">
        <v>50</v>
      </c>
      <c r="B1325" s="46">
        <v>44395</v>
      </c>
      <c r="C1325" s="2" t="s">
        <v>6</v>
      </c>
      <c r="D1325" s="2" t="s">
        <v>1245</v>
      </c>
      <c r="E1325" s="2" t="s">
        <v>1246</v>
      </c>
      <c r="F1325" s="59" t="s">
        <v>3806</v>
      </c>
      <c r="G1325" s="2" t="s">
        <v>3</v>
      </c>
      <c r="H1325" s="2" t="s">
        <v>3824</v>
      </c>
      <c r="I1325" s="2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155695641</v>
      </c>
      <c r="R1325" s="1">
        <v>0</v>
      </c>
      <c r="S1325" s="1">
        <v>138679195</v>
      </c>
      <c r="T1325" s="1">
        <v>0</v>
      </c>
      <c r="U1325" s="2" t="s">
        <v>0</v>
      </c>
      <c r="V1325" s="1">
        <v>0</v>
      </c>
      <c r="W1325" s="1">
        <v>14669350</v>
      </c>
      <c r="X1325" s="2" t="s">
        <v>0</v>
      </c>
      <c r="Y1325" s="1">
        <v>2347096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140" t="s">
        <v>0</v>
      </c>
      <c r="AK1325" s="1">
        <v>0</v>
      </c>
      <c r="AL1325" s="1">
        <v>0</v>
      </c>
      <c r="AM1325" s="140" t="s">
        <v>1</v>
      </c>
      <c r="AN1325" s="140" t="s">
        <v>1</v>
      </c>
      <c r="AO1325" s="140" t="s">
        <v>1</v>
      </c>
      <c r="AP1325" s="140" t="s">
        <v>1</v>
      </c>
      <c r="AQ1325" s="101">
        <v>0</v>
      </c>
      <c r="AR1325" s="7"/>
    </row>
    <row r="1326" spans="1:44" ht="15" customHeight="1" x14ac:dyDescent="0.25">
      <c r="A1326" s="2" t="s">
        <v>48</v>
      </c>
      <c r="B1326" s="46">
        <v>44395</v>
      </c>
      <c r="C1326" s="2" t="s">
        <v>6</v>
      </c>
      <c r="D1326" s="2" t="s">
        <v>890</v>
      </c>
      <c r="E1326" s="2" t="s">
        <v>856</v>
      </c>
      <c r="F1326" s="59" t="s">
        <v>3825</v>
      </c>
      <c r="G1326" s="2" t="s">
        <v>3</v>
      </c>
      <c r="H1326" s="2" t="s">
        <v>3728</v>
      </c>
      <c r="I1326" s="2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98</v>
      </c>
      <c r="P1326" s="2" t="s">
        <v>1</v>
      </c>
      <c r="Q1326" s="1">
        <v>0</v>
      </c>
      <c r="R1326" s="1">
        <v>0</v>
      </c>
      <c r="S1326" s="1">
        <v>0</v>
      </c>
      <c r="T1326" s="1">
        <v>0</v>
      </c>
      <c r="U1326" s="2" t="s">
        <v>0</v>
      </c>
      <c r="V1326" s="1">
        <v>0</v>
      </c>
      <c r="W1326" s="1">
        <v>0</v>
      </c>
      <c r="X1326" s="2" t="s">
        <v>9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140" t="s">
        <v>0</v>
      </c>
      <c r="AK1326" s="1">
        <v>0</v>
      </c>
      <c r="AL1326" s="1">
        <v>0</v>
      </c>
      <c r="AM1326" s="140"/>
      <c r="AN1326" s="140"/>
      <c r="AO1326" s="140"/>
      <c r="AP1326" s="140">
        <v>0</v>
      </c>
      <c r="AQ1326" s="101">
        <v>0</v>
      </c>
      <c r="AR1326" s="7"/>
    </row>
    <row r="1327" spans="1:44" ht="15" customHeight="1" x14ac:dyDescent="0.25">
      <c r="A1327" s="2" t="s">
        <v>47</v>
      </c>
      <c r="B1327" s="47">
        <v>44396</v>
      </c>
      <c r="C1327" s="2" t="s">
        <v>27</v>
      </c>
      <c r="D1327" s="2" t="s">
        <v>49</v>
      </c>
      <c r="E1327" s="2" t="s">
        <v>221</v>
      </c>
      <c r="F1327" s="2" t="s">
        <v>3826</v>
      </c>
      <c r="G1327" s="2" t="s">
        <v>3</v>
      </c>
      <c r="H1327" s="2" t="s">
        <v>3827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1106</v>
      </c>
      <c r="P1327" s="2" t="s">
        <v>1107</v>
      </c>
      <c r="Q1327" s="1">
        <v>53727270</v>
      </c>
      <c r="R1327" s="1">
        <v>0</v>
      </c>
      <c r="S1327" s="1">
        <v>28831350</v>
      </c>
      <c r="T1327" s="1">
        <v>21462000</v>
      </c>
      <c r="U1327" s="2" t="s">
        <v>9</v>
      </c>
      <c r="V1327" s="1">
        <v>3433920</v>
      </c>
      <c r="W1327" s="1">
        <v>0</v>
      </c>
      <c r="X1327" s="2" t="s">
        <v>0</v>
      </c>
      <c r="Y1327" s="1">
        <v>0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41" t="s">
        <v>1</v>
      </c>
      <c r="AN1327" s="2" t="s">
        <v>1</v>
      </c>
      <c r="AO1327" s="141" t="s">
        <v>1</v>
      </c>
      <c r="AP1327" s="2" t="s">
        <v>1</v>
      </c>
      <c r="AQ1327" s="4">
        <v>0</v>
      </c>
    </row>
    <row r="1328" spans="1:44" ht="15" customHeight="1" x14ac:dyDescent="0.25">
      <c r="A1328" s="2" t="s">
        <v>46</v>
      </c>
      <c r="B1328" s="47">
        <v>44396</v>
      </c>
      <c r="C1328" s="2" t="s">
        <v>27</v>
      </c>
      <c r="D1328" s="2" t="s">
        <v>49</v>
      </c>
      <c r="E1328" s="2" t="s">
        <v>221</v>
      </c>
      <c r="F1328" s="2" t="s">
        <v>3826</v>
      </c>
      <c r="G1328" s="2" t="s">
        <v>3</v>
      </c>
      <c r="H1328" s="2" t="s">
        <v>3828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3829</v>
      </c>
      <c r="P1328" s="2" t="s">
        <v>3830</v>
      </c>
      <c r="Q1328" s="1">
        <v>135878696</v>
      </c>
      <c r="R1328" s="1">
        <v>0</v>
      </c>
      <c r="S1328" s="1">
        <v>90176900</v>
      </c>
      <c r="T1328" s="1">
        <v>39398100</v>
      </c>
      <c r="U1328" s="2" t="s">
        <v>9</v>
      </c>
      <c r="V1328" s="1">
        <v>6303696</v>
      </c>
      <c r="W1328" s="1">
        <v>0</v>
      </c>
      <c r="X1328" s="2" t="s">
        <v>0</v>
      </c>
      <c r="Y1328" s="1">
        <v>0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41" t="s">
        <v>1</v>
      </c>
      <c r="AN1328" s="2" t="s">
        <v>1</v>
      </c>
      <c r="AO1328" s="141" t="s">
        <v>1</v>
      </c>
      <c r="AP1328" s="2" t="s">
        <v>1</v>
      </c>
      <c r="AQ1328" s="4">
        <v>0</v>
      </c>
    </row>
    <row r="1329" spans="1:43" ht="15" customHeight="1" x14ac:dyDescent="0.25">
      <c r="A1329" s="2" t="s">
        <v>45</v>
      </c>
      <c r="B1329" s="47">
        <v>44396</v>
      </c>
      <c r="C1329" s="2" t="s">
        <v>27</v>
      </c>
      <c r="D1329" s="2" t="s">
        <v>49</v>
      </c>
      <c r="E1329" s="2" t="s">
        <v>221</v>
      </c>
      <c r="F1329" s="2" t="s">
        <v>3826</v>
      </c>
      <c r="G1329" s="2" t="s">
        <v>13</v>
      </c>
      <c r="H1329" s="2" t="s">
        <v>1</v>
      </c>
      <c r="I1329" s="1" t="s">
        <v>946</v>
      </c>
      <c r="J1329" s="1" t="s">
        <v>1</v>
      </c>
      <c r="K1329" s="1" t="s">
        <v>3831</v>
      </c>
      <c r="L1329" s="1" t="s">
        <v>3604</v>
      </c>
      <c r="M1329" s="1">
        <v>306200533.5</v>
      </c>
      <c r="N1329" s="2" t="s">
        <v>12</v>
      </c>
      <c r="O1329" s="2" t="s">
        <v>3832</v>
      </c>
      <c r="P1329" s="2" t="s">
        <v>3833</v>
      </c>
      <c r="Q1329" s="1">
        <v>-14600000</v>
      </c>
      <c r="R1329" s="1">
        <v>0</v>
      </c>
      <c r="S1329" s="1">
        <v>-14600000</v>
      </c>
      <c r="T1329" s="1">
        <v>0</v>
      </c>
      <c r="U1329" s="2" t="s">
        <v>0</v>
      </c>
      <c r="V1329" s="1">
        <v>0</v>
      </c>
      <c r="W1329" s="1">
        <v>0</v>
      </c>
      <c r="X1329" s="2" t="s">
        <v>0</v>
      </c>
      <c r="Y1329" s="1">
        <v>0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41" t="s">
        <v>1</v>
      </c>
      <c r="AN1329" s="2" t="s">
        <v>1</v>
      </c>
      <c r="AO1329" s="141" t="s">
        <v>1</v>
      </c>
      <c r="AP1329" s="2" t="s">
        <v>1</v>
      </c>
      <c r="AQ1329" s="4">
        <v>0</v>
      </c>
    </row>
    <row r="1330" spans="1:43" ht="15" customHeight="1" x14ac:dyDescent="0.25">
      <c r="A1330" s="2" t="s">
        <v>44</v>
      </c>
      <c r="B1330" s="47">
        <v>44396</v>
      </c>
      <c r="C1330" s="2" t="s">
        <v>27</v>
      </c>
      <c r="D1330" s="2" t="s">
        <v>49</v>
      </c>
      <c r="E1330" s="2" t="s">
        <v>221</v>
      </c>
      <c r="F1330" s="2" t="s">
        <v>3834</v>
      </c>
      <c r="G1330" s="2" t="s">
        <v>3</v>
      </c>
      <c r="H1330" s="2" t="s">
        <v>3835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2</v>
      </c>
      <c r="P1330" s="2" t="s">
        <v>1</v>
      </c>
      <c r="Q1330" s="1">
        <v>185835936.81</v>
      </c>
      <c r="R1330" s="1">
        <v>0</v>
      </c>
      <c r="S1330" s="1">
        <v>84039991.810000002</v>
      </c>
      <c r="T1330" s="1">
        <v>0</v>
      </c>
      <c r="U1330" s="2" t="s">
        <v>0</v>
      </c>
      <c r="V1330" s="1">
        <v>0</v>
      </c>
      <c r="W1330" s="1">
        <v>87755125</v>
      </c>
      <c r="X1330" s="2" t="s">
        <v>9</v>
      </c>
      <c r="Y1330" s="1">
        <v>14040820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41" t="s">
        <v>1</v>
      </c>
      <c r="AN1330" s="2" t="s">
        <v>1</v>
      </c>
      <c r="AO1330" s="141" t="s">
        <v>1</v>
      </c>
      <c r="AP1330" s="2" t="s">
        <v>1</v>
      </c>
      <c r="AQ1330" s="4">
        <v>0</v>
      </c>
    </row>
    <row r="1331" spans="1:43" ht="15" customHeight="1" x14ac:dyDescent="0.25">
      <c r="A1331" s="2" t="s">
        <v>43</v>
      </c>
      <c r="B1331" s="47">
        <v>44396</v>
      </c>
      <c r="C1331" s="2" t="s">
        <v>27</v>
      </c>
      <c r="D1331" s="2" t="s">
        <v>49</v>
      </c>
      <c r="E1331" s="2" t="s">
        <v>221</v>
      </c>
      <c r="F1331" s="2" t="s">
        <v>3834</v>
      </c>
      <c r="G1331" s="2" t="s">
        <v>3</v>
      </c>
      <c r="H1331" s="2" t="s">
        <v>3836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41974175.100000001</v>
      </c>
      <c r="R1331" s="1">
        <v>0</v>
      </c>
      <c r="S1331" s="1">
        <v>27863735</v>
      </c>
      <c r="T1331" s="1">
        <v>0</v>
      </c>
      <c r="U1331" s="2" t="s">
        <v>0</v>
      </c>
      <c r="V1331" s="1">
        <v>0</v>
      </c>
      <c r="W1331" s="1">
        <v>12164172.5</v>
      </c>
      <c r="X1331" s="2" t="s">
        <v>9</v>
      </c>
      <c r="Y1331" s="1">
        <v>1946267.6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41" t="s">
        <v>1</v>
      </c>
      <c r="AN1331" s="2" t="s">
        <v>1</v>
      </c>
      <c r="AO1331" s="141" t="s">
        <v>1</v>
      </c>
      <c r="AP1331" s="2" t="s">
        <v>1</v>
      </c>
      <c r="AQ1331" s="4">
        <v>0</v>
      </c>
    </row>
    <row r="1332" spans="1:43" ht="15" customHeight="1" x14ac:dyDescent="0.25">
      <c r="A1332" s="2" t="s">
        <v>41</v>
      </c>
      <c r="B1332" s="47">
        <v>44396</v>
      </c>
      <c r="C1332" s="2" t="s">
        <v>27</v>
      </c>
      <c r="D1332" s="2" t="s">
        <v>49</v>
      </c>
      <c r="E1332" s="2" t="s">
        <v>221</v>
      </c>
      <c r="F1332" s="2" t="s">
        <v>3834</v>
      </c>
      <c r="G1332" s="2" t="s">
        <v>3</v>
      </c>
      <c r="H1332" s="2" t="s">
        <v>3837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871228166.29000008</v>
      </c>
      <c r="R1332" s="1">
        <v>0</v>
      </c>
      <c r="S1332" s="1">
        <v>637755519.9000001</v>
      </c>
      <c r="T1332" s="1">
        <v>0</v>
      </c>
      <c r="U1332" s="2" t="s">
        <v>0</v>
      </c>
      <c r="V1332" s="1">
        <v>0</v>
      </c>
      <c r="W1332" s="1">
        <v>201269522.75</v>
      </c>
      <c r="X1332" s="2" t="s">
        <v>9</v>
      </c>
      <c r="Y1332" s="1">
        <v>32203123.640000001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41" t="s">
        <v>1</v>
      </c>
      <c r="AN1332" s="2" t="s">
        <v>1</v>
      </c>
      <c r="AO1332" s="141" t="s">
        <v>1</v>
      </c>
      <c r="AP1332" s="2" t="s">
        <v>1</v>
      </c>
      <c r="AQ1332" s="4">
        <v>0</v>
      </c>
    </row>
    <row r="1333" spans="1:43" ht="15" customHeight="1" x14ac:dyDescent="0.25">
      <c r="A1333" s="2" t="s">
        <v>40</v>
      </c>
      <c r="B1333" s="47">
        <v>44396</v>
      </c>
      <c r="C1333" s="2" t="s">
        <v>27</v>
      </c>
      <c r="D1333" s="2" t="s">
        <v>49</v>
      </c>
      <c r="E1333" s="2" t="s">
        <v>221</v>
      </c>
      <c r="F1333" s="2" t="s">
        <v>3834</v>
      </c>
      <c r="G1333" s="2" t="s">
        <v>3</v>
      </c>
      <c r="H1333" s="2" t="s">
        <v>3838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545667813.64999998</v>
      </c>
      <c r="R1333" s="1">
        <v>0</v>
      </c>
      <c r="S1333" s="1">
        <v>337948353.36000001</v>
      </c>
      <c r="T1333" s="1">
        <v>0</v>
      </c>
      <c r="U1333" s="2" t="s">
        <v>0</v>
      </c>
      <c r="V1333" s="1">
        <v>0</v>
      </c>
      <c r="W1333" s="1">
        <v>179068500.25</v>
      </c>
      <c r="X1333" s="2" t="s">
        <v>9</v>
      </c>
      <c r="Y1333" s="1">
        <v>28650960.039999999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41" t="s">
        <v>1</v>
      </c>
      <c r="AN1333" s="2" t="s">
        <v>1</v>
      </c>
      <c r="AO1333" s="141" t="s">
        <v>1</v>
      </c>
      <c r="AP1333" s="2" t="s">
        <v>1</v>
      </c>
      <c r="AQ1333" s="4">
        <v>0</v>
      </c>
    </row>
    <row r="1334" spans="1:43" ht="15" customHeight="1" x14ac:dyDescent="0.25">
      <c r="A1334" s="2" t="s">
        <v>39</v>
      </c>
      <c r="B1334" s="47">
        <v>44396</v>
      </c>
      <c r="C1334" s="2" t="s">
        <v>27</v>
      </c>
      <c r="D1334" s="2" t="s">
        <v>49</v>
      </c>
      <c r="E1334" s="2" t="s">
        <v>221</v>
      </c>
      <c r="F1334" s="2" t="s">
        <v>3834</v>
      </c>
      <c r="G1334" s="2" t="s">
        <v>3</v>
      </c>
      <c r="H1334" s="2" t="s">
        <v>3839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3840</v>
      </c>
      <c r="P1334" s="2" t="s">
        <v>3841</v>
      </c>
      <c r="Q1334" s="1">
        <v>7485480</v>
      </c>
      <c r="R1334" s="1">
        <v>0</v>
      </c>
      <c r="S1334" s="1">
        <v>2320000</v>
      </c>
      <c r="T1334" s="1">
        <v>0</v>
      </c>
      <c r="U1334" s="2" t="s">
        <v>0</v>
      </c>
      <c r="V1334" s="1">
        <v>0</v>
      </c>
      <c r="W1334" s="1">
        <v>4453000</v>
      </c>
      <c r="X1334" s="2" t="s">
        <v>9</v>
      </c>
      <c r="Y1334" s="1">
        <v>712480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41" t="s">
        <v>1</v>
      </c>
      <c r="AN1334" s="2" t="s">
        <v>1</v>
      </c>
      <c r="AO1334" s="141" t="s">
        <v>1</v>
      </c>
      <c r="AP1334" s="2" t="s">
        <v>1</v>
      </c>
      <c r="AQ1334" s="4">
        <v>0</v>
      </c>
    </row>
    <row r="1335" spans="1:43" ht="15" customHeight="1" x14ac:dyDescent="0.25">
      <c r="A1335" s="2" t="s">
        <v>37</v>
      </c>
      <c r="B1335" s="47">
        <v>44396</v>
      </c>
      <c r="C1335" s="2" t="s">
        <v>6</v>
      </c>
      <c r="D1335" s="2" t="s">
        <v>49</v>
      </c>
      <c r="E1335" s="2" t="s">
        <v>230</v>
      </c>
      <c r="F1335" s="2" t="s">
        <v>1222</v>
      </c>
      <c r="G1335" s="2" t="s">
        <v>3</v>
      </c>
      <c r="H1335" s="2" t="s">
        <v>3842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3843</v>
      </c>
      <c r="P1335" s="2" t="s">
        <v>3844</v>
      </c>
      <c r="Q1335" s="1">
        <v>9044700</v>
      </c>
      <c r="R1335" s="1">
        <v>0</v>
      </c>
      <c r="S1335" s="1">
        <v>9044700</v>
      </c>
      <c r="T1335" s="1">
        <v>0</v>
      </c>
      <c r="U1335" s="2" t="s">
        <v>0</v>
      </c>
      <c r="V1335" s="1">
        <v>0</v>
      </c>
      <c r="W1335" s="1">
        <v>0</v>
      </c>
      <c r="X1335" s="2" t="s">
        <v>0</v>
      </c>
      <c r="Y1335" s="1">
        <v>0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41" t="s">
        <v>1</v>
      </c>
      <c r="AN1335" s="2" t="s">
        <v>1</v>
      </c>
      <c r="AO1335" s="141" t="s">
        <v>1</v>
      </c>
      <c r="AP1335" s="2" t="s">
        <v>1</v>
      </c>
      <c r="AQ1335" s="4">
        <v>0</v>
      </c>
    </row>
    <row r="1336" spans="1:43" ht="15" customHeight="1" x14ac:dyDescent="0.25">
      <c r="A1336" s="2" t="s">
        <v>36</v>
      </c>
      <c r="B1336" s="47">
        <v>44396</v>
      </c>
      <c r="C1336" s="2" t="s">
        <v>6</v>
      </c>
      <c r="D1336" s="2" t="s">
        <v>49</v>
      </c>
      <c r="E1336" s="2" t="s">
        <v>230</v>
      </c>
      <c r="F1336" s="2" t="s">
        <v>1222</v>
      </c>
      <c r="G1336" s="2" t="s">
        <v>3</v>
      </c>
      <c r="H1336" s="2" t="s">
        <v>3845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3846</v>
      </c>
      <c r="P1336" s="2" t="s">
        <v>3847</v>
      </c>
      <c r="Q1336" s="1">
        <v>24015795.5</v>
      </c>
      <c r="R1336" s="1">
        <v>0</v>
      </c>
      <c r="S1336" s="1">
        <v>11093627.5</v>
      </c>
      <c r="T1336" s="1">
        <v>11139800</v>
      </c>
      <c r="U1336" s="2" t="s">
        <v>9</v>
      </c>
      <c r="V1336" s="1">
        <v>1782368</v>
      </c>
      <c r="W1336" s="1">
        <v>0</v>
      </c>
      <c r="X1336" s="2" t="s">
        <v>0</v>
      </c>
      <c r="Y1336" s="1">
        <v>0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41" t="s">
        <v>1</v>
      </c>
      <c r="AN1336" s="2" t="s">
        <v>1</v>
      </c>
      <c r="AO1336" s="141" t="s">
        <v>1</v>
      </c>
      <c r="AP1336" s="2" t="s">
        <v>1</v>
      </c>
      <c r="AQ1336" s="4">
        <v>0</v>
      </c>
    </row>
    <row r="1337" spans="1:43" ht="15" customHeight="1" x14ac:dyDescent="0.25">
      <c r="A1337" s="2" t="s">
        <v>34</v>
      </c>
      <c r="B1337" s="47">
        <v>44396</v>
      </c>
      <c r="C1337" s="2" t="s">
        <v>6</v>
      </c>
      <c r="D1337" s="2" t="s">
        <v>49</v>
      </c>
      <c r="E1337" s="2" t="s">
        <v>230</v>
      </c>
      <c r="F1337" s="2" t="s">
        <v>1222</v>
      </c>
      <c r="G1337" s="2" t="s">
        <v>3</v>
      </c>
      <c r="H1337" s="2" t="s">
        <v>3848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3849</v>
      </c>
      <c r="P1337" s="2" t="s">
        <v>3850</v>
      </c>
      <c r="Q1337" s="1">
        <v>289653780</v>
      </c>
      <c r="R1337" s="1">
        <v>0</v>
      </c>
      <c r="S1337" s="1">
        <v>284700000</v>
      </c>
      <c r="T1337" s="1">
        <v>4270500</v>
      </c>
      <c r="U1337" s="2" t="s">
        <v>9</v>
      </c>
      <c r="V1337" s="1">
        <v>683280</v>
      </c>
      <c r="W1337" s="1">
        <v>0</v>
      </c>
      <c r="X1337" s="2" t="s">
        <v>0</v>
      </c>
      <c r="Y1337" s="1">
        <v>0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41" t="s">
        <v>1</v>
      </c>
      <c r="AN1337" s="2" t="s">
        <v>1</v>
      </c>
      <c r="AO1337" s="141" t="s">
        <v>1</v>
      </c>
      <c r="AP1337" s="2" t="s">
        <v>1</v>
      </c>
      <c r="AQ1337" s="4">
        <v>0</v>
      </c>
    </row>
    <row r="1338" spans="1:43" ht="15" customHeight="1" x14ac:dyDescent="0.25">
      <c r="A1338" s="2" t="s">
        <v>31</v>
      </c>
      <c r="B1338" s="47">
        <v>44396</v>
      </c>
      <c r="C1338" s="2" t="s">
        <v>6</v>
      </c>
      <c r="D1338" s="2" t="s">
        <v>49</v>
      </c>
      <c r="E1338" s="2" t="s">
        <v>230</v>
      </c>
      <c r="F1338" s="2" t="s">
        <v>1222</v>
      </c>
      <c r="G1338" s="2" t="s">
        <v>3</v>
      </c>
      <c r="H1338" s="2" t="s">
        <v>3851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3399060651.3800001</v>
      </c>
      <c r="R1338" s="1">
        <v>0</v>
      </c>
      <c r="S1338" s="1">
        <v>2387554905.75</v>
      </c>
      <c r="T1338" s="1">
        <v>0</v>
      </c>
      <c r="U1338" s="2" t="s">
        <v>0</v>
      </c>
      <c r="V1338" s="1">
        <v>0</v>
      </c>
      <c r="W1338" s="1">
        <v>871987711.75</v>
      </c>
      <c r="X1338" s="2" t="s">
        <v>9</v>
      </c>
      <c r="Y1338" s="1">
        <v>139518033.88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41" t="s">
        <v>1</v>
      </c>
      <c r="AN1338" s="2" t="s">
        <v>1</v>
      </c>
      <c r="AO1338" s="141" t="s">
        <v>1</v>
      </c>
      <c r="AP1338" s="2" t="s">
        <v>1</v>
      </c>
      <c r="AQ1338" s="4">
        <v>0</v>
      </c>
    </row>
    <row r="1339" spans="1:43" ht="15" customHeight="1" x14ac:dyDescent="0.25">
      <c r="A1339" s="2" t="s">
        <v>30</v>
      </c>
      <c r="B1339" s="47">
        <v>44396</v>
      </c>
      <c r="C1339" s="2" t="s">
        <v>27</v>
      </c>
      <c r="D1339" s="2" t="s">
        <v>42</v>
      </c>
      <c r="E1339" s="2" t="s">
        <v>212</v>
      </c>
      <c r="F1339" s="2" t="s">
        <v>3499</v>
      </c>
      <c r="G1339" s="2" t="s">
        <v>3</v>
      </c>
      <c r="H1339" s="2" t="s">
        <v>3852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</v>
      </c>
      <c r="P1339" s="2" t="s">
        <v>1</v>
      </c>
      <c r="Q1339" s="1">
        <v>1985309422.24</v>
      </c>
      <c r="R1339" s="1">
        <v>0</v>
      </c>
      <c r="S1339" s="1">
        <v>1271715455.1599998</v>
      </c>
      <c r="T1339" s="1">
        <v>0</v>
      </c>
      <c r="U1339" s="2" t="s">
        <v>0</v>
      </c>
      <c r="V1339" s="1">
        <v>0</v>
      </c>
      <c r="W1339" s="1">
        <v>615167213</v>
      </c>
      <c r="X1339" s="2" t="s">
        <v>0</v>
      </c>
      <c r="Y1339" s="1">
        <v>98426754.079999998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41" t="s">
        <v>1</v>
      </c>
      <c r="AN1339" s="2" t="s">
        <v>1</v>
      </c>
      <c r="AO1339" s="141" t="s">
        <v>1</v>
      </c>
      <c r="AP1339" s="2" t="s">
        <v>1</v>
      </c>
      <c r="AQ1339" s="4">
        <v>0</v>
      </c>
    </row>
    <row r="1340" spans="1:43" ht="15" customHeight="1" x14ac:dyDescent="0.25">
      <c r="A1340" s="2" t="s">
        <v>29</v>
      </c>
      <c r="B1340" s="47">
        <v>44396</v>
      </c>
      <c r="C1340" s="2" t="s">
        <v>35</v>
      </c>
      <c r="D1340" s="2" t="s">
        <v>42</v>
      </c>
      <c r="E1340" s="2" t="s">
        <v>217</v>
      </c>
      <c r="F1340" s="2" t="s">
        <v>3853</v>
      </c>
      <c r="G1340" s="2" t="s">
        <v>3</v>
      </c>
      <c r="H1340" s="2" t="s">
        <v>3854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930</v>
      </c>
      <c r="P1340" s="2" t="s">
        <v>931</v>
      </c>
      <c r="Q1340" s="1">
        <v>12928300</v>
      </c>
      <c r="R1340" s="1">
        <v>0</v>
      </c>
      <c r="S1340" s="1">
        <v>12928300</v>
      </c>
      <c r="T1340" s="1">
        <v>0</v>
      </c>
      <c r="U1340" s="2" t="s">
        <v>0</v>
      </c>
      <c r="V1340" s="1">
        <v>0</v>
      </c>
      <c r="W1340" s="1">
        <v>0</v>
      </c>
      <c r="X1340" s="2" t="s">
        <v>0</v>
      </c>
      <c r="Y1340" s="1">
        <v>0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41" t="s">
        <v>1</v>
      </c>
      <c r="AN1340" s="2" t="s">
        <v>1</v>
      </c>
      <c r="AO1340" s="141" t="s">
        <v>1</v>
      </c>
      <c r="AP1340" s="2" t="s">
        <v>1</v>
      </c>
      <c r="AQ1340" s="4">
        <v>0</v>
      </c>
    </row>
    <row r="1341" spans="1:43" ht="15" customHeight="1" x14ac:dyDescent="0.25">
      <c r="A1341" s="2" t="s">
        <v>28</v>
      </c>
      <c r="B1341" s="47">
        <v>44396</v>
      </c>
      <c r="C1341" s="2" t="s">
        <v>35</v>
      </c>
      <c r="D1341" s="2" t="s">
        <v>42</v>
      </c>
      <c r="E1341" s="2" t="s">
        <v>217</v>
      </c>
      <c r="F1341" s="2" t="s">
        <v>3855</v>
      </c>
      <c r="G1341" s="2" t="s">
        <v>3</v>
      </c>
      <c r="H1341" s="2" t="s">
        <v>3856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</v>
      </c>
      <c r="P1341" s="2" t="s">
        <v>1</v>
      </c>
      <c r="Q1341" s="1">
        <v>535088369.25</v>
      </c>
      <c r="R1341" s="1">
        <v>0</v>
      </c>
      <c r="S1341" s="1">
        <v>517301335.25</v>
      </c>
      <c r="T1341" s="1">
        <v>0</v>
      </c>
      <c r="U1341" s="2" t="s">
        <v>0</v>
      </c>
      <c r="V1341" s="1">
        <v>0</v>
      </c>
      <c r="W1341" s="1">
        <v>15333650</v>
      </c>
      <c r="X1341" s="2" t="s">
        <v>9</v>
      </c>
      <c r="Y1341" s="1">
        <v>2453384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41" t="s">
        <v>1</v>
      </c>
      <c r="AN1341" s="2" t="s">
        <v>1</v>
      </c>
      <c r="AO1341" s="141" t="s">
        <v>1</v>
      </c>
      <c r="AP1341" s="2" t="s">
        <v>1</v>
      </c>
      <c r="AQ1341" s="4">
        <v>0</v>
      </c>
    </row>
    <row r="1342" spans="1:43" ht="15" customHeight="1" x14ac:dyDescent="0.25">
      <c r="A1342" s="2" t="s">
        <v>25</v>
      </c>
      <c r="B1342" s="47">
        <v>44396</v>
      </c>
      <c r="C1342" s="2" t="s">
        <v>35</v>
      </c>
      <c r="D1342" s="2" t="s">
        <v>42</v>
      </c>
      <c r="E1342" s="2" t="s">
        <v>217</v>
      </c>
      <c r="F1342" s="2" t="s">
        <v>3855</v>
      </c>
      <c r="G1342" s="2" t="s">
        <v>3</v>
      </c>
      <c r="H1342" s="2" t="s">
        <v>3857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360517283.5</v>
      </c>
      <c r="R1342" s="1">
        <v>0</v>
      </c>
      <c r="S1342" s="1">
        <v>316818169.5</v>
      </c>
      <c r="T1342" s="1">
        <v>0</v>
      </c>
      <c r="U1342" s="2" t="s">
        <v>0</v>
      </c>
      <c r="V1342" s="1">
        <v>0</v>
      </c>
      <c r="W1342" s="1">
        <v>37671650</v>
      </c>
      <c r="X1342" s="2" t="s">
        <v>9</v>
      </c>
      <c r="Y1342" s="1">
        <v>6027464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41" t="s">
        <v>1</v>
      </c>
      <c r="AN1342" s="2" t="s">
        <v>1</v>
      </c>
      <c r="AO1342" s="141" t="s">
        <v>1</v>
      </c>
      <c r="AP1342" s="2" t="s">
        <v>1</v>
      </c>
      <c r="AQ1342" s="4">
        <v>0</v>
      </c>
    </row>
    <row r="1343" spans="1:43" ht="15" customHeight="1" x14ac:dyDescent="0.25">
      <c r="A1343" s="2" t="s">
        <v>23</v>
      </c>
      <c r="B1343" s="47">
        <v>44396</v>
      </c>
      <c r="C1343" s="2" t="s">
        <v>35</v>
      </c>
      <c r="D1343" s="2" t="s">
        <v>42</v>
      </c>
      <c r="E1343" s="2" t="s">
        <v>217</v>
      </c>
      <c r="F1343" s="2" t="s">
        <v>3855</v>
      </c>
      <c r="G1343" s="2" t="s">
        <v>3</v>
      </c>
      <c r="H1343" s="2" t="s">
        <v>3858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1409226683.0799999</v>
      </c>
      <c r="R1343" s="1">
        <v>0</v>
      </c>
      <c r="S1343" s="1">
        <v>1248934797.48</v>
      </c>
      <c r="T1343" s="1">
        <v>0</v>
      </c>
      <c r="U1343" s="2" t="s">
        <v>0</v>
      </c>
      <c r="V1343" s="1">
        <v>0</v>
      </c>
      <c r="W1343" s="1">
        <v>138182660</v>
      </c>
      <c r="X1343" s="2" t="s">
        <v>9</v>
      </c>
      <c r="Y1343" s="1">
        <v>22109225.600000001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41" t="s">
        <v>1</v>
      </c>
      <c r="AN1343" s="2" t="s">
        <v>1</v>
      </c>
      <c r="AO1343" s="141" t="s">
        <v>1</v>
      </c>
      <c r="AP1343" s="2" t="s">
        <v>1</v>
      </c>
      <c r="AQ1343" s="4">
        <v>0</v>
      </c>
    </row>
    <row r="1344" spans="1:43" ht="15" customHeight="1" x14ac:dyDescent="0.25">
      <c r="A1344" s="2" t="s">
        <v>21</v>
      </c>
      <c r="B1344" s="47">
        <v>44396</v>
      </c>
      <c r="C1344" s="2" t="s">
        <v>35</v>
      </c>
      <c r="D1344" s="2" t="s">
        <v>42</v>
      </c>
      <c r="E1344" s="2" t="s">
        <v>217</v>
      </c>
      <c r="F1344" s="2" t="s">
        <v>3853</v>
      </c>
      <c r="G1344" s="2" t="s">
        <v>3</v>
      </c>
      <c r="H1344" s="2" t="s">
        <v>3859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2488</v>
      </c>
      <c r="P1344" s="2" t="s">
        <v>3860</v>
      </c>
      <c r="Q1344" s="1">
        <v>5173948</v>
      </c>
      <c r="R1344" s="1">
        <v>0</v>
      </c>
      <c r="S1344" s="1">
        <v>0</v>
      </c>
      <c r="T1344" s="1">
        <v>4460300</v>
      </c>
      <c r="U1344" s="2" t="s">
        <v>9</v>
      </c>
      <c r="V1344" s="1">
        <v>713648</v>
      </c>
      <c r="W1344" s="1">
        <v>0</v>
      </c>
      <c r="X1344" s="2" t="s">
        <v>0</v>
      </c>
      <c r="Y1344" s="1">
        <v>0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41" t="s">
        <v>1</v>
      </c>
      <c r="AN1344" s="2" t="s">
        <v>1</v>
      </c>
      <c r="AO1344" s="141" t="s">
        <v>1</v>
      </c>
      <c r="AP1344" s="2" t="s">
        <v>1</v>
      </c>
      <c r="AQ1344" s="4">
        <v>0</v>
      </c>
    </row>
    <row r="1345" spans="1:43" ht="15" customHeight="1" x14ac:dyDescent="0.25">
      <c r="A1345" s="2" t="s">
        <v>20</v>
      </c>
      <c r="B1345" s="47">
        <v>44396</v>
      </c>
      <c r="C1345" s="2" t="s">
        <v>6</v>
      </c>
      <c r="D1345" s="2" t="s">
        <v>42</v>
      </c>
      <c r="E1345" s="2" t="s">
        <v>219</v>
      </c>
      <c r="F1345" s="2" t="s">
        <v>1198</v>
      </c>
      <c r="G1345" s="2" t="s">
        <v>3</v>
      </c>
      <c r="H1345" s="2" t="s">
        <v>3738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98</v>
      </c>
      <c r="P1345" s="2" t="s">
        <v>1</v>
      </c>
      <c r="Q1345" s="1">
        <v>0</v>
      </c>
      <c r="R1345" s="1">
        <v>0</v>
      </c>
      <c r="S1345" s="1">
        <v>0</v>
      </c>
      <c r="T1345" s="1">
        <v>0</v>
      </c>
      <c r="U1345" s="2" t="s">
        <v>0</v>
      </c>
      <c r="V1345" s="1">
        <v>0</v>
      </c>
      <c r="W1345" s="1">
        <v>0</v>
      </c>
      <c r="X1345" s="2" t="s">
        <v>9</v>
      </c>
      <c r="Y1345" s="1">
        <v>0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41" t="s">
        <v>1</v>
      </c>
      <c r="AN1345" s="2" t="s">
        <v>1</v>
      </c>
      <c r="AO1345" s="141" t="s">
        <v>1</v>
      </c>
      <c r="AP1345" s="2" t="s">
        <v>1</v>
      </c>
      <c r="AQ1345" s="4">
        <v>0</v>
      </c>
    </row>
    <row r="1346" spans="1:43" ht="15" customHeight="1" x14ac:dyDescent="0.25">
      <c r="A1346" s="2" t="s">
        <v>18</v>
      </c>
      <c r="B1346" s="47">
        <v>44396</v>
      </c>
      <c r="C1346" s="2" t="s">
        <v>6</v>
      </c>
      <c r="D1346" s="2" t="s">
        <v>42</v>
      </c>
      <c r="E1346" s="2" t="s">
        <v>1495</v>
      </c>
      <c r="F1346" s="2" t="s">
        <v>3861</v>
      </c>
      <c r="G1346" s="2" t="s">
        <v>906</v>
      </c>
      <c r="H1346" s="2" t="s">
        <v>3862</v>
      </c>
      <c r="I1346" s="1"/>
      <c r="J1346" s="1"/>
      <c r="K1346" s="1"/>
      <c r="L1346" s="1"/>
      <c r="M1346" s="1">
        <v>0</v>
      </c>
      <c r="N1346" s="2"/>
      <c r="O1346" s="2" t="s">
        <v>98</v>
      </c>
      <c r="P1346" s="2"/>
      <c r="Q1346" s="1">
        <v>0</v>
      </c>
      <c r="R1346" s="1">
        <v>0</v>
      </c>
      <c r="S1346" s="1">
        <v>0</v>
      </c>
      <c r="T1346" s="1">
        <v>0</v>
      </c>
      <c r="U1346" s="2" t="s">
        <v>0</v>
      </c>
      <c r="V1346" s="1">
        <v>0</v>
      </c>
      <c r="W1346" s="1">
        <v>0</v>
      </c>
      <c r="X1346" s="2" t="s">
        <v>0</v>
      </c>
      <c r="Y1346" s="1">
        <v>0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41"/>
      <c r="AN1346" s="2"/>
      <c r="AO1346" s="141"/>
      <c r="AP1346" s="2">
        <v>0</v>
      </c>
      <c r="AQ1346" s="4">
        <v>0</v>
      </c>
    </row>
    <row r="1347" spans="1:43" ht="15" customHeight="1" x14ac:dyDescent="0.25">
      <c r="A1347" s="2" t="s">
        <v>16</v>
      </c>
      <c r="B1347" s="47">
        <v>44396</v>
      </c>
      <c r="C1347" s="2" t="s">
        <v>6</v>
      </c>
      <c r="D1347" s="2" t="s">
        <v>42</v>
      </c>
      <c r="E1347" s="2" t="s">
        <v>215</v>
      </c>
      <c r="F1347" s="2" t="s">
        <v>1437</v>
      </c>
      <c r="G1347" s="2" t="s">
        <v>3</v>
      </c>
      <c r="H1347" s="2" t="s">
        <v>3863</v>
      </c>
      <c r="I1347" s="1"/>
      <c r="J1347" s="1"/>
      <c r="K1347" s="1"/>
      <c r="L1347" s="1"/>
      <c r="M1347" s="1">
        <v>0</v>
      </c>
      <c r="N1347" s="2"/>
      <c r="O1347" s="2" t="s">
        <v>2</v>
      </c>
      <c r="P1347" s="2"/>
      <c r="Q1347" s="1">
        <v>623222500</v>
      </c>
      <c r="R1347" s="1">
        <v>0</v>
      </c>
      <c r="S1347" s="1">
        <v>623222500</v>
      </c>
      <c r="T1347" s="1">
        <v>0</v>
      </c>
      <c r="U1347" s="2" t="s">
        <v>0</v>
      </c>
      <c r="V1347" s="1">
        <v>0</v>
      </c>
      <c r="W1347" s="1">
        <v>0</v>
      </c>
      <c r="X1347" s="2" t="s">
        <v>0</v>
      </c>
      <c r="Y1347" s="1">
        <v>0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41"/>
      <c r="AN1347" s="2"/>
      <c r="AO1347" s="141"/>
      <c r="AP1347" s="2">
        <v>0</v>
      </c>
      <c r="AQ1347" s="4">
        <v>0</v>
      </c>
    </row>
    <row r="1348" spans="1:43" ht="15" customHeight="1" x14ac:dyDescent="0.25">
      <c r="A1348" s="2" t="s">
        <v>15</v>
      </c>
      <c r="B1348" s="47">
        <v>44396</v>
      </c>
      <c r="C1348" s="2" t="s">
        <v>6</v>
      </c>
      <c r="D1348" s="2" t="s">
        <v>42</v>
      </c>
      <c r="E1348" s="2" t="s">
        <v>215</v>
      </c>
      <c r="F1348" s="2" t="s">
        <v>1437</v>
      </c>
      <c r="G1348" s="2" t="s">
        <v>13</v>
      </c>
      <c r="H1348" s="2"/>
      <c r="I1348" s="1" t="s">
        <v>3864</v>
      </c>
      <c r="J1348" s="1"/>
      <c r="K1348" s="1"/>
      <c r="L1348" s="1"/>
      <c r="M1348" s="1">
        <v>0</v>
      </c>
      <c r="N1348" s="2"/>
      <c r="O1348" s="2" t="s">
        <v>1133</v>
      </c>
      <c r="P1348" s="2"/>
      <c r="Q1348" s="1">
        <v>-1850000</v>
      </c>
      <c r="R1348" s="1">
        <v>0</v>
      </c>
      <c r="S1348" s="1">
        <v>-1850000</v>
      </c>
      <c r="T1348" s="1">
        <v>0</v>
      </c>
      <c r="U1348" s="2" t="s">
        <v>0</v>
      </c>
      <c r="V1348" s="1">
        <v>0</v>
      </c>
      <c r="W1348" s="1">
        <v>0</v>
      </c>
      <c r="X1348" s="2" t="s">
        <v>0</v>
      </c>
      <c r="Y1348" s="1">
        <v>0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41"/>
      <c r="AN1348" s="2"/>
      <c r="AO1348" s="141"/>
      <c r="AP1348" s="2">
        <v>0</v>
      </c>
      <c r="AQ1348" s="4">
        <v>0</v>
      </c>
    </row>
    <row r="1349" spans="1:43" ht="15" customHeight="1" x14ac:dyDescent="0.25">
      <c r="A1349" s="2" t="s">
        <v>11</v>
      </c>
      <c r="B1349" s="47">
        <v>44396</v>
      </c>
      <c r="C1349" s="2" t="s">
        <v>27</v>
      </c>
      <c r="D1349" s="2" t="s">
        <v>38</v>
      </c>
      <c r="E1349" s="2" t="s">
        <v>4</v>
      </c>
      <c r="F1349" s="2" t="s">
        <v>2444</v>
      </c>
      <c r="G1349" s="2" t="s">
        <v>3</v>
      </c>
      <c r="H1349" s="2" t="s">
        <v>3865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1">
        <v>275605093.60999995</v>
      </c>
      <c r="R1349" s="1">
        <v>0</v>
      </c>
      <c r="S1349" s="1">
        <v>236801540.65999997</v>
      </c>
      <c r="T1349" s="1">
        <v>0</v>
      </c>
      <c r="U1349" s="2" t="s">
        <v>0</v>
      </c>
      <c r="V1349" s="1">
        <v>0</v>
      </c>
      <c r="W1349" s="1">
        <v>33451338.75</v>
      </c>
      <c r="X1349" s="2" t="s">
        <v>9</v>
      </c>
      <c r="Y1349" s="1">
        <v>5352214.2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41" t="s">
        <v>1</v>
      </c>
      <c r="AN1349" s="2" t="s">
        <v>1</v>
      </c>
      <c r="AO1349" s="141" t="s">
        <v>1</v>
      </c>
      <c r="AP1349" s="2" t="s">
        <v>1</v>
      </c>
      <c r="AQ1349" s="4">
        <v>0</v>
      </c>
    </row>
    <row r="1350" spans="1:43" ht="15" customHeight="1" x14ac:dyDescent="0.25">
      <c r="A1350" s="2" t="s">
        <v>8</v>
      </c>
      <c r="B1350" s="47">
        <v>44396</v>
      </c>
      <c r="C1350" s="2" t="s">
        <v>35</v>
      </c>
      <c r="D1350" s="2" t="s">
        <v>38</v>
      </c>
      <c r="E1350" s="2" t="s">
        <v>208</v>
      </c>
      <c r="F1350" s="2" t="s">
        <v>3866</v>
      </c>
      <c r="G1350" s="2" t="s">
        <v>3</v>
      </c>
      <c r="H1350" s="2" t="s">
        <v>3867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3868</v>
      </c>
      <c r="P1350" s="2" t="s">
        <v>3869</v>
      </c>
      <c r="Q1350" s="1">
        <v>10271100</v>
      </c>
      <c r="R1350" s="1">
        <v>0</v>
      </c>
      <c r="S1350" s="1">
        <v>10271100</v>
      </c>
      <c r="T1350" s="1">
        <v>0</v>
      </c>
      <c r="U1350" s="2" t="s">
        <v>0</v>
      </c>
      <c r="V1350" s="1">
        <v>0</v>
      </c>
      <c r="W1350" s="1">
        <v>0</v>
      </c>
      <c r="X1350" s="2" t="s">
        <v>0</v>
      </c>
      <c r="Y1350" s="1">
        <v>0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41" t="s">
        <v>1</v>
      </c>
      <c r="AN1350" s="2" t="s">
        <v>1</v>
      </c>
      <c r="AO1350" s="141" t="s">
        <v>1</v>
      </c>
      <c r="AP1350" s="2" t="s">
        <v>1</v>
      </c>
      <c r="AQ1350" s="4">
        <v>0</v>
      </c>
    </row>
    <row r="1351" spans="1:43" ht="15" customHeight="1" x14ac:dyDescent="0.25">
      <c r="A1351" s="2" t="s">
        <v>358</v>
      </c>
      <c r="B1351" s="47">
        <v>44396</v>
      </c>
      <c r="C1351" s="2" t="s">
        <v>35</v>
      </c>
      <c r="D1351" s="2" t="s">
        <v>38</v>
      </c>
      <c r="E1351" s="2" t="s">
        <v>208</v>
      </c>
      <c r="F1351" s="2" t="s">
        <v>3870</v>
      </c>
      <c r="G1351" s="2" t="s">
        <v>3</v>
      </c>
      <c r="H1351" s="2" t="s">
        <v>3871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595536041.39999998</v>
      </c>
      <c r="R1351" s="1">
        <v>0</v>
      </c>
      <c r="S1351" s="1">
        <v>541456853</v>
      </c>
      <c r="T1351" s="1">
        <v>0</v>
      </c>
      <c r="U1351" s="2" t="s">
        <v>0</v>
      </c>
      <c r="V1351" s="1">
        <v>0</v>
      </c>
      <c r="W1351" s="1">
        <v>46619990</v>
      </c>
      <c r="X1351" s="2" t="s">
        <v>9</v>
      </c>
      <c r="Y1351" s="1">
        <v>7459198.4000000004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41" t="s">
        <v>1</v>
      </c>
      <c r="AN1351" s="2" t="s">
        <v>1</v>
      </c>
      <c r="AO1351" s="141" t="s">
        <v>1</v>
      </c>
      <c r="AP1351" s="2" t="s">
        <v>1</v>
      </c>
      <c r="AQ1351" s="4">
        <v>0</v>
      </c>
    </row>
    <row r="1352" spans="1:43" ht="15" customHeight="1" x14ac:dyDescent="0.25">
      <c r="A1352" s="2" t="s">
        <v>359</v>
      </c>
      <c r="B1352" s="47">
        <v>44396</v>
      </c>
      <c r="C1352" s="2" t="s">
        <v>35</v>
      </c>
      <c r="D1352" s="2" t="s">
        <v>38</v>
      </c>
      <c r="E1352" s="2" t="s">
        <v>208</v>
      </c>
      <c r="F1352" s="2" t="s">
        <v>3870</v>
      </c>
      <c r="G1352" s="2" t="s">
        <v>3</v>
      </c>
      <c r="H1352" s="2" t="s">
        <v>3872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2</v>
      </c>
      <c r="P1352" s="2" t="s">
        <v>1</v>
      </c>
      <c r="Q1352" s="1">
        <v>96340273</v>
      </c>
      <c r="R1352" s="1">
        <v>0</v>
      </c>
      <c r="S1352" s="1">
        <v>96174393</v>
      </c>
      <c r="T1352" s="1">
        <v>0</v>
      </c>
      <c r="U1352" s="2" t="s">
        <v>0</v>
      </c>
      <c r="V1352" s="1">
        <v>0</v>
      </c>
      <c r="W1352" s="1">
        <v>143000</v>
      </c>
      <c r="X1352" s="2" t="s">
        <v>0</v>
      </c>
      <c r="Y1352" s="1">
        <v>22880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41" t="s">
        <v>1</v>
      </c>
      <c r="AN1352" s="2" t="s">
        <v>1</v>
      </c>
      <c r="AO1352" s="141" t="s">
        <v>1</v>
      </c>
      <c r="AP1352" s="2" t="s">
        <v>1</v>
      </c>
      <c r="AQ1352" s="4">
        <v>0</v>
      </c>
    </row>
    <row r="1353" spans="1:43" ht="15" customHeight="1" x14ac:dyDescent="0.25">
      <c r="A1353" s="2" t="s">
        <v>360</v>
      </c>
      <c r="B1353" s="47">
        <v>44396</v>
      </c>
      <c r="C1353" s="2" t="s">
        <v>6</v>
      </c>
      <c r="D1353" s="2" t="s">
        <v>38</v>
      </c>
      <c r="E1353" s="2" t="s">
        <v>210</v>
      </c>
      <c r="F1353" s="2" t="s">
        <v>3758</v>
      </c>
      <c r="G1353" s="2" t="s">
        <v>13</v>
      </c>
      <c r="H1353" s="2" t="s">
        <v>1</v>
      </c>
      <c r="I1353" s="1" t="s">
        <v>2142</v>
      </c>
      <c r="J1353" s="1" t="s">
        <v>1</v>
      </c>
      <c r="K1353" s="1" t="s">
        <v>3873</v>
      </c>
      <c r="L1353" s="1" t="s">
        <v>3646</v>
      </c>
      <c r="M1353" s="1">
        <v>14600000</v>
      </c>
      <c r="N1353" s="2" t="s">
        <v>12</v>
      </c>
      <c r="O1353" s="2" t="s">
        <v>1041</v>
      </c>
      <c r="P1353" s="2" t="s">
        <v>1042</v>
      </c>
      <c r="Q1353" s="1">
        <v>-14600000</v>
      </c>
      <c r="R1353" s="1">
        <v>0</v>
      </c>
      <c r="S1353" s="1">
        <v>-14600000</v>
      </c>
      <c r="T1353" s="1">
        <v>0</v>
      </c>
      <c r="U1353" s="2" t="s">
        <v>0</v>
      </c>
      <c r="V1353" s="1">
        <v>0</v>
      </c>
      <c r="W1353" s="1">
        <v>0</v>
      </c>
      <c r="X1353" s="2" t="s">
        <v>0</v>
      </c>
      <c r="Y1353" s="1">
        <v>0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41" t="s">
        <v>1</v>
      </c>
      <c r="AN1353" s="2" t="s">
        <v>1</v>
      </c>
      <c r="AO1353" s="141" t="s">
        <v>1</v>
      </c>
      <c r="AP1353" s="2" t="s">
        <v>1</v>
      </c>
      <c r="AQ1353" s="4">
        <v>0</v>
      </c>
    </row>
    <row r="1354" spans="1:43" ht="15" customHeight="1" x14ac:dyDescent="0.25">
      <c r="A1354" s="2" t="s">
        <v>361</v>
      </c>
      <c r="B1354" s="47">
        <v>44396</v>
      </c>
      <c r="C1354" s="2" t="s">
        <v>6</v>
      </c>
      <c r="D1354" s="2" t="s">
        <v>38</v>
      </c>
      <c r="E1354" s="2" t="s">
        <v>210</v>
      </c>
      <c r="F1354" s="2" t="s">
        <v>3758</v>
      </c>
      <c r="G1354" s="2" t="s">
        <v>3</v>
      </c>
      <c r="H1354" s="2" t="s">
        <v>3874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2999734453.9900007</v>
      </c>
      <c r="R1354" s="1">
        <v>0</v>
      </c>
      <c r="S1354" s="1">
        <v>2147488535</v>
      </c>
      <c r="T1354" s="1">
        <v>0</v>
      </c>
      <c r="U1354" s="2" t="s">
        <v>0</v>
      </c>
      <c r="V1354" s="1">
        <v>0</v>
      </c>
      <c r="W1354" s="1">
        <v>734694757.75</v>
      </c>
      <c r="X1354" s="2" t="s">
        <v>9</v>
      </c>
      <c r="Y1354" s="1">
        <v>117551161.23999999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41" t="s">
        <v>1</v>
      </c>
      <c r="AN1354" s="2" t="s">
        <v>1</v>
      </c>
      <c r="AO1354" s="141" t="s">
        <v>1</v>
      </c>
      <c r="AP1354" s="2" t="s">
        <v>1</v>
      </c>
      <c r="AQ1354" s="4">
        <v>0</v>
      </c>
    </row>
    <row r="1355" spans="1:43" ht="15" customHeight="1" x14ac:dyDescent="0.25">
      <c r="A1355" s="2" t="s">
        <v>362</v>
      </c>
      <c r="B1355" s="47">
        <v>44396</v>
      </c>
      <c r="C1355" s="2" t="s">
        <v>27</v>
      </c>
      <c r="D1355" s="2" t="s">
        <v>33</v>
      </c>
      <c r="E1355" s="2" t="s">
        <v>32</v>
      </c>
      <c r="F1355" s="2" t="s">
        <v>3329</v>
      </c>
      <c r="G1355" s="2" t="s">
        <v>3</v>
      </c>
      <c r="H1355" s="2" t="s">
        <v>3875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3876</v>
      </c>
      <c r="P1355" s="2" t="s">
        <v>735</v>
      </c>
      <c r="Q1355" s="1">
        <v>23447892</v>
      </c>
      <c r="R1355" s="1">
        <v>0</v>
      </c>
      <c r="S1355" s="1">
        <v>0</v>
      </c>
      <c r="T1355" s="1">
        <v>20213700</v>
      </c>
      <c r="U1355" s="2" t="s">
        <v>9</v>
      </c>
      <c r="V1355" s="1">
        <v>3234192</v>
      </c>
      <c r="W1355" s="1">
        <v>0</v>
      </c>
      <c r="X1355" s="2" t="s">
        <v>0</v>
      </c>
      <c r="Y1355" s="1">
        <v>0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41" t="s">
        <v>1</v>
      </c>
      <c r="AN1355" s="2" t="s">
        <v>1</v>
      </c>
      <c r="AO1355" s="141" t="s">
        <v>1</v>
      </c>
      <c r="AP1355" s="2" t="s">
        <v>1</v>
      </c>
      <c r="AQ1355" s="4">
        <v>0</v>
      </c>
    </row>
    <row r="1356" spans="1:43" ht="15" customHeight="1" x14ac:dyDescent="0.25">
      <c r="A1356" s="2" t="s">
        <v>363</v>
      </c>
      <c r="B1356" s="47">
        <v>44396</v>
      </c>
      <c r="C1356" s="2" t="s">
        <v>27</v>
      </c>
      <c r="D1356" s="2" t="s">
        <v>33</v>
      </c>
      <c r="E1356" s="2" t="s">
        <v>32</v>
      </c>
      <c r="F1356" s="2" t="s">
        <v>3494</v>
      </c>
      <c r="G1356" s="2" t="s">
        <v>3</v>
      </c>
      <c r="H1356" s="2" t="s">
        <v>3877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911</v>
      </c>
      <c r="P1356" s="2" t="s">
        <v>912</v>
      </c>
      <c r="Q1356" s="1">
        <v>3909150</v>
      </c>
      <c r="R1356" s="1">
        <v>0</v>
      </c>
      <c r="S1356" s="1">
        <v>3909150</v>
      </c>
      <c r="T1356" s="1">
        <v>0</v>
      </c>
      <c r="U1356" s="2" t="s">
        <v>0</v>
      </c>
      <c r="V1356" s="1">
        <v>0</v>
      </c>
      <c r="W1356" s="1">
        <v>0</v>
      </c>
      <c r="X1356" s="2" t="s">
        <v>0</v>
      </c>
      <c r="Y1356" s="1">
        <v>0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41" t="s">
        <v>1</v>
      </c>
      <c r="AN1356" s="2" t="s">
        <v>1</v>
      </c>
      <c r="AO1356" s="141" t="s">
        <v>1</v>
      </c>
      <c r="AP1356" s="2" t="s">
        <v>1</v>
      </c>
      <c r="AQ1356" s="4">
        <v>0</v>
      </c>
    </row>
    <row r="1357" spans="1:43" ht="15" customHeight="1" x14ac:dyDescent="0.25">
      <c r="A1357" s="2" t="s">
        <v>364</v>
      </c>
      <c r="B1357" s="47">
        <v>44396</v>
      </c>
      <c r="C1357" s="2" t="s">
        <v>27</v>
      </c>
      <c r="D1357" s="2" t="s">
        <v>33</v>
      </c>
      <c r="E1357" s="2" t="s">
        <v>32</v>
      </c>
      <c r="F1357" s="2" t="s">
        <v>3334</v>
      </c>
      <c r="G1357" s="2" t="s">
        <v>3</v>
      </c>
      <c r="H1357" s="2" t="s">
        <v>3878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329175308.91999996</v>
      </c>
      <c r="R1357" s="1">
        <v>0</v>
      </c>
      <c r="S1357" s="1">
        <v>232024252.44999999</v>
      </c>
      <c r="T1357" s="1">
        <v>0</v>
      </c>
      <c r="U1357" s="2" t="s">
        <v>0</v>
      </c>
      <c r="V1357" s="1">
        <v>0</v>
      </c>
      <c r="W1357" s="1">
        <v>83750910.75</v>
      </c>
      <c r="X1357" s="2" t="s">
        <v>9</v>
      </c>
      <c r="Y1357" s="1">
        <v>13400145.719999999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41" t="s">
        <v>1</v>
      </c>
      <c r="AN1357" s="2" t="s">
        <v>1</v>
      </c>
      <c r="AO1357" s="141" t="s">
        <v>1</v>
      </c>
      <c r="AP1357" s="2" t="s">
        <v>1</v>
      </c>
      <c r="AQ1357" s="4">
        <v>0</v>
      </c>
    </row>
    <row r="1358" spans="1:43" ht="15" customHeight="1" x14ac:dyDescent="0.25">
      <c r="A1358" s="2" t="s">
        <v>365</v>
      </c>
      <c r="B1358" s="47">
        <v>44396</v>
      </c>
      <c r="C1358" s="2" t="s">
        <v>27</v>
      </c>
      <c r="D1358" s="2" t="s">
        <v>33</v>
      </c>
      <c r="E1358" s="2" t="s">
        <v>32</v>
      </c>
      <c r="F1358" s="2" t="s">
        <v>3879</v>
      </c>
      <c r="G1358" s="2" t="s">
        <v>3</v>
      </c>
      <c r="H1358" s="2" t="s">
        <v>3880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</v>
      </c>
      <c r="P1358" s="2" t="s">
        <v>1</v>
      </c>
      <c r="Q1358" s="1">
        <v>905623769.25999999</v>
      </c>
      <c r="R1358" s="1">
        <v>0</v>
      </c>
      <c r="S1358" s="1">
        <v>602863372.25</v>
      </c>
      <c r="T1358" s="1">
        <v>0</v>
      </c>
      <c r="U1358" s="2" t="s">
        <v>0</v>
      </c>
      <c r="V1358" s="1">
        <v>0</v>
      </c>
      <c r="W1358" s="1">
        <v>261000342.25</v>
      </c>
      <c r="X1358" s="2" t="s">
        <v>9</v>
      </c>
      <c r="Y1358" s="1">
        <v>41760054.759999998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41" t="s">
        <v>1</v>
      </c>
      <c r="AN1358" s="2" t="s">
        <v>1</v>
      </c>
      <c r="AO1358" s="141" t="s">
        <v>1</v>
      </c>
      <c r="AP1358" s="2" t="s">
        <v>1</v>
      </c>
      <c r="AQ1358" s="4">
        <v>0</v>
      </c>
    </row>
    <row r="1359" spans="1:43" ht="15" customHeight="1" x14ac:dyDescent="0.25">
      <c r="A1359" s="2" t="s">
        <v>366</v>
      </c>
      <c r="B1359" s="47">
        <v>44396</v>
      </c>
      <c r="C1359" s="2" t="s">
        <v>27</v>
      </c>
      <c r="D1359" s="2" t="s">
        <v>33</v>
      </c>
      <c r="E1359" s="2" t="s">
        <v>32</v>
      </c>
      <c r="F1359" s="2" t="s">
        <v>3499</v>
      </c>
      <c r="G1359" s="2" t="s">
        <v>3</v>
      </c>
      <c r="H1359" s="2" t="s">
        <v>3881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335702000.71000004</v>
      </c>
      <c r="R1359" s="1">
        <v>0</v>
      </c>
      <c r="S1359" s="1">
        <v>256669754.47999999</v>
      </c>
      <c r="T1359" s="1">
        <v>0</v>
      </c>
      <c r="U1359" s="2" t="s">
        <v>0</v>
      </c>
      <c r="V1359" s="1">
        <v>0</v>
      </c>
      <c r="W1359" s="1">
        <v>68131246.75</v>
      </c>
      <c r="X1359" s="2" t="s">
        <v>9</v>
      </c>
      <c r="Y1359" s="1">
        <v>10900999.48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41" t="s">
        <v>1</v>
      </c>
      <c r="AN1359" s="2" t="s">
        <v>1</v>
      </c>
      <c r="AO1359" s="141" t="s">
        <v>1</v>
      </c>
      <c r="AP1359" s="2" t="s">
        <v>1</v>
      </c>
      <c r="AQ1359" s="4">
        <v>0</v>
      </c>
    </row>
    <row r="1360" spans="1:43" ht="15" customHeight="1" x14ac:dyDescent="0.25">
      <c r="A1360" s="2" t="s">
        <v>367</v>
      </c>
      <c r="B1360" s="47">
        <v>44396</v>
      </c>
      <c r="C1360" s="2" t="s">
        <v>6</v>
      </c>
      <c r="D1360" s="2" t="s">
        <v>33</v>
      </c>
      <c r="E1360" s="2" t="s">
        <v>204</v>
      </c>
      <c r="F1360" s="2" t="s">
        <v>1910</v>
      </c>
      <c r="G1360" s="2" t="s">
        <v>3</v>
      </c>
      <c r="H1360" s="2" t="s">
        <v>3882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932</v>
      </c>
      <c r="P1360" s="2" t="s">
        <v>1922</v>
      </c>
      <c r="Q1360" s="1">
        <v>198755355.31999999</v>
      </c>
      <c r="R1360" s="1">
        <v>0</v>
      </c>
      <c r="S1360" s="1">
        <v>129044863</v>
      </c>
      <c r="T1360" s="1">
        <v>60095252</v>
      </c>
      <c r="U1360" s="2" t="s">
        <v>9</v>
      </c>
      <c r="V1360" s="1">
        <v>9615240.3200000003</v>
      </c>
      <c r="W1360" s="1">
        <v>0</v>
      </c>
      <c r="X1360" s="2" t="s">
        <v>0</v>
      </c>
      <c r="Y1360" s="1">
        <v>0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41" t="s">
        <v>1</v>
      </c>
      <c r="AN1360" s="2" t="s">
        <v>1</v>
      </c>
      <c r="AO1360" s="141" t="s">
        <v>1</v>
      </c>
      <c r="AP1360" s="2" t="s">
        <v>1</v>
      </c>
      <c r="AQ1360" s="4">
        <v>0</v>
      </c>
    </row>
    <row r="1361" spans="1:44" ht="15" customHeight="1" x14ac:dyDescent="0.25">
      <c r="A1361" s="2" t="s">
        <v>368</v>
      </c>
      <c r="B1361" s="47">
        <v>44396</v>
      </c>
      <c r="C1361" s="2" t="s">
        <v>6</v>
      </c>
      <c r="D1361" s="2" t="s">
        <v>33</v>
      </c>
      <c r="E1361" s="2" t="s">
        <v>204</v>
      </c>
      <c r="F1361" s="2" t="s">
        <v>1910</v>
      </c>
      <c r="G1361" s="2" t="s">
        <v>3</v>
      </c>
      <c r="H1361" s="2" t="s">
        <v>3883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1336</v>
      </c>
      <c r="P1361" s="2" t="s">
        <v>3551</v>
      </c>
      <c r="Q1361" s="1">
        <v>23115676</v>
      </c>
      <c r="R1361" s="1">
        <v>0</v>
      </c>
      <c r="S1361" s="1">
        <v>5291000</v>
      </c>
      <c r="T1361" s="1">
        <v>15366100</v>
      </c>
      <c r="U1361" s="2" t="s">
        <v>9</v>
      </c>
      <c r="V1361" s="1">
        <v>2458576</v>
      </c>
      <c r="W1361" s="1">
        <v>0</v>
      </c>
      <c r="X1361" s="2" t="s">
        <v>0</v>
      </c>
      <c r="Y1361" s="1">
        <v>0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41" t="s">
        <v>1</v>
      </c>
      <c r="AN1361" s="2" t="s">
        <v>1</v>
      </c>
      <c r="AO1361" s="141" t="s">
        <v>1</v>
      </c>
      <c r="AP1361" s="2" t="s">
        <v>1</v>
      </c>
      <c r="AQ1361" s="4">
        <v>0</v>
      </c>
    </row>
    <row r="1362" spans="1:44" ht="15" customHeight="1" x14ac:dyDescent="0.25">
      <c r="A1362" s="2" t="s">
        <v>369</v>
      </c>
      <c r="B1362" s="47">
        <v>44396</v>
      </c>
      <c r="C1362" s="2" t="s">
        <v>6</v>
      </c>
      <c r="D1362" s="2" t="s">
        <v>33</v>
      </c>
      <c r="E1362" s="2" t="s">
        <v>204</v>
      </c>
      <c r="F1362" s="2" t="s">
        <v>1910</v>
      </c>
      <c r="G1362" s="2" t="s">
        <v>3</v>
      </c>
      <c r="H1362" s="2" t="s">
        <v>3884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3343189506.1400003</v>
      </c>
      <c r="R1362" s="1">
        <v>0</v>
      </c>
      <c r="S1362" s="1">
        <v>2657428973.75</v>
      </c>
      <c r="T1362" s="1">
        <v>0</v>
      </c>
      <c r="U1362" s="2" t="s">
        <v>0</v>
      </c>
      <c r="V1362" s="1">
        <v>0</v>
      </c>
      <c r="W1362" s="1">
        <v>591172872.75</v>
      </c>
      <c r="X1362" s="2" t="s">
        <v>9</v>
      </c>
      <c r="Y1362" s="1">
        <v>94587659.640000001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41" t="s">
        <v>1</v>
      </c>
      <c r="AN1362" s="2" t="s">
        <v>1</v>
      </c>
      <c r="AO1362" s="141" t="s">
        <v>1</v>
      </c>
      <c r="AP1362" s="2" t="s">
        <v>1</v>
      </c>
      <c r="AQ1362" s="4">
        <v>0</v>
      </c>
    </row>
    <row r="1363" spans="1:44" ht="15" customHeight="1" x14ac:dyDescent="0.25">
      <c r="A1363" s="2" t="s">
        <v>370</v>
      </c>
      <c r="B1363" s="47">
        <v>44396</v>
      </c>
      <c r="C1363" s="2" t="s">
        <v>6</v>
      </c>
      <c r="D1363" s="2" t="s">
        <v>33</v>
      </c>
      <c r="E1363" s="2" t="s">
        <v>204</v>
      </c>
      <c r="F1363" s="2" t="s">
        <v>1910</v>
      </c>
      <c r="G1363" s="2" t="s">
        <v>3</v>
      </c>
      <c r="H1363" s="2" t="s">
        <v>3885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347738568.89999998</v>
      </c>
      <c r="R1363" s="1">
        <v>0</v>
      </c>
      <c r="S1363" s="1">
        <v>254734362.5</v>
      </c>
      <c r="T1363" s="1">
        <v>0</v>
      </c>
      <c r="U1363" s="2" t="s">
        <v>0</v>
      </c>
      <c r="V1363" s="1">
        <v>0</v>
      </c>
      <c r="W1363" s="1">
        <v>80176040</v>
      </c>
      <c r="X1363" s="2" t="s">
        <v>0</v>
      </c>
      <c r="Y1363" s="1">
        <v>12828166.4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41" t="s">
        <v>1</v>
      </c>
      <c r="AN1363" s="2" t="s">
        <v>1</v>
      </c>
      <c r="AO1363" s="141" t="s">
        <v>1</v>
      </c>
      <c r="AP1363" s="2" t="s">
        <v>1</v>
      </c>
      <c r="AQ1363" s="4">
        <v>0</v>
      </c>
    </row>
    <row r="1364" spans="1:44" ht="15" customHeight="1" x14ac:dyDescent="0.25">
      <c r="A1364" s="2" t="s">
        <v>371</v>
      </c>
      <c r="B1364" s="47">
        <v>44396</v>
      </c>
      <c r="C1364" s="2" t="s">
        <v>6</v>
      </c>
      <c r="D1364" s="2" t="s">
        <v>33</v>
      </c>
      <c r="E1364" s="2" t="s">
        <v>204</v>
      </c>
      <c r="F1364" s="2" t="s">
        <v>1910</v>
      </c>
      <c r="G1364" s="2" t="s">
        <v>3</v>
      </c>
      <c r="H1364" s="2" t="s">
        <v>3886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548980067.08000004</v>
      </c>
      <c r="R1364" s="1">
        <v>0</v>
      </c>
      <c r="S1364" s="1">
        <v>312708453.5</v>
      </c>
      <c r="T1364" s="1">
        <v>0</v>
      </c>
      <c r="U1364" s="2" t="s">
        <v>0</v>
      </c>
      <c r="V1364" s="1">
        <v>0</v>
      </c>
      <c r="W1364" s="1">
        <v>203682425.5</v>
      </c>
      <c r="X1364" s="2" t="s">
        <v>9</v>
      </c>
      <c r="Y1364" s="1">
        <v>32589188.080000002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41" t="s">
        <v>1</v>
      </c>
      <c r="AN1364" s="2" t="s">
        <v>1</v>
      </c>
      <c r="AO1364" s="141" t="s">
        <v>1</v>
      </c>
      <c r="AP1364" s="2" t="s">
        <v>1</v>
      </c>
      <c r="AQ1364" s="4">
        <v>0</v>
      </c>
    </row>
    <row r="1365" spans="1:44" ht="15" customHeight="1" x14ac:dyDescent="0.25">
      <c r="A1365" s="2" t="s">
        <v>372</v>
      </c>
      <c r="B1365" s="47">
        <v>44396</v>
      </c>
      <c r="C1365" s="2" t="s">
        <v>27</v>
      </c>
      <c r="D1365" s="2" t="s">
        <v>26</v>
      </c>
      <c r="E1365" s="2" t="s">
        <v>251</v>
      </c>
      <c r="F1365" s="2" t="s">
        <v>2212</v>
      </c>
      <c r="G1365" s="2" t="s">
        <v>3</v>
      </c>
      <c r="H1365" s="2" t="s">
        <v>3887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1942561472.1199999</v>
      </c>
      <c r="R1365" s="1">
        <v>0</v>
      </c>
      <c r="S1365" s="1">
        <v>1295790636.72</v>
      </c>
      <c r="T1365" s="1">
        <v>0</v>
      </c>
      <c r="U1365" s="2" t="s">
        <v>0</v>
      </c>
      <c r="V1365" s="1">
        <v>0</v>
      </c>
      <c r="W1365" s="1">
        <v>557561065</v>
      </c>
      <c r="X1365" s="2" t="s">
        <v>9</v>
      </c>
      <c r="Y1365" s="1">
        <v>89209770.400000006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41" t="s">
        <v>1</v>
      </c>
      <c r="AN1365" s="2" t="s">
        <v>1</v>
      </c>
      <c r="AO1365" s="141" t="s">
        <v>1</v>
      </c>
      <c r="AP1365" s="2" t="s">
        <v>1</v>
      </c>
      <c r="AQ1365" s="4">
        <v>0</v>
      </c>
    </row>
    <row r="1366" spans="1:44" ht="15" customHeight="1" x14ac:dyDescent="0.25">
      <c r="A1366" s="2" t="s">
        <v>373</v>
      </c>
      <c r="B1366" s="47">
        <v>44396</v>
      </c>
      <c r="C1366" s="2" t="s">
        <v>6</v>
      </c>
      <c r="D1366" s="2" t="s">
        <v>26</v>
      </c>
      <c r="E1366" s="2" t="s">
        <v>198</v>
      </c>
      <c r="F1366" s="2" t="s">
        <v>3888</v>
      </c>
      <c r="G1366" s="2" t="s">
        <v>3</v>
      </c>
      <c r="H1366" s="2" t="s">
        <v>3889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1208</v>
      </c>
      <c r="P1366" s="2" t="s">
        <v>1209</v>
      </c>
      <c r="Q1366" s="1">
        <v>6775312.5</v>
      </c>
      <c r="R1366" s="1">
        <v>0</v>
      </c>
      <c r="S1366" s="1">
        <v>6775312.5</v>
      </c>
      <c r="T1366" s="1">
        <v>0</v>
      </c>
      <c r="U1366" s="2" t="s">
        <v>0</v>
      </c>
      <c r="V1366" s="1">
        <v>0</v>
      </c>
      <c r="W1366" s="1">
        <v>0</v>
      </c>
      <c r="X1366" s="2" t="s">
        <v>0</v>
      </c>
      <c r="Y1366" s="1">
        <v>0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41" t="s">
        <v>1</v>
      </c>
      <c r="AN1366" s="2" t="s">
        <v>1</v>
      </c>
      <c r="AO1366" s="141" t="s">
        <v>1</v>
      </c>
      <c r="AP1366" s="2" t="s">
        <v>1</v>
      </c>
      <c r="AQ1366" s="4">
        <v>0</v>
      </c>
    </row>
    <row r="1367" spans="1:44" ht="15" customHeight="1" x14ac:dyDescent="0.25">
      <c r="A1367" s="2" t="s">
        <v>374</v>
      </c>
      <c r="B1367" s="47">
        <v>44396</v>
      </c>
      <c r="C1367" s="2" t="s">
        <v>6</v>
      </c>
      <c r="D1367" s="2" t="s">
        <v>26</v>
      </c>
      <c r="E1367" s="2" t="s">
        <v>198</v>
      </c>
      <c r="F1367" s="2" t="s">
        <v>3888</v>
      </c>
      <c r="G1367" s="2" t="s">
        <v>3</v>
      </c>
      <c r="H1367" s="2" t="s">
        <v>3890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1">
        <v>79970893.5</v>
      </c>
      <c r="R1367" s="1">
        <v>0</v>
      </c>
      <c r="S1367" s="1">
        <v>65960587.5</v>
      </c>
      <c r="T1367" s="1">
        <v>0</v>
      </c>
      <c r="U1367" s="2" t="s">
        <v>0</v>
      </c>
      <c r="V1367" s="1">
        <v>0</v>
      </c>
      <c r="W1367" s="1">
        <v>12077850</v>
      </c>
      <c r="X1367" s="2" t="s">
        <v>9</v>
      </c>
      <c r="Y1367" s="1">
        <v>1932456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2" t="s">
        <v>0</v>
      </c>
      <c r="AK1367" s="1">
        <v>0</v>
      </c>
      <c r="AL1367" s="1">
        <v>0</v>
      </c>
      <c r="AM1367" s="141" t="s">
        <v>1</v>
      </c>
      <c r="AN1367" s="2" t="s">
        <v>1</v>
      </c>
      <c r="AO1367" s="141" t="s">
        <v>1</v>
      </c>
      <c r="AP1367" s="2" t="s">
        <v>1</v>
      </c>
      <c r="AQ1367" s="4">
        <v>0</v>
      </c>
    </row>
    <row r="1368" spans="1:44" ht="15" customHeight="1" x14ac:dyDescent="0.25">
      <c r="A1368" s="2" t="s">
        <v>375</v>
      </c>
      <c r="B1368" s="46">
        <v>44396</v>
      </c>
      <c r="C1368" s="2" t="s">
        <v>6</v>
      </c>
      <c r="D1368" s="2" t="s">
        <v>26</v>
      </c>
      <c r="E1368" s="2" t="s">
        <v>198</v>
      </c>
      <c r="F1368" s="59" t="s">
        <v>3888</v>
      </c>
      <c r="G1368" s="2" t="s">
        <v>3</v>
      </c>
      <c r="H1368" s="2" t="s">
        <v>3891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3549542752.5599999</v>
      </c>
      <c r="R1368" s="1">
        <v>0</v>
      </c>
      <c r="S1368" s="1">
        <v>2637289635.4000001</v>
      </c>
      <c r="T1368" s="1">
        <v>0</v>
      </c>
      <c r="U1368" s="2" t="s">
        <v>0</v>
      </c>
      <c r="V1368" s="1">
        <v>0</v>
      </c>
      <c r="W1368" s="1">
        <v>786425101</v>
      </c>
      <c r="X1368" s="2" t="s">
        <v>9</v>
      </c>
      <c r="Y1368" s="1">
        <v>125828016.16000003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140" t="s">
        <v>0</v>
      </c>
      <c r="AK1368" s="1">
        <v>0</v>
      </c>
      <c r="AL1368" s="1">
        <v>0</v>
      </c>
      <c r="AM1368" s="140" t="s">
        <v>1</v>
      </c>
      <c r="AN1368" s="140" t="s">
        <v>1</v>
      </c>
      <c r="AO1368" s="140" t="s">
        <v>1</v>
      </c>
      <c r="AP1368" s="140" t="s">
        <v>1</v>
      </c>
      <c r="AQ1368" s="101">
        <v>0</v>
      </c>
      <c r="AR1368" s="7"/>
    </row>
    <row r="1369" spans="1:44" ht="15" customHeight="1" x14ac:dyDescent="0.25">
      <c r="A1369" s="2" t="s">
        <v>376</v>
      </c>
      <c r="B1369" s="47">
        <v>44396</v>
      </c>
      <c r="C1369" s="2" t="s">
        <v>27</v>
      </c>
      <c r="D1369" s="2" t="s">
        <v>24</v>
      </c>
      <c r="E1369" s="2" t="s">
        <v>356</v>
      </c>
      <c r="F1369" s="2" t="s">
        <v>1038</v>
      </c>
      <c r="G1369" s="2" t="s">
        <v>3</v>
      </c>
      <c r="H1369" s="2" t="s">
        <v>3892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3876</v>
      </c>
      <c r="P1369" s="2" t="s">
        <v>735</v>
      </c>
      <c r="Q1369" s="1">
        <v>5907616.25</v>
      </c>
      <c r="R1369" s="1">
        <v>0</v>
      </c>
      <c r="S1369" s="1">
        <v>5907616.25</v>
      </c>
      <c r="T1369" s="1">
        <v>0</v>
      </c>
      <c r="U1369" s="2" t="s">
        <v>0</v>
      </c>
      <c r="V1369" s="1">
        <v>0</v>
      </c>
      <c r="W1369" s="1">
        <v>0</v>
      </c>
      <c r="X1369" s="2" t="s">
        <v>0</v>
      </c>
      <c r="Y1369" s="1">
        <v>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41" t="s">
        <v>1</v>
      </c>
      <c r="AN1369" s="2" t="s">
        <v>1</v>
      </c>
      <c r="AO1369" s="141" t="s">
        <v>1</v>
      </c>
      <c r="AP1369" s="2" t="s">
        <v>1</v>
      </c>
      <c r="AQ1369" s="4">
        <v>0</v>
      </c>
    </row>
    <row r="1370" spans="1:44" ht="15" customHeight="1" x14ac:dyDescent="0.25">
      <c r="A1370" s="2" t="s">
        <v>377</v>
      </c>
      <c r="B1370" s="47">
        <v>44396</v>
      </c>
      <c r="C1370" s="2" t="s">
        <v>27</v>
      </c>
      <c r="D1370" s="2" t="s">
        <v>24</v>
      </c>
      <c r="E1370" s="2" t="s">
        <v>356</v>
      </c>
      <c r="F1370" s="2" t="s">
        <v>1037</v>
      </c>
      <c r="G1370" s="2" t="s">
        <v>3</v>
      </c>
      <c r="H1370" s="2" t="s">
        <v>3893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847583882.39999998</v>
      </c>
      <c r="R1370" s="1">
        <v>0</v>
      </c>
      <c r="S1370" s="1">
        <v>652426755.5</v>
      </c>
      <c r="T1370" s="1">
        <v>0</v>
      </c>
      <c r="U1370" s="2" t="s">
        <v>0</v>
      </c>
      <c r="V1370" s="1">
        <v>0</v>
      </c>
      <c r="W1370" s="1">
        <v>168238902.5</v>
      </c>
      <c r="X1370" s="2" t="s">
        <v>9</v>
      </c>
      <c r="Y1370" s="1">
        <v>26918224.399999999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41" t="s">
        <v>1</v>
      </c>
      <c r="AN1370" s="2" t="s">
        <v>1</v>
      </c>
      <c r="AO1370" s="141" t="s">
        <v>1</v>
      </c>
      <c r="AP1370" s="2" t="s">
        <v>1</v>
      </c>
      <c r="AQ1370" s="4">
        <v>0</v>
      </c>
    </row>
    <row r="1371" spans="1:44" ht="15" customHeight="1" x14ac:dyDescent="0.25">
      <c r="A1371" s="2" t="s">
        <v>378</v>
      </c>
      <c r="B1371" s="47">
        <v>44396</v>
      </c>
      <c r="C1371" s="2" t="s">
        <v>27</v>
      </c>
      <c r="D1371" s="2" t="s">
        <v>24</v>
      </c>
      <c r="E1371" s="2" t="s">
        <v>356</v>
      </c>
      <c r="F1371" s="2" t="s">
        <v>1037</v>
      </c>
      <c r="G1371" s="2" t="s">
        <v>3</v>
      </c>
      <c r="H1371" s="2" t="s">
        <v>3894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1817934098.2700002</v>
      </c>
      <c r="R1371" s="1">
        <v>0</v>
      </c>
      <c r="S1371" s="1">
        <v>1107598461.5699999</v>
      </c>
      <c r="T1371" s="1">
        <v>0</v>
      </c>
      <c r="U1371" s="2" t="s">
        <v>0</v>
      </c>
      <c r="V1371" s="1">
        <v>0</v>
      </c>
      <c r="W1371" s="1">
        <v>612358307.5</v>
      </c>
      <c r="X1371" s="2" t="s">
        <v>0</v>
      </c>
      <c r="Y1371" s="1">
        <v>97977329.199999988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41" t="s">
        <v>1</v>
      </c>
      <c r="AN1371" s="2" t="s">
        <v>1</v>
      </c>
      <c r="AO1371" s="141" t="s">
        <v>1</v>
      </c>
      <c r="AP1371" s="2" t="s">
        <v>1</v>
      </c>
      <c r="AQ1371" s="4">
        <v>0</v>
      </c>
    </row>
    <row r="1372" spans="1:44" ht="15" customHeight="1" x14ac:dyDescent="0.25">
      <c r="A1372" s="2" t="s">
        <v>379</v>
      </c>
      <c r="B1372" s="47">
        <v>44396</v>
      </c>
      <c r="C1372" s="2" t="s">
        <v>6</v>
      </c>
      <c r="D1372" s="2" t="s">
        <v>24</v>
      </c>
      <c r="E1372" s="2" t="s">
        <v>194</v>
      </c>
      <c r="F1372" s="2" t="s">
        <v>1089</v>
      </c>
      <c r="G1372" s="2" t="s">
        <v>3</v>
      </c>
      <c r="H1372" s="2" t="s">
        <v>3895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2917</v>
      </c>
      <c r="P1372" s="2" t="s">
        <v>3692</v>
      </c>
      <c r="Q1372" s="1">
        <v>61928343</v>
      </c>
      <c r="R1372" s="1">
        <v>0</v>
      </c>
      <c r="S1372" s="1">
        <v>58082711</v>
      </c>
      <c r="T1372" s="1">
        <v>3315200</v>
      </c>
      <c r="U1372" s="2" t="s">
        <v>9</v>
      </c>
      <c r="V1372" s="1">
        <v>530432</v>
      </c>
      <c r="W1372" s="1">
        <v>0</v>
      </c>
      <c r="X1372" s="2" t="s">
        <v>0</v>
      </c>
      <c r="Y1372" s="1">
        <v>0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41" t="s">
        <v>1</v>
      </c>
      <c r="AN1372" s="2" t="s">
        <v>1</v>
      </c>
      <c r="AO1372" s="141" t="s">
        <v>1</v>
      </c>
      <c r="AP1372" s="2" t="s">
        <v>1</v>
      </c>
      <c r="AQ1372" s="4">
        <v>0</v>
      </c>
    </row>
    <row r="1373" spans="1:44" ht="15" customHeight="1" x14ac:dyDescent="0.25">
      <c r="A1373" s="2" t="s">
        <v>380</v>
      </c>
      <c r="B1373" s="47">
        <v>44396</v>
      </c>
      <c r="C1373" s="2" t="s">
        <v>6</v>
      </c>
      <c r="D1373" s="2" t="s">
        <v>24</v>
      </c>
      <c r="E1373" s="2" t="s">
        <v>194</v>
      </c>
      <c r="F1373" s="2" t="s">
        <v>1089</v>
      </c>
      <c r="G1373" s="2" t="s">
        <v>3</v>
      </c>
      <c r="H1373" s="2" t="s">
        <v>3896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3897</v>
      </c>
      <c r="P1373" s="2" t="s">
        <v>3898</v>
      </c>
      <c r="Q1373" s="1">
        <v>10086607</v>
      </c>
      <c r="R1373" s="1">
        <v>0</v>
      </c>
      <c r="S1373" s="1">
        <v>8623035</v>
      </c>
      <c r="T1373" s="1">
        <v>1261700</v>
      </c>
      <c r="U1373" s="2" t="s">
        <v>9</v>
      </c>
      <c r="V1373" s="1">
        <v>201872</v>
      </c>
      <c r="W1373" s="1">
        <v>0</v>
      </c>
      <c r="X1373" s="2" t="s">
        <v>0</v>
      </c>
      <c r="Y1373" s="1">
        <v>0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41" t="s">
        <v>1</v>
      </c>
      <c r="AN1373" s="2" t="s">
        <v>1</v>
      </c>
      <c r="AO1373" s="141" t="s">
        <v>1</v>
      </c>
      <c r="AP1373" s="2" t="s">
        <v>1</v>
      </c>
      <c r="AQ1373" s="4">
        <v>0</v>
      </c>
    </row>
    <row r="1374" spans="1:44" ht="15" customHeight="1" x14ac:dyDescent="0.25">
      <c r="A1374" s="2" t="s">
        <v>381</v>
      </c>
      <c r="B1374" s="47">
        <v>44396</v>
      </c>
      <c r="C1374" s="2" t="s">
        <v>6</v>
      </c>
      <c r="D1374" s="2" t="s">
        <v>24</v>
      </c>
      <c r="E1374" s="2" t="s">
        <v>194</v>
      </c>
      <c r="F1374" s="2" t="s">
        <v>1089</v>
      </c>
      <c r="G1374" s="2" t="s">
        <v>3</v>
      </c>
      <c r="H1374" s="2" t="s">
        <v>3899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3537681318.7799997</v>
      </c>
      <c r="R1374" s="1">
        <v>0</v>
      </c>
      <c r="S1374" s="1">
        <v>2877826753.48</v>
      </c>
      <c r="T1374" s="1">
        <v>0</v>
      </c>
      <c r="U1374" s="2" t="s">
        <v>0</v>
      </c>
      <c r="V1374" s="1">
        <v>0</v>
      </c>
      <c r="W1374" s="1">
        <v>568840142.5</v>
      </c>
      <c r="X1374" s="2" t="s">
        <v>0</v>
      </c>
      <c r="Y1374" s="1">
        <v>91014422.799999997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41" t="s">
        <v>1</v>
      </c>
      <c r="AN1374" s="2" t="s">
        <v>1</v>
      </c>
      <c r="AO1374" s="141" t="s">
        <v>1</v>
      </c>
      <c r="AP1374" s="2" t="s">
        <v>1</v>
      </c>
      <c r="AQ1374" s="4">
        <v>0</v>
      </c>
    </row>
    <row r="1375" spans="1:44" ht="15" customHeight="1" x14ac:dyDescent="0.25">
      <c r="A1375" s="2" t="s">
        <v>382</v>
      </c>
      <c r="B1375" s="47">
        <v>44396</v>
      </c>
      <c r="C1375" s="2" t="s">
        <v>6</v>
      </c>
      <c r="D1375" s="2" t="s">
        <v>24</v>
      </c>
      <c r="E1375" s="2" t="s">
        <v>194</v>
      </c>
      <c r="F1375" s="2" t="s">
        <v>1089</v>
      </c>
      <c r="G1375" s="2" t="s">
        <v>3</v>
      </c>
      <c r="H1375" s="2" t="s">
        <v>3900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</v>
      </c>
      <c r="P1375" s="2" t="s">
        <v>1</v>
      </c>
      <c r="Q1375" s="1">
        <v>457688994.24000001</v>
      </c>
      <c r="R1375" s="1">
        <v>0</v>
      </c>
      <c r="S1375" s="1">
        <v>334841353</v>
      </c>
      <c r="T1375" s="1">
        <v>0</v>
      </c>
      <c r="U1375" s="2" t="s">
        <v>0</v>
      </c>
      <c r="V1375" s="1">
        <v>0</v>
      </c>
      <c r="W1375" s="1">
        <v>105903139</v>
      </c>
      <c r="X1375" s="2" t="s">
        <v>9</v>
      </c>
      <c r="Y1375" s="1">
        <v>16944502.240000002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41" t="s">
        <v>1</v>
      </c>
      <c r="AN1375" s="2" t="s">
        <v>1</v>
      </c>
      <c r="AO1375" s="141" t="s">
        <v>1</v>
      </c>
      <c r="AP1375" s="2" t="s">
        <v>1</v>
      </c>
      <c r="AQ1375" s="4">
        <v>0</v>
      </c>
    </row>
    <row r="1376" spans="1:44" ht="15" customHeight="1" x14ac:dyDescent="0.25">
      <c r="A1376" s="2" t="s">
        <v>383</v>
      </c>
      <c r="B1376" s="47">
        <v>44396</v>
      </c>
      <c r="C1376" s="2" t="s">
        <v>6</v>
      </c>
      <c r="D1376" s="2" t="s">
        <v>24</v>
      </c>
      <c r="E1376" s="2" t="s">
        <v>194</v>
      </c>
      <c r="F1376" s="2" t="s">
        <v>1089</v>
      </c>
      <c r="G1376" s="2" t="s">
        <v>3</v>
      </c>
      <c r="H1376" s="2" t="s">
        <v>3901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972829564.77999997</v>
      </c>
      <c r="R1376" s="1">
        <v>0</v>
      </c>
      <c r="S1376" s="1">
        <v>687798531.5</v>
      </c>
      <c r="T1376" s="1">
        <v>0</v>
      </c>
      <c r="U1376" s="2" t="s">
        <v>0</v>
      </c>
      <c r="V1376" s="1">
        <v>0</v>
      </c>
      <c r="W1376" s="1">
        <v>245716408</v>
      </c>
      <c r="X1376" s="2" t="s">
        <v>9</v>
      </c>
      <c r="Y1376" s="1">
        <v>39314625.280000001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41" t="s">
        <v>1</v>
      </c>
      <c r="AN1376" s="2" t="s">
        <v>1</v>
      </c>
      <c r="AO1376" s="141" t="s">
        <v>1</v>
      </c>
      <c r="AP1376" s="2" t="s">
        <v>1</v>
      </c>
      <c r="AQ1376" s="4">
        <v>0</v>
      </c>
    </row>
    <row r="1377" spans="1:44" ht="15" customHeight="1" x14ac:dyDescent="0.25">
      <c r="A1377" s="2" t="s">
        <v>384</v>
      </c>
      <c r="B1377" s="47">
        <v>44396</v>
      </c>
      <c r="C1377" s="2" t="s">
        <v>6</v>
      </c>
      <c r="D1377" s="2" t="s">
        <v>22</v>
      </c>
      <c r="E1377" s="2" t="s">
        <v>192</v>
      </c>
      <c r="F1377" s="2" t="s">
        <v>3902</v>
      </c>
      <c r="G1377" s="2" t="s">
        <v>3</v>
      </c>
      <c r="H1377" s="2" t="s">
        <v>3903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1">
        <v>573100621.85000002</v>
      </c>
      <c r="R1377" s="1">
        <v>0</v>
      </c>
      <c r="S1377" s="1">
        <v>492252815.25</v>
      </c>
      <c r="T1377" s="1">
        <v>0</v>
      </c>
      <c r="U1377" s="2" t="s">
        <v>0</v>
      </c>
      <c r="V1377" s="1">
        <v>0</v>
      </c>
      <c r="W1377" s="1">
        <v>69696385</v>
      </c>
      <c r="X1377" s="2" t="s">
        <v>9</v>
      </c>
      <c r="Y1377" s="1">
        <v>11151421.6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41" t="s">
        <v>1</v>
      </c>
      <c r="AN1377" s="2" t="s">
        <v>1</v>
      </c>
      <c r="AO1377" s="141" t="s">
        <v>1</v>
      </c>
      <c r="AP1377" s="2" t="s">
        <v>1</v>
      </c>
      <c r="AQ1377" s="4">
        <v>0</v>
      </c>
    </row>
    <row r="1378" spans="1:44" ht="15" customHeight="1" x14ac:dyDescent="0.25">
      <c r="A1378" s="2" t="s">
        <v>399</v>
      </c>
      <c r="B1378" s="47">
        <v>44396</v>
      </c>
      <c r="C1378" s="2" t="s">
        <v>27</v>
      </c>
      <c r="D1378" s="2" t="s">
        <v>901</v>
      </c>
      <c r="E1378" s="2" t="s">
        <v>905</v>
      </c>
      <c r="F1378" s="2" t="s">
        <v>3904</v>
      </c>
      <c r="G1378" s="2" t="s">
        <v>3</v>
      </c>
      <c r="H1378" s="2" t="s">
        <v>3905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3906</v>
      </c>
      <c r="P1378" s="2" t="s">
        <v>997</v>
      </c>
      <c r="Q1378" s="1">
        <v>9568840</v>
      </c>
      <c r="R1378" s="1">
        <v>0</v>
      </c>
      <c r="S1378" s="1">
        <v>0</v>
      </c>
      <c r="T1378" s="1">
        <v>8249000</v>
      </c>
      <c r="U1378" s="2" t="s">
        <v>9</v>
      </c>
      <c r="V1378" s="1">
        <v>1319840</v>
      </c>
      <c r="W1378" s="1">
        <v>0</v>
      </c>
      <c r="X1378" s="2" t="s">
        <v>0</v>
      </c>
      <c r="Y1378" s="1">
        <v>0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41" t="s">
        <v>1</v>
      </c>
      <c r="AN1378" s="2" t="s">
        <v>1</v>
      </c>
      <c r="AO1378" s="141" t="s">
        <v>1</v>
      </c>
      <c r="AP1378" s="2" t="s">
        <v>1</v>
      </c>
      <c r="AQ1378" s="4">
        <v>0</v>
      </c>
    </row>
    <row r="1379" spans="1:44" ht="15" customHeight="1" x14ac:dyDescent="0.25">
      <c r="A1379" s="2" t="s">
        <v>400</v>
      </c>
      <c r="B1379" s="47">
        <v>44396</v>
      </c>
      <c r="C1379" s="2" t="s">
        <v>27</v>
      </c>
      <c r="D1379" s="2" t="s">
        <v>901</v>
      </c>
      <c r="E1379" s="2" t="s">
        <v>905</v>
      </c>
      <c r="F1379" s="2" t="s">
        <v>3907</v>
      </c>
      <c r="G1379" s="2" t="s">
        <v>3</v>
      </c>
      <c r="H1379" s="2" t="s">
        <v>3908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2</v>
      </c>
      <c r="P1379" s="2" t="s">
        <v>1</v>
      </c>
      <c r="Q1379" s="1">
        <v>21982928</v>
      </c>
      <c r="R1379" s="1">
        <v>0</v>
      </c>
      <c r="S1379" s="1">
        <v>0</v>
      </c>
      <c r="T1379" s="1">
        <v>0</v>
      </c>
      <c r="U1379" s="2" t="s">
        <v>0</v>
      </c>
      <c r="V1379" s="1">
        <v>0</v>
      </c>
      <c r="W1379" s="1">
        <v>18950800</v>
      </c>
      <c r="X1379" s="2" t="s">
        <v>9</v>
      </c>
      <c r="Y1379" s="1">
        <v>3032128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41" t="s">
        <v>1</v>
      </c>
      <c r="AN1379" s="2" t="s">
        <v>1</v>
      </c>
      <c r="AO1379" s="141" t="s">
        <v>1</v>
      </c>
      <c r="AP1379" s="2" t="s">
        <v>1</v>
      </c>
      <c r="AQ1379" s="4">
        <v>0</v>
      </c>
    </row>
    <row r="1380" spans="1:44" ht="15" customHeight="1" x14ac:dyDescent="0.25">
      <c r="A1380" s="2" t="s">
        <v>401</v>
      </c>
      <c r="B1380" s="47">
        <v>44396</v>
      </c>
      <c r="C1380" s="2" t="s">
        <v>27</v>
      </c>
      <c r="D1380" s="2" t="s">
        <v>901</v>
      </c>
      <c r="E1380" s="2" t="s">
        <v>905</v>
      </c>
      <c r="F1380" s="2" t="s">
        <v>3904</v>
      </c>
      <c r="G1380" s="2" t="s">
        <v>3</v>
      </c>
      <c r="H1380" s="2" t="s">
        <v>3909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3910</v>
      </c>
      <c r="P1380" s="2" t="s">
        <v>3911</v>
      </c>
      <c r="Q1380" s="1">
        <v>3810600</v>
      </c>
      <c r="R1380" s="1">
        <v>0</v>
      </c>
      <c r="S1380" s="1">
        <v>0</v>
      </c>
      <c r="T1380" s="1">
        <v>0</v>
      </c>
      <c r="U1380" s="2" t="s">
        <v>0</v>
      </c>
      <c r="V1380" s="1">
        <v>0</v>
      </c>
      <c r="W1380" s="1">
        <v>3285000</v>
      </c>
      <c r="X1380" s="2" t="s">
        <v>9</v>
      </c>
      <c r="Y1380" s="1">
        <v>525600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41" t="s">
        <v>1</v>
      </c>
      <c r="AN1380" s="2" t="s">
        <v>1</v>
      </c>
      <c r="AO1380" s="141" t="s">
        <v>1</v>
      </c>
      <c r="AP1380" s="2" t="s">
        <v>1</v>
      </c>
      <c r="AQ1380" s="4">
        <v>0</v>
      </c>
    </row>
    <row r="1381" spans="1:44" ht="15" customHeight="1" x14ac:dyDescent="0.25">
      <c r="A1381" s="2" t="s">
        <v>402</v>
      </c>
      <c r="B1381" s="47">
        <v>44396</v>
      </c>
      <c r="C1381" s="2" t="s">
        <v>6</v>
      </c>
      <c r="D1381" s="2" t="s">
        <v>901</v>
      </c>
      <c r="E1381" s="2" t="s">
        <v>902</v>
      </c>
      <c r="F1381" s="2" t="s">
        <v>907</v>
      </c>
      <c r="G1381" s="2" t="s">
        <v>3</v>
      </c>
      <c r="H1381" s="2" t="s">
        <v>3912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1">
        <v>3311007990.7700009</v>
      </c>
      <c r="R1381" s="1">
        <v>0</v>
      </c>
      <c r="S1381" s="1">
        <v>2532616558.25</v>
      </c>
      <c r="T1381" s="1">
        <v>0</v>
      </c>
      <c r="U1381" s="2" t="s">
        <v>0</v>
      </c>
      <c r="V1381" s="1">
        <v>0</v>
      </c>
      <c r="W1381" s="1">
        <v>671027097</v>
      </c>
      <c r="X1381" s="2" t="s">
        <v>9</v>
      </c>
      <c r="Y1381" s="1">
        <v>107364335.52000001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41" t="s">
        <v>1</v>
      </c>
      <c r="AN1381" s="2" t="s">
        <v>1</v>
      </c>
      <c r="AO1381" s="141" t="s">
        <v>1</v>
      </c>
      <c r="AP1381" s="2" t="s">
        <v>1</v>
      </c>
      <c r="AQ1381" s="4">
        <v>0</v>
      </c>
    </row>
    <row r="1382" spans="1:44" ht="15" customHeight="1" x14ac:dyDescent="0.25">
      <c r="A1382" s="2" t="s">
        <v>403</v>
      </c>
      <c r="B1382" s="47">
        <v>44396</v>
      </c>
      <c r="C1382" s="2" t="s">
        <v>6</v>
      </c>
      <c r="D1382" s="2" t="s">
        <v>19</v>
      </c>
      <c r="E1382" s="2" t="s">
        <v>185</v>
      </c>
      <c r="F1382" s="2" t="s">
        <v>1110</v>
      </c>
      <c r="G1382" s="2" t="s">
        <v>3</v>
      </c>
      <c r="H1382" s="2" t="s">
        <v>3786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0</v>
      </c>
      <c r="R1382" s="1">
        <v>0</v>
      </c>
      <c r="S1382" s="1">
        <v>0</v>
      </c>
      <c r="T1382" s="1">
        <v>0</v>
      </c>
      <c r="U1382" s="2" t="s">
        <v>0</v>
      </c>
      <c r="V1382" s="1">
        <v>0</v>
      </c>
      <c r="W1382" s="1">
        <v>0</v>
      </c>
      <c r="X1382" s="2" t="s">
        <v>9</v>
      </c>
      <c r="Y1382" s="1">
        <v>0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41" t="s">
        <v>1</v>
      </c>
      <c r="AN1382" s="2" t="s">
        <v>1</v>
      </c>
      <c r="AO1382" s="141" t="s">
        <v>1</v>
      </c>
      <c r="AP1382" s="2" t="s">
        <v>1</v>
      </c>
      <c r="AQ1382" s="4">
        <v>0</v>
      </c>
    </row>
    <row r="1383" spans="1:44" ht="15" customHeight="1" x14ac:dyDescent="0.25">
      <c r="A1383" s="2" t="s">
        <v>404</v>
      </c>
      <c r="B1383" s="47">
        <v>44396</v>
      </c>
      <c r="C1383" s="2" t="s">
        <v>6</v>
      </c>
      <c r="D1383" s="2" t="s">
        <v>17</v>
      </c>
      <c r="E1383" s="2" t="s">
        <v>183</v>
      </c>
      <c r="F1383" s="2" t="s">
        <v>3913</v>
      </c>
      <c r="G1383" s="2" t="s">
        <v>3</v>
      </c>
      <c r="H1383" s="2" t="s">
        <v>3914</v>
      </c>
      <c r="I1383" s="1"/>
      <c r="J1383" s="1" t="s">
        <v>1</v>
      </c>
      <c r="K1383" s="1"/>
      <c r="L1383" s="1"/>
      <c r="M1383" s="1">
        <v>66059916.280000001</v>
      </c>
      <c r="N1383" s="2" t="s">
        <v>12</v>
      </c>
      <c r="O1383" s="2" t="s">
        <v>98</v>
      </c>
      <c r="P1383" s="2"/>
      <c r="Q1383" s="1">
        <v>0</v>
      </c>
      <c r="R1383" s="1">
        <v>0</v>
      </c>
      <c r="S1383" s="1">
        <v>0</v>
      </c>
      <c r="T1383" s="1">
        <v>0</v>
      </c>
      <c r="U1383" s="2" t="s">
        <v>0</v>
      </c>
      <c r="V1383" s="1">
        <v>0</v>
      </c>
      <c r="W1383" s="1">
        <v>0</v>
      </c>
      <c r="X1383" s="2" t="s">
        <v>9</v>
      </c>
      <c r="Y1383" s="1">
        <v>0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41" t="s">
        <v>1</v>
      </c>
      <c r="AN1383" s="2" t="s">
        <v>1</v>
      </c>
      <c r="AO1383" s="141" t="s">
        <v>1</v>
      </c>
      <c r="AP1383" s="2" t="s">
        <v>1</v>
      </c>
      <c r="AQ1383" s="4">
        <v>0</v>
      </c>
    </row>
    <row r="1384" spans="1:44" ht="15" customHeight="1" x14ac:dyDescent="0.25">
      <c r="A1384" s="2" t="s">
        <v>405</v>
      </c>
      <c r="B1384" s="47">
        <v>44396</v>
      </c>
      <c r="C1384" s="2" t="s">
        <v>6</v>
      </c>
      <c r="D1384" s="2" t="s">
        <v>14</v>
      </c>
      <c r="E1384" s="2" t="s">
        <v>181</v>
      </c>
      <c r="F1384" s="2" t="s">
        <v>3915</v>
      </c>
      <c r="G1384" s="2" t="s">
        <v>3</v>
      </c>
      <c r="H1384" s="2" t="s">
        <v>3916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1101330262.1900001</v>
      </c>
      <c r="R1384" s="1">
        <v>0</v>
      </c>
      <c r="S1384" s="1">
        <v>996428678.19000006</v>
      </c>
      <c r="T1384" s="1">
        <v>0</v>
      </c>
      <c r="U1384" s="2" t="s">
        <v>0</v>
      </c>
      <c r="V1384" s="1">
        <v>0</v>
      </c>
      <c r="W1384" s="1">
        <v>90432400</v>
      </c>
      <c r="X1384" s="2" t="s">
        <v>0</v>
      </c>
      <c r="Y1384" s="1">
        <v>14469184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141" t="s">
        <v>1</v>
      </c>
      <c r="AN1384" s="2" t="s">
        <v>1</v>
      </c>
      <c r="AO1384" s="141" t="s">
        <v>1</v>
      </c>
      <c r="AP1384" s="2" t="s">
        <v>1</v>
      </c>
      <c r="AQ1384" s="101">
        <v>0</v>
      </c>
      <c r="AR1384" s="7"/>
    </row>
    <row r="1385" spans="1:44" ht="15" customHeight="1" x14ac:dyDescent="0.25">
      <c r="A1385" s="2" t="s">
        <v>406</v>
      </c>
      <c r="B1385" s="46">
        <v>44396</v>
      </c>
      <c r="C1385" s="2" t="s">
        <v>6</v>
      </c>
      <c r="D1385" s="2" t="s">
        <v>14</v>
      </c>
      <c r="E1385" s="2" t="s">
        <v>181</v>
      </c>
      <c r="F1385" s="59" t="s">
        <v>3915</v>
      </c>
      <c r="G1385" s="2" t="s">
        <v>3</v>
      </c>
      <c r="H1385" s="2" t="s">
        <v>3917</v>
      </c>
      <c r="I1385" s="2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563075860.66000009</v>
      </c>
      <c r="R1385" s="1">
        <v>0</v>
      </c>
      <c r="S1385" s="1">
        <v>527204142.46000004</v>
      </c>
      <c r="T1385" s="1">
        <v>0</v>
      </c>
      <c r="U1385" s="2" t="s">
        <v>0</v>
      </c>
      <c r="V1385" s="1">
        <v>0</v>
      </c>
      <c r="W1385" s="1">
        <v>30923895</v>
      </c>
      <c r="X1385" s="2" t="s">
        <v>0</v>
      </c>
      <c r="Y1385" s="1">
        <v>4947823.2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140" t="s">
        <v>0</v>
      </c>
      <c r="AK1385" s="1">
        <v>0</v>
      </c>
      <c r="AL1385" s="1">
        <v>0</v>
      </c>
      <c r="AM1385" s="140" t="s">
        <v>1</v>
      </c>
      <c r="AN1385" s="140" t="s">
        <v>1</v>
      </c>
      <c r="AO1385" s="140" t="s">
        <v>1</v>
      </c>
      <c r="AP1385" s="140" t="s">
        <v>1</v>
      </c>
      <c r="AQ1385" s="101">
        <v>0</v>
      </c>
      <c r="AR1385" s="7"/>
    </row>
    <row r="1386" spans="1:44" ht="15" customHeight="1" x14ac:dyDescent="0.25">
      <c r="A1386" s="2" t="s">
        <v>414</v>
      </c>
      <c r="B1386" s="46">
        <v>44396</v>
      </c>
      <c r="C1386" s="2" t="s">
        <v>6</v>
      </c>
      <c r="D1386" s="2" t="s">
        <v>14</v>
      </c>
      <c r="E1386" s="2" t="s">
        <v>181</v>
      </c>
      <c r="F1386" s="59" t="s">
        <v>3918</v>
      </c>
      <c r="G1386" s="2" t="s">
        <v>3</v>
      </c>
      <c r="H1386" s="2" t="s">
        <v>3919</v>
      </c>
      <c r="I1386" s="2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3920</v>
      </c>
      <c r="P1386" s="2" t="s">
        <v>3921</v>
      </c>
      <c r="Q1386" s="1">
        <v>13709400</v>
      </c>
      <c r="R1386" s="1">
        <v>0</v>
      </c>
      <c r="S1386" s="1">
        <v>13709400</v>
      </c>
      <c r="T1386" s="1">
        <v>0</v>
      </c>
      <c r="U1386" s="2" t="s">
        <v>0</v>
      </c>
      <c r="V1386" s="1">
        <v>0</v>
      </c>
      <c r="W1386" s="1">
        <v>0</v>
      </c>
      <c r="X1386" s="2" t="s">
        <v>0</v>
      </c>
      <c r="Y1386" s="1">
        <v>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140" t="s">
        <v>0</v>
      </c>
      <c r="AK1386" s="1">
        <v>0</v>
      </c>
      <c r="AL1386" s="1">
        <v>0</v>
      </c>
      <c r="AM1386" s="140" t="s">
        <v>1</v>
      </c>
      <c r="AN1386" s="140" t="s">
        <v>1</v>
      </c>
      <c r="AO1386" s="140" t="s">
        <v>1</v>
      </c>
      <c r="AP1386" s="140" t="s">
        <v>1</v>
      </c>
      <c r="AQ1386" s="101">
        <v>0</v>
      </c>
      <c r="AR1386" s="7"/>
    </row>
    <row r="1387" spans="1:44" ht="15" customHeight="1" x14ac:dyDescent="0.25">
      <c r="A1387" s="2" t="s">
        <v>415</v>
      </c>
      <c r="B1387" s="47">
        <v>44396</v>
      </c>
      <c r="C1387" s="2" t="s">
        <v>6</v>
      </c>
      <c r="D1387" s="2" t="s">
        <v>10</v>
      </c>
      <c r="E1387" s="2" t="s">
        <v>178</v>
      </c>
      <c r="F1387" s="2" t="s">
        <v>3922</v>
      </c>
      <c r="G1387" s="2" t="s">
        <v>3</v>
      </c>
      <c r="H1387" s="2" t="s">
        <v>3923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240028081</v>
      </c>
      <c r="R1387" s="1">
        <v>0</v>
      </c>
      <c r="S1387" s="1">
        <v>157682175</v>
      </c>
      <c r="T1387" s="1">
        <v>0</v>
      </c>
      <c r="U1387" s="2" t="s">
        <v>0</v>
      </c>
      <c r="V1387" s="1">
        <v>0</v>
      </c>
      <c r="W1387" s="1">
        <v>70987850</v>
      </c>
      <c r="X1387" s="2" t="s">
        <v>9</v>
      </c>
      <c r="Y1387" s="1">
        <v>11358056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41" t="s">
        <v>1</v>
      </c>
      <c r="AN1387" s="2" t="s">
        <v>1</v>
      </c>
      <c r="AO1387" s="141" t="s">
        <v>1</v>
      </c>
      <c r="AP1387" s="2" t="s">
        <v>1</v>
      </c>
      <c r="AQ1387" s="4">
        <v>0</v>
      </c>
    </row>
    <row r="1388" spans="1:44" ht="15" customHeight="1" x14ac:dyDescent="0.25">
      <c r="A1388" s="2" t="s">
        <v>416</v>
      </c>
      <c r="B1388" s="47">
        <v>44396</v>
      </c>
      <c r="C1388" s="2" t="s">
        <v>6</v>
      </c>
      <c r="D1388" s="2" t="s">
        <v>278</v>
      </c>
      <c r="E1388" s="2" t="s">
        <v>202</v>
      </c>
      <c r="F1388" s="2" t="s">
        <v>3924</v>
      </c>
      <c r="G1388" s="2" t="s">
        <v>3</v>
      </c>
      <c r="H1388" s="2" t="s">
        <v>3925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397989782.64999998</v>
      </c>
      <c r="R1388" s="1">
        <v>0</v>
      </c>
      <c r="S1388" s="1">
        <v>373256448.25</v>
      </c>
      <c r="T1388" s="1">
        <v>0</v>
      </c>
      <c r="U1388" s="2" t="s">
        <v>0</v>
      </c>
      <c r="V1388" s="1">
        <v>0</v>
      </c>
      <c r="W1388" s="1">
        <v>21321840</v>
      </c>
      <c r="X1388" s="2" t="s">
        <v>0</v>
      </c>
      <c r="Y1388" s="1">
        <v>3411494.4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41" t="s">
        <v>1</v>
      </c>
      <c r="AN1388" s="2" t="s">
        <v>1</v>
      </c>
      <c r="AO1388" s="141" t="s">
        <v>1</v>
      </c>
      <c r="AP1388" s="2" t="s">
        <v>1</v>
      </c>
      <c r="AQ1388" s="4">
        <v>0</v>
      </c>
    </row>
    <row r="1389" spans="1:44" ht="15" customHeight="1" x14ac:dyDescent="0.25">
      <c r="A1389" s="2" t="s">
        <v>417</v>
      </c>
      <c r="B1389" s="47">
        <v>44396</v>
      </c>
      <c r="C1389" s="2" t="s">
        <v>6</v>
      </c>
      <c r="D1389" s="2" t="s">
        <v>7</v>
      </c>
      <c r="E1389" s="2" t="s">
        <v>736</v>
      </c>
      <c r="F1389" s="2" t="s">
        <v>3926</v>
      </c>
      <c r="G1389" s="2" t="s">
        <v>3</v>
      </c>
      <c r="H1389" s="2" t="s">
        <v>3927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305555152</v>
      </c>
      <c r="R1389" s="1">
        <v>0</v>
      </c>
      <c r="S1389" s="1">
        <v>144707000</v>
      </c>
      <c r="T1389" s="1">
        <v>0</v>
      </c>
      <c r="U1389" s="2" t="s">
        <v>0</v>
      </c>
      <c r="V1389" s="1">
        <v>0</v>
      </c>
      <c r="W1389" s="1">
        <v>138662200</v>
      </c>
      <c r="X1389" s="2" t="s">
        <v>0</v>
      </c>
      <c r="Y1389" s="1">
        <v>22185952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41" t="s">
        <v>1</v>
      </c>
      <c r="AN1389" s="2" t="s">
        <v>1</v>
      </c>
      <c r="AO1389" s="141" t="s">
        <v>1</v>
      </c>
      <c r="AP1389" s="2" t="s">
        <v>1</v>
      </c>
      <c r="AQ1389" s="4">
        <v>0</v>
      </c>
    </row>
    <row r="1390" spans="1:44" ht="15" customHeight="1" x14ac:dyDescent="0.25">
      <c r="A1390" s="2" t="s">
        <v>418</v>
      </c>
      <c r="B1390" s="47">
        <v>44396</v>
      </c>
      <c r="C1390" s="2" t="s">
        <v>6</v>
      </c>
      <c r="D1390" s="2" t="s">
        <v>5</v>
      </c>
      <c r="E1390" s="2" t="s">
        <v>175</v>
      </c>
      <c r="F1390" s="2" t="s">
        <v>1254</v>
      </c>
      <c r="G1390" s="2" t="s">
        <v>13</v>
      </c>
      <c r="H1390" s="2" t="s">
        <v>1</v>
      </c>
      <c r="I1390" s="1" t="s">
        <v>952</v>
      </c>
      <c r="J1390" s="1" t="s">
        <v>1</v>
      </c>
      <c r="K1390" s="1" t="s">
        <v>3928</v>
      </c>
      <c r="L1390" s="1" t="s">
        <v>3749</v>
      </c>
      <c r="M1390" s="1">
        <v>29200000</v>
      </c>
      <c r="N1390" s="2" t="s">
        <v>12</v>
      </c>
      <c r="O1390" s="2" t="s">
        <v>3929</v>
      </c>
      <c r="P1390" s="2" t="s">
        <v>3930</v>
      </c>
      <c r="Q1390" s="1">
        <v>-29200000</v>
      </c>
      <c r="R1390" s="1">
        <v>0</v>
      </c>
      <c r="S1390" s="1">
        <v>-29200000</v>
      </c>
      <c r="T1390" s="1">
        <v>0</v>
      </c>
      <c r="U1390" s="2" t="s">
        <v>0</v>
      </c>
      <c r="V1390" s="1">
        <v>0</v>
      </c>
      <c r="W1390" s="1">
        <v>0</v>
      </c>
      <c r="X1390" s="2" t="s">
        <v>0</v>
      </c>
      <c r="Y1390" s="1">
        <v>0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41" t="s">
        <v>1</v>
      </c>
      <c r="AN1390" s="2" t="s">
        <v>1</v>
      </c>
      <c r="AO1390" s="141" t="s">
        <v>1</v>
      </c>
      <c r="AP1390" s="2" t="s">
        <v>1</v>
      </c>
      <c r="AQ1390" s="4">
        <v>0</v>
      </c>
    </row>
    <row r="1391" spans="1:44" ht="15" customHeight="1" x14ac:dyDescent="0.25">
      <c r="A1391" s="2" t="s">
        <v>419</v>
      </c>
      <c r="B1391" s="47">
        <v>44396</v>
      </c>
      <c r="C1391" s="2" t="s">
        <v>6</v>
      </c>
      <c r="D1391" s="2" t="s">
        <v>5</v>
      </c>
      <c r="E1391" s="2" t="s">
        <v>175</v>
      </c>
      <c r="F1391" s="2" t="s">
        <v>1254</v>
      </c>
      <c r="G1391" s="2" t="s">
        <v>3</v>
      </c>
      <c r="H1391" s="2" t="s">
        <v>3931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1">
        <v>61662254</v>
      </c>
      <c r="R1391" s="1">
        <v>0</v>
      </c>
      <c r="S1391" s="1">
        <v>29352600</v>
      </c>
      <c r="T1391" s="1">
        <v>0</v>
      </c>
      <c r="U1391" s="2" t="s">
        <v>0</v>
      </c>
      <c r="V1391" s="1">
        <v>0</v>
      </c>
      <c r="W1391" s="1">
        <v>27853150</v>
      </c>
      <c r="X1391" s="2" t="s">
        <v>9</v>
      </c>
      <c r="Y1391" s="1">
        <v>4456504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41" t="s">
        <v>1</v>
      </c>
      <c r="AN1391" s="2" t="s">
        <v>1</v>
      </c>
      <c r="AO1391" s="141" t="s">
        <v>1</v>
      </c>
      <c r="AP1391" s="2" t="s">
        <v>1</v>
      </c>
      <c r="AQ1391" s="4">
        <v>0</v>
      </c>
    </row>
    <row r="1392" spans="1:44" ht="15" customHeight="1" x14ac:dyDescent="0.25">
      <c r="A1392" s="2" t="s">
        <v>420</v>
      </c>
      <c r="B1392" s="47">
        <v>44396</v>
      </c>
      <c r="C1392" s="2" t="s">
        <v>6</v>
      </c>
      <c r="D1392" s="2" t="s">
        <v>1245</v>
      </c>
      <c r="E1392" s="2" t="s">
        <v>1246</v>
      </c>
      <c r="F1392" s="2" t="s">
        <v>3932</v>
      </c>
      <c r="G1392" s="2" t="s">
        <v>3</v>
      </c>
      <c r="H1392" s="2" t="s">
        <v>3933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2328</v>
      </c>
      <c r="P1392" s="2" t="s">
        <v>2329</v>
      </c>
      <c r="Q1392" s="1">
        <v>3431000</v>
      </c>
      <c r="R1392" s="1">
        <v>0</v>
      </c>
      <c r="S1392" s="1">
        <v>3431000</v>
      </c>
      <c r="T1392" s="1">
        <v>0</v>
      </c>
      <c r="U1392" s="2" t="s">
        <v>0</v>
      </c>
      <c r="V1392" s="1">
        <v>0</v>
      </c>
      <c r="W1392" s="1">
        <v>0</v>
      </c>
      <c r="X1392" s="2" t="s">
        <v>0</v>
      </c>
      <c r="Y1392" s="1">
        <v>0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41" t="s">
        <v>1</v>
      </c>
      <c r="AN1392" s="2" t="s">
        <v>1</v>
      </c>
      <c r="AO1392" s="141" t="s">
        <v>1</v>
      </c>
      <c r="AP1392" s="2" t="s">
        <v>1</v>
      </c>
      <c r="AQ1392" s="4">
        <v>0</v>
      </c>
    </row>
    <row r="1393" spans="1:43" ht="15" customHeight="1" x14ac:dyDescent="0.25">
      <c r="A1393" s="2" t="s">
        <v>421</v>
      </c>
      <c r="B1393" s="47">
        <v>44396</v>
      </c>
      <c r="C1393" s="2" t="s">
        <v>6</v>
      </c>
      <c r="D1393" s="2" t="s">
        <v>1245</v>
      </c>
      <c r="E1393" s="2" t="s">
        <v>1246</v>
      </c>
      <c r="F1393" s="2" t="s">
        <v>3932</v>
      </c>
      <c r="G1393" s="2" t="s">
        <v>3</v>
      </c>
      <c r="H1393" s="2" t="s">
        <v>3934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1375</v>
      </c>
      <c r="P1393" s="2" t="s">
        <v>1376</v>
      </c>
      <c r="Q1393" s="1">
        <v>7664180</v>
      </c>
      <c r="R1393" s="1">
        <v>0</v>
      </c>
      <c r="S1393" s="1">
        <v>7664180</v>
      </c>
      <c r="T1393" s="1">
        <v>0</v>
      </c>
      <c r="U1393" s="2" t="s">
        <v>0</v>
      </c>
      <c r="V1393" s="1">
        <v>0</v>
      </c>
      <c r="W1393" s="1">
        <v>0</v>
      </c>
      <c r="X1393" s="2" t="s">
        <v>0</v>
      </c>
      <c r="Y1393" s="1">
        <v>0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41" t="s">
        <v>1</v>
      </c>
      <c r="AN1393" s="2" t="s">
        <v>1</v>
      </c>
      <c r="AO1393" s="141" t="s">
        <v>1</v>
      </c>
      <c r="AP1393" s="2" t="s">
        <v>1</v>
      </c>
      <c r="AQ1393" s="4">
        <v>0</v>
      </c>
    </row>
    <row r="1394" spans="1:43" ht="15" customHeight="1" x14ac:dyDescent="0.25">
      <c r="A1394" s="2" t="s">
        <v>422</v>
      </c>
      <c r="B1394" s="47">
        <v>44396</v>
      </c>
      <c r="C1394" s="2" t="s">
        <v>6</v>
      </c>
      <c r="D1394" s="2" t="s">
        <v>1245</v>
      </c>
      <c r="E1394" s="2" t="s">
        <v>1246</v>
      </c>
      <c r="F1394" s="2" t="s">
        <v>3932</v>
      </c>
      <c r="G1394" s="2" t="s">
        <v>3</v>
      </c>
      <c r="H1394" s="2" t="s">
        <v>3935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3936</v>
      </c>
      <c r="P1394" s="2" t="s">
        <v>3937</v>
      </c>
      <c r="Q1394" s="1">
        <v>7792750</v>
      </c>
      <c r="R1394" s="1">
        <v>0</v>
      </c>
      <c r="S1394" s="1">
        <v>7792750</v>
      </c>
      <c r="T1394" s="1">
        <v>0</v>
      </c>
      <c r="U1394" s="2" t="s">
        <v>0</v>
      </c>
      <c r="V1394" s="1">
        <v>0</v>
      </c>
      <c r="W1394" s="1">
        <v>0</v>
      </c>
      <c r="X1394" s="2" t="s">
        <v>0</v>
      </c>
      <c r="Y1394" s="1">
        <v>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41" t="s">
        <v>1</v>
      </c>
      <c r="AN1394" s="2" t="s">
        <v>1</v>
      </c>
      <c r="AO1394" s="141" t="s">
        <v>1</v>
      </c>
      <c r="AP1394" s="2" t="s">
        <v>1</v>
      </c>
      <c r="AQ1394" s="4">
        <v>0</v>
      </c>
    </row>
    <row r="1395" spans="1:43" ht="15" customHeight="1" x14ac:dyDescent="0.25">
      <c r="A1395" s="2" t="s">
        <v>423</v>
      </c>
      <c r="B1395" s="47">
        <v>44396</v>
      </c>
      <c r="C1395" s="2" t="s">
        <v>6</v>
      </c>
      <c r="D1395" s="2" t="s">
        <v>1245</v>
      </c>
      <c r="E1395" s="2" t="s">
        <v>1246</v>
      </c>
      <c r="F1395" s="2" t="s">
        <v>3932</v>
      </c>
      <c r="G1395" s="2" t="s">
        <v>3</v>
      </c>
      <c r="H1395" s="2" t="s">
        <v>3938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60566835.5</v>
      </c>
      <c r="R1395" s="1">
        <v>0</v>
      </c>
      <c r="S1395" s="1">
        <v>60566835.5</v>
      </c>
      <c r="T1395" s="1">
        <v>0</v>
      </c>
      <c r="U1395" s="2" t="s">
        <v>0</v>
      </c>
      <c r="V1395" s="1">
        <v>0</v>
      </c>
      <c r="W1395" s="1">
        <v>0</v>
      </c>
      <c r="X1395" s="2" t="s">
        <v>0</v>
      </c>
      <c r="Y1395" s="1">
        <v>0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41" t="s">
        <v>1</v>
      </c>
      <c r="AN1395" s="2" t="s">
        <v>1</v>
      </c>
      <c r="AO1395" s="141" t="s">
        <v>1</v>
      </c>
      <c r="AP1395" s="2" t="s">
        <v>1</v>
      </c>
      <c r="AQ1395" s="4">
        <v>0</v>
      </c>
    </row>
    <row r="1396" spans="1:43" ht="15" customHeight="1" x14ac:dyDescent="0.25">
      <c r="A1396" s="2" t="s">
        <v>424</v>
      </c>
      <c r="B1396" s="47">
        <v>44396</v>
      </c>
      <c r="C1396" s="2" t="s">
        <v>6</v>
      </c>
      <c r="D1396" s="2" t="s">
        <v>1245</v>
      </c>
      <c r="E1396" s="2" t="s">
        <v>1246</v>
      </c>
      <c r="F1396" s="2" t="s">
        <v>3932</v>
      </c>
      <c r="G1396" s="2" t="s">
        <v>3</v>
      </c>
      <c r="H1396" s="2" t="s">
        <v>3939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1">
        <v>60971560</v>
      </c>
      <c r="R1396" s="1">
        <v>0</v>
      </c>
      <c r="S1396" s="1">
        <v>45327220</v>
      </c>
      <c r="T1396" s="1">
        <v>0</v>
      </c>
      <c r="U1396" s="2" t="s">
        <v>0</v>
      </c>
      <c r="V1396" s="1">
        <v>0</v>
      </c>
      <c r="W1396" s="1">
        <v>13486500</v>
      </c>
      <c r="X1396" s="2" t="s">
        <v>9</v>
      </c>
      <c r="Y1396" s="1">
        <v>2157840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41" t="s">
        <v>1</v>
      </c>
      <c r="AN1396" s="2" t="s">
        <v>1</v>
      </c>
      <c r="AO1396" s="141" t="s">
        <v>1</v>
      </c>
      <c r="AP1396" s="2" t="s">
        <v>1</v>
      </c>
      <c r="AQ1396" s="4">
        <v>0</v>
      </c>
    </row>
    <row r="1397" spans="1:43" ht="15" customHeight="1" x14ac:dyDescent="0.25">
      <c r="A1397" s="2" t="s">
        <v>425</v>
      </c>
      <c r="B1397" s="47">
        <v>44396</v>
      </c>
      <c r="C1397" s="2" t="s">
        <v>6</v>
      </c>
      <c r="D1397" s="2" t="s">
        <v>1245</v>
      </c>
      <c r="E1397" s="2" t="s">
        <v>1246</v>
      </c>
      <c r="F1397" s="2" t="s">
        <v>3932</v>
      </c>
      <c r="G1397" s="2" t="s">
        <v>3</v>
      </c>
      <c r="H1397" s="2" t="s">
        <v>3940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2</v>
      </c>
      <c r="P1397" s="2" t="s">
        <v>1</v>
      </c>
      <c r="Q1397" s="1">
        <v>8420915</v>
      </c>
      <c r="R1397" s="1">
        <v>0</v>
      </c>
      <c r="S1397" s="1">
        <v>8420915</v>
      </c>
      <c r="T1397" s="1">
        <v>0</v>
      </c>
      <c r="U1397" s="2" t="s">
        <v>0</v>
      </c>
      <c r="V1397" s="1">
        <v>0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41" t="s">
        <v>1</v>
      </c>
      <c r="AN1397" s="2" t="s">
        <v>1</v>
      </c>
      <c r="AO1397" s="141" t="s">
        <v>1</v>
      </c>
      <c r="AP1397" s="2" t="s">
        <v>1</v>
      </c>
      <c r="AQ1397" s="4">
        <v>0</v>
      </c>
    </row>
    <row r="1398" spans="1:43" ht="15" customHeight="1" x14ac:dyDescent="0.25">
      <c r="A1398" s="2" t="s">
        <v>426</v>
      </c>
      <c r="B1398" s="47">
        <v>44396</v>
      </c>
      <c r="C1398" s="2" t="s">
        <v>6</v>
      </c>
      <c r="D1398" s="2" t="s">
        <v>1245</v>
      </c>
      <c r="E1398" s="2" t="s">
        <v>1246</v>
      </c>
      <c r="F1398" s="2" t="s">
        <v>3932</v>
      </c>
      <c r="G1398" s="2" t="s">
        <v>3</v>
      </c>
      <c r="H1398" s="2" t="s">
        <v>3941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71214237.5</v>
      </c>
      <c r="R1398" s="1">
        <v>0</v>
      </c>
      <c r="S1398" s="1">
        <v>44891459.5</v>
      </c>
      <c r="T1398" s="1">
        <v>0</v>
      </c>
      <c r="U1398" s="2" t="s">
        <v>0</v>
      </c>
      <c r="V1398" s="1">
        <v>0</v>
      </c>
      <c r="W1398" s="1">
        <v>22692050</v>
      </c>
      <c r="X1398" s="2" t="s">
        <v>0</v>
      </c>
      <c r="Y1398" s="1">
        <v>3630728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41" t="s">
        <v>1</v>
      </c>
      <c r="AN1398" s="2" t="s">
        <v>1</v>
      </c>
      <c r="AO1398" s="141" t="s">
        <v>1</v>
      </c>
      <c r="AP1398" s="2" t="s">
        <v>1</v>
      </c>
      <c r="AQ1398" s="4">
        <v>0</v>
      </c>
    </row>
    <row r="1399" spans="1:43" ht="15" customHeight="1" x14ac:dyDescent="0.25">
      <c r="A1399" s="2" t="s">
        <v>427</v>
      </c>
      <c r="B1399" s="47">
        <v>44396</v>
      </c>
      <c r="C1399" s="2" t="s">
        <v>6</v>
      </c>
      <c r="D1399" s="2" t="s">
        <v>1245</v>
      </c>
      <c r="E1399" s="2" t="s">
        <v>1246</v>
      </c>
      <c r="F1399" s="2" t="s">
        <v>3932</v>
      </c>
      <c r="G1399" s="2" t="s">
        <v>3</v>
      </c>
      <c r="H1399" s="2" t="s">
        <v>3942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58722988.5</v>
      </c>
      <c r="R1399" s="1">
        <v>0</v>
      </c>
      <c r="S1399" s="1">
        <v>50576772.5</v>
      </c>
      <c r="T1399" s="1">
        <v>0</v>
      </c>
      <c r="U1399" s="2" t="s">
        <v>0</v>
      </c>
      <c r="V1399" s="1">
        <v>0</v>
      </c>
      <c r="W1399" s="1">
        <v>7022600</v>
      </c>
      <c r="X1399" s="2" t="s">
        <v>0</v>
      </c>
      <c r="Y1399" s="1">
        <v>1123616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41" t="s">
        <v>1</v>
      </c>
      <c r="AN1399" s="2" t="s">
        <v>1</v>
      </c>
      <c r="AO1399" s="141" t="s">
        <v>1</v>
      </c>
      <c r="AP1399" s="2" t="s">
        <v>1</v>
      </c>
      <c r="AQ1399" s="4">
        <v>0</v>
      </c>
    </row>
    <row r="1400" spans="1:43" ht="15" customHeight="1" x14ac:dyDescent="0.25">
      <c r="A1400" s="2" t="s">
        <v>428</v>
      </c>
      <c r="B1400" s="47">
        <v>44396</v>
      </c>
      <c r="C1400" s="2" t="s">
        <v>6</v>
      </c>
      <c r="D1400" s="2" t="s">
        <v>1245</v>
      </c>
      <c r="E1400" s="2" t="s">
        <v>1246</v>
      </c>
      <c r="F1400" s="2" t="s">
        <v>3932</v>
      </c>
      <c r="G1400" s="2" t="s">
        <v>3</v>
      </c>
      <c r="H1400" s="2" t="s">
        <v>3943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1">
        <v>17290232.5</v>
      </c>
      <c r="R1400" s="1">
        <v>0</v>
      </c>
      <c r="S1400" s="1">
        <v>11172102.5</v>
      </c>
      <c r="T1400" s="1">
        <v>0</v>
      </c>
      <c r="U1400" s="2" t="s">
        <v>0</v>
      </c>
      <c r="V1400" s="1">
        <v>0</v>
      </c>
      <c r="W1400" s="1">
        <v>5274250</v>
      </c>
      <c r="X1400" s="2" t="s">
        <v>9</v>
      </c>
      <c r="Y1400" s="1">
        <v>843880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41" t="s">
        <v>1</v>
      </c>
      <c r="AN1400" s="2" t="s">
        <v>1</v>
      </c>
      <c r="AO1400" s="141" t="s">
        <v>1</v>
      </c>
      <c r="AP1400" s="2" t="s">
        <v>1</v>
      </c>
      <c r="AQ1400" s="4">
        <v>0</v>
      </c>
    </row>
    <row r="1401" spans="1:43" ht="15" customHeight="1" x14ac:dyDescent="0.25">
      <c r="A1401" s="2" t="s">
        <v>429</v>
      </c>
      <c r="B1401" s="47">
        <v>44396</v>
      </c>
      <c r="C1401" s="2" t="s">
        <v>6</v>
      </c>
      <c r="D1401" s="2" t="s">
        <v>1245</v>
      </c>
      <c r="E1401" s="2" t="s">
        <v>1246</v>
      </c>
      <c r="F1401" s="2" t="s">
        <v>3932</v>
      </c>
      <c r="G1401" s="2" t="s">
        <v>3</v>
      </c>
      <c r="H1401" s="2" t="s">
        <v>3944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42841510</v>
      </c>
      <c r="R1401" s="1">
        <v>0</v>
      </c>
      <c r="S1401" s="1">
        <v>42841510</v>
      </c>
      <c r="T1401" s="1">
        <v>0</v>
      </c>
      <c r="U1401" s="2" t="s">
        <v>0</v>
      </c>
      <c r="V1401" s="1">
        <v>0</v>
      </c>
      <c r="W1401" s="1">
        <v>0</v>
      </c>
      <c r="X1401" s="2" t="s">
        <v>0</v>
      </c>
      <c r="Y1401" s="1">
        <v>0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41" t="s">
        <v>1</v>
      </c>
      <c r="AN1401" s="2" t="s">
        <v>1</v>
      </c>
      <c r="AO1401" s="141" t="s">
        <v>1</v>
      </c>
      <c r="AP1401" s="2" t="s">
        <v>1</v>
      </c>
      <c r="AQ1401" s="4">
        <v>0</v>
      </c>
    </row>
    <row r="1402" spans="1:43" ht="15" customHeight="1" x14ac:dyDescent="0.25">
      <c r="A1402" s="2" t="s">
        <v>430</v>
      </c>
      <c r="B1402" s="47">
        <v>44396</v>
      </c>
      <c r="C1402" s="2" t="s">
        <v>6</v>
      </c>
      <c r="D1402" s="2" t="s">
        <v>1245</v>
      </c>
      <c r="E1402" s="2" t="s">
        <v>1246</v>
      </c>
      <c r="F1402" s="2" t="s">
        <v>3932</v>
      </c>
      <c r="G1402" s="2" t="s">
        <v>3</v>
      </c>
      <c r="H1402" s="2" t="s">
        <v>3945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20768500</v>
      </c>
      <c r="R1402" s="1">
        <v>0</v>
      </c>
      <c r="S1402" s="1">
        <v>20768500</v>
      </c>
      <c r="T1402" s="1">
        <v>0</v>
      </c>
      <c r="U1402" s="2" t="s">
        <v>0</v>
      </c>
      <c r="V1402" s="1">
        <v>0</v>
      </c>
      <c r="W1402" s="1">
        <v>0</v>
      </c>
      <c r="X1402" s="2" t="s">
        <v>0</v>
      </c>
      <c r="Y1402" s="1">
        <v>0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41" t="s">
        <v>1</v>
      </c>
      <c r="AN1402" s="2" t="s">
        <v>1</v>
      </c>
      <c r="AO1402" s="141" t="s">
        <v>1</v>
      </c>
      <c r="AP1402" s="2" t="s">
        <v>1</v>
      </c>
      <c r="AQ1402" s="4">
        <v>0</v>
      </c>
    </row>
    <row r="1403" spans="1:43" ht="15" customHeight="1" x14ac:dyDescent="0.25">
      <c r="A1403" s="2" t="s">
        <v>431</v>
      </c>
      <c r="B1403" s="47">
        <v>44396</v>
      </c>
      <c r="C1403" s="2" t="s">
        <v>6</v>
      </c>
      <c r="D1403" s="2" t="s">
        <v>1245</v>
      </c>
      <c r="E1403" s="2" t="s">
        <v>1246</v>
      </c>
      <c r="F1403" s="2" t="s">
        <v>3932</v>
      </c>
      <c r="G1403" s="2" t="s">
        <v>3</v>
      </c>
      <c r="H1403" s="2" t="s">
        <v>3946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111795193</v>
      </c>
      <c r="R1403" s="1">
        <v>0</v>
      </c>
      <c r="S1403" s="1">
        <v>110101593</v>
      </c>
      <c r="T1403" s="1">
        <v>0</v>
      </c>
      <c r="U1403" s="2" t="s">
        <v>0</v>
      </c>
      <c r="V1403" s="1">
        <v>0</v>
      </c>
      <c r="W1403" s="1">
        <v>1460000</v>
      </c>
      <c r="X1403" s="2" t="s">
        <v>0</v>
      </c>
      <c r="Y1403" s="1">
        <v>233600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41" t="s">
        <v>1</v>
      </c>
      <c r="AN1403" s="2" t="s">
        <v>1</v>
      </c>
      <c r="AO1403" s="141" t="s">
        <v>1</v>
      </c>
      <c r="AP1403" s="2" t="s">
        <v>1</v>
      </c>
      <c r="AQ1403" s="4">
        <v>0</v>
      </c>
    </row>
    <row r="1404" spans="1:43" ht="15" customHeight="1" x14ac:dyDescent="0.25">
      <c r="A1404" s="2" t="s">
        <v>432</v>
      </c>
      <c r="B1404" s="47">
        <v>44396</v>
      </c>
      <c r="C1404" s="2" t="s">
        <v>6</v>
      </c>
      <c r="D1404" s="2" t="s">
        <v>1245</v>
      </c>
      <c r="E1404" s="2" t="s">
        <v>1246</v>
      </c>
      <c r="F1404" s="2" t="s">
        <v>3932</v>
      </c>
      <c r="G1404" s="2" t="s">
        <v>3</v>
      </c>
      <c r="H1404" s="2" t="s">
        <v>3947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7430305</v>
      </c>
      <c r="R1404" s="1">
        <v>0</v>
      </c>
      <c r="S1404" s="1">
        <v>7430305</v>
      </c>
      <c r="T1404" s="1">
        <v>0</v>
      </c>
      <c r="U1404" s="2" t="s">
        <v>0</v>
      </c>
      <c r="V1404" s="1">
        <v>0</v>
      </c>
      <c r="W1404" s="1">
        <v>0</v>
      </c>
      <c r="X1404" s="2" t="s">
        <v>0</v>
      </c>
      <c r="Y1404" s="1">
        <v>0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41" t="s">
        <v>1</v>
      </c>
      <c r="AN1404" s="2" t="s">
        <v>1</v>
      </c>
      <c r="AO1404" s="141" t="s">
        <v>1</v>
      </c>
      <c r="AP1404" s="2" t="s">
        <v>1</v>
      </c>
      <c r="AQ1404" s="4">
        <v>0</v>
      </c>
    </row>
    <row r="1405" spans="1:43" ht="15" customHeight="1" x14ac:dyDescent="0.25">
      <c r="A1405" s="2" t="s">
        <v>433</v>
      </c>
      <c r="B1405" s="47">
        <v>44396</v>
      </c>
      <c r="C1405" s="2" t="s">
        <v>6</v>
      </c>
      <c r="D1405" s="2" t="s">
        <v>1245</v>
      </c>
      <c r="E1405" s="2" t="s">
        <v>1246</v>
      </c>
      <c r="F1405" s="2" t="s">
        <v>3932</v>
      </c>
      <c r="G1405" s="2" t="s">
        <v>3</v>
      </c>
      <c r="H1405" s="2" t="s">
        <v>3948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16166580</v>
      </c>
      <c r="R1405" s="1">
        <v>0</v>
      </c>
      <c r="S1405" s="1">
        <v>16166580</v>
      </c>
      <c r="T1405" s="1">
        <v>0</v>
      </c>
      <c r="U1405" s="2" t="s">
        <v>0</v>
      </c>
      <c r="V1405" s="1">
        <v>0</v>
      </c>
      <c r="W1405" s="1">
        <v>0</v>
      </c>
      <c r="X1405" s="2" t="s">
        <v>0</v>
      </c>
      <c r="Y1405" s="1">
        <v>0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41" t="s">
        <v>1</v>
      </c>
      <c r="AN1405" s="2" t="s">
        <v>1</v>
      </c>
      <c r="AO1405" s="141" t="s">
        <v>1</v>
      </c>
      <c r="AP1405" s="2" t="s">
        <v>1</v>
      </c>
      <c r="AQ1405" s="4">
        <v>0</v>
      </c>
    </row>
    <row r="1406" spans="1:43" ht="15" customHeight="1" x14ac:dyDescent="0.25">
      <c r="A1406" s="2" t="s">
        <v>434</v>
      </c>
      <c r="B1406" s="47">
        <v>44396</v>
      </c>
      <c r="C1406" s="2" t="s">
        <v>6</v>
      </c>
      <c r="D1406" s="2" t="s">
        <v>890</v>
      </c>
      <c r="E1406" s="2" t="s">
        <v>856</v>
      </c>
      <c r="F1406" s="2" t="s">
        <v>3949</v>
      </c>
      <c r="G1406" s="2" t="s">
        <v>3</v>
      </c>
      <c r="H1406" s="2" t="s">
        <v>3728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98</v>
      </c>
      <c r="P1406" s="2" t="s">
        <v>1</v>
      </c>
      <c r="Q1406" s="1">
        <v>0</v>
      </c>
      <c r="R1406" s="1">
        <v>0</v>
      </c>
      <c r="S1406" s="1">
        <v>0</v>
      </c>
      <c r="T1406" s="1">
        <v>0</v>
      </c>
      <c r="U1406" s="2" t="s">
        <v>0</v>
      </c>
      <c r="V1406" s="1">
        <v>0</v>
      </c>
      <c r="W1406" s="1">
        <v>0</v>
      </c>
      <c r="X1406" s="2" t="s">
        <v>9</v>
      </c>
      <c r="Y1406" s="1">
        <v>0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41"/>
      <c r="AN1406" s="2"/>
      <c r="AO1406" s="141"/>
      <c r="AP1406" s="2">
        <v>0</v>
      </c>
      <c r="AQ1406" s="4">
        <v>0</v>
      </c>
    </row>
    <row r="1407" spans="1:43" ht="15" customHeight="1" x14ac:dyDescent="0.25">
      <c r="A1407" s="2" t="s">
        <v>435</v>
      </c>
      <c r="B1407" s="47">
        <v>44397</v>
      </c>
      <c r="C1407" s="2" t="s">
        <v>27</v>
      </c>
      <c r="D1407" s="2" t="s">
        <v>49</v>
      </c>
      <c r="E1407" s="2" t="s">
        <v>221</v>
      </c>
      <c r="F1407" s="2" t="s">
        <v>3950</v>
      </c>
      <c r="G1407" s="2" t="s">
        <v>3</v>
      </c>
      <c r="H1407" s="2" t="s">
        <v>3951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2443538965.6999998</v>
      </c>
      <c r="R1407" s="1">
        <v>0</v>
      </c>
      <c r="S1407" s="1">
        <v>1533542470.1999998</v>
      </c>
      <c r="T1407" s="1">
        <v>0</v>
      </c>
      <c r="U1407" s="2" t="s">
        <v>0</v>
      </c>
      <c r="V1407" s="1">
        <v>0</v>
      </c>
      <c r="W1407" s="1">
        <v>784479737.5</v>
      </c>
      <c r="X1407" s="2" t="s">
        <v>9</v>
      </c>
      <c r="Y1407" s="1">
        <v>125516758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41" t="s">
        <v>1</v>
      </c>
      <c r="AN1407" s="2" t="s">
        <v>1</v>
      </c>
      <c r="AO1407" s="141" t="s">
        <v>1</v>
      </c>
      <c r="AP1407" s="2" t="s">
        <v>1</v>
      </c>
      <c r="AQ1407" s="4">
        <v>0</v>
      </c>
    </row>
    <row r="1408" spans="1:43" ht="15" customHeight="1" x14ac:dyDescent="0.25">
      <c r="A1408" s="2" t="s">
        <v>436</v>
      </c>
      <c r="B1408" s="47">
        <v>44397</v>
      </c>
      <c r="C1408" s="2" t="s">
        <v>6</v>
      </c>
      <c r="D1408" s="2" t="s">
        <v>49</v>
      </c>
      <c r="E1408" s="2" t="s">
        <v>230</v>
      </c>
      <c r="F1408" s="2" t="s">
        <v>1233</v>
      </c>
      <c r="G1408" s="2" t="s">
        <v>3</v>
      </c>
      <c r="H1408" s="2" t="s">
        <v>3952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3953</v>
      </c>
      <c r="P1408" s="2" t="s">
        <v>3954</v>
      </c>
      <c r="Q1408" s="1">
        <v>36721506.25</v>
      </c>
      <c r="R1408" s="1">
        <v>0</v>
      </c>
      <c r="S1408" s="1">
        <v>33554706.25</v>
      </c>
      <c r="T1408" s="1">
        <v>2730000</v>
      </c>
      <c r="U1408" s="2" t="s">
        <v>9</v>
      </c>
      <c r="V1408" s="1">
        <v>436800</v>
      </c>
      <c r="W1408" s="1">
        <v>0</v>
      </c>
      <c r="X1408" s="2" t="s">
        <v>0</v>
      </c>
      <c r="Y1408" s="1">
        <v>0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41" t="s">
        <v>1</v>
      </c>
      <c r="AN1408" s="2" t="s">
        <v>1</v>
      </c>
      <c r="AO1408" s="141" t="s">
        <v>1</v>
      </c>
      <c r="AP1408" s="2" t="s">
        <v>1</v>
      </c>
      <c r="AQ1408" s="4">
        <v>0</v>
      </c>
    </row>
    <row r="1409" spans="1:43" ht="15" customHeight="1" x14ac:dyDescent="0.25">
      <c r="A1409" s="2" t="s">
        <v>437</v>
      </c>
      <c r="B1409" s="47">
        <v>44397</v>
      </c>
      <c r="C1409" s="2" t="s">
        <v>6</v>
      </c>
      <c r="D1409" s="2" t="s">
        <v>49</v>
      </c>
      <c r="E1409" s="2" t="s">
        <v>230</v>
      </c>
      <c r="F1409" s="2" t="s">
        <v>1233</v>
      </c>
      <c r="G1409" s="2" t="s">
        <v>3</v>
      </c>
      <c r="H1409" s="2" t="s">
        <v>3955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1134</v>
      </c>
      <c r="P1409" s="2" t="s">
        <v>1135</v>
      </c>
      <c r="Q1409" s="1">
        <v>48414037.5</v>
      </c>
      <c r="R1409" s="1">
        <v>0</v>
      </c>
      <c r="S1409" s="1">
        <v>48300937.5</v>
      </c>
      <c r="T1409" s="1">
        <v>97500</v>
      </c>
      <c r="U1409" s="2" t="s">
        <v>9</v>
      </c>
      <c r="V1409" s="1">
        <v>15600</v>
      </c>
      <c r="W1409" s="1">
        <v>0</v>
      </c>
      <c r="X1409" s="2" t="s">
        <v>0</v>
      </c>
      <c r="Y1409" s="1">
        <v>0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41" t="s">
        <v>1</v>
      </c>
      <c r="AN1409" s="2" t="s">
        <v>1</v>
      </c>
      <c r="AO1409" s="141" t="s">
        <v>1</v>
      </c>
      <c r="AP1409" s="2" t="s">
        <v>1</v>
      </c>
      <c r="AQ1409" s="4">
        <v>0</v>
      </c>
    </row>
    <row r="1410" spans="1:43" ht="15" customHeight="1" x14ac:dyDescent="0.25">
      <c r="A1410" s="2" t="s">
        <v>438</v>
      </c>
      <c r="B1410" s="47">
        <v>44397</v>
      </c>
      <c r="C1410" s="2" t="s">
        <v>6</v>
      </c>
      <c r="D1410" s="2" t="s">
        <v>49</v>
      </c>
      <c r="E1410" s="2" t="s">
        <v>230</v>
      </c>
      <c r="F1410" s="2" t="s">
        <v>1233</v>
      </c>
      <c r="G1410" s="2" t="s">
        <v>3</v>
      </c>
      <c r="H1410" s="2" t="s">
        <v>3956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2269076541.6199999</v>
      </c>
      <c r="R1410" s="1">
        <v>0</v>
      </c>
      <c r="S1410" s="1">
        <v>1687574699.48</v>
      </c>
      <c r="T1410" s="1">
        <v>0</v>
      </c>
      <c r="U1410" s="2" t="s">
        <v>0</v>
      </c>
      <c r="V1410" s="1">
        <v>0</v>
      </c>
      <c r="W1410" s="1">
        <v>501294691.5</v>
      </c>
      <c r="X1410" s="2" t="s">
        <v>9</v>
      </c>
      <c r="Y1410" s="1">
        <v>80207150.640000001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41" t="s">
        <v>1</v>
      </c>
      <c r="AN1410" s="2" t="s">
        <v>1</v>
      </c>
      <c r="AO1410" s="141" t="s">
        <v>1</v>
      </c>
      <c r="AP1410" s="2" t="s">
        <v>1</v>
      </c>
      <c r="AQ1410" s="4">
        <v>0</v>
      </c>
    </row>
    <row r="1411" spans="1:43" ht="15" customHeight="1" x14ac:dyDescent="0.25">
      <c r="A1411" s="2" t="s">
        <v>439</v>
      </c>
      <c r="B1411" s="47">
        <v>44397</v>
      </c>
      <c r="C1411" s="2" t="s">
        <v>6</v>
      </c>
      <c r="D1411" s="2" t="s">
        <v>49</v>
      </c>
      <c r="E1411" s="2" t="s">
        <v>230</v>
      </c>
      <c r="F1411" s="2" t="s">
        <v>1233</v>
      </c>
      <c r="G1411" s="2" t="s">
        <v>3</v>
      </c>
      <c r="H1411" s="2" t="s">
        <v>3957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911922356.71000004</v>
      </c>
      <c r="R1411" s="1">
        <v>0</v>
      </c>
      <c r="S1411" s="1">
        <v>607201267.96000004</v>
      </c>
      <c r="T1411" s="1">
        <v>0</v>
      </c>
      <c r="U1411" s="2" t="s">
        <v>0</v>
      </c>
      <c r="V1411" s="1">
        <v>0</v>
      </c>
      <c r="W1411" s="1">
        <v>262690593.75</v>
      </c>
      <c r="X1411" s="2" t="s">
        <v>9</v>
      </c>
      <c r="Y1411" s="1">
        <v>42030495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41" t="s">
        <v>1</v>
      </c>
      <c r="AN1411" s="2" t="s">
        <v>1</v>
      </c>
      <c r="AO1411" s="141" t="s">
        <v>1</v>
      </c>
      <c r="AP1411" s="2" t="s">
        <v>1</v>
      </c>
      <c r="AQ1411" s="4">
        <v>0</v>
      </c>
    </row>
    <row r="1412" spans="1:43" ht="15" customHeight="1" x14ac:dyDescent="0.25">
      <c r="A1412" s="2" t="s">
        <v>440</v>
      </c>
      <c r="B1412" s="47">
        <v>44397</v>
      </c>
      <c r="C1412" s="2" t="s">
        <v>6</v>
      </c>
      <c r="D1412" s="2" t="s">
        <v>49</v>
      </c>
      <c r="E1412" s="2" t="s">
        <v>230</v>
      </c>
      <c r="F1412" s="2" t="s">
        <v>1233</v>
      </c>
      <c r="G1412" s="2" t="s">
        <v>3</v>
      </c>
      <c r="H1412" s="2" t="s">
        <v>3958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995300127.25</v>
      </c>
      <c r="R1412" s="1">
        <v>0</v>
      </c>
      <c r="S1412" s="1">
        <v>744986112.5</v>
      </c>
      <c r="T1412" s="1">
        <v>0</v>
      </c>
      <c r="U1412" s="2" t="s">
        <v>0</v>
      </c>
      <c r="V1412" s="1">
        <v>0</v>
      </c>
      <c r="W1412" s="1">
        <v>215787943.75</v>
      </c>
      <c r="X1412" s="2" t="s">
        <v>9</v>
      </c>
      <c r="Y1412" s="1">
        <v>34526071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41" t="s">
        <v>1</v>
      </c>
      <c r="AN1412" s="2" t="s">
        <v>1</v>
      </c>
      <c r="AO1412" s="141" t="s">
        <v>1</v>
      </c>
      <c r="AP1412" s="2" t="s">
        <v>1</v>
      </c>
      <c r="AQ1412" s="4">
        <v>0</v>
      </c>
    </row>
    <row r="1413" spans="1:43" ht="15" customHeight="1" x14ac:dyDescent="0.25">
      <c r="A1413" s="2" t="s">
        <v>441</v>
      </c>
      <c r="B1413" s="47">
        <v>44397</v>
      </c>
      <c r="C1413" s="2" t="s">
        <v>27</v>
      </c>
      <c r="D1413" s="2" t="s">
        <v>42</v>
      </c>
      <c r="E1413" s="2" t="s">
        <v>212</v>
      </c>
      <c r="F1413" s="2" t="s">
        <v>3600</v>
      </c>
      <c r="G1413" s="2" t="s">
        <v>3</v>
      </c>
      <c r="H1413" s="2" t="s">
        <v>3959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3960</v>
      </c>
      <c r="P1413" s="2" t="s">
        <v>3961</v>
      </c>
      <c r="Q1413" s="1">
        <v>4582500</v>
      </c>
      <c r="R1413" s="1">
        <v>0</v>
      </c>
      <c r="S1413" s="1">
        <v>4582500</v>
      </c>
      <c r="T1413" s="1">
        <v>0</v>
      </c>
      <c r="U1413" s="2" t="s">
        <v>0</v>
      </c>
      <c r="V1413" s="1">
        <v>0</v>
      </c>
      <c r="W1413" s="1">
        <v>0</v>
      </c>
      <c r="X1413" s="2" t="s">
        <v>0</v>
      </c>
      <c r="Y1413" s="1">
        <v>0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41" t="s">
        <v>1</v>
      </c>
      <c r="AN1413" s="2" t="s">
        <v>1</v>
      </c>
      <c r="AO1413" s="141" t="s">
        <v>1</v>
      </c>
      <c r="AP1413" s="2" t="s">
        <v>1</v>
      </c>
      <c r="AQ1413" s="4">
        <v>0</v>
      </c>
    </row>
    <row r="1414" spans="1:43" ht="15" customHeight="1" x14ac:dyDescent="0.25">
      <c r="A1414" s="2" t="s">
        <v>442</v>
      </c>
      <c r="B1414" s="47">
        <v>44397</v>
      </c>
      <c r="C1414" s="2" t="s">
        <v>27</v>
      </c>
      <c r="D1414" s="2" t="s">
        <v>42</v>
      </c>
      <c r="E1414" s="2" t="s">
        <v>212</v>
      </c>
      <c r="F1414" s="2" t="s">
        <v>3607</v>
      </c>
      <c r="G1414" s="2" t="s">
        <v>3</v>
      </c>
      <c r="H1414" s="2" t="s">
        <v>3962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632852108.11000001</v>
      </c>
      <c r="R1414" s="1">
        <v>0</v>
      </c>
      <c r="S1414" s="1">
        <v>388289308.11000001</v>
      </c>
      <c r="T1414" s="1">
        <v>0</v>
      </c>
      <c r="U1414" s="2" t="s">
        <v>0</v>
      </c>
      <c r="V1414" s="1">
        <v>0</v>
      </c>
      <c r="W1414" s="1">
        <v>210830000</v>
      </c>
      <c r="X1414" s="2" t="s">
        <v>0</v>
      </c>
      <c r="Y1414" s="1">
        <v>33732800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41" t="s">
        <v>1</v>
      </c>
      <c r="AN1414" s="2" t="s">
        <v>1</v>
      </c>
      <c r="AO1414" s="141" t="s">
        <v>1</v>
      </c>
      <c r="AP1414" s="2" t="s">
        <v>1</v>
      </c>
      <c r="AQ1414" s="4">
        <v>0</v>
      </c>
    </row>
    <row r="1415" spans="1:43" ht="15" customHeight="1" x14ac:dyDescent="0.25">
      <c r="A1415" s="2" t="s">
        <v>443</v>
      </c>
      <c r="B1415" s="47">
        <v>44397</v>
      </c>
      <c r="C1415" s="2" t="s">
        <v>27</v>
      </c>
      <c r="D1415" s="2" t="s">
        <v>42</v>
      </c>
      <c r="E1415" s="2" t="s">
        <v>212</v>
      </c>
      <c r="F1415" s="2" t="s">
        <v>3607</v>
      </c>
      <c r="G1415" s="2" t="s">
        <v>3</v>
      </c>
      <c r="H1415" s="2" t="s">
        <v>3963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733586866.21000004</v>
      </c>
      <c r="R1415" s="1">
        <v>0</v>
      </c>
      <c r="S1415" s="1">
        <v>478409797.96000004</v>
      </c>
      <c r="T1415" s="1">
        <v>0</v>
      </c>
      <c r="U1415" s="2" t="s">
        <v>0</v>
      </c>
      <c r="V1415" s="1">
        <v>0</v>
      </c>
      <c r="W1415" s="1">
        <v>219980231.25</v>
      </c>
      <c r="X1415" s="2" t="s">
        <v>9</v>
      </c>
      <c r="Y1415" s="1">
        <v>35196837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41" t="s">
        <v>1</v>
      </c>
      <c r="AN1415" s="2" t="s">
        <v>1</v>
      </c>
      <c r="AO1415" s="141" t="s">
        <v>1</v>
      </c>
      <c r="AP1415" s="2" t="s">
        <v>1</v>
      </c>
      <c r="AQ1415" s="4">
        <v>0</v>
      </c>
    </row>
    <row r="1416" spans="1:43" ht="15" customHeight="1" x14ac:dyDescent="0.25">
      <c r="A1416" s="2" t="s">
        <v>444</v>
      </c>
      <c r="B1416" s="47">
        <v>44397</v>
      </c>
      <c r="C1416" s="2" t="s">
        <v>35</v>
      </c>
      <c r="D1416" s="2" t="s">
        <v>42</v>
      </c>
      <c r="E1416" s="2" t="s">
        <v>217</v>
      </c>
      <c r="F1416" s="2" t="s">
        <v>3964</v>
      </c>
      <c r="G1416" s="2" t="s">
        <v>13</v>
      </c>
      <c r="H1416" s="2" t="s">
        <v>1</v>
      </c>
      <c r="I1416" s="1" t="s">
        <v>3965</v>
      </c>
      <c r="J1416" s="1" t="s">
        <v>1</v>
      </c>
      <c r="K1416" s="1" t="s">
        <v>3966</v>
      </c>
      <c r="L1416" s="1" t="s">
        <v>3967</v>
      </c>
      <c r="M1416" s="1">
        <v>17954700</v>
      </c>
      <c r="N1416" s="2" t="s">
        <v>12</v>
      </c>
      <c r="O1416" s="2" t="s">
        <v>3968</v>
      </c>
      <c r="P1416" s="2" t="s">
        <v>3969</v>
      </c>
      <c r="Q1416" s="1">
        <v>-1000875</v>
      </c>
      <c r="R1416" s="1">
        <v>0</v>
      </c>
      <c r="S1416" s="1">
        <v>-1000875</v>
      </c>
      <c r="T1416" s="1">
        <v>0</v>
      </c>
      <c r="U1416" s="2" t="s">
        <v>0</v>
      </c>
      <c r="V1416" s="1">
        <v>0</v>
      </c>
      <c r="W1416" s="1">
        <v>0</v>
      </c>
      <c r="X1416" s="2" t="s">
        <v>0</v>
      </c>
      <c r="Y1416" s="1">
        <v>0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41" t="s">
        <v>1</v>
      </c>
      <c r="AN1416" s="2" t="s">
        <v>1</v>
      </c>
      <c r="AO1416" s="141" t="s">
        <v>1</v>
      </c>
      <c r="AP1416" s="2" t="s">
        <v>1</v>
      </c>
      <c r="AQ1416" s="4">
        <v>0</v>
      </c>
    </row>
    <row r="1417" spans="1:43" ht="15" customHeight="1" x14ac:dyDescent="0.25">
      <c r="A1417" s="2" t="s">
        <v>445</v>
      </c>
      <c r="B1417" s="47">
        <v>44397</v>
      </c>
      <c r="C1417" s="2" t="s">
        <v>35</v>
      </c>
      <c r="D1417" s="2" t="s">
        <v>42</v>
      </c>
      <c r="E1417" s="2" t="s">
        <v>217</v>
      </c>
      <c r="F1417" s="2" t="s">
        <v>3964</v>
      </c>
      <c r="G1417" s="2" t="s">
        <v>3</v>
      </c>
      <c r="H1417" s="2" t="s">
        <v>3970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930</v>
      </c>
      <c r="P1417" s="2" t="s">
        <v>931</v>
      </c>
      <c r="Q1417" s="1">
        <v>4953375</v>
      </c>
      <c r="R1417" s="1">
        <v>0</v>
      </c>
      <c r="S1417" s="1">
        <v>4953375</v>
      </c>
      <c r="T1417" s="1">
        <v>0</v>
      </c>
      <c r="U1417" s="2" t="s">
        <v>0</v>
      </c>
      <c r="V1417" s="1">
        <v>0</v>
      </c>
      <c r="W1417" s="1">
        <v>0</v>
      </c>
      <c r="X1417" s="2" t="s">
        <v>0</v>
      </c>
      <c r="Y1417" s="1">
        <v>0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41" t="s">
        <v>1</v>
      </c>
      <c r="AN1417" s="2" t="s">
        <v>1</v>
      </c>
      <c r="AO1417" s="141" t="s">
        <v>1</v>
      </c>
      <c r="AP1417" s="2" t="s">
        <v>1</v>
      </c>
      <c r="AQ1417" s="4">
        <v>0</v>
      </c>
    </row>
    <row r="1418" spans="1:43" ht="15" customHeight="1" x14ac:dyDescent="0.25">
      <c r="A1418" s="2" t="s">
        <v>446</v>
      </c>
      <c r="B1418" s="47">
        <v>44397</v>
      </c>
      <c r="C1418" s="2" t="s">
        <v>35</v>
      </c>
      <c r="D1418" s="2" t="s">
        <v>42</v>
      </c>
      <c r="E1418" s="2" t="s">
        <v>217</v>
      </c>
      <c r="F1418" s="2" t="s">
        <v>3971</v>
      </c>
      <c r="G1418" s="2" t="s">
        <v>3</v>
      </c>
      <c r="H1418" s="2" t="s">
        <v>3972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465424269.48000002</v>
      </c>
      <c r="R1418" s="1">
        <v>0</v>
      </c>
      <c r="S1418" s="1">
        <v>450363641.48000002</v>
      </c>
      <c r="T1418" s="1">
        <v>0</v>
      </c>
      <c r="U1418" s="2" t="s">
        <v>0</v>
      </c>
      <c r="V1418" s="1">
        <v>0</v>
      </c>
      <c r="W1418" s="1">
        <v>12983300</v>
      </c>
      <c r="X1418" s="2" t="s">
        <v>0</v>
      </c>
      <c r="Y1418" s="1">
        <v>2077328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41" t="s">
        <v>1</v>
      </c>
      <c r="AN1418" s="2" t="s">
        <v>1</v>
      </c>
      <c r="AO1418" s="141" t="s">
        <v>1</v>
      </c>
      <c r="AP1418" s="2" t="s">
        <v>1</v>
      </c>
      <c r="AQ1418" s="4">
        <v>0</v>
      </c>
    </row>
    <row r="1419" spans="1:43" ht="15" customHeight="1" x14ac:dyDescent="0.25">
      <c r="A1419" s="2" t="s">
        <v>447</v>
      </c>
      <c r="B1419" s="47">
        <v>44397</v>
      </c>
      <c r="C1419" s="2" t="s">
        <v>35</v>
      </c>
      <c r="D1419" s="2" t="s">
        <v>42</v>
      </c>
      <c r="E1419" s="2" t="s">
        <v>217</v>
      </c>
      <c r="F1419" s="2" t="s">
        <v>3971</v>
      </c>
      <c r="G1419" s="2" t="s">
        <v>3</v>
      </c>
      <c r="H1419" s="2" t="s">
        <v>3973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1">
        <v>1665902608.98</v>
      </c>
      <c r="R1419" s="1">
        <v>0</v>
      </c>
      <c r="S1419" s="1">
        <v>1538917408.98</v>
      </c>
      <c r="T1419" s="1">
        <v>0</v>
      </c>
      <c r="U1419" s="2" t="s">
        <v>0</v>
      </c>
      <c r="V1419" s="1">
        <v>0</v>
      </c>
      <c r="W1419" s="1">
        <v>109470000</v>
      </c>
      <c r="X1419" s="2" t="s">
        <v>0</v>
      </c>
      <c r="Y1419" s="1">
        <v>17515200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41" t="s">
        <v>1</v>
      </c>
      <c r="AN1419" s="2" t="s">
        <v>1</v>
      </c>
      <c r="AO1419" s="141" t="s">
        <v>1</v>
      </c>
      <c r="AP1419" s="2" t="s">
        <v>1</v>
      </c>
      <c r="AQ1419" s="4">
        <v>0</v>
      </c>
    </row>
    <row r="1420" spans="1:43" ht="15" customHeight="1" x14ac:dyDescent="0.25">
      <c r="A1420" s="2" t="s">
        <v>448</v>
      </c>
      <c r="B1420" s="47">
        <v>44397</v>
      </c>
      <c r="C1420" s="2" t="s">
        <v>6</v>
      </c>
      <c r="D1420" s="2" t="s">
        <v>42</v>
      </c>
      <c r="E1420" s="2" t="s">
        <v>219</v>
      </c>
      <c r="F1420" s="2" t="s">
        <v>1206</v>
      </c>
      <c r="G1420" s="2" t="s">
        <v>3</v>
      </c>
      <c r="H1420" s="2" t="s">
        <v>3974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63829556.25</v>
      </c>
      <c r="R1420" s="1">
        <v>0</v>
      </c>
      <c r="S1420" s="1">
        <v>47151656.25</v>
      </c>
      <c r="T1420" s="1">
        <v>0</v>
      </c>
      <c r="U1420" s="2" t="s">
        <v>0</v>
      </c>
      <c r="V1420" s="1">
        <v>0</v>
      </c>
      <c r="W1420" s="1">
        <v>14377500</v>
      </c>
      <c r="X1420" s="2" t="s">
        <v>9</v>
      </c>
      <c r="Y1420" s="1">
        <v>2300400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41" t="s">
        <v>1</v>
      </c>
      <c r="AN1420" s="2" t="s">
        <v>1</v>
      </c>
      <c r="AO1420" s="141" t="s">
        <v>1</v>
      </c>
      <c r="AP1420" s="2" t="s">
        <v>1</v>
      </c>
      <c r="AQ1420" s="4">
        <v>0</v>
      </c>
    </row>
    <row r="1421" spans="1:43" ht="15" customHeight="1" x14ac:dyDescent="0.25">
      <c r="A1421" s="2" t="s">
        <v>449</v>
      </c>
      <c r="B1421" s="47">
        <v>44397</v>
      </c>
      <c r="C1421" s="2" t="s">
        <v>6</v>
      </c>
      <c r="D1421" s="2" t="s">
        <v>42</v>
      </c>
      <c r="E1421" s="2" t="s">
        <v>1495</v>
      </c>
      <c r="F1421" s="2" t="s">
        <v>3975</v>
      </c>
      <c r="G1421" s="2" t="s">
        <v>906</v>
      </c>
      <c r="H1421" s="2" t="s">
        <v>3862</v>
      </c>
      <c r="I1421" s="1"/>
      <c r="J1421" s="1"/>
      <c r="K1421" s="1"/>
      <c r="L1421" s="1"/>
      <c r="M1421" s="1">
        <v>0</v>
      </c>
      <c r="N1421" s="2"/>
      <c r="O1421" s="2" t="s">
        <v>98</v>
      </c>
      <c r="P1421" s="2"/>
      <c r="Q1421" s="1">
        <v>0</v>
      </c>
      <c r="R1421" s="1">
        <v>0</v>
      </c>
      <c r="S1421" s="1">
        <v>0</v>
      </c>
      <c r="T1421" s="1">
        <v>0</v>
      </c>
      <c r="U1421" s="2" t="s">
        <v>0</v>
      </c>
      <c r="V1421" s="1">
        <v>0</v>
      </c>
      <c r="W1421" s="1">
        <v>0</v>
      </c>
      <c r="X1421" s="2" t="s">
        <v>0</v>
      </c>
      <c r="Y1421" s="1">
        <v>0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41"/>
      <c r="AN1421" s="2"/>
      <c r="AO1421" s="141"/>
      <c r="AP1421" s="2">
        <v>0</v>
      </c>
      <c r="AQ1421" s="4">
        <v>0</v>
      </c>
    </row>
    <row r="1422" spans="1:43" ht="15" customHeight="1" x14ac:dyDescent="0.25">
      <c r="A1422" s="2" t="s">
        <v>450</v>
      </c>
      <c r="B1422" s="47">
        <v>44397</v>
      </c>
      <c r="C1422" s="2" t="s">
        <v>6</v>
      </c>
      <c r="D1422" s="2" t="s">
        <v>42</v>
      </c>
      <c r="E1422" s="2" t="s">
        <v>215</v>
      </c>
      <c r="F1422" s="2" t="s">
        <v>1556</v>
      </c>
      <c r="G1422" s="2" t="s">
        <v>3</v>
      </c>
      <c r="H1422" s="2" t="s">
        <v>3976</v>
      </c>
      <c r="I1422" s="1"/>
      <c r="J1422" s="1"/>
      <c r="K1422" s="1"/>
      <c r="L1422" s="1"/>
      <c r="M1422" s="1">
        <v>0</v>
      </c>
      <c r="N1422" s="2"/>
      <c r="O1422" s="2" t="s">
        <v>2</v>
      </c>
      <c r="P1422" s="2"/>
      <c r="Q1422" s="1">
        <v>1098603000</v>
      </c>
      <c r="R1422" s="1">
        <v>0</v>
      </c>
      <c r="S1422" s="1">
        <v>1098603000</v>
      </c>
      <c r="T1422" s="1">
        <v>0</v>
      </c>
      <c r="U1422" s="2" t="s">
        <v>0</v>
      </c>
      <c r="V1422" s="1">
        <v>0</v>
      </c>
      <c r="W1422" s="1">
        <v>0</v>
      </c>
      <c r="X1422" s="2" t="s">
        <v>0</v>
      </c>
      <c r="Y1422" s="1">
        <v>0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41"/>
      <c r="AN1422" s="2"/>
      <c r="AO1422" s="141"/>
      <c r="AP1422" s="2">
        <v>0</v>
      </c>
      <c r="AQ1422" s="4">
        <v>0</v>
      </c>
    </row>
    <row r="1423" spans="1:43" ht="15" customHeight="1" x14ac:dyDescent="0.25">
      <c r="A1423" s="2" t="s">
        <v>451</v>
      </c>
      <c r="B1423" s="47">
        <v>44397</v>
      </c>
      <c r="C1423" s="2" t="s">
        <v>27</v>
      </c>
      <c r="D1423" s="2" t="s">
        <v>38</v>
      </c>
      <c r="E1423" s="2" t="s">
        <v>4</v>
      </c>
      <c r="F1423" s="2" t="s">
        <v>2594</v>
      </c>
      <c r="G1423" s="2" t="s">
        <v>3</v>
      </c>
      <c r="H1423" s="2" t="s">
        <v>3977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2</v>
      </c>
      <c r="P1423" s="2" t="s">
        <v>1</v>
      </c>
      <c r="Q1423" s="1">
        <v>1577275546.9000001</v>
      </c>
      <c r="R1423" s="1">
        <v>0</v>
      </c>
      <c r="S1423" s="1">
        <v>1125489534.9000001</v>
      </c>
      <c r="T1423" s="1">
        <v>0</v>
      </c>
      <c r="U1423" s="2" t="s">
        <v>0</v>
      </c>
      <c r="V1423" s="1">
        <v>0</v>
      </c>
      <c r="W1423" s="1">
        <v>389470700</v>
      </c>
      <c r="X1423" s="2" t="s">
        <v>9</v>
      </c>
      <c r="Y1423" s="1">
        <v>62315312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41" t="s">
        <v>1</v>
      </c>
      <c r="AN1423" s="2" t="s">
        <v>1</v>
      </c>
      <c r="AO1423" s="141" t="s">
        <v>1</v>
      </c>
      <c r="AP1423" s="2" t="s">
        <v>1</v>
      </c>
      <c r="AQ1423" s="4">
        <v>0</v>
      </c>
    </row>
    <row r="1424" spans="1:43" ht="15" customHeight="1" x14ac:dyDescent="0.25">
      <c r="A1424" s="2" t="s">
        <v>452</v>
      </c>
      <c r="B1424" s="47">
        <v>44397</v>
      </c>
      <c r="C1424" s="2" t="s">
        <v>35</v>
      </c>
      <c r="D1424" s="2" t="s">
        <v>38</v>
      </c>
      <c r="E1424" s="2" t="s">
        <v>208</v>
      </c>
      <c r="F1424" s="2" t="s">
        <v>2117</v>
      </c>
      <c r="G1424" s="2" t="s">
        <v>3</v>
      </c>
      <c r="H1424" s="2" t="s">
        <v>3978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2570662476.8700004</v>
      </c>
      <c r="R1424" s="1">
        <v>0</v>
      </c>
      <c r="S1424" s="1">
        <v>2384928844.8700004</v>
      </c>
      <c r="T1424" s="1">
        <v>0</v>
      </c>
      <c r="U1424" s="2" t="s">
        <v>0</v>
      </c>
      <c r="V1424" s="1">
        <v>0</v>
      </c>
      <c r="W1424" s="1">
        <v>160115200</v>
      </c>
      <c r="X1424" s="2" t="s">
        <v>9</v>
      </c>
      <c r="Y1424" s="1">
        <v>25618432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41" t="s">
        <v>1</v>
      </c>
      <c r="AN1424" s="2" t="s">
        <v>1</v>
      </c>
      <c r="AO1424" s="141" t="s">
        <v>1</v>
      </c>
      <c r="AP1424" s="2" t="s">
        <v>1</v>
      </c>
      <c r="AQ1424" s="4">
        <v>0</v>
      </c>
    </row>
    <row r="1425" spans="1:44" ht="15" customHeight="1" x14ac:dyDescent="0.25">
      <c r="A1425" s="2" t="s">
        <v>453</v>
      </c>
      <c r="B1425" s="47">
        <v>44397</v>
      </c>
      <c r="C1425" s="2" t="s">
        <v>6</v>
      </c>
      <c r="D1425" s="2" t="s">
        <v>38</v>
      </c>
      <c r="E1425" s="2" t="s">
        <v>210</v>
      </c>
      <c r="F1425" s="2" t="s">
        <v>3888</v>
      </c>
      <c r="G1425" s="2" t="s">
        <v>3</v>
      </c>
      <c r="H1425" s="2" t="s">
        <v>3979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3980</v>
      </c>
      <c r="P1425" s="2" t="s">
        <v>3981</v>
      </c>
      <c r="Q1425" s="1">
        <v>78750000</v>
      </c>
      <c r="R1425" s="1">
        <v>0</v>
      </c>
      <c r="S1425" s="1">
        <v>78750000</v>
      </c>
      <c r="T1425" s="1">
        <v>0</v>
      </c>
      <c r="U1425" s="2" t="s">
        <v>0</v>
      </c>
      <c r="V1425" s="1">
        <v>0</v>
      </c>
      <c r="W1425" s="1">
        <v>0</v>
      </c>
      <c r="X1425" s="2" t="s">
        <v>0</v>
      </c>
      <c r="Y1425" s="1">
        <v>0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2" t="s">
        <v>0</v>
      </c>
      <c r="AK1425" s="1">
        <v>0</v>
      </c>
      <c r="AL1425" s="1">
        <v>0</v>
      </c>
      <c r="AM1425" s="141" t="s">
        <v>1</v>
      </c>
      <c r="AN1425" s="2" t="s">
        <v>1</v>
      </c>
      <c r="AO1425" s="141" t="s">
        <v>1</v>
      </c>
      <c r="AP1425" s="2" t="s">
        <v>1</v>
      </c>
      <c r="AQ1425" s="4">
        <v>0</v>
      </c>
    </row>
    <row r="1426" spans="1:44" ht="15" customHeight="1" x14ac:dyDescent="0.25">
      <c r="A1426" s="2" t="s">
        <v>454</v>
      </c>
      <c r="B1426" s="46">
        <v>44397</v>
      </c>
      <c r="C1426" s="2" t="s">
        <v>6</v>
      </c>
      <c r="D1426" s="2" t="s">
        <v>38</v>
      </c>
      <c r="E1426" s="2" t="s">
        <v>210</v>
      </c>
      <c r="F1426" s="59" t="s">
        <v>3888</v>
      </c>
      <c r="G1426" s="2" t="s">
        <v>3</v>
      </c>
      <c r="H1426" s="2" t="s">
        <v>3982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3983</v>
      </c>
      <c r="P1426" s="2" t="s">
        <v>3984</v>
      </c>
      <c r="Q1426" s="1">
        <v>39375000</v>
      </c>
      <c r="R1426" s="1">
        <v>0</v>
      </c>
      <c r="S1426" s="1">
        <v>39375000</v>
      </c>
      <c r="T1426" s="1">
        <v>0</v>
      </c>
      <c r="U1426" s="2" t="s">
        <v>0</v>
      </c>
      <c r="V1426" s="1">
        <v>0</v>
      </c>
      <c r="W1426" s="1">
        <v>0</v>
      </c>
      <c r="X1426" s="2" t="s">
        <v>0</v>
      </c>
      <c r="Y1426" s="1">
        <v>0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140" t="s">
        <v>0</v>
      </c>
      <c r="AK1426" s="1">
        <v>0</v>
      </c>
      <c r="AL1426" s="1">
        <v>0</v>
      </c>
      <c r="AM1426" s="140" t="s">
        <v>1</v>
      </c>
      <c r="AN1426" s="140" t="s">
        <v>1</v>
      </c>
      <c r="AO1426" s="140" t="s">
        <v>1</v>
      </c>
      <c r="AP1426" s="140" t="s">
        <v>1</v>
      </c>
      <c r="AQ1426" s="101">
        <v>0</v>
      </c>
      <c r="AR1426" s="7"/>
    </row>
    <row r="1427" spans="1:44" ht="15" customHeight="1" x14ac:dyDescent="0.25">
      <c r="A1427" s="2" t="s">
        <v>455</v>
      </c>
      <c r="B1427" s="47">
        <v>44397</v>
      </c>
      <c r="C1427" s="2" t="s">
        <v>6</v>
      </c>
      <c r="D1427" s="2" t="s">
        <v>38</v>
      </c>
      <c r="E1427" s="2" t="s">
        <v>210</v>
      </c>
      <c r="F1427" s="2" t="s">
        <v>3888</v>
      </c>
      <c r="G1427" s="2" t="s">
        <v>3</v>
      </c>
      <c r="H1427" s="2" t="s">
        <v>3985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924</v>
      </c>
      <c r="P1427" s="2" t="s">
        <v>3986</v>
      </c>
      <c r="Q1427" s="1">
        <v>105027517.5</v>
      </c>
      <c r="R1427" s="1">
        <v>0</v>
      </c>
      <c r="S1427" s="1">
        <v>76089468.75</v>
      </c>
      <c r="T1427" s="1">
        <v>24946593.75</v>
      </c>
      <c r="U1427" s="2" t="s">
        <v>9</v>
      </c>
      <c r="V1427" s="1">
        <v>3991455</v>
      </c>
      <c r="W1427" s="1">
        <v>0</v>
      </c>
      <c r="X1427" s="2" t="s">
        <v>0</v>
      </c>
      <c r="Y1427" s="1">
        <v>0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41" t="s">
        <v>1</v>
      </c>
      <c r="AN1427" s="2" t="s">
        <v>1</v>
      </c>
      <c r="AO1427" s="141" t="s">
        <v>1</v>
      </c>
      <c r="AP1427" s="2" t="s">
        <v>1</v>
      </c>
      <c r="AQ1427" s="4">
        <v>0</v>
      </c>
    </row>
    <row r="1428" spans="1:44" ht="15" customHeight="1" x14ac:dyDescent="0.25">
      <c r="A1428" s="2" t="s">
        <v>456</v>
      </c>
      <c r="B1428" s="47">
        <v>44397</v>
      </c>
      <c r="C1428" s="2" t="s">
        <v>6</v>
      </c>
      <c r="D1428" s="2" t="s">
        <v>38</v>
      </c>
      <c r="E1428" s="2" t="s">
        <v>210</v>
      </c>
      <c r="F1428" s="2" t="s">
        <v>3888</v>
      </c>
      <c r="G1428" s="2" t="s">
        <v>3</v>
      </c>
      <c r="H1428" s="2" t="s">
        <v>3987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3403919457.5299997</v>
      </c>
      <c r="R1428" s="1">
        <v>0</v>
      </c>
      <c r="S1428" s="1">
        <v>2667226300.25</v>
      </c>
      <c r="T1428" s="1">
        <v>0</v>
      </c>
      <c r="U1428" s="2" t="s">
        <v>0</v>
      </c>
      <c r="V1428" s="1">
        <v>0</v>
      </c>
      <c r="W1428" s="1">
        <v>635080308</v>
      </c>
      <c r="X1428" s="2" t="s">
        <v>9</v>
      </c>
      <c r="Y1428" s="1">
        <v>101612849.28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41" t="s">
        <v>1</v>
      </c>
      <c r="AN1428" s="2" t="s">
        <v>1</v>
      </c>
      <c r="AO1428" s="141" t="s">
        <v>1</v>
      </c>
      <c r="AP1428" s="2" t="s">
        <v>1</v>
      </c>
      <c r="AQ1428" s="4">
        <v>0</v>
      </c>
    </row>
    <row r="1429" spans="1:44" ht="15" customHeight="1" x14ac:dyDescent="0.25">
      <c r="A1429" s="2" t="s">
        <v>457</v>
      </c>
      <c r="B1429" s="47">
        <v>44397</v>
      </c>
      <c r="C1429" s="2" t="s">
        <v>6</v>
      </c>
      <c r="D1429" s="2" t="s">
        <v>38</v>
      </c>
      <c r="E1429" s="2" t="s">
        <v>210</v>
      </c>
      <c r="F1429" s="2" t="s">
        <v>3888</v>
      </c>
      <c r="G1429" s="2" t="s">
        <v>3</v>
      </c>
      <c r="H1429" s="2" t="s">
        <v>3988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2570834967.8499999</v>
      </c>
      <c r="R1429" s="1">
        <v>0</v>
      </c>
      <c r="S1429" s="1">
        <v>1763728851.25</v>
      </c>
      <c r="T1429" s="1">
        <v>0</v>
      </c>
      <c r="U1429" s="2" t="s">
        <v>0</v>
      </c>
      <c r="V1429" s="1">
        <v>0</v>
      </c>
      <c r="W1429" s="1">
        <v>695781135</v>
      </c>
      <c r="X1429" s="2" t="s">
        <v>9</v>
      </c>
      <c r="Y1429" s="1">
        <v>111324981.60000001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41" t="s">
        <v>1</v>
      </c>
      <c r="AN1429" s="2" t="s">
        <v>1</v>
      </c>
      <c r="AO1429" s="141" t="s">
        <v>1</v>
      </c>
      <c r="AP1429" s="2" t="s">
        <v>1</v>
      </c>
      <c r="AQ1429" s="4">
        <v>0</v>
      </c>
    </row>
    <row r="1430" spans="1:44" ht="15" customHeight="1" x14ac:dyDescent="0.25">
      <c r="A1430" s="2" t="s">
        <v>458</v>
      </c>
      <c r="B1430" s="47">
        <v>44397</v>
      </c>
      <c r="C1430" s="2" t="s">
        <v>6</v>
      </c>
      <c r="D1430" s="2" t="s">
        <v>38</v>
      </c>
      <c r="E1430" s="2" t="s">
        <v>210</v>
      </c>
      <c r="F1430" s="2" t="s">
        <v>3888</v>
      </c>
      <c r="G1430" s="2" t="s">
        <v>3</v>
      </c>
      <c r="H1430" s="2" t="s">
        <v>3989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121422105</v>
      </c>
      <c r="R1430" s="1">
        <v>0</v>
      </c>
      <c r="S1430" s="1">
        <v>93339375</v>
      </c>
      <c r="T1430" s="1">
        <v>0</v>
      </c>
      <c r="U1430" s="2" t="s">
        <v>0</v>
      </c>
      <c r="V1430" s="1">
        <v>0</v>
      </c>
      <c r="W1430" s="1">
        <v>24209250</v>
      </c>
      <c r="X1430" s="2" t="s">
        <v>9</v>
      </c>
      <c r="Y1430" s="1">
        <v>3873480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41" t="s">
        <v>1</v>
      </c>
      <c r="AN1430" s="2" t="s">
        <v>1</v>
      </c>
      <c r="AO1430" s="141" t="s">
        <v>1</v>
      </c>
      <c r="AP1430" s="2" t="s">
        <v>1</v>
      </c>
      <c r="AQ1430" s="4">
        <v>0</v>
      </c>
    </row>
    <row r="1431" spans="1:44" ht="15" customHeight="1" x14ac:dyDescent="0.25">
      <c r="A1431" s="2" t="s">
        <v>459</v>
      </c>
      <c r="B1431" s="47">
        <v>44397</v>
      </c>
      <c r="C1431" s="2" t="s">
        <v>6</v>
      </c>
      <c r="D1431" s="2" t="s">
        <v>38</v>
      </c>
      <c r="E1431" s="2" t="s">
        <v>210</v>
      </c>
      <c r="F1431" s="2" t="s">
        <v>3888</v>
      </c>
      <c r="G1431" s="2" t="s">
        <v>3</v>
      </c>
      <c r="H1431" s="2" t="s">
        <v>3990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236272275.25</v>
      </c>
      <c r="R1431" s="1">
        <v>0</v>
      </c>
      <c r="S1431" s="1">
        <v>188456575</v>
      </c>
      <c r="T1431" s="1">
        <v>0</v>
      </c>
      <c r="U1431" s="2" t="s">
        <v>0</v>
      </c>
      <c r="V1431" s="1">
        <v>0</v>
      </c>
      <c r="W1431" s="1">
        <v>41220431.25</v>
      </c>
      <c r="X1431" s="2" t="s">
        <v>9</v>
      </c>
      <c r="Y1431" s="1">
        <v>6595269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41" t="s">
        <v>1</v>
      </c>
      <c r="AN1431" s="2" t="s">
        <v>1</v>
      </c>
      <c r="AO1431" s="141" t="s">
        <v>1</v>
      </c>
      <c r="AP1431" s="2" t="s">
        <v>1</v>
      </c>
      <c r="AQ1431" s="4">
        <v>0</v>
      </c>
    </row>
    <row r="1432" spans="1:44" ht="15" customHeight="1" x14ac:dyDescent="0.25">
      <c r="A1432" s="2" t="s">
        <v>460</v>
      </c>
      <c r="B1432" s="47">
        <v>44397</v>
      </c>
      <c r="C1432" s="2" t="s">
        <v>27</v>
      </c>
      <c r="D1432" s="2" t="s">
        <v>33</v>
      </c>
      <c r="E1432" s="2" t="s">
        <v>32</v>
      </c>
      <c r="F1432" s="2" t="s">
        <v>3729</v>
      </c>
      <c r="G1432" s="2" t="s">
        <v>3</v>
      </c>
      <c r="H1432" s="2" t="s">
        <v>3991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3992</v>
      </c>
      <c r="P1432" s="2" t="s">
        <v>3993</v>
      </c>
      <c r="Q1432" s="1">
        <v>140088195</v>
      </c>
      <c r="R1432" s="1">
        <v>0</v>
      </c>
      <c r="S1432" s="1">
        <v>52930725</v>
      </c>
      <c r="T1432" s="1">
        <v>75135750</v>
      </c>
      <c r="U1432" s="2" t="s">
        <v>9</v>
      </c>
      <c r="V1432" s="1">
        <v>12021720</v>
      </c>
      <c r="W1432" s="1">
        <v>0</v>
      </c>
      <c r="X1432" s="2" t="s">
        <v>0</v>
      </c>
      <c r="Y1432" s="1">
        <v>0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41" t="s">
        <v>1</v>
      </c>
      <c r="AN1432" s="2" t="s">
        <v>1</v>
      </c>
      <c r="AO1432" s="141" t="s">
        <v>1</v>
      </c>
      <c r="AP1432" s="2" t="s">
        <v>1</v>
      </c>
      <c r="AQ1432" s="4">
        <v>0</v>
      </c>
    </row>
    <row r="1433" spans="1:44" ht="15" customHeight="1" x14ac:dyDescent="0.25">
      <c r="A1433" s="2" t="s">
        <v>461</v>
      </c>
      <c r="B1433" s="47">
        <v>44397</v>
      </c>
      <c r="C1433" s="2" t="s">
        <v>27</v>
      </c>
      <c r="D1433" s="2" t="s">
        <v>33</v>
      </c>
      <c r="E1433" s="2" t="s">
        <v>32</v>
      </c>
      <c r="F1433" s="2" t="s">
        <v>3994</v>
      </c>
      <c r="G1433" s="2" t="s">
        <v>3</v>
      </c>
      <c r="H1433" s="2" t="s">
        <v>3995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1503567426.6300001</v>
      </c>
      <c r="R1433" s="1">
        <v>0</v>
      </c>
      <c r="S1433" s="1">
        <v>1047555067.73</v>
      </c>
      <c r="T1433" s="1">
        <v>0</v>
      </c>
      <c r="U1433" s="2" t="s">
        <v>0</v>
      </c>
      <c r="V1433" s="1">
        <v>0</v>
      </c>
      <c r="W1433" s="1">
        <v>393114102.5</v>
      </c>
      <c r="X1433" s="2" t="s">
        <v>0</v>
      </c>
      <c r="Y1433" s="1">
        <v>62898256.399999999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41" t="s">
        <v>1</v>
      </c>
      <c r="AN1433" s="2" t="s">
        <v>1</v>
      </c>
      <c r="AO1433" s="141" t="s">
        <v>1</v>
      </c>
      <c r="AP1433" s="2" t="s">
        <v>1</v>
      </c>
      <c r="AQ1433" s="4">
        <v>0</v>
      </c>
    </row>
    <row r="1434" spans="1:44" ht="15" customHeight="1" x14ac:dyDescent="0.25">
      <c r="A1434" s="2" t="s">
        <v>462</v>
      </c>
      <c r="B1434" s="47">
        <v>44397</v>
      </c>
      <c r="C1434" s="2" t="s">
        <v>27</v>
      </c>
      <c r="D1434" s="2" t="s">
        <v>33</v>
      </c>
      <c r="E1434" s="2" t="s">
        <v>32</v>
      </c>
      <c r="F1434" s="2" t="s">
        <v>3731</v>
      </c>
      <c r="G1434" s="2" t="s">
        <v>3</v>
      </c>
      <c r="H1434" s="2" t="s">
        <v>3996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323409279.61000001</v>
      </c>
      <c r="R1434" s="1">
        <v>0</v>
      </c>
      <c r="S1434" s="1">
        <v>192541748.11000001</v>
      </c>
      <c r="T1434" s="1">
        <v>0</v>
      </c>
      <c r="U1434" s="2" t="s">
        <v>0</v>
      </c>
      <c r="V1434" s="1">
        <v>0</v>
      </c>
      <c r="W1434" s="1">
        <v>112816837.5</v>
      </c>
      <c r="X1434" s="2" t="s">
        <v>0</v>
      </c>
      <c r="Y1434" s="1">
        <v>18050694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41" t="s">
        <v>1</v>
      </c>
      <c r="AN1434" s="2" t="s">
        <v>1</v>
      </c>
      <c r="AO1434" s="141" t="s">
        <v>1</v>
      </c>
      <c r="AP1434" s="2" t="s">
        <v>1</v>
      </c>
      <c r="AQ1434" s="4">
        <v>0</v>
      </c>
    </row>
    <row r="1435" spans="1:44" ht="15" customHeight="1" x14ac:dyDescent="0.25">
      <c r="A1435" s="2" t="s">
        <v>463</v>
      </c>
      <c r="B1435" s="47">
        <v>44397</v>
      </c>
      <c r="C1435" s="2" t="s">
        <v>6</v>
      </c>
      <c r="D1435" s="2" t="s">
        <v>33</v>
      </c>
      <c r="E1435" s="2" t="s">
        <v>204</v>
      </c>
      <c r="F1435" s="2" t="s">
        <v>2048</v>
      </c>
      <c r="G1435" s="2" t="s">
        <v>3</v>
      </c>
      <c r="H1435" s="2" t="s">
        <v>3997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1">
        <v>4273763548.5300002</v>
      </c>
      <c r="R1435" s="1">
        <v>0</v>
      </c>
      <c r="S1435" s="1">
        <v>3112574390.48</v>
      </c>
      <c r="T1435" s="1">
        <v>0</v>
      </c>
      <c r="U1435" s="2" t="s">
        <v>0</v>
      </c>
      <c r="V1435" s="1">
        <v>0</v>
      </c>
      <c r="W1435" s="1">
        <v>1001025136.25</v>
      </c>
      <c r="X1435" s="2" t="s">
        <v>9</v>
      </c>
      <c r="Y1435" s="1">
        <v>160164021.80000001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41" t="s">
        <v>1</v>
      </c>
      <c r="AN1435" s="2" t="s">
        <v>1</v>
      </c>
      <c r="AO1435" s="141" t="s">
        <v>1</v>
      </c>
      <c r="AP1435" s="2" t="s">
        <v>1</v>
      </c>
      <c r="AQ1435" s="4">
        <v>0</v>
      </c>
    </row>
    <row r="1436" spans="1:44" ht="15" customHeight="1" x14ac:dyDescent="0.25">
      <c r="A1436" s="2" t="s">
        <v>464</v>
      </c>
      <c r="B1436" s="47">
        <v>44397</v>
      </c>
      <c r="C1436" s="2" t="s">
        <v>27</v>
      </c>
      <c r="D1436" s="2" t="s">
        <v>26</v>
      </c>
      <c r="E1436" s="2" t="s">
        <v>251</v>
      </c>
      <c r="F1436" s="2" t="s">
        <v>2342</v>
      </c>
      <c r="G1436" s="2" t="s">
        <v>3</v>
      </c>
      <c r="H1436" s="2" t="s">
        <v>3998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497526264.44000006</v>
      </c>
      <c r="R1436" s="1">
        <v>0</v>
      </c>
      <c r="S1436" s="1">
        <v>315990031.54000002</v>
      </c>
      <c r="T1436" s="1">
        <v>0</v>
      </c>
      <c r="U1436" s="2" t="s">
        <v>0</v>
      </c>
      <c r="V1436" s="1">
        <v>0</v>
      </c>
      <c r="W1436" s="1">
        <v>156496752.5</v>
      </c>
      <c r="X1436" s="2" t="s">
        <v>0</v>
      </c>
      <c r="Y1436" s="1">
        <v>25039480.399999999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41" t="s">
        <v>1</v>
      </c>
      <c r="AN1436" s="2" t="s">
        <v>1</v>
      </c>
      <c r="AO1436" s="141" t="s">
        <v>1</v>
      </c>
      <c r="AP1436" s="2" t="s">
        <v>1</v>
      </c>
      <c r="AQ1436" s="4">
        <v>0</v>
      </c>
    </row>
    <row r="1437" spans="1:44" ht="15" customHeight="1" x14ac:dyDescent="0.25">
      <c r="A1437" s="2" t="s">
        <v>465</v>
      </c>
      <c r="B1437" s="47">
        <v>44397</v>
      </c>
      <c r="C1437" s="2" t="s">
        <v>27</v>
      </c>
      <c r="D1437" s="2" t="s">
        <v>26</v>
      </c>
      <c r="E1437" s="2" t="s">
        <v>251</v>
      </c>
      <c r="F1437" s="2" t="s">
        <v>2342</v>
      </c>
      <c r="G1437" s="2" t="s">
        <v>3</v>
      </c>
      <c r="H1437" s="2" t="s">
        <v>3999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2</v>
      </c>
      <c r="P1437" s="2" t="s">
        <v>1</v>
      </c>
      <c r="Q1437" s="1">
        <v>803677451.25</v>
      </c>
      <c r="R1437" s="1">
        <v>0</v>
      </c>
      <c r="S1437" s="1">
        <v>568365288.75</v>
      </c>
      <c r="T1437" s="1">
        <v>0</v>
      </c>
      <c r="U1437" s="2" t="s">
        <v>0</v>
      </c>
      <c r="V1437" s="1">
        <v>0</v>
      </c>
      <c r="W1437" s="1">
        <v>202855312.5</v>
      </c>
      <c r="X1437" s="2" t="s">
        <v>9</v>
      </c>
      <c r="Y1437" s="1">
        <v>32456850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41" t="s">
        <v>1</v>
      </c>
      <c r="AN1437" s="2" t="s">
        <v>1</v>
      </c>
      <c r="AO1437" s="141" t="s">
        <v>1</v>
      </c>
      <c r="AP1437" s="2" t="s">
        <v>1</v>
      </c>
      <c r="AQ1437" s="4">
        <v>0</v>
      </c>
    </row>
    <row r="1438" spans="1:44" ht="15" customHeight="1" x14ac:dyDescent="0.25">
      <c r="A1438" s="2" t="s">
        <v>466</v>
      </c>
      <c r="B1438" s="47">
        <v>44397</v>
      </c>
      <c r="C1438" s="2" t="s">
        <v>6</v>
      </c>
      <c r="D1438" s="2" t="s">
        <v>26</v>
      </c>
      <c r="E1438" s="2" t="s">
        <v>198</v>
      </c>
      <c r="F1438" s="2" t="s">
        <v>4000</v>
      </c>
      <c r="G1438" s="2" t="s">
        <v>3</v>
      </c>
      <c r="H1438" s="2" t="s">
        <v>4001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5318537562.25</v>
      </c>
      <c r="R1438" s="1">
        <v>0</v>
      </c>
      <c r="S1438" s="1">
        <v>4161286337.9799995</v>
      </c>
      <c r="T1438" s="1">
        <v>0</v>
      </c>
      <c r="U1438" s="2" t="s">
        <v>0</v>
      </c>
      <c r="V1438" s="1">
        <v>0</v>
      </c>
      <c r="W1438" s="1">
        <v>997630365.75</v>
      </c>
      <c r="X1438" s="2" t="s">
        <v>0</v>
      </c>
      <c r="Y1438" s="1">
        <v>159620858.51999998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41" t="s">
        <v>1</v>
      </c>
      <c r="AN1438" s="2" t="s">
        <v>1</v>
      </c>
      <c r="AO1438" s="141" t="s">
        <v>1</v>
      </c>
      <c r="AP1438" s="2" t="s">
        <v>1</v>
      </c>
      <c r="AQ1438" s="4">
        <v>0</v>
      </c>
    </row>
    <row r="1439" spans="1:44" ht="15" customHeight="1" x14ac:dyDescent="0.25">
      <c r="A1439" s="2" t="s">
        <v>467</v>
      </c>
      <c r="B1439" s="47">
        <v>44397</v>
      </c>
      <c r="C1439" s="2" t="s">
        <v>27</v>
      </c>
      <c r="D1439" s="2" t="s">
        <v>24</v>
      </c>
      <c r="E1439" s="2" t="s">
        <v>356</v>
      </c>
      <c r="F1439" s="2" t="s">
        <v>1048</v>
      </c>
      <c r="G1439" s="2" t="s">
        <v>13</v>
      </c>
      <c r="H1439" s="2" t="s">
        <v>1</v>
      </c>
      <c r="I1439" s="1" t="s">
        <v>4002</v>
      </c>
      <c r="J1439" s="1" t="s">
        <v>1</v>
      </c>
      <c r="K1439" s="1" t="s">
        <v>4003</v>
      </c>
      <c r="L1439" s="1" t="s">
        <v>4004</v>
      </c>
      <c r="M1439" s="1">
        <v>16857000</v>
      </c>
      <c r="N1439" s="2" t="s">
        <v>12</v>
      </c>
      <c r="O1439" s="2" t="s">
        <v>4005</v>
      </c>
      <c r="P1439" s="2" t="s">
        <v>4006</v>
      </c>
      <c r="Q1439" s="1">
        <v>-4132500</v>
      </c>
      <c r="R1439" s="1">
        <v>0</v>
      </c>
      <c r="S1439" s="1">
        <v>0</v>
      </c>
      <c r="T1439" s="1">
        <v>0</v>
      </c>
      <c r="U1439" s="2" t="s">
        <v>0</v>
      </c>
      <c r="V1439" s="1">
        <v>0</v>
      </c>
      <c r="W1439" s="1">
        <v>-3562500</v>
      </c>
      <c r="X1439" s="2" t="s">
        <v>9</v>
      </c>
      <c r="Y1439" s="1">
        <v>-570000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41" t="s">
        <v>1</v>
      </c>
      <c r="AN1439" s="2" t="s">
        <v>1</v>
      </c>
      <c r="AO1439" s="141" t="s">
        <v>1</v>
      </c>
      <c r="AP1439" s="2" t="s">
        <v>1</v>
      </c>
      <c r="AQ1439" s="4">
        <v>0</v>
      </c>
    </row>
    <row r="1440" spans="1:44" ht="15" customHeight="1" x14ac:dyDescent="0.25">
      <c r="A1440" s="2" t="s">
        <v>468</v>
      </c>
      <c r="B1440" s="47">
        <v>44397</v>
      </c>
      <c r="C1440" s="2" t="s">
        <v>27</v>
      </c>
      <c r="D1440" s="2" t="s">
        <v>24</v>
      </c>
      <c r="E1440" s="2" t="s">
        <v>356</v>
      </c>
      <c r="F1440" s="2" t="s">
        <v>1047</v>
      </c>
      <c r="G1440" s="2" t="s">
        <v>3</v>
      </c>
      <c r="H1440" s="2" t="s">
        <v>4007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1580794074.3799999</v>
      </c>
      <c r="R1440" s="1">
        <v>0</v>
      </c>
      <c r="S1440" s="1">
        <v>923676810.37999988</v>
      </c>
      <c r="T1440" s="1">
        <v>0</v>
      </c>
      <c r="U1440" s="2" t="s">
        <v>0</v>
      </c>
      <c r="V1440" s="1">
        <v>0</v>
      </c>
      <c r="W1440" s="1">
        <v>566480400</v>
      </c>
      <c r="X1440" s="2" t="s">
        <v>9</v>
      </c>
      <c r="Y1440" s="1">
        <v>90636864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41" t="s">
        <v>1</v>
      </c>
      <c r="AN1440" s="2" t="s">
        <v>1</v>
      </c>
      <c r="AO1440" s="141" t="s">
        <v>1</v>
      </c>
      <c r="AP1440" s="2" t="s">
        <v>1</v>
      </c>
      <c r="AQ1440" s="4">
        <v>0</v>
      </c>
    </row>
    <row r="1441" spans="1:44" ht="15" customHeight="1" x14ac:dyDescent="0.25">
      <c r="A1441" s="2" t="s">
        <v>469</v>
      </c>
      <c r="B1441" s="47">
        <v>44397</v>
      </c>
      <c r="C1441" s="2" t="s">
        <v>6</v>
      </c>
      <c r="D1441" s="2" t="s">
        <v>24</v>
      </c>
      <c r="E1441" s="2" t="s">
        <v>194</v>
      </c>
      <c r="F1441" s="2" t="s">
        <v>1094</v>
      </c>
      <c r="G1441" s="2" t="s">
        <v>3</v>
      </c>
      <c r="H1441" s="2" t="s">
        <v>4008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2</v>
      </c>
      <c r="P1441" s="2" t="s">
        <v>1</v>
      </c>
      <c r="Q1441" s="1">
        <v>5170810958.8000002</v>
      </c>
      <c r="R1441" s="1">
        <v>0</v>
      </c>
      <c r="S1441" s="1">
        <v>4104621189.75</v>
      </c>
      <c r="T1441" s="1">
        <v>0</v>
      </c>
      <c r="U1441" s="2" t="s">
        <v>0</v>
      </c>
      <c r="V1441" s="1">
        <v>0</v>
      </c>
      <c r="W1441" s="1">
        <v>919129111.25</v>
      </c>
      <c r="X1441" s="2" t="s">
        <v>9</v>
      </c>
      <c r="Y1441" s="1">
        <v>147060657.80000001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41" t="s">
        <v>1</v>
      </c>
      <c r="AN1441" s="2" t="s">
        <v>1</v>
      </c>
      <c r="AO1441" s="141" t="s">
        <v>1</v>
      </c>
      <c r="AP1441" s="2" t="s">
        <v>1</v>
      </c>
      <c r="AQ1441" s="4">
        <v>0</v>
      </c>
    </row>
    <row r="1442" spans="1:44" ht="15" customHeight="1" x14ac:dyDescent="0.25">
      <c r="A1442" s="2" t="s">
        <v>470</v>
      </c>
      <c r="B1442" s="47">
        <v>44397</v>
      </c>
      <c r="C1442" s="2" t="s">
        <v>6</v>
      </c>
      <c r="D1442" s="2" t="s">
        <v>22</v>
      </c>
      <c r="E1442" s="2" t="s">
        <v>192</v>
      </c>
      <c r="F1442" s="2" t="s">
        <v>4009</v>
      </c>
      <c r="G1442" s="2" t="s">
        <v>3</v>
      </c>
      <c r="H1442" s="2" t="s">
        <v>4010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98</v>
      </c>
      <c r="P1442" s="2" t="s">
        <v>1</v>
      </c>
      <c r="Q1442" s="1">
        <v>0</v>
      </c>
      <c r="R1442" s="1">
        <v>0</v>
      </c>
      <c r="S1442" s="1">
        <v>0</v>
      </c>
      <c r="T1442" s="1">
        <v>0</v>
      </c>
      <c r="U1442" s="2" t="s">
        <v>0</v>
      </c>
      <c r="V1442" s="1">
        <v>0</v>
      </c>
      <c r="W1442" s="1">
        <v>0</v>
      </c>
      <c r="X1442" s="2" t="s">
        <v>9</v>
      </c>
      <c r="Y1442" s="1">
        <v>0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1</v>
      </c>
      <c r="AK1442" s="1" t="s">
        <v>1</v>
      </c>
      <c r="AL1442" s="1" t="s">
        <v>1</v>
      </c>
      <c r="AM1442" s="141" t="s">
        <v>1</v>
      </c>
      <c r="AN1442" s="2"/>
      <c r="AO1442" s="141"/>
      <c r="AP1442" s="2"/>
      <c r="AQ1442" s="4">
        <v>0</v>
      </c>
    </row>
    <row r="1443" spans="1:44" ht="15" customHeight="1" x14ac:dyDescent="0.25">
      <c r="A1443" s="2" t="s">
        <v>471</v>
      </c>
      <c r="B1443" s="47">
        <v>44397</v>
      </c>
      <c r="C1443" s="2" t="s">
        <v>27</v>
      </c>
      <c r="D1443" s="2" t="s">
        <v>901</v>
      </c>
      <c r="E1443" s="2" t="s">
        <v>905</v>
      </c>
      <c r="F1443" s="2" t="s">
        <v>4011</v>
      </c>
      <c r="G1443" s="2" t="s">
        <v>3</v>
      </c>
      <c r="H1443" s="2" t="s">
        <v>4012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160435650</v>
      </c>
      <c r="R1443" s="1">
        <v>0</v>
      </c>
      <c r="S1443" s="1">
        <v>17325000</v>
      </c>
      <c r="T1443" s="1">
        <v>0</v>
      </c>
      <c r="U1443" s="2" t="s">
        <v>0</v>
      </c>
      <c r="V1443" s="1">
        <v>0</v>
      </c>
      <c r="W1443" s="1">
        <v>123371250</v>
      </c>
      <c r="X1443" s="2" t="s">
        <v>9</v>
      </c>
      <c r="Y1443" s="1">
        <v>19739400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41" t="s">
        <v>1</v>
      </c>
      <c r="AN1443" s="2" t="s">
        <v>1</v>
      </c>
      <c r="AO1443" s="141" t="s">
        <v>1</v>
      </c>
      <c r="AP1443" s="2" t="s">
        <v>1</v>
      </c>
      <c r="AQ1443" s="4">
        <v>0</v>
      </c>
    </row>
    <row r="1444" spans="1:44" ht="15" customHeight="1" x14ac:dyDescent="0.25">
      <c r="A1444" s="2" t="s">
        <v>472</v>
      </c>
      <c r="B1444" s="47">
        <v>44397</v>
      </c>
      <c r="C1444" s="2" t="s">
        <v>6</v>
      </c>
      <c r="D1444" s="2" t="s">
        <v>901</v>
      </c>
      <c r="E1444" s="2" t="s">
        <v>902</v>
      </c>
      <c r="F1444" s="2" t="s">
        <v>909</v>
      </c>
      <c r="G1444" s="2" t="s">
        <v>3</v>
      </c>
      <c r="H1444" s="2" t="s">
        <v>4013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v>5649125448.5600004</v>
      </c>
      <c r="R1444" s="1">
        <v>0</v>
      </c>
      <c r="S1444" s="1">
        <v>4650646921.9799995</v>
      </c>
      <c r="T1444" s="1">
        <v>0</v>
      </c>
      <c r="U1444" s="2" t="s">
        <v>0</v>
      </c>
      <c r="V1444" s="1">
        <v>0</v>
      </c>
      <c r="W1444" s="1">
        <v>860757350.5</v>
      </c>
      <c r="X1444" s="2" t="s">
        <v>9</v>
      </c>
      <c r="Y1444" s="1">
        <v>137721176.08000001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41" t="s">
        <v>1</v>
      </c>
      <c r="AN1444" s="2" t="s">
        <v>1</v>
      </c>
      <c r="AO1444" s="141" t="s">
        <v>1</v>
      </c>
      <c r="AP1444" s="2" t="s">
        <v>1</v>
      </c>
      <c r="AQ1444" s="4">
        <v>0</v>
      </c>
    </row>
    <row r="1445" spans="1:44" ht="15" customHeight="1" x14ac:dyDescent="0.25">
      <c r="A1445" s="2" t="s">
        <v>473</v>
      </c>
      <c r="B1445" s="47">
        <v>44397</v>
      </c>
      <c r="C1445" s="2" t="s">
        <v>6</v>
      </c>
      <c r="D1445" s="2" t="s">
        <v>19</v>
      </c>
      <c r="E1445" s="2" t="s">
        <v>185</v>
      </c>
      <c r="F1445" s="2" t="s">
        <v>1120</v>
      </c>
      <c r="G1445" s="2" t="s">
        <v>3</v>
      </c>
      <c r="H1445" s="2" t="s">
        <v>4014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1825313205.75</v>
      </c>
      <c r="R1445" s="1">
        <v>0</v>
      </c>
      <c r="S1445" s="1">
        <v>1345484737.5</v>
      </c>
      <c r="T1445" s="1">
        <v>0</v>
      </c>
      <c r="U1445" s="2" t="s">
        <v>0</v>
      </c>
      <c r="V1445" s="1">
        <v>0</v>
      </c>
      <c r="W1445" s="1">
        <v>413645231.25</v>
      </c>
      <c r="X1445" s="2" t="s">
        <v>0</v>
      </c>
      <c r="Y1445" s="1">
        <v>66183237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2" t="s">
        <v>0</v>
      </c>
      <c r="AK1445" s="1">
        <v>0</v>
      </c>
      <c r="AL1445" s="1">
        <v>0</v>
      </c>
      <c r="AM1445" s="141" t="s">
        <v>1</v>
      </c>
      <c r="AN1445" s="2" t="s">
        <v>1</v>
      </c>
      <c r="AO1445" s="141" t="s">
        <v>1</v>
      </c>
      <c r="AP1445" s="2" t="s">
        <v>1</v>
      </c>
      <c r="AQ1445" s="101">
        <v>0</v>
      </c>
      <c r="AR1445" s="7"/>
    </row>
    <row r="1446" spans="1:44" ht="15" customHeight="1" x14ac:dyDescent="0.25">
      <c r="A1446" s="2" t="s">
        <v>474</v>
      </c>
      <c r="B1446" s="46">
        <v>44397</v>
      </c>
      <c r="C1446" s="2" t="s">
        <v>6</v>
      </c>
      <c r="D1446" s="2" t="s">
        <v>17</v>
      </c>
      <c r="E1446" s="2" t="s">
        <v>183</v>
      </c>
      <c r="F1446" s="59" t="s">
        <v>4015</v>
      </c>
      <c r="G1446" s="2" t="s">
        <v>3</v>
      </c>
      <c r="H1446" s="2" t="s">
        <v>4016</v>
      </c>
      <c r="I1446" s="2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1">
        <v>347430206.25</v>
      </c>
      <c r="R1446" s="1">
        <v>0</v>
      </c>
      <c r="S1446" s="1">
        <v>310115906.25</v>
      </c>
      <c r="T1446" s="1">
        <v>0</v>
      </c>
      <c r="U1446" s="2" t="s">
        <v>0</v>
      </c>
      <c r="V1446" s="1">
        <v>0</v>
      </c>
      <c r="W1446" s="1">
        <v>32167500</v>
      </c>
      <c r="X1446" s="2" t="s">
        <v>9</v>
      </c>
      <c r="Y1446" s="1">
        <v>5146800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140" t="s">
        <v>0</v>
      </c>
      <c r="AK1446" s="1">
        <v>0</v>
      </c>
      <c r="AL1446" s="1">
        <v>0</v>
      </c>
      <c r="AM1446" s="140" t="s">
        <v>1</v>
      </c>
      <c r="AN1446" s="140" t="s">
        <v>1</v>
      </c>
      <c r="AO1446" s="140" t="s">
        <v>1</v>
      </c>
      <c r="AP1446" s="140" t="s">
        <v>1</v>
      </c>
      <c r="AQ1446" s="101">
        <v>0</v>
      </c>
      <c r="AR1446" s="7"/>
    </row>
    <row r="1447" spans="1:44" ht="15" customHeight="1" x14ac:dyDescent="0.25">
      <c r="A1447" s="2" t="s">
        <v>475</v>
      </c>
      <c r="B1447" s="46">
        <v>44397</v>
      </c>
      <c r="C1447" s="2" t="s">
        <v>6</v>
      </c>
      <c r="D1447" s="2" t="s">
        <v>14</v>
      </c>
      <c r="E1447" s="2" t="s">
        <v>181</v>
      </c>
      <c r="F1447" s="59" t="s">
        <v>4017</v>
      </c>
      <c r="G1447" s="2" t="s">
        <v>3</v>
      </c>
      <c r="H1447" s="2" t="s">
        <v>4018</v>
      </c>
      <c r="I1447" s="2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2046015128.5</v>
      </c>
      <c r="R1447" s="1">
        <v>0</v>
      </c>
      <c r="S1447" s="1">
        <v>1937432806.5</v>
      </c>
      <c r="T1447" s="1">
        <v>0</v>
      </c>
      <c r="U1447" s="2" t="s">
        <v>0</v>
      </c>
      <c r="V1447" s="1">
        <v>0</v>
      </c>
      <c r="W1447" s="1">
        <v>93605450</v>
      </c>
      <c r="X1447" s="2" t="s">
        <v>0</v>
      </c>
      <c r="Y1447" s="1">
        <v>14976872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140" t="s">
        <v>0</v>
      </c>
      <c r="AK1447" s="1">
        <v>0</v>
      </c>
      <c r="AL1447" s="1">
        <v>0</v>
      </c>
      <c r="AM1447" s="140" t="s">
        <v>1</v>
      </c>
      <c r="AN1447" s="140" t="s">
        <v>1</v>
      </c>
      <c r="AO1447" s="140" t="s">
        <v>1</v>
      </c>
      <c r="AP1447" s="140" t="s">
        <v>1</v>
      </c>
      <c r="AQ1447" s="101">
        <v>0</v>
      </c>
      <c r="AR1447" s="7"/>
    </row>
    <row r="1448" spans="1:44" ht="15" customHeight="1" x14ac:dyDescent="0.25">
      <c r="A1448" s="2" t="s">
        <v>476</v>
      </c>
      <c r="B1448" s="47">
        <v>44397</v>
      </c>
      <c r="C1448" s="2" t="s">
        <v>6</v>
      </c>
      <c r="D1448" s="2" t="s">
        <v>10</v>
      </c>
      <c r="E1448" s="2" t="s">
        <v>178</v>
      </c>
      <c r="F1448" s="2" t="s">
        <v>4019</v>
      </c>
      <c r="G1448" s="2" t="s">
        <v>3</v>
      </c>
      <c r="H1448" s="2" t="s">
        <v>4020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4021</v>
      </c>
      <c r="P1448" s="2" t="s">
        <v>4022</v>
      </c>
      <c r="Q1448" s="1">
        <v>30763200</v>
      </c>
      <c r="R1448" s="1">
        <v>0</v>
      </c>
      <c r="S1448" s="1">
        <v>0</v>
      </c>
      <c r="T1448" s="1">
        <v>26520000</v>
      </c>
      <c r="U1448" s="2" t="s">
        <v>9</v>
      </c>
      <c r="V1448" s="1">
        <v>4243200</v>
      </c>
      <c r="W1448" s="1">
        <v>0</v>
      </c>
      <c r="X1448" s="2" t="s">
        <v>0</v>
      </c>
      <c r="Y1448" s="1">
        <v>0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41" t="s">
        <v>1</v>
      </c>
      <c r="AN1448" s="2" t="s">
        <v>1</v>
      </c>
      <c r="AO1448" s="141" t="s">
        <v>1</v>
      </c>
      <c r="AP1448" s="2" t="s">
        <v>1</v>
      </c>
      <c r="AQ1448" s="4">
        <v>0</v>
      </c>
    </row>
    <row r="1449" spans="1:44" ht="15" customHeight="1" x14ac:dyDescent="0.25">
      <c r="A1449" s="2" t="s">
        <v>477</v>
      </c>
      <c r="B1449" s="47">
        <v>44397</v>
      </c>
      <c r="C1449" s="2" t="s">
        <v>6</v>
      </c>
      <c r="D1449" s="2" t="s">
        <v>10</v>
      </c>
      <c r="E1449" s="2" t="s">
        <v>178</v>
      </c>
      <c r="F1449" s="2" t="s">
        <v>4019</v>
      </c>
      <c r="G1449" s="2" t="s">
        <v>3</v>
      </c>
      <c r="H1449" s="2" t="s">
        <v>4023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1012</v>
      </c>
      <c r="P1449" s="2" t="s">
        <v>1013</v>
      </c>
      <c r="Q1449" s="1">
        <v>26731500</v>
      </c>
      <c r="R1449" s="1">
        <v>0</v>
      </c>
      <c r="S1449" s="1">
        <v>9375000</v>
      </c>
      <c r="T1449" s="1">
        <v>14962500</v>
      </c>
      <c r="U1449" s="2" t="s">
        <v>9</v>
      </c>
      <c r="V1449" s="1">
        <v>2394000</v>
      </c>
      <c r="W1449" s="1">
        <v>0</v>
      </c>
      <c r="X1449" s="2" t="s">
        <v>0</v>
      </c>
      <c r="Y1449" s="1">
        <v>0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41" t="s">
        <v>1</v>
      </c>
      <c r="AN1449" s="2" t="s">
        <v>1</v>
      </c>
      <c r="AO1449" s="141" t="s">
        <v>1</v>
      </c>
      <c r="AP1449" s="2" t="s">
        <v>1</v>
      </c>
      <c r="AQ1449" s="4">
        <v>0</v>
      </c>
    </row>
    <row r="1450" spans="1:44" ht="15" customHeight="1" x14ac:dyDescent="0.25">
      <c r="A1450" s="2" t="s">
        <v>478</v>
      </c>
      <c r="B1450" s="47">
        <v>44397</v>
      </c>
      <c r="C1450" s="2" t="s">
        <v>6</v>
      </c>
      <c r="D1450" s="2" t="s">
        <v>10</v>
      </c>
      <c r="E1450" s="2" t="s">
        <v>178</v>
      </c>
      <c r="F1450" s="2" t="s">
        <v>4019</v>
      </c>
      <c r="G1450" s="2" t="s">
        <v>3</v>
      </c>
      <c r="H1450" s="2" t="s">
        <v>4024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1">
        <v>54193500</v>
      </c>
      <c r="R1450" s="1">
        <v>0</v>
      </c>
      <c r="S1450" s="1">
        <v>15000000</v>
      </c>
      <c r="T1450" s="1">
        <v>0</v>
      </c>
      <c r="U1450" s="2" t="s">
        <v>0</v>
      </c>
      <c r="V1450" s="1">
        <v>0</v>
      </c>
      <c r="W1450" s="1">
        <v>33787500</v>
      </c>
      <c r="X1450" s="2" t="s">
        <v>9</v>
      </c>
      <c r="Y1450" s="1">
        <v>5406000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41" t="s">
        <v>1</v>
      </c>
      <c r="AN1450" s="2" t="s">
        <v>1</v>
      </c>
      <c r="AO1450" s="141" t="s">
        <v>1</v>
      </c>
      <c r="AP1450" s="2" t="s">
        <v>1</v>
      </c>
      <c r="AQ1450" s="4">
        <v>0</v>
      </c>
    </row>
    <row r="1451" spans="1:44" ht="15" customHeight="1" x14ac:dyDescent="0.25">
      <c r="A1451" s="2" t="s">
        <v>479</v>
      </c>
      <c r="B1451" s="47">
        <v>44397</v>
      </c>
      <c r="C1451" s="2" t="s">
        <v>6</v>
      </c>
      <c r="D1451" s="2" t="s">
        <v>10</v>
      </c>
      <c r="E1451" s="2" t="s">
        <v>178</v>
      </c>
      <c r="F1451" s="2" t="s">
        <v>4019</v>
      </c>
      <c r="G1451" s="2" t="s">
        <v>3</v>
      </c>
      <c r="H1451" s="2" t="s">
        <v>4025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60500250</v>
      </c>
      <c r="R1451" s="1">
        <v>0</v>
      </c>
      <c r="S1451" s="1">
        <v>5625000</v>
      </c>
      <c r="T1451" s="1">
        <v>0</v>
      </c>
      <c r="U1451" s="2" t="s">
        <v>0</v>
      </c>
      <c r="V1451" s="1">
        <v>0</v>
      </c>
      <c r="W1451" s="1">
        <v>47306250</v>
      </c>
      <c r="X1451" s="2" t="s">
        <v>0</v>
      </c>
      <c r="Y1451" s="1">
        <v>7569000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41" t="s">
        <v>1</v>
      </c>
      <c r="AN1451" s="2" t="s">
        <v>1</v>
      </c>
      <c r="AO1451" s="141" t="s">
        <v>1</v>
      </c>
      <c r="AP1451" s="2" t="s">
        <v>1</v>
      </c>
      <c r="AQ1451" s="4">
        <v>0</v>
      </c>
    </row>
    <row r="1452" spans="1:44" ht="15" customHeight="1" x14ac:dyDescent="0.25">
      <c r="A1452" s="2" t="s">
        <v>480</v>
      </c>
      <c r="B1452" s="47">
        <v>44397</v>
      </c>
      <c r="C1452" s="2" t="s">
        <v>6</v>
      </c>
      <c r="D1452" s="2" t="s">
        <v>10</v>
      </c>
      <c r="E1452" s="2" t="s">
        <v>178</v>
      </c>
      <c r="F1452" s="2" t="s">
        <v>4019</v>
      </c>
      <c r="G1452" s="2" t="s">
        <v>3</v>
      </c>
      <c r="H1452" s="2" t="s">
        <v>4026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1">
        <v>63729000</v>
      </c>
      <c r="R1452" s="1">
        <v>0</v>
      </c>
      <c r="S1452" s="1">
        <v>21033750</v>
      </c>
      <c r="T1452" s="1">
        <v>0</v>
      </c>
      <c r="U1452" s="2" t="s">
        <v>0</v>
      </c>
      <c r="V1452" s="1">
        <v>0</v>
      </c>
      <c r="W1452" s="1">
        <v>36806250</v>
      </c>
      <c r="X1452" s="2" t="s">
        <v>0</v>
      </c>
      <c r="Y1452" s="1">
        <v>5889000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41" t="s">
        <v>1</v>
      </c>
      <c r="AN1452" s="2" t="s">
        <v>1</v>
      </c>
      <c r="AO1452" s="141" t="s">
        <v>1</v>
      </c>
      <c r="AP1452" s="2" t="s">
        <v>1</v>
      </c>
      <c r="AQ1452" s="4">
        <v>0</v>
      </c>
    </row>
    <row r="1453" spans="1:44" ht="15" customHeight="1" x14ac:dyDescent="0.25">
      <c r="A1453" s="2" t="s">
        <v>481</v>
      </c>
      <c r="B1453" s="47">
        <v>44397</v>
      </c>
      <c r="C1453" s="2" t="s">
        <v>6</v>
      </c>
      <c r="D1453" s="2" t="s">
        <v>278</v>
      </c>
      <c r="E1453" s="2" t="s">
        <v>202</v>
      </c>
      <c r="F1453" s="2" t="s">
        <v>1051</v>
      </c>
      <c r="G1453" s="2" t="s">
        <v>13</v>
      </c>
      <c r="H1453" s="2" t="s">
        <v>1</v>
      </c>
      <c r="I1453" s="1" t="s">
        <v>2386</v>
      </c>
      <c r="J1453" s="1" t="s">
        <v>1</v>
      </c>
      <c r="K1453" s="1" t="s">
        <v>4027</v>
      </c>
      <c r="L1453" s="1" t="s">
        <v>3967</v>
      </c>
      <c r="M1453" s="1">
        <v>19184062.5</v>
      </c>
      <c r="N1453" s="2" t="s">
        <v>12</v>
      </c>
      <c r="O1453" s="2" t="s">
        <v>4028</v>
      </c>
      <c r="P1453" s="2" t="s">
        <v>4029</v>
      </c>
      <c r="Q1453" s="1">
        <v>-19184062.5</v>
      </c>
      <c r="R1453" s="1">
        <v>0</v>
      </c>
      <c r="S1453" s="1">
        <v>-19184062.5</v>
      </c>
      <c r="T1453" s="1">
        <v>0</v>
      </c>
      <c r="U1453" s="2" t="s">
        <v>0</v>
      </c>
      <c r="V1453" s="1">
        <v>0</v>
      </c>
      <c r="W1453" s="1">
        <v>0</v>
      </c>
      <c r="X1453" s="2" t="s">
        <v>0</v>
      </c>
      <c r="Y1453" s="1">
        <v>0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41" t="s">
        <v>1</v>
      </c>
      <c r="AN1453" s="2" t="s">
        <v>1</v>
      </c>
      <c r="AO1453" s="141" t="s">
        <v>1</v>
      </c>
      <c r="AP1453" s="2" t="s">
        <v>1</v>
      </c>
      <c r="AQ1453" s="4">
        <v>0</v>
      </c>
    </row>
    <row r="1454" spans="1:44" ht="15" customHeight="1" x14ac:dyDescent="0.25">
      <c r="A1454" s="2" t="s">
        <v>482</v>
      </c>
      <c r="B1454" s="47">
        <v>44397</v>
      </c>
      <c r="C1454" s="2" t="s">
        <v>6</v>
      </c>
      <c r="D1454" s="2" t="s">
        <v>278</v>
      </c>
      <c r="E1454" s="2" t="s">
        <v>202</v>
      </c>
      <c r="F1454" s="2" t="s">
        <v>1051</v>
      </c>
      <c r="G1454" s="2" t="s">
        <v>3</v>
      </c>
      <c r="H1454" s="2" t="s">
        <v>4030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1250</v>
      </c>
      <c r="P1454" s="2" t="s">
        <v>1251</v>
      </c>
      <c r="Q1454" s="1">
        <v>10950000</v>
      </c>
      <c r="R1454" s="1">
        <v>0</v>
      </c>
      <c r="S1454" s="1">
        <v>10950000</v>
      </c>
      <c r="T1454" s="1">
        <v>0</v>
      </c>
      <c r="U1454" s="2" t="s">
        <v>0</v>
      </c>
      <c r="V1454" s="1">
        <v>0</v>
      </c>
      <c r="W1454" s="1">
        <v>0</v>
      </c>
      <c r="X1454" s="2" t="s">
        <v>0</v>
      </c>
      <c r="Y1454" s="1">
        <v>0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41" t="s">
        <v>1</v>
      </c>
      <c r="AN1454" s="2" t="s">
        <v>1</v>
      </c>
      <c r="AO1454" s="141" t="s">
        <v>1</v>
      </c>
      <c r="AP1454" s="2" t="s">
        <v>1</v>
      </c>
      <c r="AQ1454" s="4">
        <v>0</v>
      </c>
    </row>
    <row r="1455" spans="1:44" ht="15" customHeight="1" x14ac:dyDescent="0.25">
      <c r="A1455" s="2" t="s">
        <v>483</v>
      </c>
      <c r="B1455" s="47">
        <v>44397</v>
      </c>
      <c r="C1455" s="2" t="s">
        <v>6</v>
      </c>
      <c r="D1455" s="2" t="s">
        <v>278</v>
      </c>
      <c r="E1455" s="2" t="s">
        <v>202</v>
      </c>
      <c r="F1455" s="2" t="s">
        <v>1051</v>
      </c>
      <c r="G1455" s="2" t="s">
        <v>3</v>
      </c>
      <c r="H1455" s="2" t="s">
        <v>4031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2600</v>
      </c>
      <c r="P1455" s="2" t="s">
        <v>1216</v>
      </c>
      <c r="Q1455" s="1">
        <v>18037500</v>
      </c>
      <c r="R1455" s="1">
        <v>0</v>
      </c>
      <c r="S1455" s="1">
        <v>18037500</v>
      </c>
      <c r="T1455" s="1">
        <v>0</v>
      </c>
      <c r="U1455" s="2" t="s">
        <v>0</v>
      </c>
      <c r="V1455" s="1">
        <v>0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41" t="s">
        <v>1</v>
      </c>
      <c r="AN1455" s="2" t="s">
        <v>1</v>
      </c>
      <c r="AO1455" s="141" t="s">
        <v>1</v>
      </c>
      <c r="AP1455" s="2" t="s">
        <v>1</v>
      </c>
      <c r="AQ1455" s="4">
        <v>0</v>
      </c>
    </row>
    <row r="1456" spans="1:44" ht="15" customHeight="1" x14ac:dyDescent="0.25">
      <c r="A1456" s="2" t="s">
        <v>484</v>
      </c>
      <c r="B1456" s="47">
        <v>44397</v>
      </c>
      <c r="C1456" s="2" t="s">
        <v>6</v>
      </c>
      <c r="D1456" s="2" t="s">
        <v>278</v>
      </c>
      <c r="E1456" s="2" t="s">
        <v>202</v>
      </c>
      <c r="F1456" s="2" t="s">
        <v>4032</v>
      </c>
      <c r="G1456" s="2" t="s">
        <v>3</v>
      </c>
      <c r="H1456" s="2" t="s">
        <v>4033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30099352</v>
      </c>
      <c r="R1456" s="1">
        <v>0</v>
      </c>
      <c r="S1456" s="1">
        <v>5180000</v>
      </c>
      <c r="T1456" s="1">
        <v>0</v>
      </c>
      <c r="U1456" s="2" t="s">
        <v>0</v>
      </c>
      <c r="V1456" s="1">
        <v>0</v>
      </c>
      <c r="W1456" s="1">
        <v>21482200</v>
      </c>
      <c r="X1456" s="2" t="s">
        <v>0</v>
      </c>
      <c r="Y1456" s="1">
        <v>3437152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41" t="s">
        <v>1</v>
      </c>
      <c r="AN1456" s="2" t="s">
        <v>1</v>
      </c>
      <c r="AO1456" s="141" t="s">
        <v>1</v>
      </c>
      <c r="AP1456" s="2" t="s">
        <v>1</v>
      </c>
      <c r="AQ1456" s="4">
        <v>0</v>
      </c>
    </row>
    <row r="1457" spans="1:43" ht="15" customHeight="1" x14ac:dyDescent="0.25">
      <c r="A1457" s="2" t="s">
        <v>485</v>
      </c>
      <c r="B1457" s="47">
        <v>44397</v>
      </c>
      <c r="C1457" s="2" t="s">
        <v>6</v>
      </c>
      <c r="D1457" s="2" t="s">
        <v>278</v>
      </c>
      <c r="E1457" s="2" t="s">
        <v>202</v>
      </c>
      <c r="F1457" s="2" t="s">
        <v>4032</v>
      </c>
      <c r="G1457" s="2" t="s">
        <v>3</v>
      </c>
      <c r="H1457" s="2" t="s">
        <v>4034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587508878.98000002</v>
      </c>
      <c r="R1457" s="1">
        <v>0</v>
      </c>
      <c r="S1457" s="1">
        <v>497936752.98000002</v>
      </c>
      <c r="T1457" s="1">
        <v>0</v>
      </c>
      <c r="U1457" s="2" t="s">
        <v>0</v>
      </c>
      <c r="V1457" s="1">
        <v>0</v>
      </c>
      <c r="W1457" s="1">
        <v>77217350</v>
      </c>
      <c r="X1457" s="2" t="s">
        <v>0</v>
      </c>
      <c r="Y1457" s="1">
        <v>12354776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41" t="s">
        <v>1</v>
      </c>
      <c r="AN1457" s="2" t="s">
        <v>1</v>
      </c>
      <c r="AO1457" s="141" t="s">
        <v>1</v>
      </c>
      <c r="AP1457" s="2" t="s">
        <v>1</v>
      </c>
      <c r="AQ1457" s="4">
        <v>0</v>
      </c>
    </row>
    <row r="1458" spans="1:43" ht="15" customHeight="1" x14ac:dyDescent="0.25">
      <c r="A1458" s="2" t="s">
        <v>486</v>
      </c>
      <c r="B1458" s="47">
        <v>44397</v>
      </c>
      <c r="C1458" s="2" t="s">
        <v>6</v>
      </c>
      <c r="D1458" s="2" t="s">
        <v>278</v>
      </c>
      <c r="E1458" s="2" t="s">
        <v>202</v>
      </c>
      <c r="F1458" s="2" t="s">
        <v>4032</v>
      </c>
      <c r="G1458" s="2" t="s">
        <v>3</v>
      </c>
      <c r="H1458" s="2" t="s">
        <v>4035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1">
        <v>394861802.73000002</v>
      </c>
      <c r="R1458" s="1">
        <v>0</v>
      </c>
      <c r="S1458" s="1">
        <v>369344702.73000002</v>
      </c>
      <c r="T1458" s="1">
        <v>0</v>
      </c>
      <c r="U1458" s="2" t="s">
        <v>0</v>
      </c>
      <c r="V1458" s="1">
        <v>0</v>
      </c>
      <c r="W1458" s="1">
        <v>21997500</v>
      </c>
      <c r="X1458" s="2" t="s">
        <v>0</v>
      </c>
      <c r="Y1458" s="1">
        <v>3519600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41" t="s">
        <v>1</v>
      </c>
      <c r="AN1458" s="2" t="s">
        <v>1</v>
      </c>
      <c r="AO1458" s="141" t="s">
        <v>1</v>
      </c>
      <c r="AP1458" s="2" t="s">
        <v>1</v>
      </c>
      <c r="AQ1458" s="4">
        <v>0</v>
      </c>
    </row>
    <row r="1459" spans="1:43" ht="15" customHeight="1" x14ac:dyDescent="0.25">
      <c r="A1459" s="2" t="s">
        <v>487</v>
      </c>
      <c r="B1459" s="47">
        <v>44397</v>
      </c>
      <c r="C1459" s="2" t="s">
        <v>6</v>
      </c>
      <c r="D1459" s="2" t="s">
        <v>7</v>
      </c>
      <c r="E1459" s="2" t="s">
        <v>736</v>
      </c>
      <c r="F1459" s="2" t="s">
        <v>4036</v>
      </c>
      <c r="G1459" s="2" t="s">
        <v>3</v>
      </c>
      <c r="H1459" s="2" t="s">
        <v>4037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591824544</v>
      </c>
      <c r="R1459" s="1">
        <v>0</v>
      </c>
      <c r="S1459" s="1">
        <v>412777500</v>
      </c>
      <c r="T1459" s="1">
        <v>0</v>
      </c>
      <c r="U1459" s="2" t="s">
        <v>0</v>
      </c>
      <c r="V1459" s="1">
        <v>0</v>
      </c>
      <c r="W1459" s="1">
        <v>154350900</v>
      </c>
      <c r="X1459" s="2" t="s">
        <v>9</v>
      </c>
      <c r="Y1459" s="1">
        <v>24696144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41" t="s">
        <v>1</v>
      </c>
      <c r="AN1459" s="2" t="s">
        <v>1</v>
      </c>
      <c r="AO1459" s="141" t="s">
        <v>1</v>
      </c>
      <c r="AP1459" s="2" t="s">
        <v>1</v>
      </c>
      <c r="AQ1459" s="4">
        <v>0</v>
      </c>
    </row>
    <row r="1460" spans="1:43" ht="15" customHeight="1" x14ac:dyDescent="0.25">
      <c r="A1460" s="2" t="s">
        <v>488</v>
      </c>
      <c r="B1460" s="47">
        <v>44397</v>
      </c>
      <c r="C1460" s="2" t="s">
        <v>6</v>
      </c>
      <c r="D1460" s="2" t="s">
        <v>5</v>
      </c>
      <c r="E1460" s="2" t="s">
        <v>175</v>
      </c>
      <c r="F1460" s="2" t="s">
        <v>1299</v>
      </c>
      <c r="G1460" s="2" t="s">
        <v>3</v>
      </c>
      <c r="H1460" s="2" t="s">
        <v>4038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498470831.25</v>
      </c>
      <c r="R1460" s="1">
        <v>0</v>
      </c>
      <c r="S1460" s="1">
        <v>444578681.25</v>
      </c>
      <c r="T1460" s="1">
        <v>0</v>
      </c>
      <c r="U1460" s="2" t="s">
        <v>0</v>
      </c>
      <c r="V1460" s="1">
        <v>0</v>
      </c>
      <c r="W1460" s="1">
        <v>46458750</v>
      </c>
      <c r="X1460" s="2" t="s">
        <v>0</v>
      </c>
      <c r="Y1460" s="1">
        <v>7433400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41" t="s">
        <v>1</v>
      </c>
      <c r="AN1460" s="2" t="s">
        <v>1</v>
      </c>
      <c r="AO1460" s="141" t="s">
        <v>1</v>
      </c>
      <c r="AP1460" s="2" t="s">
        <v>1</v>
      </c>
      <c r="AQ1460" s="4">
        <v>0</v>
      </c>
    </row>
    <row r="1461" spans="1:43" ht="15" customHeight="1" x14ac:dyDescent="0.25">
      <c r="A1461" s="2" t="s">
        <v>489</v>
      </c>
      <c r="B1461" s="47">
        <v>44397</v>
      </c>
      <c r="C1461" s="2" t="s">
        <v>6</v>
      </c>
      <c r="D1461" s="2" t="s">
        <v>1245</v>
      </c>
      <c r="E1461" s="2" t="s">
        <v>1246</v>
      </c>
      <c r="F1461" s="2" t="s">
        <v>4039</v>
      </c>
      <c r="G1461" s="2" t="s">
        <v>3</v>
      </c>
      <c r="H1461" s="2" t="s">
        <v>4040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795899747.25</v>
      </c>
      <c r="R1461" s="1">
        <v>0</v>
      </c>
      <c r="S1461" s="1">
        <v>617972741.25</v>
      </c>
      <c r="T1461" s="1">
        <v>0</v>
      </c>
      <c r="U1461" s="2" t="s">
        <v>0</v>
      </c>
      <c r="V1461" s="1">
        <v>0</v>
      </c>
      <c r="W1461" s="1">
        <v>153385350</v>
      </c>
      <c r="X1461" s="2" t="s">
        <v>9</v>
      </c>
      <c r="Y1461" s="1">
        <v>24541656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41" t="s">
        <v>1</v>
      </c>
      <c r="AN1461" s="2" t="s">
        <v>1</v>
      </c>
      <c r="AO1461" s="141" t="s">
        <v>1</v>
      </c>
      <c r="AP1461" s="2" t="s">
        <v>1</v>
      </c>
      <c r="AQ1461" s="4">
        <v>0</v>
      </c>
    </row>
    <row r="1462" spans="1:43" ht="15" customHeight="1" x14ac:dyDescent="0.25">
      <c r="A1462" s="2" t="s">
        <v>490</v>
      </c>
      <c r="B1462" s="47">
        <v>44397</v>
      </c>
      <c r="C1462" s="2" t="s">
        <v>6</v>
      </c>
      <c r="D1462" s="2" t="s">
        <v>1245</v>
      </c>
      <c r="E1462" s="2" t="s">
        <v>1246</v>
      </c>
      <c r="F1462" s="2" t="s">
        <v>4039</v>
      </c>
      <c r="G1462" s="2" t="s">
        <v>13</v>
      </c>
      <c r="H1462" s="2" t="s">
        <v>1</v>
      </c>
      <c r="I1462" s="1" t="s">
        <v>4041</v>
      </c>
      <c r="J1462" s="1" t="s">
        <v>1</v>
      </c>
      <c r="K1462" s="1" t="s">
        <v>4042</v>
      </c>
      <c r="L1462" s="1" t="s">
        <v>3967</v>
      </c>
      <c r="M1462" s="1">
        <v>4123800</v>
      </c>
      <c r="N1462" s="2" t="s">
        <v>12</v>
      </c>
      <c r="O1462" s="2" t="s">
        <v>4043</v>
      </c>
      <c r="P1462" s="2" t="s">
        <v>4044</v>
      </c>
      <c r="Q1462" s="1">
        <v>-4123800</v>
      </c>
      <c r="R1462" s="1">
        <v>0</v>
      </c>
      <c r="S1462" s="1">
        <v>0</v>
      </c>
      <c r="T1462" s="1">
        <v>0</v>
      </c>
      <c r="U1462" s="2" t="s">
        <v>0</v>
      </c>
      <c r="V1462" s="1">
        <v>0</v>
      </c>
      <c r="W1462" s="1">
        <v>-3555000</v>
      </c>
      <c r="X1462" s="2" t="s">
        <v>9</v>
      </c>
      <c r="Y1462" s="1">
        <v>-568800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41" t="s">
        <v>1</v>
      </c>
      <c r="AN1462" s="2" t="s">
        <v>1</v>
      </c>
      <c r="AO1462" s="141" t="s">
        <v>1</v>
      </c>
      <c r="AP1462" s="2" t="s">
        <v>1</v>
      </c>
      <c r="AQ1462" s="4">
        <v>0</v>
      </c>
    </row>
    <row r="1463" spans="1:43" ht="15" customHeight="1" x14ac:dyDescent="0.25">
      <c r="A1463" s="2" t="s">
        <v>491</v>
      </c>
      <c r="B1463" s="47">
        <v>44397</v>
      </c>
      <c r="C1463" s="2" t="s">
        <v>6</v>
      </c>
      <c r="D1463" s="2" t="s">
        <v>890</v>
      </c>
      <c r="E1463" s="2" t="s">
        <v>856</v>
      </c>
      <c r="F1463" s="2" t="s">
        <v>4045</v>
      </c>
      <c r="G1463" s="2" t="s">
        <v>3</v>
      </c>
      <c r="H1463" s="2" t="s">
        <v>3728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98</v>
      </c>
      <c r="P1463" s="2" t="s">
        <v>1</v>
      </c>
      <c r="Q1463" s="1">
        <v>0</v>
      </c>
      <c r="R1463" s="1">
        <v>0</v>
      </c>
      <c r="S1463" s="1">
        <v>0</v>
      </c>
      <c r="T1463" s="1">
        <v>0</v>
      </c>
      <c r="U1463" s="2" t="s">
        <v>0</v>
      </c>
      <c r="V1463" s="1">
        <v>0</v>
      </c>
      <c r="W1463" s="1">
        <v>0</v>
      </c>
      <c r="X1463" s="2" t="s">
        <v>9</v>
      </c>
      <c r="Y1463" s="1">
        <v>0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41"/>
      <c r="AN1463" s="2"/>
      <c r="AO1463" s="141"/>
      <c r="AP1463" s="2">
        <v>0</v>
      </c>
      <c r="AQ1463" s="4">
        <v>0</v>
      </c>
    </row>
    <row r="1464" spans="1:43" ht="15" customHeight="1" x14ac:dyDescent="0.25">
      <c r="A1464" s="2" t="s">
        <v>492</v>
      </c>
      <c r="B1464" s="47">
        <v>44398</v>
      </c>
      <c r="C1464" s="2" t="s">
        <v>27</v>
      </c>
      <c r="D1464" s="2" t="s">
        <v>49</v>
      </c>
      <c r="E1464" s="2" t="s">
        <v>221</v>
      </c>
      <c r="F1464" s="2" t="s">
        <v>4046</v>
      </c>
      <c r="G1464" s="2" t="s">
        <v>3</v>
      </c>
      <c r="H1464" s="2" t="s">
        <v>4047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2108661485.7799997</v>
      </c>
      <c r="R1464" s="1">
        <v>0</v>
      </c>
      <c r="S1464" s="1">
        <v>1365260909.8</v>
      </c>
      <c r="T1464" s="1">
        <v>0</v>
      </c>
      <c r="U1464" s="2" t="s">
        <v>0</v>
      </c>
      <c r="V1464" s="1">
        <v>0</v>
      </c>
      <c r="W1464" s="1">
        <v>640862565.5</v>
      </c>
      <c r="X1464" s="2" t="s">
        <v>9</v>
      </c>
      <c r="Y1464" s="1">
        <v>102538010.47999999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41" t="s">
        <v>1</v>
      </c>
      <c r="AN1464" s="2" t="s">
        <v>1</v>
      </c>
      <c r="AO1464" s="141" t="s">
        <v>1</v>
      </c>
      <c r="AP1464" s="2" t="s">
        <v>1</v>
      </c>
      <c r="AQ1464" s="4">
        <v>0</v>
      </c>
    </row>
    <row r="1465" spans="1:43" ht="15" customHeight="1" x14ac:dyDescent="0.25">
      <c r="A1465" s="2" t="s">
        <v>493</v>
      </c>
      <c r="B1465" s="47">
        <v>44398</v>
      </c>
      <c r="C1465" s="2" t="s">
        <v>6</v>
      </c>
      <c r="D1465" s="2" t="s">
        <v>49</v>
      </c>
      <c r="E1465" s="2" t="s">
        <v>230</v>
      </c>
      <c r="F1465" s="2" t="s">
        <v>1244</v>
      </c>
      <c r="G1465" s="2" t="s">
        <v>3</v>
      </c>
      <c r="H1465" s="2" t="s">
        <v>4048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4049</v>
      </c>
      <c r="P1465" s="2" t="s">
        <v>4050</v>
      </c>
      <c r="Q1465" s="1">
        <v>10725000</v>
      </c>
      <c r="R1465" s="1">
        <v>0</v>
      </c>
      <c r="S1465" s="1">
        <v>10725000</v>
      </c>
      <c r="T1465" s="1">
        <v>0</v>
      </c>
      <c r="U1465" s="2" t="s">
        <v>0</v>
      </c>
      <c r="V1465" s="1">
        <v>0</v>
      </c>
      <c r="W1465" s="1">
        <v>0</v>
      </c>
      <c r="X1465" s="2" t="s">
        <v>0</v>
      </c>
      <c r="Y1465" s="1">
        <v>0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41" t="s">
        <v>1</v>
      </c>
      <c r="AN1465" s="2" t="s">
        <v>1</v>
      </c>
      <c r="AO1465" s="141" t="s">
        <v>1</v>
      </c>
      <c r="AP1465" s="2" t="s">
        <v>1</v>
      </c>
      <c r="AQ1465" s="4">
        <v>0</v>
      </c>
    </row>
    <row r="1466" spans="1:43" ht="15" customHeight="1" x14ac:dyDescent="0.25">
      <c r="A1466" s="2" t="s">
        <v>494</v>
      </c>
      <c r="B1466" s="47">
        <v>44398</v>
      </c>
      <c r="C1466" s="2" t="s">
        <v>6</v>
      </c>
      <c r="D1466" s="2" t="s">
        <v>49</v>
      </c>
      <c r="E1466" s="2" t="s">
        <v>230</v>
      </c>
      <c r="F1466" s="2" t="s">
        <v>1244</v>
      </c>
      <c r="G1466" s="2" t="s">
        <v>3</v>
      </c>
      <c r="H1466" s="2" t="s">
        <v>4051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4052</v>
      </c>
      <c r="P1466" s="2" t="s">
        <v>4053</v>
      </c>
      <c r="Q1466" s="1">
        <v>547500000</v>
      </c>
      <c r="R1466" s="1">
        <v>0</v>
      </c>
      <c r="S1466" s="1">
        <v>547500000</v>
      </c>
      <c r="T1466" s="1">
        <v>0</v>
      </c>
      <c r="U1466" s="2" t="s">
        <v>0</v>
      </c>
      <c r="V1466" s="1">
        <v>0</v>
      </c>
      <c r="W1466" s="1">
        <v>0</v>
      </c>
      <c r="X1466" s="2" t="s">
        <v>0</v>
      </c>
      <c r="Y1466" s="1">
        <v>0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41" t="s">
        <v>1</v>
      </c>
      <c r="AN1466" s="2" t="s">
        <v>1</v>
      </c>
      <c r="AO1466" s="141" t="s">
        <v>1</v>
      </c>
      <c r="AP1466" s="2" t="s">
        <v>1</v>
      </c>
      <c r="AQ1466" s="4">
        <v>0</v>
      </c>
    </row>
    <row r="1467" spans="1:43" ht="15" customHeight="1" x14ac:dyDescent="0.25">
      <c r="A1467" s="2" t="s">
        <v>495</v>
      </c>
      <c r="B1467" s="47">
        <v>44398</v>
      </c>
      <c r="C1467" s="2" t="s">
        <v>6</v>
      </c>
      <c r="D1467" s="2" t="s">
        <v>49</v>
      </c>
      <c r="E1467" s="2" t="s">
        <v>230</v>
      </c>
      <c r="F1467" s="2" t="s">
        <v>1244</v>
      </c>
      <c r="G1467" s="2" t="s">
        <v>3</v>
      </c>
      <c r="H1467" s="2" t="s">
        <v>4054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3849</v>
      </c>
      <c r="P1467" s="2" t="s">
        <v>3850</v>
      </c>
      <c r="Q1467" s="1">
        <v>346875000</v>
      </c>
      <c r="R1467" s="1">
        <v>0</v>
      </c>
      <c r="S1467" s="1">
        <v>346875000</v>
      </c>
      <c r="T1467" s="1">
        <v>0</v>
      </c>
      <c r="U1467" s="2" t="s">
        <v>0</v>
      </c>
      <c r="V1467" s="1">
        <v>0</v>
      </c>
      <c r="W1467" s="1">
        <v>0</v>
      </c>
      <c r="X1467" s="2" t="s">
        <v>0</v>
      </c>
      <c r="Y1467" s="1">
        <v>0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41" t="s">
        <v>1</v>
      </c>
      <c r="AN1467" s="2" t="s">
        <v>1</v>
      </c>
      <c r="AO1467" s="141" t="s">
        <v>1</v>
      </c>
      <c r="AP1467" s="2" t="s">
        <v>1</v>
      </c>
      <c r="AQ1467" s="4">
        <v>0</v>
      </c>
    </row>
    <row r="1468" spans="1:43" ht="15" customHeight="1" x14ac:dyDescent="0.25">
      <c r="A1468" s="2" t="s">
        <v>496</v>
      </c>
      <c r="B1468" s="47">
        <v>44398</v>
      </c>
      <c r="C1468" s="2" t="s">
        <v>6</v>
      </c>
      <c r="D1468" s="2" t="s">
        <v>49</v>
      </c>
      <c r="E1468" s="2" t="s">
        <v>230</v>
      </c>
      <c r="F1468" s="2" t="s">
        <v>1244</v>
      </c>
      <c r="G1468" s="2" t="s">
        <v>3</v>
      </c>
      <c r="H1468" s="2" t="s">
        <v>4055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1007</v>
      </c>
      <c r="P1468" s="2" t="s">
        <v>4056</v>
      </c>
      <c r="Q1468" s="1">
        <v>273750000</v>
      </c>
      <c r="R1468" s="1">
        <v>0</v>
      </c>
      <c r="S1468" s="1">
        <v>273750000</v>
      </c>
      <c r="T1468" s="1">
        <v>0</v>
      </c>
      <c r="U1468" s="2" t="s">
        <v>0</v>
      </c>
      <c r="V1468" s="1">
        <v>0</v>
      </c>
      <c r="W1468" s="1">
        <v>0</v>
      </c>
      <c r="X1468" s="2" t="s">
        <v>0</v>
      </c>
      <c r="Y1468" s="1">
        <v>0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41" t="s">
        <v>1</v>
      </c>
      <c r="AN1468" s="2" t="s">
        <v>1</v>
      </c>
      <c r="AO1468" s="141" t="s">
        <v>1</v>
      </c>
      <c r="AP1468" s="2" t="s">
        <v>1</v>
      </c>
      <c r="AQ1468" s="4">
        <v>0</v>
      </c>
    </row>
    <row r="1469" spans="1:43" ht="15" customHeight="1" x14ac:dyDescent="0.25">
      <c r="A1469" s="2" t="s">
        <v>497</v>
      </c>
      <c r="B1469" s="47">
        <v>44398</v>
      </c>
      <c r="C1469" s="2" t="s">
        <v>6</v>
      </c>
      <c r="D1469" s="2" t="s">
        <v>49</v>
      </c>
      <c r="E1469" s="2" t="s">
        <v>230</v>
      </c>
      <c r="F1469" s="2" t="s">
        <v>1244</v>
      </c>
      <c r="G1469" s="2" t="s">
        <v>3</v>
      </c>
      <c r="H1469" s="2" t="s">
        <v>4057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2326608262.5</v>
      </c>
      <c r="R1469" s="1">
        <v>0</v>
      </c>
      <c r="S1469" s="1">
        <v>2248077712.5</v>
      </c>
      <c r="T1469" s="1">
        <v>0</v>
      </c>
      <c r="U1469" s="2" t="s">
        <v>0</v>
      </c>
      <c r="V1469" s="1">
        <v>0</v>
      </c>
      <c r="W1469" s="1">
        <v>67698750</v>
      </c>
      <c r="X1469" s="2" t="s">
        <v>0</v>
      </c>
      <c r="Y1469" s="1">
        <v>10831800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41" t="s">
        <v>1</v>
      </c>
      <c r="AN1469" s="2" t="s">
        <v>1</v>
      </c>
      <c r="AO1469" s="141" t="s">
        <v>1</v>
      </c>
      <c r="AP1469" s="2" t="s">
        <v>1</v>
      </c>
      <c r="AQ1469" s="4">
        <v>0</v>
      </c>
    </row>
    <row r="1470" spans="1:43" ht="15" customHeight="1" x14ac:dyDescent="0.25">
      <c r="A1470" s="2" t="s">
        <v>498</v>
      </c>
      <c r="B1470" s="47">
        <v>44398</v>
      </c>
      <c r="C1470" s="2" t="s">
        <v>6</v>
      </c>
      <c r="D1470" s="2" t="s">
        <v>49</v>
      </c>
      <c r="E1470" s="2" t="s">
        <v>230</v>
      </c>
      <c r="F1470" s="2" t="s">
        <v>1244</v>
      </c>
      <c r="G1470" s="2" t="s">
        <v>3</v>
      </c>
      <c r="H1470" s="2" t="s">
        <v>4058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1">
        <v>4246569624.3600001</v>
      </c>
      <c r="R1470" s="1">
        <v>0</v>
      </c>
      <c r="S1470" s="1">
        <v>3102526313.5</v>
      </c>
      <c r="T1470" s="1">
        <v>0</v>
      </c>
      <c r="U1470" s="2" t="s">
        <v>0</v>
      </c>
      <c r="V1470" s="1">
        <v>0</v>
      </c>
      <c r="W1470" s="1">
        <v>986244233.5</v>
      </c>
      <c r="X1470" s="2" t="s">
        <v>9</v>
      </c>
      <c r="Y1470" s="1">
        <v>157799077.35999995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41" t="s">
        <v>1</v>
      </c>
      <c r="AN1470" s="2" t="s">
        <v>1</v>
      </c>
      <c r="AO1470" s="141" t="s">
        <v>1</v>
      </c>
      <c r="AP1470" s="2" t="s">
        <v>1</v>
      </c>
      <c r="AQ1470" s="4">
        <v>0</v>
      </c>
    </row>
    <row r="1471" spans="1:43" ht="15" customHeight="1" x14ac:dyDescent="0.25">
      <c r="A1471" s="2" t="s">
        <v>499</v>
      </c>
      <c r="B1471" s="47">
        <v>44398</v>
      </c>
      <c r="C1471" s="2" t="s">
        <v>27</v>
      </c>
      <c r="D1471" s="2" t="s">
        <v>42</v>
      </c>
      <c r="E1471" s="2" t="s">
        <v>212</v>
      </c>
      <c r="F1471" s="2" t="s">
        <v>3729</v>
      </c>
      <c r="G1471" s="2" t="s">
        <v>3</v>
      </c>
      <c r="H1471" s="2" t="s">
        <v>4059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933</v>
      </c>
      <c r="P1471" s="2" t="s">
        <v>934</v>
      </c>
      <c r="Q1471" s="1">
        <v>14108094</v>
      </c>
      <c r="R1471" s="1">
        <v>0</v>
      </c>
      <c r="S1471" s="1">
        <v>0</v>
      </c>
      <c r="T1471" s="1">
        <v>12162150</v>
      </c>
      <c r="U1471" s="2" t="s">
        <v>9</v>
      </c>
      <c r="V1471" s="1">
        <v>1945944</v>
      </c>
      <c r="W1471" s="1">
        <v>0</v>
      </c>
      <c r="X1471" s="2" t="s">
        <v>0</v>
      </c>
      <c r="Y1471" s="1">
        <v>0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41" t="s">
        <v>1</v>
      </c>
      <c r="AN1471" s="2" t="s">
        <v>1</v>
      </c>
      <c r="AO1471" s="141" t="s">
        <v>1</v>
      </c>
      <c r="AP1471" s="2" t="s">
        <v>1</v>
      </c>
      <c r="AQ1471" s="4">
        <v>0</v>
      </c>
    </row>
    <row r="1472" spans="1:43" ht="15" customHeight="1" x14ac:dyDescent="0.25">
      <c r="A1472" s="2" t="s">
        <v>500</v>
      </c>
      <c r="B1472" s="47">
        <v>44398</v>
      </c>
      <c r="C1472" s="2" t="s">
        <v>27</v>
      </c>
      <c r="D1472" s="2" t="s">
        <v>42</v>
      </c>
      <c r="E1472" s="2" t="s">
        <v>212</v>
      </c>
      <c r="F1472" s="2" t="s">
        <v>3729</v>
      </c>
      <c r="G1472" s="2" t="s">
        <v>3</v>
      </c>
      <c r="H1472" s="2" t="s">
        <v>4060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916</v>
      </c>
      <c r="P1472" s="2" t="s">
        <v>917</v>
      </c>
      <c r="Q1472" s="1">
        <v>172049878</v>
      </c>
      <c r="R1472" s="1">
        <v>0</v>
      </c>
      <c r="S1472" s="1">
        <v>125009500</v>
      </c>
      <c r="T1472" s="1">
        <v>40552050</v>
      </c>
      <c r="U1472" s="2" t="s">
        <v>9</v>
      </c>
      <c r="V1472" s="1">
        <v>6488328</v>
      </c>
      <c r="W1472" s="1">
        <v>0</v>
      </c>
      <c r="X1472" s="2" t="s">
        <v>0</v>
      </c>
      <c r="Y1472" s="1">
        <v>0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41" t="s">
        <v>1</v>
      </c>
      <c r="AN1472" s="2" t="s">
        <v>1</v>
      </c>
      <c r="AO1472" s="141" t="s">
        <v>1</v>
      </c>
      <c r="AP1472" s="2" t="s">
        <v>1</v>
      </c>
      <c r="AQ1472" s="4">
        <v>0</v>
      </c>
    </row>
    <row r="1473" spans="1:44" ht="15" customHeight="1" x14ac:dyDescent="0.25">
      <c r="A1473" s="2" t="s">
        <v>501</v>
      </c>
      <c r="B1473" s="47">
        <v>44398</v>
      </c>
      <c r="C1473" s="2" t="s">
        <v>27</v>
      </c>
      <c r="D1473" s="2" t="s">
        <v>42</v>
      </c>
      <c r="E1473" s="2" t="s">
        <v>212</v>
      </c>
      <c r="F1473" s="2" t="s">
        <v>3731</v>
      </c>
      <c r="G1473" s="2" t="s">
        <v>3</v>
      </c>
      <c r="H1473" s="45" t="s">
        <v>4061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55546029</v>
      </c>
      <c r="R1473" s="1">
        <v>0</v>
      </c>
      <c r="S1473" s="1">
        <v>32162053</v>
      </c>
      <c r="T1473" s="1">
        <v>0</v>
      </c>
      <c r="U1473" s="2" t="s">
        <v>0</v>
      </c>
      <c r="V1473" s="1">
        <v>0</v>
      </c>
      <c r="W1473" s="1">
        <v>20158600</v>
      </c>
      <c r="X1473" s="2" t="s">
        <v>9</v>
      </c>
      <c r="Y1473" s="1">
        <v>3225376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41" t="s">
        <v>1</v>
      </c>
      <c r="AN1473" s="2" t="s">
        <v>1</v>
      </c>
      <c r="AO1473" s="141" t="s">
        <v>1</v>
      </c>
      <c r="AP1473" s="2" t="s">
        <v>1</v>
      </c>
      <c r="AQ1473" s="4">
        <v>0</v>
      </c>
    </row>
    <row r="1474" spans="1:44" ht="15" customHeight="1" x14ac:dyDescent="0.25">
      <c r="A1474" s="2" t="s">
        <v>502</v>
      </c>
      <c r="B1474" s="47">
        <v>44398</v>
      </c>
      <c r="C1474" s="2" t="s">
        <v>27</v>
      </c>
      <c r="D1474" s="2" t="s">
        <v>42</v>
      </c>
      <c r="E1474" s="2" t="s">
        <v>212</v>
      </c>
      <c r="F1474" s="2" t="s">
        <v>3731</v>
      </c>
      <c r="G1474" s="2" t="s">
        <v>3</v>
      </c>
      <c r="H1474" s="2" t="s">
        <v>4062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517666531.16000003</v>
      </c>
      <c r="R1474" s="1">
        <v>0</v>
      </c>
      <c r="S1474" s="1">
        <v>337150587.86000001</v>
      </c>
      <c r="T1474" s="1">
        <v>0</v>
      </c>
      <c r="U1474" s="2" t="s">
        <v>0</v>
      </c>
      <c r="V1474" s="1">
        <v>0</v>
      </c>
      <c r="W1474" s="1">
        <v>155617192.5</v>
      </c>
      <c r="X1474" s="2" t="s">
        <v>9</v>
      </c>
      <c r="Y1474" s="1">
        <v>24898750.800000001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41" t="s">
        <v>1</v>
      </c>
      <c r="AN1474" s="2" t="s">
        <v>1</v>
      </c>
      <c r="AO1474" s="141" t="s">
        <v>1</v>
      </c>
      <c r="AP1474" s="2" t="s">
        <v>1</v>
      </c>
      <c r="AQ1474" s="4">
        <v>0</v>
      </c>
    </row>
    <row r="1475" spans="1:44" ht="15" customHeight="1" x14ac:dyDescent="0.25">
      <c r="A1475" s="2" t="s">
        <v>503</v>
      </c>
      <c r="B1475" s="47">
        <v>44398</v>
      </c>
      <c r="C1475" s="2" t="s">
        <v>27</v>
      </c>
      <c r="D1475" s="2" t="s">
        <v>42</v>
      </c>
      <c r="E1475" s="2" t="s">
        <v>212</v>
      </c>
      <c r="F1475" s="2" t="s">
        <v>3731</v>
      </c>
      <c r="G1475" s="2" t="s">
        <v>3</v>
      </c>
      <c r="H1475" s="2" t="s">
        <v>4063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1236834880.6199999</v>
      </c>
      <c r="R1475" s="1">
        <v>0</v>
      </c>
      <c r="S1475" s="1">
        <v>683994569.91000009</v>
      </c>
      <c r="T1475" s="1">
        <v>0</v>
      </c>
      <c r="U1475" s="2" t="s">
        <v>0</v>
      </c>
      <c r="V1475" s="1">
        <v>0</v>
      </c>
      <c r="W1475" s="1">
        <v>476586474.75</v>
      </c>
      <c r="X1475" s="2" t="s">
        <v>9</v>
      </c>
      <c r="Y1475" s="1">
        <v>76253835.959999993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41" t="s">
        <v>1</v>
      </c>
      <c r="AN1475" s="2" t="s">
        <v>1</v>
      </c>
      <c r="AO1475" s="141" t="s">
        <v>1</v>
      </c>
      <c r="AP1475" s="2" t="s">
        <v>1</v>
      </c>
      <c r="AQ1475" s="4">
        <v>0</v>
      </c>
    </row>
    <row r="1476" spans="1:44" ht="15" customHeight="1" x14ac:dyDescent="0.25">
      <c r="A1476" s="2" t="s">
        <v>504</v>
      </c>
      <c r="B1476" s="47">
        <v>44398</v>
      </c>
      <c r="C1476" s="2" t="s">
        <v>35</v>
      </c>
      <c r="D1476" s="2" t="s">
        <v>42</v>
      </c>
      <c r="E1476" s="2" t="s">
        <v>217</v>
      </c>
      <c r="F1476" s="2" t="s">
        <v>4064</v>
      </c>
      <c r="G1476" s="2" t="s">
        <v>3</v>
      </c>
      <c r="H1476" s="45" t="s">
        <v>4065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1">
        <v>1984299625.0500002</v>
      </c>
      <c r="R1476" s="1">
        <v>0</v>
      </c>
      <c r="S1476" s="1">
        <v>1869609450.6500001</v>
      </c>
      <c r="T1476" s="1">
        <v>0</v>
      </c>
      <c r="U1476" s="2" t="s">
        <v>0</v>
      </c>
      <c r="V1476" s="1">
        <v>0</v>
      </c>
      <c r="W1476" s="1">
        <v>98870840</v>
      </c>
      <c r="X1476" s="2" t="s">
        <v>0</v>
      </c>
      <c r="Y1476" s="1">
        <v>15819334.4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41" t="s">
        <v>1</v>
      </c>
      <c r="AN1476" s="2" t="s">
        <v>1</v>
      </c>
      <c r="AO1476" s="141" t="s">
        <v>1</v>
      </c>
      <c r="AP1476" s="2" t="s">
        <v>1</v>
      </c>
      <c r="AQ1476" s="4">
        <v>0</v>
      </c>
    </row>
    <row r="1477" spans="1:44" ht="15" customHeight="1" x14ac:dyDescent="0.25">
      <c r="A1477" s="2" t="s">
        <v>505</v>
      </c>
      <c r="B1477" s="47">
        <v>44398</v>
      </c>
      <c r="C1477" s="2" t="s">
        <v>6</v>
      </c>
      <c r="D1477" s="2" t="s">
        <v>42</v>
      </c>
      <c r="E1477" s="2" t="s">
        <v>219</v>
      </c>
      <c r="F1477" s="2" t="s">
        <v>1219</v>
      </c>
      <c r="G1477" s="2" t="s">
        <v>3</v>
      </c>
      <c r="H1477" s="2" t="s">
        <v>4066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v>2236696</v>
      </c>
      <c r="R1477" s="1">
        <v>0</v>
      </c>
      <c r="S1477" s="1">
        <v>1540000</v>
      </c>
      <c r="T1477" s="1">
        <v>0</v>
      </c>
      <c r="U1477" s="2" t="s">
        <v>0</v>
      </c>
      <c r="V1477" s="1">
        <v>0</v>
      </c>
      <c r="W1477" s="1">
        <v>600600</v>
      </c>
      <c r="X1477" s="2" t="s">
        <v>0</v>
      </c>
      <c r="Y1477" s="1">
        <v>96096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41" t="s">
        <v>1</v>
      </c>
      <c r="AN1477" s="2" t="s">
        <v>1</v>
      </c>
      <c r="AO1477" s="141" t="s">
        <v>1</v>
      </c>
      <c r="AP1477" s="2" t="s">
        <v>1</v>
      </c>
      <c r="AQ1477" s="4">
        <v>0</v>
      </c>
    </row>
    <row r="1478" spans="1:44" ht="15" customHeight="1" x14ac:dyDescent="0.25">
      <c r="A1478" s="2" t="s">
        <v>506</v>
      </c>
      <c r="B1478" s="47">
        <v>44398</v>
      </c>
      <c r="C1478" s="2" t="s">
        <v>6</v>
      </c>
      <c r="D1478" s="2" t="s">
        <v>42</v>
      </c>
      <c r="E1478" s="2" t="s">
        <v>1495</v>
      </c>
      <c r="F1478" s="2" t="s">
        <v>4067</v>
      </c>
      <c r="G1478" s="2" t="s">
        <v>906</v>
      </c>
      <c r="H1478" s="2" t="s">
        <v>3862</v>
      </c>
      <c r="I1478" s="1"/>
      <c r="J1478" s="1"/>
      <c r="K1478" s="1"/>
      <c r="L1478" s="1"/>
      <c r="M1478" s="1">
        <v>0</v>
      </c>
      <c r="N1478" s="2"/>
      <c r="O1478" s="2" t="s">
        <v>98</v>
      </c>
      <c r="P1478" s="2"/>
      <c r="Q1478" s="1">
        <v>0</v>
      </c>
      <c r="R1478" s="1">
        <v>0</v>
      </c>
      <c r="S1478" s="1">
        <v>0</v>
      </c>
      <c r="T1478" s="1">
        <v>0</v>
      </c>
      <c r="U1478" s="2" t="s">
        <v>0</v>
      </c>
      <c r="V1478" s="1">
        <v>0</v>
      </c>
      <c r="W1478" s="1">
        <v>0</v>
      </c>
      <c r="X1478" s="2" t="s">
        <v>0</v>
      </c>
      <c r="Y1478" s="1">
        <v>0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41"/>
      <c r="AN1478" s="2"/>
      <c r="AO1478" s="141"/>
      <c r="AP1478" s="2">
        <v>0</v>
      </c>
      <c r="AQ1478" s="4">
        <v>0</v>
      </c>
    </row>
    <row r="1479" spans="1:44" ht="15" customHeight="1" x14ac:dyDescent="0.25">
      <c r="A1479" s="2" t="s">
        <v>507</v>
      </c>
      <c r="B1479" s="47">
        <v>44398</v>
      </c>
      <c r="C1479" s="2" t="s">
        <v>6</v>
      </c>
      <c r="D1479" s="2" t="s">
        <v>42</v>
      </c>
      <c r="E1479" s="2" t="s">
        <v>215</v>
      </c>
      <c r="F1479" s="2" t="s">
        <v>1677</v>
      </c>
      <c r="G1479" s="2" t="s">
        <v>3</v>
      </c>
      <c r="H1479" s="2" t="s">
        <v>4068</v>
      </c>
      <c r="I1479" s="1"/>
      <c r="J1479" s="1"/>
      <c r="K1479" s="1"/>
      <c r="L1479" s="1"/>
      <c r="M1479" s="1">
        <v>0</v>
      </c>
      <c r="N1479" s="2"/>
      <c r="O1479" s="2" t="s">
        <v>2</v>
      </c>
      <c r="P1479" s="2"/>
      <c r="Q1479" s="1">
        <v>1040856000.0087999</v>
      </c>
      <c r="R1479" s="1">
        <v>0</v>
      </c>
      <c r="S1479" s="1">
        <v>992481500</v>
      </c>
      <c r="T1479" s="1">
        <v>0</v>
      </c>
      <c r="U1479" s="2" t="s">
        <v>0</v>
      </c>
      <c r="V1479" s="1">
        <v>0</v>
      </c>
      <c r="W1479" s="1">
        <v>41702155.18</v>
      </c>
      <c r="X1479" s="2" t="s">
        <v>0</v>
      </c>
      <c r="Y1479" s="1">
        <v>6672344.8288000003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41"/>
      <c r="AN1479" s="2"/>
      <c r="AO1479" s="141"/>
      <c r="AP1479" s="2"/>
      <c r="AQ1479" s="4">
        <v>0</v>
      </c>
    </row>
    <row r="1480" spans="1:44" ht="15" customHeight="1" x14ac:dyDescent="0.25">
      <c r="A1480" s="2" t="s">
        <v>508</v>
      </c>
      <c r="B1480" s="47">
        <v>44398</v>
      </c>
      <c r="C1480" s="2" t="s">
        <v>27</v>
      </c>
      <c r="D1480" s="2" t="s">
        <v>38</v>
      </c>
      <c r="E1480" s="2" t="s">
        <v>4</v>
      </c>
      <c r="F1480" s="2" t="s">
        <v>2703</v>
      </c>
      <c r="G1480" s="2" t="s">
        <v>3</v>
      </c>
      <c r="H1480" s="2" t="s">
        <v>4069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4070</v>
      </c>
      <c r="P1480" s="2" t="s">
        <v>4071</v>
      </c>
      <c r="Q1480" s="1">
        <v>164879426.25</v>
      </c>
      <c r="R1480" s="1">
        <v>0</v>
      </c>
      <c r="S1480" s="1">
        <v>152629188.25</v>
      </c>
      <c r="T1480" s="1">
        <v>10560550</v>
      </c>
      <c r="U1480" s="2" t="s">
        <v>9</v>
      </c>
      <c r="V1480" s="1">
        <v>1689688</v>
      </c>
      <c r="W1480" s="1">
        <v>0</v>
      </c>
      <c r="X1480" s="2" t="s">
        <v>0</v>
      </c>
      <c r="Y1480" s="1">
        <v>0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41" t="s">
        <v>1</v>
      </c>
      <c r="AN1480" s="2" t="s">
        <v>1</v>
      </c>
      <c r="AO1480" s="141" t="s">
        <v>1</v>
      </c>
      <c r="AP1480" s="2" t="s">
        <v>1</v>
      </c>
      <c r="AQ1480" s="4">
        <v>0</v>
      </c>
    </row>
    <row r="1481" spans="1:44" ht="15" customHeight="1" x14ac:dyDescent="0.25">
      <c r="A1481" s="2" t="s">
        <v>509</v>
      </c>
      <c r="B1481" s="47">
        <v>44398</v>
      </c>
      <c r="C1481" s="2" t="s">
        <v>27</v>
      </c>
      <c r="D1481" s="2" t="s">
        <v>38</v>
      </c>
      <c r="E1481" s="2" t="s">
        <v>4</v>
      </c>
      <c r="F1481" s="2" t="s">
        <v>2709</v>
      </c>
      <c r="G1481" s="2" t="s">
        <v>3</v>
      </c>
      <c r="H1481" s="2" t="s">
        <v>4072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1117589179.8299999</v>
      </c>
      <c r="R1481" s="1">
        <v>0</v>
      </c>
      <c r="S1481" s="1">
        <v>750252864.33000004</v>
      </c>
      <c r="T1481" s="1">
        <v>0</v>
      </c>
      <c r="U1481" s="2" t="s">
        <v>0</v>
      </c>
      <c r="V1481" s="1">
        <v>0</v>
      </c>
      <c r="W1481" s="1">
        <v>316669237.5</v>
      </c>
      <c r="X1481" s="2" t="s">
        <v>0</v>
      </c>
      <c r="Y1481" s="1">
        <v>50667078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41" t="s">
        <v>1</v>
      </c>
      <c r="AN1481" s="2" t="s">
        <v>1</v>
      </c>
      <c r="AO1481" s="141" t="s">
        <v>1</v>
      </c>
      <c r="AP1481" s="2" t="s">
        <v>1</v>
      </c>
      <c r="AQ1481" s="4">
        <v>0</v>
      </c>
    </row>
    <row r="1482" spans="1:44" ht="15" customHeight="1" x14ac:dyDescent="0.25">
      <c r="A1482" s="2" t="s">
        <v>510</v>
      </c>
      <c r="B1482" s="47">
        <v>44398</v>
      </c>
      <c r="C1482" s="2" t="s">
        <v>27</v>
      </c>
      <c r="D1482" s="2" t="s">
        <v>38</v>
      </c>
      <c r="E1482" s="2" t="s">
        <v>4</v>
      </c>
      <c r="F1482" s="2" t="s">
        <v>2709</v>
      </c>
      <c r="G1482" s="2" t="s">
        <v>3</v>
      </c>
      <c r="H1482" s="2" t="s">
        <v>4073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720634424.6400001</v>
      </c>
      <c r="R1482" s="1">
        <v>0</v>
      </c>
      <c r="S1482" s="1">
        <v>419549075.46000004</v>
      </c>
      <c r="T1482" s="1">
        <v>0</v>
      </c>
      <c r="U1482" s="2" t="s">
        <v>0</v>
      </c>
      <c r="V1482" s="1">
        <v>0</v>
      </c>
      <c r="W1482" s="1">
        <v>259556335.5</v>
      </c>
      <c r="X1482" s="2" t="s">
        <v>9</v>
      </c>
      <c r="Y1482" s="1">
        <v>41529013.68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41" t="s">
        <v>1</v>
      </c>
      <c r="AN1482" s="2" t="s">
        <v>1</v>
      </c>
      <c r="AO1482" s="141" t="s">
        <v>1</v>
      </c>
      <c r="AP1482" s="2" t="s">
        <v>1</v>
      </c>
      <c r="AQ1482" s="4">
        <v>0</v>
      </c>
    </row>
    <row r="1483" spans="1:44" ht="15" customHeight="1" x14ac:dyDescent="0.25">
      <c r="A1483" s="2" t="s">
        <v>511</v>
      </c>
      <c r="B1483" s="47">
        <v>44398</v>
      </c>
      <c r="C1483" s="2" t="s">
        <v>35</v>
      </c>
      <c r="D1483" s="2" t="s">
        <v>38</v>
      </c>
      <c r="E1483" s="2" t="s">
        <v>208</v>
      </c>
      <c r="F1483" s="2" t="s">
        <v>2119</v>
      </c>
      <c r="G1483" s="2" t="s">
        <v>3</v>
      </c>
      <c r="H1483" s="2" t="s">
        <v>4074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930</v>
      </c>
      <c r="P1483" s="2" t="s">
        <v>1046</v>
      </c>
      <c r="Q1483" s="1">
        <v>11748750</v>
      </c>
      <c r="R1483" s="1">
        <v>0</v>
      </c>
      <c r="S1483" s="1">
        <v>11748750</v>
      </c>
      <c r="T1483" s="1">
        <v>0</v>
      </c>
      <c r="U1483" s="2" t="s">
        <v>0</v>
      </c>
      <c r="V1483" s="1">
        <v>0</v>
      </c>
      <c r="W1483" s="1">
        <v>0</v>
      </c>
      <c r="X1483" s="2" t="s">
        <v>0</v>
      </c>
      <c r="Y1483" s="1">
        <v>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2" t="s">
        <v>0</v>
      </c>
      <c r="AK1483" s="1">
        <v>0</v>
      </c>
      <c r="AL1483" s="1">
        <v>0</v>
      </c>
      <c r="AM1483" s="141" t="s">
        <v>1</v>
      </c>
      <c r="AN1483" s="2" t="s">
        <v>1</v>
      </c>
      <c r="AO1483" s="141" t="s">
        <v>1</v>
      </c>
      <c r="AP1483" s="2" t="s">
        <v>1</v>
      </c>
      <c r="AQ1483" s="4">
        <v>0</v>
      </c>
    </row>
    <row r="1484" spans="1:44" ht="15" customHeight="1" x14ac:dyDescent="0.25">
      <c r="A1484" s="2" t="s">
        <v>512</v>
      </c>
      <c r="B1484" s="46">
        <v>44398</v>
      </c>
      <c r="C1484" s="2" t="s">
        <v>35</v>
      </c>
      <c r="D1484" s="2" t="s">
        <v>38</v>
      </c>
      <c r="E1484" s="2" t="s">
        <v>208</v>
      </c>
      <c r="F1484" s="59" t="s">
        <v>2119</v>
      </c>
      <c r="G1484" s="2" t="s">
        <v>3</v>
      </c>
      <c r="H1484" s="2" t="s">
        <v>4075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4076</v>
      </c>
      <c r="P1484" s="2" t="s">
        <v>4077</v>
      </c>
      <c r="Q1484" s="1">
        <v>10515736</v>
      </c>
      <c r="R1484" s="1">
        <v>0</v>
      </c>
      <c r="S1484" s="1">
        <v>6737500</v>
      </c>
      <c r="T1484" s="1">
        <v>3257100</v>
      </c>
      <c r="U1484" s="2" t="s">
        <v>9</v>
      </c>
      <c r="V1484" s="1">
        <v>521136</v>
      </c>
      <c r="W1484" s="1">
        <v>0</v>
      </c>
      <c r="X1484" s="2" t="s">
        <v>0</v>
      </c>
      <c r="Y1484" s="1">
        <v>0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140" t="s">
        <v>0</v>
      </c>
      <c r="AK1484" s="1">
        <v>0</v>
      </c>
      <c r="AL1484" s="1">
        <v>0</v>
      </c>
      <c r="AM1484" s="140" t="s">
        <v>1</v>
      </c>
      <c r="AN1484" s="140" t="s">
        <v>1</v>
      </c>
      <c r="AO1484" s="140" t="s">
        <v>1</v>
      </c>
      <c r="AP1484" s="140" t="s">
        <v>1</v>
      </c>
      <c r="AQ1484" s="101">
        <v>0</v>
      </c>
      <c r="AR1484" s="7"/>
    </row>
    <row r="1485" spans="1:44" ht="15" customHeight="1" x14ac:dyDescent="0.25">
      <c r="A1485" s="2" t="s">
        <v>513</v>
      </c>
      <c r="B1485" s="47">
        <v>44398</v>
      </c>
      <c r="C1485" s="2" t="s">
        <v>35</v>
      </c>
      <c r="D1485" s="2" t="s">
        <v>38</v>
      </c>
      <c r="E1485" s="2" t="s">
        <v>208</v>
      </c>
      <c r="F1485" s="2" t="s">
        <v>2119</v>
      </c>
      <c r="G1485" s="2" t="s">
        <v>3</v>
      </c>
      <c r="H1485" s="2" t="s">
        <v>4078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4079</v>
      </c>
      <c r="P1485" s="2" t="s">
        <v>4080</v>
      </c>
      <c r="Q1485" s="1">
        <v>136875000</v>
      </c>
      <c r="R1485" s="1">
        <v>0</v>
      </c>
      <c r="S1485" s="1">
        <v>136875000</v>
      </c>
      <c r="T1485" s="1">
        <v>0</v>
      </c>
      <c r="U1485" s="2" t="s">
        <v>0</v>
      </c>
      <c r="V1485" s="1">
        <v>0</v>
      </c>
      <c r="W1485" s="1">
        <v>0</v>
      </c>
      <c r="X1485" s="2" t="s">
        <v>0</v>
      </c>
      <c r="Y1485" s="1">
        <v>0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41" t="s">
        <v>1</v>
      </c>
      <c r="AN1485" s="2" t="s">
        <v>1</v>
      </c>
      <c r="AO1485" s="141" t="s">
        <v>1</v>
      </c>
      <c r="AP1485" s="2" t="s">
        <v>1</v>
      </c>
      <c r="AQ1485" s="4">
        <v>0</v>
      </c>
    </row>
    <row r="1486" spans="1:44" ht="15" customHeight="1" x14ac:dyDescent="0.25">
      <c r="A1486" s="2" t="s">
        <v>514</v>
      </c>
      <c r="B1486" s="47">
        <v>44398</v>
      </c>
      <c r="C1486" s="2" t="s">
        <v>35</v>
      </c>
      <c r="D1486" s="2" t="s">
        <v>38</v>
      </c>
      <c r="E1486" s="2" t="s">
        <v>208</v>
      </c>
      <c r="F1486" s="2" t="s">
        <v>2124</v>
      </c>
      <c r="G1486" s="2" t="s">
        <v>3</v>
      </c>
      <c r="H1486" s="2" t="s">
        <v>4081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86093175</v>
      </c>
      <c r="R1486" s="1">
        <v>0</v>
      </c>
      <c r="S1486" s="1">
        <v>85753875</v>
      </c>
      <c r="T1486" s="1">
        <v>0</v>
      </c>
      <c r="U1486" s="2" t="s">
        <v>0</v>
      </c>
      <c r="V1486" s="1">
        <v>0</v>
      </c>
      <c r="W1486" s="1">
        <v>292500</v>
      </c>
      <c r="X1486" s="2" t="s">
        <v>0</v>
      </c>
      <c r="Y1486" s="1">
        <v>46800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41" t="s">
        <v>1</v>
      </c>
      <c r="AN1486" s="2" t="s">
        <v>1</v>
      </c>
      <c r="AO1486" s="141" t="s">
        <v>1</v>
      </c>
      <c r="AP1486" s="2" t="s">
        <v>1</v>
      </c>
      <c r="AQ1486" s="4">
        <v>0</v>
      </c>
    </row>
    <row r="1487" spans="1:44" ht="15" customHeight="1" x14ac:dyDescent="0.25">
      <c r="A1487" s="2" t="s">
        <v>515</v>
      </c>
      <c r="B1487" s="47">
        <v>44398</v>
      </c>
      <c r="C1487" s="2" t="s">
        <v>35</v>
      </c>
      <c r="D1487" s="2" t="s">
        <v>38</v>
      </c>
      <c r="E1487" s="2" t="s">
        <v>208</v>
      </c>
      <c r="F1487" s="2" t="s">
        <v>2124</v>
      </c>
      <c r="G1487" s="2" t="s">
        <v>3</v>
      </c>
      <c r="H1487" s="2" t="s">
        <v>4082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1">
        <v>173240258.98000002</v>
      </c>
      <c r="R1487" s="1">
        <v>0</v>
      </c>
      <c r="S1487" s="1">
        <v>173070608.98000002</v>
      </c>
      <c r="T1487" s="1">
        <v>0</v>
      </c>
      <c r="U1487" s="2" t="s">
        <v>0</v>
      </c>
      <c r="V1487" s="1">
        <v>0</v>
      </c>
      <c r="W1487" s="1">
        <v>146250</v>
      </c>
      <c r="X1487" s="2" t="s">
        <v>0</v>
      </c>
      <c r="Y1487" s="1">
        <v>23400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41" t="s">
        <v>1</v>
      </c>
      <c r="AN1487" s="2" t="s">
        <v>1</v>
      </c>
      <c r="AO1487" s="141" t="s">
        <v>1</v>
      </c>
      <c r="AP1487" s="2" t="s">
        <v>1</v>
      </c>
      <c r="AQ1487" s="4">
        <v>0</v>
      </c>
    </row>
    <row r="1488" spans="1:44" ht="15" customHeight="1" x14ac:dyDescent="0.25">
      <c r="A1488" s="2" t="s">
        <v>516</v>
      </c>
      <c r="B1488" s="47">
        <v>44398</v>
      </c>
      <c r="C1488" s="2" t="s">
        <v>35</v>
      </c>
      <c r="D1488" s="2" t="s">
        <v>38</v>
      </c>
      <c r="E1488" s="2" t="s">
        <v>208</v>
      </c>
      <c r="F1488" s="2" t="s">
        <v>2124</v>
      </c>
      <c r="G1488" s="2" t="s">
        <v>3</v>
      </c>
      <c r="H1488" s="2" t="s">
        <v>4083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1">
        <v>1106540255.1700001</v>
      </c>
      <c r="R1488" s="1">
        <v>0</v>
      </c>
      <c r="S1488" s="1">
        <v>985636703.17000008</v>
      </c>
      <c r="T1488" s="1">
        <v>0</v>
      </c>
      <c r="U1488" s="2" t="s">
        <v>0</v>
      </c>
      <c r="V1488" s="1">
        <v>0</v>
      </c>
      <c r="W1488" s="1">
        <v>104227200</v>
      </c>
      <c r="X1488" s="2" t="s">
        <v>9</v>
      </c>
      <c r="Y1488" s="1">
        <v>16676352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41" t="s">
        <v>1</v>
      </c>
      <c r="AN1488" s="2" t="s">
        <v>1</v>
      </c>
      <c r="AO1488" s="141" t="s">
        <v>1</v>
      </c>
      <c r="AP1488" s="2" t="s">
        <v>1</v>
      </c>
      <c r="AQ1488" s="4">
        <v>0</v>
      </c>
    </row>
    <row r="1489" spans="1:44" ht="15" customHeight="1" x14ac:dyDescent="0.25">
      <c r="A1489" s="2" t="s">
        <v>517</v>
      </c>
      <c r="B1489" s="47">
        <v>44398</v>
      </c>
      <c r="C1489" s="2" t="s">
        <v>35</v>
      </c>
      <c r="D1489" s="2" t="s">
        <v>38</v>
      </c>
      <c r="E1489" s="2" t="s">
        <v>208</v>
      </c>
      <c r="F1489" s="2" t="s">
        <v>2124</v>
      </c>
      <c r="G1489" s="2" t="s">
        <v>3</v>
      </c>
      <c r="H1489" s="2" t="s">
        <v>4084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1">
        <v>215210534.48000002</v>
      </c>
      <c r="R1489" s="1">
        <v>0</v>
      </c>
      <c r="S1489" s="1">
        <v>183479604.48000002</v>
      </c>
      <c r="T1489" s="1">
        <v>0</v>
      </c>
      <c r="U1489" s="2" t="s">
        <v>0</v>
      </c>
      <c r="V1489" s="1">
        <v>0</v>
      </c>
      <c r="W1489" s="1">
        <v>27354250</v>
      </c>
      <c r="X1489" s="2" t="s">
        <v>0</v>
      </c>
      <c r="Y1489" s="1">
        <v>4376680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41" t="s">
        <v>1</v>
      </c>
      <c r="AN1489" s="2" t="s">
        <v>1</v>
      </c>
      <c r="AO1489" s="141" t="s">
        <v>1</v>
      </c>
      <c r="AP1489" s="2" t="s">
        <v>1</v>
      </c>
      <c r="AQ1489" s="4">
        <v>0</v>
      </c>
    </row>
    <row r="1490" spans="1:44" ht="15" customHeight="1" x14ac:dyDescent="0.25">
      <c r="A1490" s="2" t="s">
        <v>518</v>
      </c>
      <c r="B1490" s="47">
        <v>44398</v>
      </c>
      <c r="C1490" s="2" t="s">
        <v>6</v>
      </c>
      <c r="D1490" s="2" t="s">
        <v>38</v>
      </c>
      <c r="E1490" s="2" t="s">
        <v>210</v>
      </c>
      <c r="F1490" s="2" t="s">
        <v>4000</v>
      </c>
      <c r="G1490" s="2" t="s">
        <v>13</v>
      </c>
      <c r="H1490" s="2" t="s">
        <v>1</v>
      </c>
      <c r="I1490" s="1" t="s">
        <v>2640</v>
      </c>
      <c r="J1490" s="1" t="s">
        <v>1</v>
      </c>
      <c r="K1490" s="1" t="s">
        <v>3406</v>
      </c>
      <c r="L1490" s="1" t="s">
        <v>4085</v>
      </c>
      <c r="M1490" s="1">
        <v>12177165</v>
      </c>
      <c r="N1490" s="2" t="s">
        <v>12</v>
      </c>
      <c r="O1490" s="2" t="s">
        <v>4086</v>
      </c>
      <c r="P1490" s="2" t="s">
        <v>4087</v>
      </c>
      <c r="Q1490" s="1">
        <v>-12177165</v>
      </c>
      <c r="R1490" s="1">
        <v>0</v>
      </c>
      <c r="S1490" s="1">
        <v>-12177165</v>
      </c>
      <c r="T1490" s="1">
        <v>0</v>
      </c>
      <c r="U1490" s="2" t="s">
        <v>0</v>
      </c>
      <c r="V1490" s="1">
        <v>0</v>
      </c>
      <c r="W1490" s="1">
        <v>0</v>
      </c>
      <c r="X1490" s="2" t="s">
        <v>0</v>
      </c>
      <c r="Y1490" s="1">
        <v>0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41" t="s">
        <v>1</v>
      </c>
      <c r="AN1490" s="2" t="s">
        <v>1</v>
      </c>
      <c r="AO1490" s="141" t="s">
        <v>1</v>
      </c>
      <c r="AP1490" s="2" t="s">
        <v>1</v>
      </c>
      <c r="AQ1490" s="4">
        <v>0</v>
      </c>
    </row>
    <row r="1491" spans="1:44" ht="15" customHeight="1" x14ac:dyDescent="0.25">
      <c r="A1491" s="2" t="s">
        <v>519</v>
      </c>
      <c r="B1491" s="47">
        <v>44398</v>
      </c>
      <c r="C1491" s="2" t="s">
        <v>6</v>
      </c>
      <c r="D1491" s="2" t="s">
        <v>38</v>
      </c>
      <c r="E1491" s="2" t="s">
        <v>210</v>
      </c>
      <c r="F1491" s="2" t="s">
        <v>4000</v>
      </c>
      <c r="G1491" s="2" t="s">
        <v>3</v>
      </c>
      <c r="H1491" s="2" t="s">
        <v>4088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2</v>
      </c>
      <c r="P1491" s="2" t="s">
        <v>1</v>
      </c>
      <c r="Q1491" s="1">
        <v>3288214710.7799997</v>
      </c>
      <c r="R1491" s="1">
        <v>0</v>
      </c>
      <c r="S1491" s="1">
        <v>2350614730</v>
      </c>
      <c r="T1491" s="1">
        <v>0</v>
      </c>
      <c r="U1491" s="2" t="s">
        <v>0</v>
      </c>
      <c r="V1491" s="1">
        <v>0</v>
      </c>
      <c r="W1491" s="1">
        <v>808275845.5</v>
      </c>
      <c r="X1491" s="2" t="s">
        <v>9</v>
      </c>
      <c r="Y1491" s="1">
        <v>129324135.28000002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41" t="s">
        <v>1</v>
      </c>
      <c r="AN1491" s="2" t="s">
        <v>1</v>
      </c>
      <c r="AO1491" s="141" t="s">
        <v>1</v>
      </c>
      <c r="AP1491" s="2" t="s">
        <v>1</v>
      </c>
      <c r="AQ1491" s="101">
        <v>0</v>
      </c>
      <c r="AR1491" s="7"/>
    </row>
    <row r="1492" spans="1:44" ht="15" customHeight="1" x14ac:dyDescent="0.25">
      <c r="A1492" s="2" t="s">
        <v>520</v>
      </c>
      <c r="B1492" s="47">
        <v>44398</v>
      </c>
      <c r="C1492" s="2" t="s">
        <v>27</v>
      </c>
      <c r="D1492" s="2" t="s">
        <v>33</v>
      </c>
      <c r="E1492" s="2" t="s">
        <v>32</v>
      </c>
      <c r="F1492" s="2" t="s">
        <v>3826</v>
      </c>
      <c r="G1492" s="2" t="s">
        <v>3</v>
      </c>
      <c r="H1492" s="2" t="s">
        <v>4089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4090</v>
      </c>
      <c r="P1492" s="2" t="s">
        <v>4091</v>
      </c>
      <c r="Q1492" s="1">
        <v>14681550</v>
      </c>
      <c r="R1492" s="1">
        <v>0</v>
      </c>
      <c r="S1492" s="1">
        <v>14625000</v>
      </c>
      <c r="T1492" s="1">
        <v>48750</v>
      </c>
      <c r="U1492" s="2" t="s">
        <v>9</v>
      </c>
      <c r="V1492" s="1">
        <v>7800</v>
      </c>
      <c r="W1492" s="1">
        <v>0</v>
      </c>
      <c r="X1492" s="2" t="s">
        <v>0</v>
      </c>
      <c r="Y1492" s="1">
        <v>0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41" t="s">
        <v>1</v>
      </c>
      <c r="AN1492" s="2" t="s">
        <v>1</v>
      </c>
      <c r="AO1492" s="141" t="s">
        <v>1</v>
      </c>
      <c r="AP1492" s="2" t="s">
        <v>1</v>
      </c>
      <c r="AQ1492" s="101">
        <v>0</v>
      </c>
      <c r="AR1492" s="7"/>
    </row>
    <row r="1493" spans="1:44" ht="15" customHeight="1" x14ac:dyDescent="0.25">
      <c r="A1493" s="2" t="s">
        <v>521</v>
      </c>
      <c r="B1493" s="47">
        <v>44398</v>
      </c>
      <c r="C1493" s="2" t="s">
        <v>27</v>
      </c>
      <c r="D1493" s="2" t="s">
        <v>33</v>
      </c>
      <c r="E1493" s="2" t="s">
        <v>32</v>
      </c>
      <c r="F1493" s="2" t="s">
        <v>3826</v>
      </c>
      <c r="G1493" s="2" t="s">
        <v>3</v>
      </c>
      <c r="H1493" s="2" t="s">
        <v>4092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1717</v>
      </c>
      <c r="P1493" s="2" t="s">
        <v>1718</v>
      </c>
      <c r="Q1493" s="1">
        <v>51430456</v>
      </c>
      <c r="R1493" s="1">
        <v>0</v>
      </c>
      <c r="S1493" s="1">
        <v>8597050</v>
      </c>
      <c r="T1493" s="1">
        <v>36925350</v>
      </c>
      <c r="U1493" s="2" t="s">
        <v>9</v>
      </c>
      <c r="V1493" s="1">
        <v>5908056</v>
      </c>
      <c r="W1493" s="1">
        <v>0</v>
      </c>
      <c r="X1493" s="2" t="s">
        <v>0</v>
      </c>
      <c r="Y1493" s="1">
        <v>0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2" t="s">
        <v>0</v>
      </c>
      <c r="AK1493" s="1">
        <v>0</v>
      </c>
      <c r="AL1493" s="1">
        <v>0</v>
      </c>
      <c r="AM1493" s="141" t="s">
        <v>1</v>
      </c>
      <c r="AN1493" s="2" t="s">
        <v>1</v>
      </c>
      <c r="AO1493" s="141" t="s">
        <v>1</v>
      </c>
      <c r="AP1493" s="2" t="s">
        <v>1</v>
      </c>
      <c r="AQ1493" s="101">
        <v>0</v>
      </c>
      <c r="AR1493" s="7"/>
    </row>
    <row r="1494" spans="1:44" ht="15" customHeight="1" x14ac:dyDescent="0.25">
      <c r="A1494" s="2" t="s">
        <v>522</v>
      </c>
      <c r="B1494" s="46">
        <v>44398</v>
      </c>
      <c r="C1494" s="2" t="s">
        <v>27</v>
      </c>
      <c r="D1494" s="2" t="s">
        <v>33</v>
      </c>
      <c r="E1494" s="2" t="s">
        <v>32</v>
      </c>
      <c r="F1494" s="59" t="s">
        <v>3826</v>
      </c>
      <c r="G1494" s="2" t="s">
        <v>3</v>
      </c>
      <c r="H1494" s="2" t="s">
        <v>4093</v>
      </c>
      <c r="I1494" s="2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3829</v>
      </c>
      <c r="P1494" s="2" t="s">
        <v>3830</v>
      </c>
      <c r="Q1494" s="1">
        <v>23311080</v>
      </c>
      <c r="R1494" s="1">
        <v>0</v>
      </c>
      <c r="S1494" s="1">
        <v>8821556.25</v>
      </c>
      <c r="T1494" s="1">
        <v>12490968.75</v>
      </c>
      <c r="U1494" s="2" t="s">
        <v>9</v>
      </c>
      <c r="V1494" s="1">
        <v>1998555</v>
      </c>
      <c r="W1494" s="1">
        <v>0</v>
      </c>
      <c r="X1494" s="2" t="s">
        <v>0</v>
      </c>
      <c r="Y1494" s="1">
        <v>0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140" t="s">
        <v>0</v>
      </c>
      <c r="AK1494" s="1">
        <v>0</v>
      </c>
      <c r="AL1494" s="1">
        <v>0</v>
      </c>
      <c r="AM1494" s="140" t="s">
        <v>1</v>
      </c>
      <c r="AN1494" s="140" t="s">
        <v>1</v>
      </c>
      <c r="AO1494" s="140" t="s">
        <v>1</v>
      </c>
      <c r="AP1494" s="140" t="s">
        <v>1</v>
      </c>
      <c r="AQ1494" s="101">
        <v>0</v>
      </c>
      <c r="AR1494" s="7"/>
    </row>
    <row r="1495" spans="1:44" ht="15" customHeight="1" x14ac:dyDescent="0.25">
      <c r="A1495" s="2" t="s">
        <v>523</v>
      </c>
      <c r="B1495" s="46">
        <v>44398</v>
      </c>
      <c r="C1495" s="2" t="s">
        <v>27</v>
      </c>
      <c r="D1495" s="2" t="s">
        <v>33</v>
      </c>
      <c r="E1495" s="2" t="s">
        <v>32</v>
      </c>
      <c r="F1495" s="59" t="s">
        <v>3834</v>
      </c>
      <c r="G1495" s="2" t="s">
        <v>3</v>
      </c>
      <c r="H1495" s="2" t="s">
        <v>4094</v>
      </c>
      <c r="I1495" s="2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1">
        <v>113163633.75</v>
      </c>
      <c r="R1495" s="1">
        <v>0</v>
      </c>
      <c r="S1495" s="1">
        <v>76622437.5</v>
      </c>
      <c r="T1495" s="1">
        <v>0</v>
      </c>
      <c r="U1495" s="2" t="s">
        <v>0</v>
      </c>
      <c r="V1495" s="1">
        <v>0</v>
      </c>
      <c r="W1495" s="1">
        <v>31501031.25</v>
      </c>
      <c r="X1495" s="2" t="s">
        <v>9</v>
      </c>
      <c r="Y1495" s="1">
        <v>5040165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140" t="s">
        <v>0</v>
      </c>
      <c r="AK1495" s="1">
        <v>0</v>
      </c>
      <c r="AL1495" s="1">
        <v>0</v>
      </c>
      <c r="AM1495" s="140" t="s">
        <v>1</v>
      </c>
      <c r="AN1495" s="140" t="s">
        <v>1</v>
      </c>
      <c r="AO1495" s="140" t="s">
        <v>1</v>
      </c>
      <c r="AP1495" s="140" t="s">
        <v>1</v>
      </c>
      <c r="AQ1495" s="101">
        <v>0</v>
      </c>
      <c r="AR1495" s="7"/>
    </row>
    <row r="1496" spans="1:44" ht="15" customHeight="1" x14ac:dyDescent="0.25">
      <c r="A1496" s="2" t="s">
        <v>524</v>
      </c>
      <c r="B1496" s="46">
        <v>44398</v>
      </c>
      <c r="C1496" s="2" t="s">
        <v>27</v>
      </c>
      <c r="D1496" s="2" t="s">
        <v>33</v>
      </c>
      <c r="E1496" s="2" t="s">
        <v>32</v>
      </c>
      <c r="F1496" s="59" t="s">
        <v>3834</v>
      </c>
      <c r="G1496" s="2" t="s">
        <v>3</v>
      </c>
      <c r="H1496" s="2" t="s">
        <v>4095</v>
      </c>
      <c r="I1496" s="2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315556749.29999995</v>
      </c>
      <c r="R1496" s="1">
        <v>0</v>
      </c>
      <c r="S1496" s="1">
        <v>212309969.10000002</v>
      </c>
      <c r="T1496" s="1">
        <v>0</v>
      </c>
      <c r="U1496" s="2" t="s">
        <v>0</v>
      </c>
      <c r="V1496" s="1">
        <v>0</v>
      </c>
      <c r="W1496" s="1">
        <v>89005845</v>
      </c>
      <c r="X1496" s="2" t="s">
        <v>9</v>
      </c>
      <c r="Y1496" s="1">
        <v>14240935.199999999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140" t="s">
        <v>0</v>
      </c>
      <c r="AK1496" s="1">
        <v>0</v>
      </c>
      <c r="AL1496" s="1">
        <v>0</v>
      </c>
      <c r="AM1496" s="140" t="s">
        <v>1</v>
      </c>
      <c r="AN1496" s="140" t="s">
        <v>1</v>
      </c>
      <c r="AO1496" s="140" t="s">
        <v>1</v>
      </c>
      <c r="AP1496" s="140" t="s">
        <v>1</v>
      </c>
      <c r="AQ1496" s="101">
        <v>0</v>
      </c>
      <c r="AR1496" s="7"/>
    </row>
    <row r="1497" spans="1:44" ht="15" customHeight="1" x14ac:dyDescent="0.25">
      <c r="A1497" s="2" t="s">
        <v>525</v>
      </c>
      <c r="B1497" s="47">
        <v>44398</v>
      </c>
      <c r="C1497" s="2" t="s">
        <v>27</v>
      </c>
      <c r="D1497" s="2" t="s">
        <v>33</v>
      </c>
      <c r="E1497" s="2" t="s">
        <v>32</v>
      </c>
      <c r="F1497" s="2" t="s">
        <v>3834</v>
      </c>
      <c r="G1497" s="2" t="s">
        <v>3</v>
      </c>
      <c r="H1497" s="2" t="s">
        <v>4096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1">
        <v>189242337.30000001</v>
      </c>
      <c r="R1497" s="1">
        <v>0</v>
      </c>
      <c r="S1497" s="1">
        <v>170342225.30000001</v>
      </c>
      <c r="T1497" s="1">
        <v>0</v>
      </c>
      <c r="U1497" s="2" t="s">
        <v>0</v>
      </c>
      <c r="V1497" s="1">
        <v>0</v>
      </c>
      <c r="W1497" s="1">
        <v>16293200</v>
      </c>
      <c r="X1497" s="2" t="s">
        <v>9</v>
      </c>
      <c r="Y1497" s="1">
        <v>2606912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41" t="s">
        <v>1</v>
      </c>
      <c r="AN1497" s="2" t="s">
        <v>1</v>
      </c>
      <c r="AO1497" s="141" t="s">
        <v>1</v>
      </c>
      <c r="AP1497" s="2" t="s">
        <v>1</v>
      </c>
      <c r="AQ1497" s="4">
        <v>0</v>
      </c>
    </row>
    <row r="1498" spans="1:44" ht="15" customHeight="1" x14ac:dyDescent="0.25">
      <c r="A1498" s="2" t="s">
        <v>526</v>
      </c>
      <c r="B1498" s="47">
        <v>44398</v>
      </c>
      <c r="C1498" s="2" t="s">
        <v>6</v>
      </c>
      <c r="D1498" s="2" t="s">
        <v>33</v>
      </c>
      <c r="E1498" s="2" t="s">
        <v>204</v>
      </c>
      <c r="F1498" s="2" t="s">
        <v>2156</v>
      </c>
      <c r="G1498" s="2" t="s">
        <v>3</v>
      </c>
      <c r="H1498" s="2" t="s">
        <v>4097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900</v>
      </c>
      <c r="P1498" s="2" t="s">
        <v>1197</v>
      </c>
      <c r="Q1498" s="1">
        <v>31089058</v>
      </c>
      <c r="R1498" s="1">
        <v>0</v>
      </c>
      <c r="S1498" s="1">
        <v>31031000</v>
      </c>
      <c r="T1498" s="1">
        <v>50050</v>
      </c>
      <c r="U1498" s="2" t="s">
        <v>9</v>
      </c>
      <c r="V1498" s="1">
        <v>8008</v>
      </c>
      <c r="W1498" s="1">
        <v>0</v>
      </c>
      <c r="X1498" s="2" t="s">
        <v>0</v>
      </c>
      <c r="Y1498" s="1">
        <v>0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41" t="s">
        <v>1</v>
      </c>
      <c r="AN1498" s="2" t="s">
        <v>1</v>
      </c>
      <c r="AO1498" s="141" t="s">
        <v>1</v>
      </c>
      <c r="AP1498" s="2" t="s">
        <v>1</v>
      </c>
      <c r="AQ1498" s="4">
        <v>0</v>
      </c>
    </row>
    <row r="1499" spans="1:44" ht="15" customHeight="1" x14ac:dyDescent="0.25">
      <c r="A1499" s="2" t="s">
        <v>527</v>
      </c>
      <c r="B1499" s="47">
        <v>44398</v>
      </c>
      <c r="C1499" s="2" t="s">
        <v>6</v>
      </c>
      <c r="D1499" s="2" t="s">
        <v>33</v>
      </c>
      <c r="E1499" s="2" t="s">
        <v>204</v>
      </c>
      <c r="F1499" s="2" t="s">
        <v>2156</v>
      </c>
      <c r="G1499" s="2" t="s">
        <v>3</v>
      </c>
      <c r="H1499" s="2" t="s">
        <v>4098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1">
        <v>295372841.5</v>
      </c>
      <c r="R1499" s="1">
        <v>0</v>
      </c>
      <c r="S1499" s="1">
        <v>227704647.5</v>
      </c>
      <c r="T1499" s="1">
        <v>0</v>
      </c>
      <c r="U1499" s="2" t="s">
        <v>0</v>
      </c>
      <c r="V1499" s="1">
        <v>0</v>
      </c>
      <c r="W1499" s="1">
        <v>58334650</v>
      </c>
      <c r="X1499" s="2" t="s">
        <v>0</v>
      </c>
      <c r="Y1499" s="1">
        <v>9333544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41" t="s">
        <v>1</v>
      </c>
      <c r="AN1499" s="2" t="s">
        <v>1</v>
      </c>
      <c r="AO1499" s="141" t="s">
        <v>1</v>
      </c>
      <c r="AP1499" s="2" t="s">
        <v>1</v>
      </c>
      <c r="AQ1499" s="4">
        <v>0</v>
      </c>
    </row>
    <row r="1500" spans="1:44" ht="15" customHeight="1" x14ac:dyDescent="0.25">
      <c r="A1500" s="2" t="s">
        <v>528</v>
      </c>
      <c r="B1500" s="47">
        <v>44398</v>
      </c>
      <c r="C1500" s="2" t="s">
        <v>6</v>
      </c>
      <c r="D1500" s="2" t="s">
        <v>33</v>
      </c>
      <c r="E1500" s="2" t="s">
        <v>204</v>
      </c>
      <c r="F1500" s="2" t="s">
        <v>2156</v>
      </c>
      <c r="G1500" s="2" t="s">
        <v>3</v>
      </c>
      <c r="H1500" s="2" t="s">
        <v>4099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1">
        <v>4722754832.1400003</v>
      </c>
      <c r="R1500" s="1">
        <v>0</v>
      </c>
      <c r="S1500" s="1">
        <v>3622168686.25</v>
      </c>
      <c r="T1500" s="1">
        <v>0</v>
      </c>
      <c r="U1500" s="2" t="s">
        <v>0</v>
      </c>
      <c r="V1500" s="1">
        <v>0</v>
      </c>
      <c r="W1500" s="1">
        <v>948781160.25</v>
      </c>
      <c r="X1500" s="2" t="s">
        <v>0</v>
      </c>
      <c r="Y1500" s="1">
        <v>151804985.64000002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41" t="s">
        <v>1</v>
      </c>
      <c r="AN1500" s="2" t="s">
        <v>1</v>
      </c>
      <c r="AO1500" s="141" t="s">
        <v>1</v>
      </c>
      <c r="AP1500" s="2" t="s">
        <v>1</v>
      </c>
      <c r="AQ1500" s="4">
        <v>0</v>
      </c>
    </row>
    <row r="1501" spans="1:44" ht="15" customHeight="1" x14ac:dyDescent="0.25">
      <c r="A1501" s="2" t="s">
        <v>529</v>
      </c>
      <c r="B1501" s="47">
        <v>44398</v>
      </c>
      <c r="C1501" s="2" t="s">
        <v>27</v>
      </c>
      <c r="D1501" s="2" t="s">
        <v>33</v>
      </c>
      <c r="E1501" s="2" t="s">
        <v>32</v>
      </c>
      <c r="F1501" s="2"/>
      <c r="G1501" s="2" t="s">
        <v>3</v>
      </c>
      <c r="H1501" s="2" t="s">
        <v>4093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4100</v>
      </c>
      <c r="P1501" s="2" t="s">
        <v>3830</v>
      </c>
      <c r="Q1501" s="1"/>
      <c r="R1501" s="1">
        <v>0</v>
      </c>
      <c r="S1501" s="1">
        <v>0</v>
      </c>
      <c r="T1501" s="1">
        <v>0</v>
      </c>
      <c r="U1501" s="2" t="s">
        <v>0</v>
      </c>
      <c r="V1501" s="1">
        <v>0</v>
      </c>
      <c r="W1501" s="1">
        <v>0</v>
      </c>
      <c r="X1501" s="2" t="s">
        <v>0</v>
      </c>
      <c r="Y1501" s="1">
        <v>0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1498916.25</v>
      </c>
      <c r="AM1501" s="141" t="s">
        <v>1</v>
      </c>
      <c r="AN1501" s="2" t="s">
        <v>1</v>
      </c>
      <c r="AO1501" s="141" t="s">
        <v>1</v>
      </c>
      <c r="AP1501" s="2" t="s">
        <v>1</v>
      </c>
      <c r="AQ1501" s="4">
        <v>1498916.25</v>
      </c>
    </row>
    <row r="1502" spans="1:44" ht="15" customHeight="1" x14ac:dyDescent="0.25">
      <c r="A1502" s="2" t="s">
        <v>530</v>
      </c>
      <c r="B1502" s="47">
        <v>44398</v>
      </c>
      <c r="C1502" s="2" t="s">
        <v>27</v>
      </c>
      <c r="D1502" s="2" t="s">
        <v>33</v>
      </c>
      <c r="E1502" s="2" t="s">
        <v>221</v>
      </c>
      <c r="F1502" s="2"/>
      <c r="G1502" s="2" t="s">
        <v>3</v>
      </c>
      <c r="H1502" s="2" t="s">
        <v>3828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4100</v>
      </c>
      <c r="P1502" s="2" t="s">
        <v>3830</v>
      </c>
      <c r="Q1502" s="1"/>
      <c r="R1502" s="1">
        <v>0</v>
      </c>
      <c r="S1502" s="1">
        <v>0</v>
      </c>
      <c r="T1502" s="1">
        <v>0</v>
      </c>
      <c r="U1502" s="2" t="s">
        <v>0</v>
      </c>
      <c r="V1502" s="1">
        <v>0</v>
      </c>
      <c r="W1502" s="1">
        <v>0</v>
      </c>
      <c r="X1502" s="2" t="s">
        <v>0</v>
      </c>
      <c r="Y1502" s="1">
        <v>0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4727772</v>
      </c>
      <c r="AM1502" s="141" t="s">
        <v>1</v>
      </c>
      <c r="AN1502" s="2" t="s">
        <v>1</v>
      </c>
      <c r="AO1502" s="141" t="s">
        <v>1</v>
      </c>
      <c r="AP1502" s="2" t="s">
        <v>1</v>
      </c>
      <c r="AQ1502" s="4">
        <v>4727772</v>
      </c>
    </row>
    <row r="1503" spans="1:44" ht="15" customHeight="1" x14ac:dyDescent="0.25">
      <c r="A1503" s="2" t="s">
        <v>531</v>
      </c>
      <c r="B1503" s="47">
        <v>44398</v>
      </c>
      <c r="C1503" s="2" t="s">
        <v>27</v>
      </c>
      <c r="D1503" s="2" t="s">
        <v>26</v>
      </c>
      <c r="E1503" s="2" t="s">
        <v>251</v>
      </c>
      <c r="F1503" s="2" t="s">
        <v>2444</v>
      </c>
      <c r="G1503" s="2" t="s">
        <v>3</v>
      </c>
      <c r="H1503" s="2" t="s">
        <v>4101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1">
        <v>2262034482.54</v>
      </c>
      <c r="R1503" s="1">
        <v>0</v>
      </c>
      <c r="S1503" s="1">
        <v>1542516265.8299999</v>
      </c>
      <c r="T1503" s="1">
        <v>0</v>
      </c>
      <c r="U1503" s="2" t="s">
        <v>0</v>
      </c>
      <c r="V1503" s="1">
        <v>0</v>
      </c>
      <c r="W1503" s="1">
        <v>620274324.75</v>
      </c>
      <c r="X1503" s="2" t="s">
        <v>9</v>
      </c>
      <c r="Y1503" s="1">
        <v>99243891.960000008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41" t="s">
        <v>1</v>
      </c>
      <c r="AN1503" s="2" t="s">
        <v>1</v>
      </c>
      <c r="AO1503" s="141" t="s">
        <v>1</v>
      </c>
      <c r="AP1503" s="2" t="s">
        <v>1</v>
      </c>
      <c r="AQ1503" s="4">
        <v>0</v>
      </c>
    </row>
    <row r="1504" spans="1:44" ht="15" customHeight="1" x14ac:dyDescent="0.25">
      <c r="A1504" s="2" t="s">
        <v>532</v>
      </c>
      <c r="B1504" s="47">
        <v>44398</v>
      </c>
      <c r="C1504" s="2" t="s">
        <v>6</v>
      </c>
      <c r="D1504" s="2" t="s">
        <v>26</v>
      </c>
      <c r="E1504" s="2" t="s">
        <v>198</v>
      </c>
      <c r="F1504" s="2" t="s">
        <v>4102</v>
      </c>
      <c r="G1504" s="2" t="s">
        <v>3</v>
      </c>
      <c r="H1504" s="2" t="s">
        <v>4103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897</v>
      </c>
      <c r="P1504" s="2" t="s">
        <v>898</v>
      </c>
      <c r="Q1504" s="1">
        <v>73839496.5</v>
      </c>
      <c r="R1504" s="1">
        <v>0</v>
      </c>
      <c r="S1504" s="1">
        <v>43274192.5</v>
      </c>
      <c r="T1504" s="1">
        <v>26349400</v>
      </c>
      <c r="U1504" s="2" t="s">
        <v>9</v>
      </c>
      <c r="V1504" s="1">
        <v>4215904</v>
      </c>
      <c r="W1504" s="1">
        <v>0</v>
      </c>
      <c r="X1504" s="2" t="s">
        <v>0</v>
      </c>
      <c r="Y1504" s="1">
        <v>0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41" t="s">
        <v>1</v>
      </c>
      <c r="AN1504" s="2" t="s">
        <v>1</v>
      </c>
      <c r="AO1504" s="141" t="s">
        <v>1</v>
      </c>
      <c r="AP1504" s="2" t="s">
        <v>1</v>
      </c>
      <c r="AQ1504" s="4">
        <v>0</v>
      </c>
    </row>
    <row r="1505" spans="1:43" ht="15" customHeight="1" x14ac:dyDescent="0.25">
      <c r="A1505" s="2" t="s">
        <v>533</v>
      </c>
      <c r="B1505" s="47">
        <v>44398</v>
      </c>
      <c r="C1505" s="2" t="s">
        <v>6</v>
      </c>
      <c r="D1505" s="2" t="s">
        <v>26</v>
      </c>
      <c r="E1505" s="2" t="s">
        <v>198</v>
      </c>
      <c r="F1505" s="2" t="s">
        <v>4102</v>
      </c>
      <c r="G1505" s="2" t="s">
        <v>3</v>
      </c>
      <c r="H1505" s="2" t="s">
        <v>4104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2</v>
      </c>
      <c r="P1505" s="2" t="s">
        <v>1</v>
      </c>
      <c r="Q1505" s="1">
        <v>939112970.45000005</v>
      </c>
      <c r="R1505" s="1">
        <v>0</v>
      </c>
      <c r="S1505" s="1">
        <v>826945522</v>
      </c>
      <c r="T1505" s="1">
        <v>0</v>
      </c>
      <c r="U1505" s="2" t="s">
        <v>0</v>
      </c>
      <c r="V1505" s="1">
        <v>0</v>
      </c>
      <c r="W1505" s="1">
        <v>96696076.25</v>
      </c>
      <c r="X1505" s="2" t="s">
        <v>9</v>
      </c>
      <c r="Y1505" s="1">
        <v>15471372.199999999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41" t="s">
        <v>1</v>
      </c>
      <c r="AN1505" s="2" t="s">
        <v>1</v>
      </c>
      <c r="AO1505" s="141" t="s">
        <v>1</v>
      </c>
      <c r="AP1505" s="2" t="s">
        <v>1</v>
      </c>
      <c r="AQ1505" s="4">
        <v>0</v>
      </c>
    </row>
    <row r="1506" spans="1:43" ht="15" customHeight="1" x14ac:dyDescent="0.25">
      <c r="A1506" s="2" t="s">
        <v>534</v>
      </c>
      <c r="B1506" s="47">
        <v>44398</v>
      </c>
      <c r="C1506" s="2" t="s">
        <v>6</v>
      </c>
      <c r="D1506" s="2" t="s">
        <v>26</v>
      </c>
      <c r="E1506" s="2" t="s">
        <v>198</v>
      </c>
      <c r="F1506" s="2" t="s">
        <v>4102</v>
      </c>
      <c r="G1506" s="2" t="s">
        <v>3</v>
      </c>
      <c r="H1506" s="2" t="s">
        <v>4105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1">
        <v>2231980199.9299998</v>
      </c>
      <c r="R1506" s="1">
        <v>0</v>
      </c>
      <c r="S1506" s="1">
        <v>1698331808.5</v>
      </c>
      <c r="T1506" s="1">
        <v>0</v>
      </c>
      <c r="U1506" s="2" t="s">
        <v>0</v>
      </c>
      <c r="V1506" s="1">
        <v>0</v>
      </c>
      <c r="W1506" s="1">
        <v>460041716.75</v>
      </c>
      <c r="X1506" s="2" t="s">
        <v>0</v>
      </c>
      <c r="Y1506" s="1">
        <v>73606674.680000007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41" t="s">
        <v>1</v>
      </c>
      <c r="AN1506" s="2" t="s">
        <v>1</v>
      </c>
      <c r="AO1506" s="141" t="s">
        <v>1</v>
      </c>
      <c r="AP1506" s="2" t="s">
        <v>1</v>
      </c>
      <c r="AQ1506" s="4">
        <v>0</v>
      </c>
    </row>
    <row r="1507" spans="1:43" ht="15" customHeight="1" x14ac:dyDescent="0.25">
      <c r="A1507" s="2" t="s">
        <v>535</v>
      </c>
      <c r="B1507" s="47">
        <v>44398</v>
      </c>
      <c r="C1507" s="2" t="s">
        <v>27</v>
      </c>
      <c r="D1507" s="2" t="s">
        <v>24</v>
      </c>
      <c r="E1507" s="2" t="s">
        <v>356</v>
      </c>
      <c r="F1507" s="2" t="s">
        <v>4106</v>
      </c>
      <c r="G1507" s="2" t="s">
        <v>13</v>
      </c>
      <c r="H1507" s="2" t="s">
        <v>1</v>
      </c>
      <c r="I1507" s="1" t="s">
        <v>4107</v>
      </c>
      <c r="J1507" s="1" t="s">
        <v>1</v>
      </c>
      <c r="K1507" s="1" t="s">
        <v>4108</v>
      </c>
      <c r="L1507" s="1" t="s">
        <v>4109</v>
      </c>
      <c r="M1507" s="1">
        <v>7056280</v>
      </c>
      <c r="N1507" s="2" t="s">
        <v>12</v>
      </c>
      <c r="O1507" s="2" t="s">
        <v>4110</v>
      </c>
      <c r="P1507" s="2" t="s">
        <v>4111</v>
      </c>
      <c r="Q1507" s="1">
        <v>-2590280</v>
      </c>
      <c r="R1507" s="1">
        <v>0</v>
      </c>
      <c r="S1507" s="1">
        <v>0</v>
      </c>
      <c r="T1507" s="1">
        <v>0</v>
      </c>
      <c r="U1507" s="2" t="s">
        <v>0</v>
      </c>
      <c r="V1507" s="1">
        <v>0</v>
      </c>
      <c r="W1507" s="1">
        <v>-2233000</v>
      </c>
      <c r="X1507" s="2" t="s">
        <v>9</v>
      </c>
      <c r="Y1507" s="1">
        <v>-357280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41" t="s">
        <v>1</v>
      </c>
      <c r="AN1507" s="2" t="s">
        <v>1</v>
      </c>
      <c r="AO1507" s="141" t="s">
        <v>1</v>
      </c>
      <c r="AP1507" s="2" t="s">
        <v>1</v>
      </c>
      <c r="AQ1507" s="4">
        <v>0</v>
      </c>
    </row>
    <row r="1508" spans="1:43" ht="15" customHeight="1" x14ac:dyDescent="0.25">
      <c r="A1508" s="2" t="s">
        <v>536</v>
      </c>
      <c r="B1508" s="47">
        <v>44398</v>
      </c>
      <c r="C1508" s="2" t="s">
        <v>27</v>
      </c>
      <c r="D1508" s="2" t="s">
        <v>24</v>
      </c>
      <c r="E1508" s="2" t="s">
        <v>356</v>
      </c>
      <c r="F1508" s="2" t="s">
        <v>4106</v>
      </c>
      <c r="G1508" s="2" t="s">
        <v>13</v>
      </c>
      <c r="H1508" s="2" t="s">
        <v>1</v>
      </c>
      <c r="I1508" s="1" t="s">
        <v>4112</v>
      </c>
      <c r="J1508" s="1" t="s">
        <v>1</v>
      </c>
      <c r="K1508" s="1" t="s">
        <v>4113</v>
      </c>
      <c r="L1508" s="1" t="s">
        <v>4109</v>
      </c>
      <c r="M1508" s="1">
        <v>1522500</v>
      </c>
      <c r="N1508" s="2" t="s">
        <v>12</v>
      </c>
      <c r="O1508" s="2" t="s">
        <v>4114</v>
      </c>
      <c r="P1508" s="2" t="s">
        <v>4115</v>
      </c>
      <c r="Q1508" s="1">
        <v>-1522500</v>
      </c>
      <c r="R1508" s="1">
        <v>0</v>
      </c>
      <c r="S1508" s="1">
        <v>0</v>
      </c>
      <c r="T1508" s="1">
        <v>0</v>
      </c>
      <c r="U1508" s="2" t="s">
        <v>0</v>
      </c>
      <c r="V1508" s="1">
        <v>0</v>
      </c>
      <c r="W1508" s="1">
        <v>-1312500</v>
      </c>
      <c r="X1508" s="2" t="s">
        <v>9</v>
      </c>
      <c r="Y1508" s="1">
        <v>-210000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41" t="s">
        <v>1</v>
      </c>
      <c r="AN1508" s="2" t="s">
        <v>1</v>
      </c>
      <c r="AO1508" s="141" t="s">
        <v>1</v>
      </c>
      <c r="AP1508" s="2" t="s">
        <v>1</v>
      </c>
      <c r="AQ1508" s="4">
        <v>0</v>
      </c>
    </row>
    <row r="1509" spans="1:43" ht="15" customHeight="1" x14ac:dyDescent="0.25">
      <c r="A1509" s="2" t="s">
        <v>537</v>
      </c>
      <c r="B1509" s="47">
        <v>44398</v>
      </c>
      <c r="C1509" s="2" t="s">
        <v>27</v>
      </c>
      <c r="D1509" s="2" t="s">
        <v>24</v>
      </c>
      <c r="E1509" s="2" t="s">
        <v>356</v>
      </c>
      <c r="F1509" s="2" t="s">
        <v>4106</v>
      </c>
      <c r="G1509" s="2" t="s">
        <v>13</v>
      </c>
      <c r="H1509" s="2" t="s">
        <v>1</v>
      </c>
      <c r="I1509" s="1" t="s">
        <v>4116</v>
      </c>
      <c r="J1509" s="1" t="s">
        <v>1</v>
      </c>
      <c r="K1509" s="1" t="s">
        <v>4117</v>
      </c>
      <c r="L1509" s="1" t="s">
        <v>4118</v>
      </c>
      <c r="M1509" s="1">
        <v>277340042.81999999</v>
      </c>
      <c r="N1509" s="2" t="s">
        <v>12</v>
      </c>
      <c r="O1509" s="2" t="s">
        <v>4119</v>
      </c>
      <c r="P1509" s="2" t="s">
        <v>4120</v>
      </c>
      <c r="Q1509" s="1">
        <v>-12363280</v>
      </c>
      <c r="R1509" s="1">
        <v>0</v>
      </c>
      <c r="S1509" s="1">
        <v>0</v>
      </c>
      <c r="T1509" s="1">
        <v>0</v>
      </c>
      <c r="U1509" s="2" t="s">
        <v>0</v>
      </c>
      <c r="V1509" s="1">
        <v>0</v>
      </c>
      <c r="W1509" s="1">
        <v>-10658000</v>
      </c>
      <c r="X1509" s="2" t="s">
        <v>9</v>
      </c>
      <c r="Y1509" s="1">
        <v>-1705280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41" t="s">
        <v>1</v>
      </c>
      <c r="AN1509" s="2" t="s">
        <v>1</v>
      </c>
      <c r="AO1509" s="141" t="s">
        <v>1</v>
      </c>
      <c r="AP1509" s="2" t="s">
        <v>1</v>
      </c>
      <c r="AQ1509" s="4">
        <v>0</v>
      </c>
    </row>
    <row r="1510" spans="1:43" ht="15" customHeight="1" x14ac:dyDescent="0.25">
      <c r="A1510" s="2" t="s">
        <v>538</v>
      </c>
      <c r="B1510" s="47">
        <v>44398</v>
      </c>
      <c r="C1510" s="2" t="s">
        <v>27</v>
      </c>
      <c r="D1510" s="2" t="s">
        <v>24</v>
      </c>
      <c r="E1510" s="2" t="s">
        <v>356</v>
      </c>
      <c r="F1510" s="2" t="s">
        <v>4106</v>
      </c>
      <c r="G1510" s="2" t="s">
        <v>3</v>
      </c>
      <c r="H1510" s="2" t="s">
        <v>4121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4122</v>
      </c>
      <c r="P1510" s="2" t="s">
        <v>4123</v>
      </c>
      <c r="Q1510" s="1">
        <v>5359200</v>
      </c>
      <c r="R1510" s="1">
        <v>0</v>
      </c>
      <c r="S1510" s="1">
        <v>0</v>
      </c>
      <c r="T1510" s="1">
        <v>4620000</v>
      </c>
      <c r="U1510" s="2" t="s">
        <v>9</v>
      </c>
      <c r="V1510" s="1">
        <v>739200</v>
      </c>
      <c r="W1510" s="1">
        <v>0</v>
      </c>
      <c r="X1510" s="2" t="s">
        <v>0</v>
      </c>
      <c r="Y1510" s="1">
        <v>0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41" t="s">
        <v>1</v>
      </c>
      <c r="AN1510" s="2" t="s">
        <v>1</v>
      </c>
      <c r="AO1510" s="141" t="s">
        <v>1</v>
      </c>
      <c r="AP1510" s="2" t="s">
        <v>1</v>
      </c>
      <c r="AQ1510" s="4">
        <v>0</v>
      </c>
    </row>
    <row r="1511" spans="1:43" ht="15" customHeight="1" x14ac:dyDescent="0.25">
      <c r="A1511" s="2" t="s">
        <v>539</v>
      </c>
      <c r="B1511" s="47">
        <v>44398</v>
      </c>
      <c r="C1511" s="2" t="s">
        <v>27</v>
      </c>
      <c r="D1511" s="2" t="s">
        <v>24</v>
      </c>
      <c r="E1511" s="2" t="s">
        <v>356</v>
      </c>
      <c r="F1511" s="2" t="s">
        <v>4106</v>
      </c>
      <c r="G1511" s="2" t="s">
        <v>13</v>
      </c>
      <c r="H1511" s="2" t="s">
        <v>1</v>
      </c>
      <c r="I1511" s="1" t="s">
        <v>4124</v>
      </c>
      <c r="J1511" s="1" t="s">
        <v>1</v>
      </c>
      <c r="K1511" s="1" t="s">
        <v>4125</v>
      </c>
      <c r="L1511" s="1" t="s">
        <v>4109</v>
      </c>
      <c r="M1511" s="1">
        <v>2610000</v>
      </c>
      <c r="N1511" s="2" t="s">
        <v>12</v>
      </c>
      <c r="O1511" s="2" t="s">
        <v>993</v>
      </c>
      <c r="P1511" s="2" t="s">
        <v>4126</v>
      </c>
      <c r="Q1511" s="1">
        <v>-2610000</v>
      </c>
      <c r="R1511" s="1">
        <v>0</v>
      </c>
      <c r="S1511" s="1">
        <v>0</v>
      </c>
      <c r="T1511" s="1">
        <v>0</v>
      </c>
      <c r="U1511" s="2" t="s">
        <v>0</v>
      </c>
      <c r="V1511" s="1">
        <v>0</v>
      </c>
      <c r="W1511" s="1">
        <v>-2250000</v>
      </c>
      <c r="X1511" s="2" t="s">
        <v>9</v>
      </c>
      <c r="Y1511" s="1">
        <v>-360000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41" t="s">
        <v>1</v>
      </c>
      <c r="AN1511" s="2" t="s">
        <v>1</v>
      </c>
      <c r="AO1511" s="141" t="s">
        <v>1</v>
      </c>
      <c r="AP1511" s="2" t="s">
        <v>1</v>
      </c>
      <c r="AQ1511" s="4">
        <v>0</v>
      </c>
    </row>
    <row r="1512" spans="1:43" ht="15" customHeight="1" x14ac:dyDescent="0.25">
      <c r="A1512" s="2" t="s">
        <v>540</v>
      </c>
      <c r="B1512" s="47">
        <v>44398</v>
      </c>
      <c r="C1512" s="2" t="s">
        <v>27</v>
      </c>
      <c r="D1512" s="2" t="s">
        <v>24</v>
      </c>
      <c r="E1512" s="2" t="s">
        <v>356</v>
      </c>
      <c r="F1512" s="2" t="s">
        <v>4106</v>
      </c>
      <c r="G1512" s="2" t="s">
        <v>3</v>
      </c>
      <c r="H1512" s="2" t="s">
        <v>4127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1100</v>
      </c>
      <c r="P1512" s="2" t="s">
        <v>1101</v>
      </c>
      <c r="Q1512" s="1">
        <v>22815000</v>
      </c>
      <c r="R1512" s="1">
        <v>0</v>
      </c>
      <c r="S1512" s="1">
        <v>22815000</v>
      </c>
      <c r="T1512" s="1">
        <v>0</v>
      </c>
      <c r="U1512" s="2" t="s">
        <v>0</v>
      </c>
      <c r="V1512" s="1">
        <v>0</v>
      </c>
      <c r="W1512" s="1">
        <v>0</v>
      </c>
      <c r="X1512" s="2" t="s">
        <v>0</v>
      </c>
      <c r="Y1512" s="1">
        <v>0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41" t="s">
        <v>1</v>
      </c>
      <c r="AN1512" s="2" t="s">
        <v>1</v>
      </c>
      <c r="AO1512" s="141" t="s">
        <v>1</v>
      </c>
      <c r="AP1512" s="2" t="s">
        <v>1</v>
      </c>
      <c r="AQ1512" s="4">
        <v>0</v>
      </c>
    </row>
    <row r="1513" spans="1:43" ht="15" customHeight="1" x14ac:dyDescent="0.25">
      <c r="A1513" s="2" t="s">
        <v>541</v>
      </c>
      <c r="B1513" s="47">
        <v>44398</v>
      </c>
      <c r="C1513" s="2" t="s">
        <v>27</v>
      </c>
      <c r="D1513" s="2" t="s">
        <v>24</v>
      </c>
      <c r="E1513" s="2" t="s">
        <v>356</v>
      </c>
      <c r="F1513" s="2" t="s">
        <v>1053</v>
      </c>
      <c r="G1513" s="2" t="s">
        <v>3</v>
      </c>
      <c r="H1513" s="2" t="s">
        <v>4128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80044296.219999999</v>
      </c>
      <c r="R1513" s="1">
        <v>0</v>
      </c>
      <c r="S1513" s="1">
        <v>64897596.219999999</v>
      </c>
      <c r="T1513" s="1">
        <v>0</v>
      </c>
      <c r="U1513" s="2" t="s">
        <v>0</v>
      </c>
      <c r="V1513" s="1">
        <v>0</v>
      </c>
      <c r="W1513" s="1">
        <v>13057500</v>
      </c>
      <c r="X1513" s="2" t="s">
        <v>0</v>
      </c>
      <c r="Y1513" s="1">
        <v>2089200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41" t="s">
        <v>1</v>
      </c>
      <c r="AN1513" s="2" t="s">
        <v>1</v>
      </c>
      <c r="AO1513" s="141" t="s">
        <v>1</v>
      </c>
      <c r="AP1513" s="2" t="s">
        <v>1</v>
      </c>
      <c r="AQ1513" s="4">
        <v>0</v>
      </c>
    </row>
    <row r="1514" spans="1:43" ht="15" customHeight="1" x14ac:dyDescent="0.25">
      <c r="A1514" s="2" t="s">
        <v>542</v>
      </c>
      <c r="B1514" s="47">
        <v>44398</v>
      </c>
      <c r="C1514" s="2" t="s">
        <v>27</v>
      </c>
      <c r="D1514" s="2" t="s">
        <v>24</v>
      </c>
      <c r="E1514" s="2" t="s">
        <v>356</v>
      </c>
      <c r="F1514" s="2" t="s">
        <v>1053</v>
      </c>
      <c r="G1514" s="2" t="s">
        <v>3</v>
      </c>
      <c r="H1514" s="2" t="s">
        <v>4129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1">
        <v>816091796.56000006</v>
      </c>
      <c r="R1514" s="1">
        <v>0</v>
      </c>
      <c r="S1514" s="1">
        <v>520359375.54999995</v>
      </c>
      <c r="T1514" s="1">
        <v>0</v>
      </c>
      <c r="U1514" s="2" t="s">
        <v>0</v>
      </c>
      <c r="V1514" s="1">
        <v>0</v>
      </c>
      <c r="W1514" s="1">
        <v>254941742.25</v>
      </c>
      <c r="X1514" s="2" t="s">
        <v>9</v>
      </c>
      <c r="Y1514" s="1">
        <v>40790678.759999998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41" t="s">
        <v>1</v>
      </c>
      <c r="AN1514" s="2" t="s">
        <v>1</v>
      </c>
      <c r="AO1514" s="141" t="s">
        <v>1</v>
      </c>
      <c r="AP1514" s="2" t="s">
        <v>1</v>
      </c>
      <c r="AQ1514" s="4">
        <v>0</v>
      </c>
    </row>
    <row r="1515" spans="1:43" ht="15" customHeight="1" x14ac:dyDescent="0.25">
      <c r="A1515" s="2" t="s">
        <v>543</v>
      </c>
      <c r="B1515" s="47">
        <v>44398</v>
      </c>
      <c r="C1515" s="2" t="s">
        <v>6</v>
      </c>
      <c r="D1515" s="2" t="s">
        <v>24</v>
      </c>
      <c r="E1515" s="2" t="s">
        <v>194</v>
      </c>
      <c r="F1515" s="2" t="s">
        <v>2839</v>
      </c>
      <c r="G1515" s="2" t="s">
        <v>13</v>
      </c>
      <c r="H1515" s="2" t="s">
        <v>1</v>
      </c>
      <c r="I1515" s="1" t="s">
        <v>4130</v>
      </c>
      <c r="J1515" s="1" t="s">
        <v>1</v>
      </c>
      <c r="K1515" s="1" t="s">
        <v>4131</v>
      </c>
      <c r="L1515" s="1" t="s">
        <v>4085</v>
      </c>
      <c r="M1515" s="1">
        <v>18998787.5</v>
      </c>
      <c r="N1515" s="2" t="s">
        <v>12</v>
      </c>
      <c r="O1515" s="2" t="s">
        <v>4132</v>
      </c>
      <c r="P1515" s="2" t="s">
        <v>4133</v>
      </c>
      <c r="Q1515" s="1">
        <v>-1965040</v>
      </c>
      <c r="R1515" s="1">
        <v>0</v>
      </c>
      <c r="S1515" s="1">
        <v>0</v>
      </c>
      <c r="T1515" s="1">
        <v>0</v>
      </c>
      <c r="U1515" s="2" t="s">
        <v>0</v>
      </c>
      <c r="V1515" s="1">
        <v>0</v>
      </c>
      <c r="W1515" s="1">
        <v>-1694000</v>
      </c>
      <c r="X1515" s="2" t="s">
        <v>9</v>
      </c>
      <c r="Y1515" s="1">
        <v>-271040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41" t="s">
        <v>1</v>
      </c>
      <c r="AN1515" s="2" t="s">
        <v>1</v>
      </c>
      <c r="AO1515" s="141" t="s">
        <v>1</v>
      </c>
      <c r="AP1515" s="2" t="s">
        <v>1</v>
      </c>
      <c r="AQ1515" s="4">
        <v>0</v>
      </c>
    </row>
    <row r="1516" spans="1:43" ht="15" customHeight="1" x14ac:dyDescent="0.25">
      <c r="A1516" s="2" t="s">
        <v>544</v>
      </c>
      <c r="B1516" s="47">
        <v>44398</v>
      </c>
      <c r="C1516" s="2" t="s">
        <v>6</v>
      </c>
      <c r="D1516" s="2" t="s">
        <v>24</v>
      </c>
      <c r="E1516" s="2" t="s">
        <v>194</v>
      </c>
      <c r="F1516" s="2" t="s">
        <v>2839</v>
      </c>
      <c r="G1516" s="2" t="s">
        <v>3</v>
      </c>
      <c r="H1516" s="2" t="s">
        <v>4134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4856954281.5</v>
      </c>
      <c r="R1516" s="1">
        <v>0</v>
      </c>
      <c r="S1516" s="1">
        <v>3669752321.2299995</v>
      </c>
      <c r="T1516" s="1">
        <v>0</v>
      </c>
      <c r="U1516" s="2" t="s">
        <v>0</v>
      </c>
      <c r="V1516" s="1">
        <v>0</v>
      </c>
      <c r="W1516" s="1">
        <v>1023449965.75</v>
      </c>
      <c r="X1516" s="2" t="s">
        <v>0</v>
      </c>
      <c r="Y1516" s="1">
        <v>163751994.51999995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41" t="s">
        <v>1</v>
      </c>
      <c r="AN1516" s="2" t="s">
        <v>1</v>
      </c>
      <c r="AO1516" s="141" t="s">
        <v>1</v>
      </c>
      <c r="AP1516" s="2" t="s">
        <v>1</v>
      </c>
      <c r="AQ1516" s="4">
        <v>0</v>
      </c>
    </row>
    <row r="1517" spans="1:43" ht="15" customHeight="1" x14ac:dyDescent="0.25">
      <c r="A1517" s="2" t="s">
        <v>545</v>
      </c>
      <c r="B1517" s="47">
        <v>44398</v>
      </c>
      <c r="C1517" s="2" t="s">
        <v>6</v>
      </c>
      <c r="D1517" s="2" t="s">
        <v>22</v>
      </c>
      <c r="E1517" s="2" t="s">
        <v>192</v>
      </c>
      <c r="F1517" s="2" t="s">
        <v>4135</v>
      </c>
      <c r="G1517" s="2" t="s">
        <v>3</v>
      </c>
      <c r="H1517" s="2" t="s">
        <v>4010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98</v>
      </c>
      <c r="P1517" s="2" t="s">
        <v>1</v>
      </c>
      <c r="Q1517" s="1">
        <v>0</v>
      </c>
      <c r="R1517" s="1">
        <v>0</v>
      </c>
      <c r="S1517" s="1">
        <v>0</v>
      </c>
      <c r="T1517" s="1">
        <v>0</v>
      </c>
      <c r="U1517" s="2" t="s">
        <v>0</v>
      </c>
      <c r="V1517" s="1">
        <v>0</v>
      </c>
      <c r="W1517" s="1">
        <v>0</v>
      </c>
      <c r="X1517" s="2" t="s">
        <v>9</v>
      </c>
      <c r="Y1517" s="1">
        <v>0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1</v>
      </c>
      <c r="AH1517" s="1" t="s">
        <v>1</v>
      </c>
      <c r="AI1517" s="1" t="s">
        <v>1</v>
      </c>
      <c r="AJ1517" s="2" t="s">
        <v>1</v>
      </c>
      <c r="AK1517" s="1"/>
      <c r="AL1517" s="1"/>
      <c r="AM1517" s="141"/>
      <c r="AN1517" s="2"/>
      <c r="AO1517" s="141"/>
      <c r="AP1517" s="2"/>
      <c r="AQ1517" s="4">
        <v>0</v>
      </c>
    </row>
    <row r="1518" spans="1:43" ht="15" customHeight="1" x14ac:dyDescent="0.25">
      <c r="A1518" s="2" t="s">
        <v>546</v>
      </c>
      <c r="B1518" s="47">
        <v>44398</v>
      </c>
      <c r="C1518" s="2" t="s">
        <v>27</v>
      </c>
      <c r="D1518" s="2" t="s">
        <v>901</v>
      </c>
      <c r="E1518" s="2" t="s">
        <v>905</v>
      </c>
      <c r="F1518" s="2" t="s">
        <v>4136</v>
      </c>
      <c r="G1518" s="2" t="s">
        <v>3</v>
      </c>
      <c r="H1518" s="2" t="s">
        <v>4137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28685118</v>
      </c>
      <c r="R1518" s="1">
        <v>0</v>
      </c>
      <c r="S1518" s="1">
        <v>0</v>
      </c>
      <c r="T1518" s="1">
        <v>0</v>
      </c>
      <c r="U1518" s="2" t="s">
        <v>0</v>
      </c>
      <c r="V1518" s="1">
        <v>0</v>
      </c>
      <c r="W1518" s="1">
        <v>24728550</v>
      </c>
      <c r="X1518" s="2" t="s">
        <v>9</v>
      </c>
      <c r="Y1518" s="1">
        <v>3956568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41" t="s">
        <v>1</v>
      </c>
      <c r="AN1518" s="2" t="s">
        <v>1</v>
      </c>
      <c r="AO1518" s="141" t="s">
        <v>1</v>
      </c>
      <c r="AP1518" s="2" t="s">
        <v>1</v>
      </c>
      <c r="AQ1518" s="4">
        <v>0</v>
      </c>
    </row>
    <row r="1519" spans="1:43" ht="15" customHeight="1" x14ac:dyDescent="0.25">
      <c r="A1519" s="2" t="s">
        <v>547</v>
      </c>
      <c r="B1519" s="47">
        <v>44398</v>
      </c>
      <c r="C1519" s="2" t="s">
        <v>6</v>
      </c>
      <c r="D1519" s="2" t="s">
        <v>901</v>
      </c>
      <c r="E1519" s="2" t="s">
        <v>902</v>
      </c>
      <c r="F1519" s="2" t="s">
        <v>910</v>
      </c>
      <c r="G1519" s="2" t="s">
        <v>3</v>
      </c>
      <c r="H1519" s="2" t="s">
        <v>4138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1336</v>
      </c>
      <c r="P1519" s="2" t="s">
        <v>4139</v>
      </c>
      <c r="Q1519" s="1">
        <v>39149033</v>
      </c>
      <c r="R1519" s="1">
        <v>0</v>
      </c>
      <c r="S1519" s="1">
        <v>33173525</v>
      </c>
      <c r="T1519" s="1">
        <v>5151300</v>
      </c>
      <c r="U1519" s="2" t="s">
        <v>9</v>
      </c>
      <c r="V1519" s="1">
        <v>824208</v>
      </c>
      <c r="W1519" s="1">
        <v>0</v>
      </c>
      <c r="X1519" s="2" t="s">
        <v>0</v>
      </c>
      <c r="Y1519" s="1">
        <v>0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41" t="s">
        <v>1</v>
      </c>
      <c r="AN1519" s="2" t="s">
        <v>1</v>
      </c>
      <c r="AO1519" s="141" t="s">
        <v>1</v>
      </c>
      <c r="AP1519" s="2" t="s">
        <v>1</v>
      </c>
      <c r="AQ1519" s="4">
        <v>0</v>
      </c>
    </row>
    <row r="1520" spans="1:43" ht="15" customHeight="1" x14ac:dyDescent="0.25">
      <c r="A1520" s="2" t="s">
        <v>548</v>
      </c>
      <c r="B1520" s="47">
        <v>44398</v>
      </c>
      <c r="C1520" s="2" t="s">
        <v>6</v>
      </c>
      <c r="D1520" s="2" t="s">
        <v>901</v>
      </c>
      <c r="E1520" s="2" t="s">
        <v>902</v>
      </c>
      <c r="F1520" s="2" t="s">
        <v>910</v>
      </c>
      <c r="G1520" s="2" t="s">
        <v>3</v>
      </c>
      <c r="H1520" s="2" t="s">
        <v>4140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1">
        <v>3427530662.1299996</v>
      </c>
      <c r="R1520" s="1">
        <v>0</v>
      </c>
      <c r="S1520" s="1">
        <v>2514416054.73</v>
      </c>
      <c r="T1520" s="1">
        <v>0</v>
      </c>
      <c r="U1520" s="2" t="s">
        <v>0</v>
      </c>
      <c r="V1520" s="1">
        <v>0</v>
      </c>
      <c r="W1520" s="1">
        <v>787167765</v>
      </c>
      <c r="X1520" s="2" t="s">
        <v>9</v>
      </c>
      <c r="Y1520" s="1">
        <v>125946842.39999999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41" t="s">
        <v>1</v>
      </c>
      <c r="AN1520" s="2" t="s">
        <v>1</v>
      </c>
      <c r="AO1520" s="141" t="s">
        <v>1</v>
      </c>
      <c r="AP1520" s="2" t="s">
        <v>1</v>
      </c>
      <c r="AQ1520" s="4">
        <v>0</v>
      </c>
    </row>
    <row r="1521" spans="1:44" ht="15" customHeight="1" x14ac:dyDescent="0.25">
      <c r="A1521" s="2" t="s">
        <v>549</v>
      </c>
      <c r="B1521" s="47">
        <v>44398</v>
      </c>
      <c r="C1521" s="2" t="s">
        <v>6</v>
      </c>
      <c r="D1521" s="2" t="s">
        <v>901</v>
      </c>
      <c r="E1521" s="2" t="s">
        <v>902</v>
      </c>
      <c r="F1521" s="2" t="s">
        <v>910</v>
      </c>
      <c r="G1521" s="2" t="s">
        <v>3</v>
      </c>
      <c r="H1521" s="2" t="s">
        <v>4141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4142</v>
      </c>
      <c r="P1521" s="2" t="s">
        <v>4143</v>
      </c>
      <c r="Q1521" s="1">
        <v>7565250</v>
      </c>
      <c r="R1521" s="1">
        <v>0</v>
      </c>
      <c r="S1521" s="1">
        <v>7565250</v>
      </c>
      <c r="T1521" s="1">
        <v>0</v>
      </c>
      <c r="U1521" s="2" t="s">
        <v>0</v>
      </c>
      <c r="V1521" s="1">
        <v>0</v>
      </c>
      <c r="W1521" s="1">
        <v>0</v>
      </c>
      <c r="X1521" s="2" t="s">
        <v>0</v>
      </c>
      <c r="Y1521" s="1">
        <v>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41" t="s">
        <v>1</v>
      </c>
      <c r="AN1521" s="2" t="s">
        <v>1</v>
      </c>
      <c r="AO1521" s="141" t="s">
        <v>1</v>
      </c>
      <c r="AP1521" s="2" t="s">
        <v>1</v>
      </c>
      <c r="AQ1521" s="4">
        <v>0</v>
      </c>
    </row>
    <row r="1522" spans="1:44" ht="15" customHeight="1" x14ac:dyDescent="0.25">
      <c r="A1522" s="2" t="s">
        <v>550</v>
      </c>
      <c r="B1522" s="47">
        <v>44398</v>
      </c>
      <c r="C1522" s="2" t="s">
        <v>6</v>
      </c>
      <c r="D1522" s="2" t="s">
        <v>19</v>
      </c>
      <c r="E1522" s="2" t="s">
        <v>185</v>
      </c>
      <c r="F1522" s="2" t="s">
        <v>1139</v>
      </c>
      <c r="G1522" s="2" t="s">
        <v>3</v>
      </c>
      <c r="H1522" s="2" t="s">
        <v>4144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407</v>
      </c>
      <c r="P1522" s="2" t="s">
        <v>408</v>
      </c>
      <c r="Q1522" s="1">
        <v>73023723.849999994</v>
      </c>
      <c r="R1522" s="1">
        <v>0</v>
      </c>
      <c r="S1522" s="1">
        <v>29691912.25</v>
      </c>
      <c r="T1522" s="1">
        <v>37355010</v>
      </c>
      <c r="U1522" s="2" t="s">
        <v>9</v>
      </c>
      <c r="V1522" s="1">
        <v>5976801.5999999996</v>
      </c>
      <c r="W1522" s="1">
        <v>0</v>
      </c>
      <c r="X1522" s="2" t="s">
        <v>0</v>
      </c>
      <c r="Y1522" s="1">
        <v>0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41" t="s">
        <v>1</v>
      </c>
      <c r="AN1522" s="2" t="s">
        <v>1</v>
      </c>
      <c r="AO1522" s="141" t="s">
        <v>1</v>
      </c>
      <c r="AP1522" s="2" t="s">
        <v>1</v>
      </c>
      <c r="AQ1522" s="4">
        <v>0</v>
      </c>
    </row>
    <row r="1523" spans="1:44" ht="15" customHeight="1" x14ac:dyDescent="0.25">
      <c r="A1523" s="2" t="s">
        <v>551</v>
      </c>
      <c r="B1523" s="47">
        <v>44398</v>
      </c>
      <c r="C1523" s="2" t="s">
        <v>6</v>
      </c>
      <c r="D1523" s="2" t="s">
        <v>19</v>
      </c>
      <c r="E1523" s="2" t="s">
        <v>185</v>
      </c>
      <c r="F1523" s="2" t="s">
        <v>1139</v>
      </c>
      <c r="G1523" s="2" t="s">
        <v>3</v>
      </c>
      <c r="H1523" s="2" t="s">
        <v>4145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1">
        <v>869238394.67999995</v>
      </c>
      <c r="R1523" s="1">
        <v>0</v>
      </c>
      <c r="S1523" s="1">
        <v>653841585.75</v>
      </c>
      <c r="T1523" s="1">
        <v>0</v>
      </c>
      <c r="U1523" s="2" t="s">
        <v>0</v>
      </c>
      <c r="V1523" s="1">
        <v>0</v>
      </c>
      <c r="W1523" s="1">
        <v>185686904.25</v>
      </c>
      <c r="X1523" s="2" t="s">
        <v>0</v>
      </c>
      <c r="Y1523" s="1">
        <v>29709904.68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41" t="s">
        <v>1</v>
      </c>
      <c r="AN1523" s="2" t="s">
        <v>1</v>
      </c>
      <c r="AO1523" s="141" t="s">
        <v>1</v>
      </c>
      <c r="AP1523" s="2" t="s">
        <v>1</v>
      </c>
      <c r="AQ1523" s="4">
        <v>0</v>
      </c>
    </row>
    <row r="1524" spans="1:44" ht="15" customHeight="1" x14ac:dyDescent="0.25">
      <c r="A1524" s="2" t="s">
        <v>552</v>
      </c>
      <c r="B1524" s="47">
        <v>44398</v>
      </c>
      <c r="C1524" s="2" t="s">
        <v>6</v>
      </c>
      <c r="D1524" s="2" t="s">
        <v>19</v>
      </c>
      <c r="E1524" s="2" t="s">
        <v>185</v>
      </c>
      <c r="F1524" s="2" t="s">
        <v>1139</v>
      </c>
      <c r="G1524" s="2" t="s">
        <v>3</v>
      </c>
      <c r="H1524" s="2" t="s">
        <v>4146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126110638.81</v>
      </c>
      <c r="R1524" s="1">
        <v>0</v>
      </c>
      <c r="S1524" s="1">
        <v>98096939.25</v>
      </c>
      <c r="T1524" s="1">
        <v>0</v>
      </c>
      <c r="U1524" s="2" t="s">
        <v>0</v>
      </c>
      <c r="V1524" s="1">
        <v>0</v>
      </c>
      <c r="W1524" s="1">
        <v>24149741</v>
      </c>
      <c r="X1524" s="2" t="s">
        <v>9</v>
      </c>
      <c r="Y1524" s="1">
        <v>3863958.56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41" t="s">
        <v>1</v>
      </c>
      <c r="AN1524" s="2" t="s">
        <v>1</v>
      </c>
      <c r="AO1524" s="141" t="s">
        <v>1</v>
      </c>
      <c r="AP1524" s="2" t="s">
        <v>1</v>
      </c>
      <c r="AQ1524" s="4">
        <v>0</v>
      </c>
    </row>
    <row r="1525" spans="1:44" ht="15" customHeight="1" x14ac:dyDescent="0.25">
      <c r="A1525" s="2" t="s">
        <v>553</v>
      </c>
      <c r="B1525" s="47">
        <v>44398</v>
      </c>
      <c r="C1525" s="2" t="s">
        <v>6</v>
      </c>
      <c r="D1525" s="2" t="s">
        <v>17</v>
      </c>
      <c r="E1525" s="2" t="s">
        <v>183</v>
      </c>
      <c r="F1525" s="2" t="s">
        <v>4147</v>
      </c>
      <c r="G1525" s="2" t="s">
        <v>3</v>
      </c>
      <c r="H1525" s="2" t="s">
        <v>4148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98</v>
      </c>
      <c r="P1525" s="2" t="s">
        <v>1</v>
      </c>
      <c r="Q1525" s="1">
        <v>0</v>
      </c>
      <c r="R1525" s="1">
        <v>0</v>
      </c>
      <c r="S1525" s="1">
        <v>0</v>
      </c>
      <c r="T1525" s="1">
        <v>0</v>
      </c>
      <c r="U1525" s="2" t="s">
        <v>0</v>
      </c>
      <c r="V1525" s="1">
        <v>0</v>
      </c>
      <c r="W1525" s="1">
        <v>0</v>
      </c>
      <c r="X1525" s="2" t="s">
        <v>9</v>
      </c>
      <c r="Y1525" s="1">
        <v>0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41" t="s">
        <v>1</v>
      </c>
      <c r="AN1525" s="2" t="s">
        <v>1</v>
      </c>
      <c r="AO1525" s="141" t="s">
        <v>1</v>
      </c>
      <c r="AP1525" s="2" t="s">
        <v>1</v>
      </c>
      <c r="AQ1525" s="4">
        <v>0</v>
      </c>
    </row>
    <row r="1526" spans="1:44" ht="15" customHeight="1" x14ac:dyDescent="0.25">
      <c r="A1526" s="2" t="s">
        <v>554</v>
      </c>
      <c r="B1526" s="47">
        <v>44398</v>
      </c>
      <c r="C1526" s="2" t="s">
        <v>6</v>
      </c>
      <c r="D1526" s="2" t="s">
        <v>14</v>
      </c>
      <c r="E1526" s="2" t="s">
        <v>181</v>
      </c>
      <c r="F1526" s="2" t="s">
        <v>4149</v>
      </c>
      <c r="G1526" s="2" t="s">
        <v>3</v>
      </c>
      <c r="H1526" s="2" t="s">
        <v>4150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2600</v>
      </c>
      <c r="P1526" s="2" t="s">
        <v>1216</v>
      </c>
      <c r="Q1526" s="1">
        <v>562100000</v>
      </c>
      <c r="R1526" s="1">
        <v>0</v>
      </c>
      <c r="S1526" s="1">
        <v>562100000</v>
      </c>
      <c r="T1526" s="1">
        <v>0</v>
      </c>
      <c r="U1526" s="2" t="s">
        <v>0</v>
      </c>
      <c r="V1526" s="1">
        <v>0</v>
      </c>
      <c r="W1526" s="1">
        <v>0</v>
      </c>
      <c r="X1526" s="2" t="s">
        <v>0</v>
      </c>
      <c r="Y1526" s="1">
        <v>0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41" t="s">
        <v>1</v>
      </c>
      <c r="AN1526" s="2" t="s">
        <v>1</v>
      </c>
      <c r="AO1526" s="141" t="s">
        <v>1</v>
      </c>
      <c r="AP1526" s="2" t="s">
        <v>1</v>
      </c>
      <c r="AQ1526" s="4">
        <v>0</v>
      </c>
    </row>
    <row r="1527" spans="1:44" ht="15" customHeight="1" x14ac:dyDescent="0.25">
      <c r="A1527" s="2" t="s">
        <v>555</v>
      </c>
      <c r="B1527" s="47">
        <v>44398</v>
      </c>
      <c r="C1527" s="2" t="s">
        <v>6</v>
      </c>
      <c r="D1527" s="2" t="s">
        <v>14</v>
      </c>
      <c r="E1527" s="2" t="s">
        <v>181</v>
      </c>
      <c r="F1527" s="2" t="s">
        <v>4151</v>
      </c>
      <c r="G1527" s="2" t="s">
        <v>3</v>
      </c>
      <c r="H1527" s="2" t="s">
        <v>4152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436499707.25999999</v>
      </c>
      <c r="R1527" s="1">
        <v>0</v>
      </c>
      <c r="S1527" s="1">
        <v>435038107.25999999</v>
      </c>
      <c r="T1527" s="1">
        <v>0</v>
      </c>
      <c r="U1527" s="2" t="s">
        <v>0</v>
      </c>
      <c r="V1527" s="1">
        <v>0</v>
      </c>
      <c r="W1527" s="1">
        <v>1260000</v>
      </c>
      <c r="X1527" s="2" t="s">
        <v>0</v>
      </c>
      <c r="Y1527" s="1">
        <v>201600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2" t="s">
        <v>0</v>
      </c>
      <c r="AK1527" s="1">
        <v>0</v>
      </c>
      <c r="AL1527" s="1">
        <v>0</v>
      </c>
      <c r="AM1527" s="141" t="s">
        <v>1</v>
      </c>
      <c r="AN1527" s="2" t="s">
        <v>1</v>
      </c>
      <c r="AO1527" s="141" t="s">
        <v>1</v>
      </c>
      <c r="AP1527" s="2" t="s">
        <v>1</v>
      </c>
      <c r="AQ1527" s="4">
        <v>0</v>
      </c>
    </row>
    <row r="1528" spans="1:44" ht="15" customHeight="1" x14ac:dyDescent="0.25">
      <c r="A1528" s="2" t="s">
        <v>556</v>
      </c>
      <c r="B1528" s="46">
        <v>44398</v>
      </c>
      <c r="C1528" s="2" t="s">
        <v>6</v>
      </c>
      <c r="D1528" s="2" t="s">
        <v>14</v>
      </c>
      <c r="E1528" s="2" t="s">
        <v>181</v>
      </c>
      <c r="F1528" s="59" t="s">
        <v>4151</v>
      </c>
      <c r="G1528" s="2" t="s">
        <v>3</v>
      </c>
      <c r="H1528" s="2" t="s">
        <v>4153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1">
        <v>894795901</v>
      </c>
      <c r="R1528" s="1">
        <v>0</v>
      </c>
      <c r="S1528" s="1">
        <v>871778137</v>
      </c>
      <c r="T1528" s="1">
        <v>0</v>
      </c>
      <c r="U1528" s="2" t="s">
        <v>0</v>
      </c>
      <c r="V1528" s="1">
        <v>0</v>
      </c>
      <c r="W1528" s="1">
        <v>19842900</v>
      </c>
      <c r="X1528" s="2" t="s">
        <v>0</v>
      </c>
      <c r="Y1528" s="1">
        <v>3174864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140" t="s">
        <v>0</v>
      </c>
      <c r="AK1528" s="1">
        <v>0</v>
      </c>
      <c r="AL1528" s="1">
        <v>0</v>
      </c>
      <c r="AM1528" s="140" t="s">
        <v>1</v>
      </c>
      <c r="AN1528" s="140" t="s">
        <v>1</v>
      </c>
      <c r="AO1528" s="140" t="s">
        <v>1</v>
      </c>
      <c r="AP1528" s="140" t="s">
        <v>1</v>
      </c>
      <c r="AQ1528" s="101">
        <v>0</v>
      </c>
      <c r="AR1528" s="7"/>
    </row>
    <row r="1529" spans="1:44" ht="15" customHeight="1" x14ac:dyDescent="0.25">
      <c r="A1529" s="2" t="s">
        <v>557</v>
      </c>
      <c r="B1529" s="47">
        <v>44398</v>
      </c>
      <c r="C1529" s="2" t="s">
        <v>6</v>
      </c>
      <c r="D1529" s="2" t="s">
        <v>10</v>
      </c>
      <c r="E1529" s="2" t="s">
        <v>178</v>
      </c>
      <c r="F1529" s="2" t="s">
        <v>4154</v>
      </c>
      <c r="G1529" s="2" t="s">
        <v>3</v>
      </c>
      <c r="H1529" s="2" t="s">
        <v>4155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1">
        <v>117741522</v>
      </c>
      <c r="R1529" s="1">
        <v>0</v>
      </c>
      <c r="S1529" s="1">
        <v>21884400</v>
      </c>
      <c r="T1529" s="1">
        <v>0</v>
      </c>
      <c r="U1529" s="2" t="s">
        <v>0</v>
      </c>
      <c r="V1529" s="1">
        <v>0</v>
      </c>
      <c r="W1529" s="1">
        <v>82635450</v>
      </c>
      <c r="X1529" s="2" t="s">
        <v>9</v>
      </c>
      <c r="Y1529" s="1">
        <v>13221672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41" t="s">
        <v>1</v>
      </c>
      <c r="AN1529" s="2" t="s">
        <v>1</v>
      </c>
      <c r="AO1529" s="141" t="s">
        <v>1</v>
      </c>
      <c r="AP1529" s="2" t="s">
        <v>1</v>
      </c>
      <c r="AQ1529" s="4">
        <v>0</v>
      </c>
    </row>
    <row r="1530" spans="1:44" ht="15" customHeight="1" x14ac:dyDescent="0.25">
      <c r="A1530" s="2" t="s">
        <v>558</v>
      </c>
      <c r="B1530" s="47">
        <v>44398</v>
      </c>
      <c r="C1530" s="2" t="s">
        <v>6</v>
      </c>
      <c r="D1530" s="2" t="s">
        <v>278</v>
      </c>
      <c r="E1530" s="2" t="s">
        <v>202</v>
      </c>
      <c r="F1530" s="2" t="s">
        <v>1060</v>
      </c>
      <c r="G1530" s="2" t="s">
        <v>3</v>
      </c>
      <c r="H1530" s="2" t="s">
        <v>4156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4157</v>
      </c>
      <c r="P1530" s="2" t="s">
        <v>4158</v>
      </c>
      <c r="Q1530" s="1">
        <v>10526208</v>
      </c>
      <c r="R1530" s="1">
        <v>0</v>
      </c>
      <c r="S1530" s="1">
        <v>10468150</v>
      </c>
      <c r="T1530" s="1">
        <v>50050</v>
      </c>
      <c r="U1530" s="2" t="s">
        <v>9</v>
      </c>
      <c r="V1530" s="1">
        <v>8008</v>
      </c>
      <c r="W1530" s="1">
        <v>0</v>
      </c>
      <c r="X1530" s="2" t="s">
        <v>0</v>
      </c>
      <c r="Y1530" s="1">
        <v>0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41" t="s">
        <v>1</v>
      </c>
      <c r="AN1530" s="2" t="s">
        <v>1</v>
      </c>
      <c r="AO1530" s="141" t="s">
        <v>1</v>
      </c>
      <c r="AP1530" s="2" t="s">
        <v>1</v>
      </c>
      <c r="AQ1530" s="4">
        <v>0</v>
      </c>
    </row>
    <row r="1531" spans="1:44" ht="15" customHeight="1" x14ac:dyDescent="0.25">
      <c r="A1531" s="2" t="s">
        <v>559</v>
      </c>
      <c r="B1531" s="47">
        <v>44398</v>
      </c>
      <c r="C1531" s="2" t="s">
        <v>6</v>
      </c>
      <c r="D1531" s="2" t="s">
        <v>278</v>
      </c>
      <c r="E1531" s="2" t="s">
        <v>202</v>
      </c>
      <c r="F1531" s="2" t="s">
        <v>1060</v>
      </c>
      <c r="G1531" s="2" t="s">
        <v>3</v>
      </c>
      <c r="H1531" s="2" t="s">
        <v>4159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4160</v>
      </c>
      <c r="P1531" s="2" t="s">
        <v>4161</v>
      </c>
      <c r="Q1531" s="1">
        <v>12320000</v>
      </c>
      <c r="R1531" s="1">
        <v>0</v>
      </c>
      <c r="S1531" s="1">
        <v>12320000</v>
      </c>
      <c r="T1531" s="1">
        <v>0</v>
      </c>
      <c r="U1531" s="2" t="s">
        <v>0</v>
      </c>
      <c r="V1531" s="1">
        <v>0</v>
      </c>
      <c r="W1531" s="1">
        <v>0</v>
      </c>
      <c r="X1531" s="2" t="s">
        <v>0</v>
      </c>
      <c r="Y1531" s="1">
        <v>0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41" t="s">
        <v>1</v>
      </c>
      <c r="AN1531" s="2" t="s">
        <v>1</v>
      </c>
      <c r="AO1531" s="141" t="s">
        <v>1</v>
      </c>
      <c r="AP1531" s="2" t="s">
        <v>1</v>
      </c>
      <c r="AQ1531" s="4">
        <v>0</v>
      </c>
    </row>
    <row r="1532" spans="1:44" ht="15" customHeight="1" x14ac:dyDescent="0.25">
      <c r="A1532" s="2" t="s">
        <v>560</v>
      </c>
      <c r="B1532" s="47">
        <v>44398</v>
      </c>
      <c r="C1532" s="2" t="s">
        <v>6</v>
      </c>
      <c r="D1532" s="2" t="s">
        <v>278</v>
      </c>
      <c r="E1532" s="2" t="s">
        <v>202</v>
      </c>
      <c r="F1532" s="2" t="s">
        <v>4162</v>
      </c>
      <c r="G1532" s="2" t="s">
        <v>3</v>
      </c>
      <c r="H1532" s="2" t="s">
        <v>4163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2</v>
      </c>
      <c r="P1532" s="2" t="s">
        <v>1</v>
      </c>
      <c r="Q1532" s="1">
        <v>351927032</v>
      </c>
      <c r="R1532" s="1">
        <v>0</v>
      </c>
      <c r="S1532" s="1">
        <v>324629854</v>
      </c>
      <c r="T1532" s="1">
        <v>0</v>
      </c>
      <c r="U1532" s="2" t="s">
        <v>0</v>
      </c>
      <c r="V1532" s="1">
        <v>0</v>
      </c>
      <c r="W1532" s="1">
        <v>23532050</v>
      </c>
      <c r="X1532" s="2" t="s">
        <v>9</v>
      </c>
      <c r="Y1532" s="1">
        <v>3765128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41" t="s">
        <v>1</v>
      </c>
      <c r="AN1532" s="2" t="s">
        <v>1</v>
      </c>
      <c r="AO1532" s="141" t="s">
        <v>1</v>
      </c>
      <c r="AP1532" s="2" t="s">
        <v>1</v>
      </c>
      <c r="AQ1532" s="4">
        <v>0</v>
      </c>
    </row>
    <row r="1533" spans="1:44" ht="15" customHeight="1" x14ac:dyDescent="0.25">
      <c r="A1533" s="2" t="s">
        <v>561</v>
      </c>
      <c r="B1533" s="47">
        <v>44398</v>
      </c>
      <c r="C1533" s="2" t="s">
        <v>6</v>
      </c>
      <c r="D1533" s="2" t="s">
        <v>278</v>
      </c>
      <c r="E1533" s="2" t="s">
        <v>202</v>
      </c>
      <c r="F1533" s="2" t="s">
        <v>4162</v>
      </c>
      <c r="G1533" s="2" t="s">
        <v>3</v>
      </c>
      <c r="H1533" s="2" t="s">
        <v>4164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1">
        <v>235818261.72999999</v>
      </c>
      <c r="R1533" s="1">
        <v>0</v>
      </c>
      <c r="S1533" s="1">
        <v>202850249.72999999</v>
      </c>
      <c r="T1533" s="1">
        <v>0</v>
      </c>
      <c r="U1533" s="2" t="s">
        <v>0</v>
      </c>
      <c r="V1533" s="1">
        <v>0</v>
      </c>
      <c r="W1533" s="1">
        <v>28420700</v>
      </c>
      <c r="X1533" s="2" t="s">
        <v>9</v>
      </c>
      <c r="Y1533" s="1">
        <v>4547312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2" t="s">
        <v>0</v>
      </c>
      <c r="AK1533" s="1">
        <v>0</v>
      </c>
      <c r="AL1533" s="1">
        <v>0</v>
      </c>
      <c r="AM1533" s="141" t="s">
        <v>1</v>
      </c>
      <c r="AN1533" s="2" t="s">
        <v>1</v>
      </c>
      <c r="AO1533" s="141" t="s">
        <v>1</v>
      </c>
      <c r="AP1533" s="2" t="s">
        <v>1</v>
      </c>
      <c r="AQ1533" s="4">
        <v>0</v>
      </c>
    </row>
    <row r="1534" spans="1:44" ht="15" customHeight="1" x14ac:dyDescent="0.25">
      <c r="A1534" s="2" t="s">
        <v>562</v>
      </c>
      <c r="B1534" s="46">
        <v>44398</v>
      </c>
      <c r="C1534" s="2" t="s">
        <v>6</v>
      </c>
      <c r="D1534" s="2" t="s">
        <v>278</v>
      </c>
      <c r="E1534" s="2" t="s">
        <v>202</v>
      </c>
      <c r="F1534" s="59" t="s">
        <v>4162</v>
      </c>
      <c r="G1534" s="2" t="s">
        <v>3</v>
      </c>
      <c r="H1534" s="2" t="s">
        <v>4165</v>
      </c>
      <c r="I1534" s="2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363225148</v>
      </c>
      <c r="R1534" s="1">
        <v>0</v>
      </c>
      <c r="S1534" s="1">
        <v>310093146</v>
      </c>
      <c r="T1534" s="1">
        <v>0</v>
      </c>
      <c r="U1534" s="2" t="s">
        <v>0</v>
      </c>
      <c r="V1534" s="1">
        <v>0</v>
      </c>
      <c r="W1534" s="1">
        <v>45803450</v>
      </c>
      <c r="X1534" s="2" t="s">
        <v>0</v>
      </c>
      <c r="Y1534" s="1">
        <v>7328552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140" t="s">
        <v>0</v>
      </c>
      <c r="AK1534" s="1">
        <v>0</v>
      </c>
      <c r="AL1534" s="1">
        <v>0</v>
      </c>
      <c r="AM1534" s="140" t="s">
        <v>1</v>
      </c>
      <c r="AN1534" s="140" t="s">
        <v>1</v>
      </c>
      <c r="AO1534" s="140" t="s">
        <v>1</v>
      </c>
      <c r="AP1534" s="140" t="s">
        <v>1</v>
      </c>
      <c r="AQ1534" s="101">
        <v>0</v>
      </c>
      <c r="AR1534" s="7"/>
    </row>
    <row r="1535" spans="1:44" ht="15" customHeight="1" x14ac:dyDescent="0.25">
      <c r="A1535" s="2" t="s">
        <v>563</v>
      </c>
      <c r="B1535" s="47">
        <v>44398</v>
      </c>
      <c r="C1535" s="2" t="s">
        <v>6</v>
      </c>
      <c r="D1535" s="2" t="s">
        <v>7</v>
      </c>
      <c r="E1535" s="2" t="s">
        <v>736</v>
      </c>
      <c r="F1535" s="2" t="s">
        <v>4166</v>
      </c>
      <c r="G1535" s="2" t="s">
        <v>3</v>
      </c>
      <c r="H1535" s="2" t="s">
        <v>4167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1">
        <v>552235684</v>
      </c>
      <c r="R1535" s="1">
        <v>0</v>
      </c>
      <c r="S1535" s="1">
        <v>410779600</v>
      </c>
      <c r="T1535" s="1">
        <v>0</v>
      </c>
      <c r="U1535" s="2" t="s">
        <v>0</v>
      </c>
      <c r="V1535" s="1">
        <v>0</v>
      </c>
      <c r="W1535" s="1">
        <v>121944900</v>
      </c>
      <c r="X1535" s="2" t="s">
        <v>9</v>
      </c>
      <c r="Y1535" s="1">
        <v>19511184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41" t="s">
        <v>1</v>
      </c>
      <c r="AN1535" s="2" t="s">
        <v>1</v>
      </c>
      <c r="AO1535" s="141" t="s">
        <v>1</v>
      </c>
      <c r="AP1535" s="2" t="s">
        <v>1</v>
      </c>
      <c r="AQ1535" s="4">
        <v>0</v>
      </c>
    </row>
    <row r="1536" spans="1:44" ht="15" customHeight="1" x14ac:dyDescent="0.25">
      <c r="A1536" s="2" t="s">
        <v>564</v>
      </c>
      <c r="B1536" s="47">
        <v>44398</v>
      </c>
      <c r="C1536" s="2" t="s">
        <v>6</v>
      </c>
      <c r="D1536" s="2" t="s">
        <v>5</v>
      </c>
      <c r="E1536" s="2" t="s">
        <v>175</v>
      </c>
      <c r="F1536" s="2" t="s">
        <v>1362</v>
      </c>
      <c r="G1536" s="2" t="s">
        <v>3</v>
      </c>
      <c r="H1536" s="2" t="s">
        <v>4168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2131</v>
      </c>
      <c r="P1536" s="2" t="s">
        <v>4169</v>
      </c>
      <c r="Q1536" s="1">
        <v>156835140</v>
      </c>
      <c r="R1536" s="1">
        <v>0</v>
      </c>
      <c r="S1536" s="1">
        <v>142142000</v>
      </c>
      <c r="T1536" s="1">
        <v>12666500</v>
      </c>
      <c r="U1536" s="2" t="s">
        <v>9</v>
      </c>
      <c r="V1536" s="1">
        <v>2026640</v>
      </c>
      <c r="W1536" s="1">
        <v>0</v>
      </c>
      <c r="X1536" s="2" t="s">
        <v>0</v>
      </c>
      <c r="Y1536" s="1">
        <v>0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41" t="s">
        <v>1</v>
      </c>
      <c r="AN1536" s="2" t="s">
        <v>1</v>
      </c>
      <c r="AO1536" s="141" t="s">
        <v>1</v>
      </c>
      <c r="AP1536" s="2" t="s">
        <v>1</v>
      </c>
      <c r="AQ1536" s="4">
        <v>0</v>
      </c>
    </row>
    <row r="1537" spans="1:43" ht="15" customHeight="1" x14ac:dyDescent="0.25">
      <c r="A1537" s="2" t="s">
        <v>565</v>
      </c>
      <c r="B1537" s="47">
        <v>44398</v>
      </c>
      <c r="C1537" s="2" t="s">
        <v>6</v>
      </c>
      <c r="D1537" s="2" t="s">
        <v>5</v>
      </c>
      <c r="E1537" s="2" t="s">
        <v>175</v>
      </c>
      <c r="F1537" s="2" t="s">
        <v>1362</v>
      </c>
      <c r="G1537" s="2" t="s">
        <v>3</v>
      </c>
      <c r="H1537" s="2" t="s">
        <v>4170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218953157.5</v>
      </c>
      <c r="R1537" s="1">
        <v>0</v>
      </c>
      <c r="S1537" s="1">
        <v>171993167.5</v>
      </c>
      <c r="T1537" s="1">
        <v>0</v>
      </c>
      <c r="U1537" s="2" t="s">
        <v>0</v>
      </c>
      <c r="V1537" s="1">
        <v>0</v>
      </c>
      <c r="W1537" s="1">
        <v>40482750</v>
      </c>
      <c r="X1537" s="2" t="s">
        <v>0</v>
      </c>
      <c r="Y1537" s="1">
        <v>6477240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41" t="s">
        <v>1</v>
      </c>
      <c r="AN1537" s="2" t="s">
        <v>1</v>
      </c>
      <c r="AO1537" s="141" t="s">
        <v>1</v>
      </c>
      <c r="AP1537" s="2" t="s">
        <v>1</v>
      </c>
      <c r="AQ1537" s="4">
        <v>0</v>
      </c>
    </row>
    <row r="1538" spans="1:43" ht="15" customHeight="1" x14ac:dyDescent="0.25">
      <c r="A1538" s="2" t="s">
        <v>566</v>
      </c>
      <c r="B1538" s="47">
        <v>44398</v>
      </c>
      <c r="C1538" s="2" t="s">
        <v>6</v>
      </c>
      <c r="D1538" s="2" t="s">
        <v>5</v>
      </c>
      <c r="E1538" s="2" t="s">
        <v>175</v>
      </c>
      <c r="F1538" s="2" t="s">
        <v>1362</v>
      </c>
      <c r="G1538" s="2" t="s">
        <v>3</v>
      </c>
      <c r="H1538" s="2" t="s">
        <v>4171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1">
        <v>201472501.75</v>
      </c>
      <c r="R1538" s="1">
        <v>0</v>
      </c>
      <c r="S1538" s="1">
        <v>188409451.75</v>
      </c>
      <c r="T1538" s="1">
        <v>0</v>
      </c>
      <c r="U1538" s="2" t="s">
        <v>0</v>
      </c>
      <c r="V1538" s="1">
        <v>0</v>
      </c>
      <c r="W1538" s="1">
        <v>11261250</v>
      </c>
      <c r="X1538" s="2" t="s">
        <v>9</v>
      </c>
      <c r="Y1538" s="1">
        <v>1801800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41" t="s">
        <v>1</v>
      </c>
      <c r="AN1538" s="2" t="s">
        <v>1</v>
      </c>
      <c r="AO1538" s="141" t="s">
        <v>1</v>
      </c>
      <c r="AP1538" s="2" t="s">
        <v>1</v>
      </c>
      <c r="AQ1538" s="4">
        <v>0</v>
      </c>
    </row>
    <row r="1539" spans="1:43" ht="15" customHeight="1" x14ac:dyDescent="0.25">
      <c r="A1539" s="2" t="s">
        <v>567</v>
      </c>
      <c r="B1539" s="47">
        <v>44398</v>
      </c>
      <c r="C1539" s="2" t="s">
        <v>6</v>
      </c>
      <c r="D1539" s="2" t="s">
        <v>1245</v>
      </c>
      <c r="E1539" s="2" t="s">
        <v>1246</v>
      </c>
      <c r="F1539" s="2" t="s">
        <v>4172</v>
      </c>
      <c r="G1539" s="2" t="s">
        <v>3</v>
      </c>
      <c r="H1539" s="2" t="s">
        <v>4173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504087843</v>
      </c>
      <c r="R1539" s="1">
        <v>0</v>
      </c>
      <c r="S1539" s="1">
        <v>389299869</v>
      </c>
      <c r="T1539" s="1">
        <v>0</v>
      </c>
      <c r="U1539" s="2" t="s">
        <v>0</v>
      </c>
      <c r="V1539" s="1">
        <v>0</v>
      </c>
      <c r="W1539" s="1">
        <v>98955150</v>
      </c>
      <c r="X1539" s="2" t="s">
        <v>0</v>
      </c>
      <c r="Y1539" s="1">
        <v>15832824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41" t="s">
        <v>1</v>
      </c>
      <c r="AN1539" s="2" t="s">
        <v>1</v>
      </c>
      <c r="AO1539" s="141" t="s">
        <v>1</v>
      </c>
      <c r="AP1539" s="2" t="s">
        <v>1</v>
      </c>
      <c r="AQ1539" s="4">
        <v>0</v>
      </c>
    </row>
    <row r="1540" spans="1:43" ht="15" customHeight="1" x14ac:dyDescent="0.25">
      <c r="A1540" s="2" t="s">
        <v>568</v>
      </c>
      <c r="B1540" s="47">
        <v>44398</v>
      </c>
      <c r="C1540" s="2" t="s">
        <v>6</v>
      </c>
      <c r="D1540" s="2" t="s">
        <v>890</v>
      </c>
      <c r="E1540" s="2" t="s">
        <v>856</v>
      </c>
      <c r="F1540" s="2" t="s">
        <v>4045</v>
      </c>
      <c r="G1540" s="2" t="s">
        <v>3</v>
      </c>
      <c r="H1540" s="2" t="s">
        <v>3728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98</v>
      </c>
      <c r="P1540" s="2" t="s">
        <v>1</v>
      </c>
      <c r="Q1540" s="1">
        <v>0</v>
      </c>
      <c r="R1540" s="1">
        <v>0</v>
      </c>
      <c r="S1540" s="1">
        <v>0</v>
      </c>
      <c r="T1540" s="1">
        <v>0</v>
      </c>
      <c r="U1540" s="2" t="s">
        <v>0</v>
      </c>
      <c r="V1540" s="1">
        <v>0</v>
      </c>
      <c r="W1540" s="1">
        <v>0</v>
      </c>
      <c r="X1540" s="2" t="s">
        <v>9</v>
      </c>
      <c r="Y1540" s="1">
        <v>0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41"/>
      <c r="AN1540" s="2"/>
      <c r="AO1540" s="141"/>
      <c r="AP1540" s="2">
        <v>0</v>
      </c>
      <c r="AQ1540" s="4">
        <v>0</v>
      </c>
    </row>
    <row r="1541" spans="1:43" ht="15" customHeight="1" x14ac:dyDescent="0.25">
      <c r="A1541" s="2" t="s">
        <v>569</v>
      </c>
      <c r="B1541" s="47">
        <v>44399</v>
      </c>
      <c r="C1541" s="2" t="s">
        <v>27</v>
      </c>
      <c r="D1541" s="2" t="s">
        <v>49</v>
      </c>
      <c r="E1541" s="2" t="s">
        <v>221</v>
      </c>
      <c r="F1541" s="2" t="s">
        <v>4174</v>
      </c>
      <c r="G1541" s="2" t="s">
        <v>3</v>
      </c>
      <c r="H1541" s="2" t="s">
        <v>4175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3876</v>
      </c>
      <c r="P1541" s="2" t="s">
        <v>735</v>
      </c>
      <c r="Q1541" s="1">
        <v>28180460</v>
      </c>
      <c r="R1541" s="1">
        <v>0</v>
      </c>
      <c r="S1541" s="1">
        <v>28180460</v>
      </c>
      <c r="T1541" s="1">
        <v>0</v>
      </c>
      <c r="U1541" s="2" t="s">
        <v>0</v>
      </c>
      <c r="V1541" s="1">
        <v>0</v>
      </c>
      <c r="W1541" s="1">
        <v>0</v>
      </c>
      <c r="X1541" s="2" t="s">
        <v>0</v>
      </c>
      <c r="Y1541" s="1">
        <v>0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41" t="s">
        <v>1</v>
      </c>
      <c r="AN1541" s="2" t="s">
        <v>1</v>
      </c>
      <c r="AO1541" s="141" t="s">
        <v>1</v>
      </c>
      <c r="AP1541" s="2" t="s">
        <v>1</v>
      </c>
      <c r="AQ1541" s="4">
        <v>0</v>
      </c>
    </row>
    <row r="1542" spans="1:43" ht="15" customHeight="1" x14ac:dyDescent="0.25">
      <c r="A1542" s="2" t="s">
        <v>570</v>
      </c>
      <c r="B1542" s="47">
        <v>44399</v>
      </c>
      <c r="C1542" s="2" t="s">
        <v>27</v>
      </c>
      <c r="D1542" s="2" t="s">
        <v>49</v>
      </c>
      <c r="E1542" s="2" t="s">
        <v>221</v>
      </c>
      <c r="F1542" s="2" t="s">
        <v>4174</v>
      </c>
      <c r="G1542" s="2" t="s">
        <v>3</v>
      </c>
      <c r="H1542" s="2" t="s">
        <v>4176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3876</v>
      </c>
      <c r="P1542" s="2" t="s">
        <v>735</v>
      </c>
      <c r="Q1542" s="1">
        <v>59337047</v>
      </c>
      <c r="R1542" s="1">
        <v>0</v>
      </c>
      <c r="S1542" s="1">
        <v>59337047</v>
      </c>
      <c r="T1542" s="1">
        <v>0</v>
      </c>
      <c r="U1542" s="2" t="s">
        <v>0</v>
      </c>
      <c r="V1542" s="1">
        <v>0</v>
      </c>
      <c r="W1542" s="1">
        <v>0</v>
      </c>
      <c r="X1542" s="2" t="s">
        <v>0</v>
      </c>
      <c r="Y1542" s="1">
        <v>0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  <c r="AH1542" s="1">
        <v>0</v>
      </c>
      <c r="AI1542" s="1">
        <v>0</v>
      </c>
      <c r="AJ1542" s="2" t="s">
        <v>0</v>
      </c>
      <c r="AK1542" s="1">
        <v>0</v>
      </c>
      <c r="AL1542" s="1">
        <v>0</v>
      </c>
      <c r="AM1542" s="141" t="s">
        <v>1</v>
      </c>
      <c r="AN1542" s="2" t="s">
        <v>1</v>
      </c>
      <c r="AO1542" s="141" t="s">
        <v>1</v>
      </c>
      <c r="AP1542" s="2" t="s">
        <v>1</v>
      </c>
      <c r="AQ1542" s="4">
        <v>0</v>
      </c>
    </row>
    <row r="1543" spans="1:43" s="52" customFormat="1" ht="15" customHeight="1" x14ac:dyDescent="0.25">
      <c r="A1543" s="59" t="s">
        <v>571</v>
      </c>
      <c r="B1543" s="125">
        <v>44399</v>
      </c>
      <c r="C1543" s="59" t="s">
        <v>27</v>
      </c>
      <c r="D1543" s="59" t="s">
        <v>49</v>
      </c>
      <c r="E1543" s="59" t="s">
        <v>221</v>
      </c>
      <c r="F1543" s="59" t="s">
        <v>4174</v>
      </c>
      <c r="G1543" s="59" t="s">
        <v>3</v>
      </c>
      <c r="H1543" s="59" t="s">
        <v>4177</v>
      </c>
      <c r="I1543" s="126" t="s">
        <v>1</v>
      </c>
      <c r="J1543" s="126" t="s">
        <v>1</v>
      </c>
      <c r="K1543" s="126" t="s">
        <v>1</v>
      </c>
      <c r="L1543" s="126" t="s">
        <v>1</v>
      </c>
      <c r="M1543" s="126">
        <v>0</v>
      </c>
      <c r="N1543" s="59" t="s">
        <v>1</v>
      </c>
      <c r="O1543" s="59" t="s">
        <v>971</v>
      </c>
      <c r="P1543" s="59" t="s">
        <v>972</v>
      </c>
      <c r="Q1543" s="126">
        <v>86718458</v>
      </c>
      <c r="R1543" s="126">
        <v>0</v>
      </c>
      <c r="S1543" s="126">
        <v>86539760</v>
      </c>
      <c r="T1543" s="126">
        <v>154050</v>
      </c>
      <c r="U1543" s="59" t="s">
        <v>9</v>
      </c>
      <c r="V1543" s="126">
        <v>24648</v>
      </c>
      <c r="W1543" s="126">
        <v>0</v>
      </c>
      <c r="X1543" s="59" t="s">
        <v>0</v>
      </c>
      <c r="Y1543" s="126">
        <v>0</v>
      </c>
      <c r="Z1543" s="126">
        <v>0</v>
      </c>
      <c r="AA1543" s="59" t="s">
        <v>0</v>
      </c>
      <c r="AB1543" s="126">
        <v>0</v>
      </c>
      <c r="AC1543" s="126">
        <v>0</v>
      </c>
      <c r="AD1543" s="59" t="s">
        <v>0</v>
      </c>
      <c r="AE1543" s="126">
        <v>0</v>
      </c>
      <c r="AF1543" s="59">
        <v>0</v>
      </c>
      <c r="AG1543" s="59" t="s">
        <v>0</v>
      </c>
      <c r="AH1543" s="126">
        <v>0</v>
      </c>
      <c r="AI1543" s="126">
        <v>0</v>
      </c>
      <c r="AJ1543" s="59" t="s">
        <v>0</v>
      </c>
      <c r="AK1543" s="126">
        <v>0</v>
      </c>
      <c r="AL1543" s="126">
        <v>0</v>
      </c>
      <c r="AM1543" s="135" t="s">
        <v>1</v>
      </c>
      <c r="AN1543" s="59" t="s">
        <v>1</v>
      </c>
      <c r="AO1543" s="142" t="s">
        <v>1</v>
      </c>
      <c r="AP1543" s="59" t="s">
        <v>1</v>
      </c>
      <c r="AQ1543" s="52">
        <v>0</v>
      </c>
    </row>
    <row r="1544" spans="1:43" ht="15" customHeight="1" x14ac:dyDescent="0.25">
      <c r="A1544" s="2" t="s">
        <v>572</v>
      </c>
      <c r="B1544" s="47">
        <v>44399</v>
      </c>
      <c r="C1544" s="2" t="s">
        <v>27</v>
      </c>
      <c r="D1544" s="2" t="s">
        <v>49</v>
      </c>
      <c r="E1544" s="2" t="s">
        <v>221</v>
      </c>
      <c r="F1544" s="2" t="s">
        <v>4178</v>
      </c>
      <c r="G1544" s="2" t="s">
        <v>3</v>
      </c>
      <c r="H1544" s="2" t="s">
        <v>4179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41408365</v>
      </c>
      <c r="R1544" s="1">
        <v>0</v>
      </c>
      <c r="S1544" s="1">
        <v>27952307</v>
      </c>
      <c r="T1544" s="1">
        <v>0</v>
      </c>
      <c r="U1544" s="2" t="s">
        <v>0</v>
      </c>
      <c r="V1544" s="1">
        <v>0</v>
      </c>
      <c r="W1544" s="1">
        <v>11600050</v>
      </c>
      <c r="X1544" s="2" t="s">
        <v>9</v>
      </c>
      <c r="Y1544" s="1">
        <v>1856008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41" t="s">
        <v>1</v>
      </c>
      <c r="AN1544" s="2" t="s">
        <v>1</v>
      </c>
      <c r="AO1544" s="141" t="s">
        <v>1</v>
      </c>
      <c r="AP1544" s="2" t="s">
        <v>1</v>
      </c>
      <c r="AQ1544" s="4">
        <v>0</v>
      </c>
    </row>
    <row r="1545" spans="1:43" ht="0.75" customHeight="1" x14ac:dyDescent="0.25">
      <c r="A1545" s="2" t="s">
        <v>573</v>
      </c>
      <c r="B1545" s="47">
        <v>44399</v>
      </c>
      <c r="C1545" s="2" t="s">
        <v>27</v>
      </c>
      <c r="D1545" s="2" t="s">
        <v>49</v>
      </c>
      <c r="E1545" s="2" t="s">
        <v>221</v>
      </c>
      <c r="F1545" s="2" t="s">
        <v>4178</v>
      </c>
      <c r="G1545" s="2" t="s">
        <v>3</v>
      </c>
      <c r="H1545" s="2" t="s">
        <v>4180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2</v>
      </c>
      <c r="P1545" s="2" t="s">
        <v>1</v>
      </c>
      <c r="Q1545" s="1">
        <v>291898136.84000003</v>
      </c>
      <c r="R1545" s="1">
        <v>0</v>
      </c>
      <c r="S1545" s="1">
        <v>225911356.75</v>
      </c>
      <c r="T1545" s="1">
        <v>0</v>
      </c>
      <c r="U1545" s="2" t="s">
        <v>0</v>
      </c>
      <c r="V1545" s="1">
        <v>0</v>
      </c>
      <c r="W1545" s="1">
        <v>56885155.25</v>
      </c>
      <c r="X1545" s="2" t="s">
        <v>0</v>
      </c>
      <c r="Y1545" s="1">
        <v>9101624.8399999999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41" t="s">
        <v>1</v>
      </c>
      <c r="AN1545" s="2" t="s">
        <v>1</v>
      </c>
      <c r="AO1545" s="141" t="s">
        <v>1</v>
      </c>
      <c r="AP1545" s="2" t="s">
        <v>1</v>
      </c>
      <c r="AQ1545" s="4">
        <v>0</v>
      </c>
    </row>
    <row r="1546" spans="1:43" ht="15" customHeight="1" x14ac:dyDescent="0.25">
      <c r="A1546" s="2" t="s">
        <v>574</v>
      </c>
      <c r="B1546" s="47">
        <v>44399</v>
      </c>
      <c r="C1546" s="2" t="s">
        <v>27</v>
      </c>
      <c r="D1546" s="2" t="s">
        <v>49</v>
      </c>
      <c r="E1546" s="2" t="s">
        <v>221</v>
      </c>
      <c r="F1546" s="2" t="s">
        <v>4178</v>
      </c>
      <c r="G1546" s="2" t="s">
        <v>3</v>
      </c>
      <c r="H1546" s="2" t="s">
        <v>4181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851901577.45000005</v>
      </c>
      <c r="R1546" s="1">
        <v>0</v>
      </c>
      <c r="S1546" s="1">
        <v>567668972.75</v>
      </c>
      <c r="T1546" s="1">
        <v>0</v>
      </c>
      <c r="U1546" s="2" t="s">
        <v>0</v>
      </c>
      <c r="V1546" s="1">
        <v>0</v>
      </c>
      <c r="W1546" s="1">
        <v>245028107.5</v>
      </c>
      <c r="X1546" s="2" t="s">
        <v>9</v>
      </c>
      <c r="Y1546" s="1">
        <v>39204497.200000003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41" t="s">
        <v>1</v>
      </c>
      <c r="AN1546" s="2" t="s">
        <v>1</v>
      </c>
      <c r="AO1546" s="141" t="s">
        <v>1</v>
      </c>
      <c r="AP1546" s="2" t="s">
        <v>1</v>
      </c>
      <c r="AQ1546" s="4">
        <v>0</v>
      </c>
    </row>
    <row r="1547" spans="1:43" ht="15" customHeight="1" x14ac:dyDescent="0.25">
      <c r="A1547" s="2" t="s">
        <v>575</v>
      </c>
      <c r="B1547" s="47">
        <v>44399</v>
      </c>
      <c r="C1547" s="2" t="s">
        <v>27</v>
      </c>
      <c r="D1547" s="2" t="s">
        <v>49</v>
      </c>
      <c r="E1547" s="2" t="s">
        <v>221</v>
      </c>
      <c r="F1547" s="2" t="s">
        <v>4178</v>
      </c>
      <c r="G1547" s="2" t="s">
        <v>3</v>
      </c>
      <c r="H1547" s="2" t="s">
        <v>4182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1">
        <v>1922917114.3900001</v>
      </c>
      <c r="R1547" s="1">
        <v>0</v>
      </c>
      <c r="S1547" s="1">
        <v>1156122003.22</v>
      </c>
      <c r="T1547" s="1">
        <v>0</v>
      </c>
      <c r="U1547" s="2" t="s">
        <v>0</v>
      </c>
      <c r="V1547" s="1">
        <v>0</v>
      </c>
      <c r="W1547" s="1">
        <v>661030268.25</v>
      </c>
      <c r="X1547" s="2" t="s">
        <v>0</v>
      </c>
      <c r="Y1547" s="1">
        <v>105764842.92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41" t="s">
        <v>1</v>
      </c>
      <c r="AN1547" s="2" t="s">
        <v>1</v>
      </c>
      <c r="AO1547" s="141" t="s">
        <v>1</v>
      </c>
      <c r="AP1547" s="2" t="s">
        <v>1</v>
      </c>
      <c r="AQ1547" s="4">
        <v>0</v>
      </c>
    </row>
    <row r="1548" spans="1:43" x14ac:dyDescent="0.25">
      <c r="A1548" s="2" t="s">
        <v>576</v>
      </c>
      <c r="B1548" s="47">
        <v>44399</v>
      </c>
      <c r="C1548" s="2" t="s">
        <v>6</v>
      </c>
      <c r="D1548" s="2" t="s">
        <v>49</v>
      </c>
      <c r="E1548" s="2" t="s">
        <v>230</v>
      </c>
      <c r="F1548" s="2" t="s">
        <v>1255</v>
      </c>
      <c r="G1548" s="2" t="s">
        <v>3</v>
      </c>
      <c r="H1548" s="2" t="s">
        <v>4183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4392224971.1300011</v>
      </c>
      <c r="R1548" s="1">
        <v>0</v>
      </c>
      <c r="S1548" s="1">
        <v>3374960285.73</v>
      </c>
      <c r="T1548" s="1">
        <v>0</v>
      </c>
      <c r="U1548" s="2" t="s">
        <v>0</v>
      </c>
      <c r="V1548" s="1">
        <v>0</v>
      </c>
      <c r="W1548" s="1">
        <v>876952315</v>
      </c>
      <c r="X1548" s="2" t="s">
        <v>0</v>
      </c>
      <c r="Y1548" s="1">
        <v>140312370.40000001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41" t="s">
        <v>1</v>
      </c>
      <c r="AN1548" s="2" t="s">
        <v>1</v>
      </c>
      <c r="AO1548" s="141" t="s">
        <v>1</v>
      </c>
      <c r="AP1548" s="2" t="s">
        <v>1</v>
      </c>
      <c r="AQ1548" s="4">
        <v>0</v>
      </c>
    </row>
    <row r="1549" spans="1:43" ht="15" customHeight="1" x14ac:dyDescent="0.25">
      <c r="A1549" s="2" t="s">
        <v>577</v>
      </c>
      <c r="B1549" s="47">
        <v>44399</v>
      </c>
      <c r="C1549" s="2" t="s">
        <v>27</v>
      </c>
      <c r="D1549" s="2" t="s">
        <v>42</v>
      </c>
      <c r="E1549" s="2" t="s">
        <v>212</v>
      </c>
      <c r="F1549" s="2" t="s">
        <v>3826</v>
      </c>
      <c r="G1549" s="2" t="s">
        <v>13</v>
      </c>
      <c r="H1549" s="2" t="s">
        <v>1</v>
      </c>
      <c r="I1549" s="1" t="s">
        <v>4184</v>
      </c>
      <c r="J1549" s="1" t="s">
        <v>1</v>
      </c>
      <c r="K1549" s="1" t="s">
        <v>4185</v>
      </c>
      <c r="L1549" s="1" t="s">
        <v>4109</v>
      </c>
      <c r="M1549" s="1">
        <v>111027488.11</v>
      </c>
      <c r="N1549" s="2" t="s">
        <v>12</v>
      </c>
      <c r="O1549" s="2" t="s">
        <v>4186</v>
      </c>
      <c r="P1549" s="2" t="s">
        <v>3332</v>
      </c>
      <c r="Q1549" s="1">
        <v>-8503643.6099999994</v>
      </c>
      <c r="R1549" s="1">
        <v>0</v>
      </c>
      <c r="S1549" s="1">
        <v>0</v>
      </c>
      <c r="T1549" s="1">
        <v>0</v>
      </c>
      <c r="U1549" s="2" t="s">
        <v>0</v>
      </c>
      <c r="V1549" s="1">
        <v>0</v>
      </c>
      <c r="W1549" s="1">
        <v>-7330727.25</v>
      </c>
      <c r="X1549" s="2" t="s">
        <v>9</v>
      </c>
      <c r="Y1549" s="1">
        <v>-1172916.3600000001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41" t="s">
        <v>1</v>
      </c>
      <c r="AN1549" s="2" t="s">
        <v>1</v>
      </c>
      <c r="AO1549" s="141" t="s">
        <v>1</v>
      </c>
      <c r="AP1549" s="2" t="s">
        <v>1</v>
      </c>
      <c r="AQ1549" s="4">
        <v>0</v>
      </c>
    </row>
    <row r="1550" spans="1:43" ht="15" customHeight="1" x14ac:dyDescent="0.25">
      <c r="A1550" s="2" t="s">
        <v>578</v>
      </c>
      <c r="B1550" s="47">
        <v>44399</v>
      </c>
      <c r="C1550" s="2" t="s">
        <v>27</v>
      </c>
      <c r="D1550" s="2" t="s">
        <v>42</v>
      </c>
      <c r="E1550" s="2" t="s">
        <v>212</v>
      </c>
      <c r="F1550" s="2" t="s">
        <v>3834</v>
      </c>
      <c r="G1550" s="2" t="s">
        <v>3</v>
      </c>
      <c r="H1550" s="2" t="s">
        <v>4187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1">
        <v>774130079.71000004</v>
      </c>
      <c r="R1550" s="1">
        <v>0</v>
      </c>
      <c r="S1550" s="1">
        <v>560573587</v>
      </c>
      <c r="T1550" s="1">
        <v>0</v>
      </c>
      <c r="U1550" s="2" t="s">
        <v>0</v>
      </c>
      <c r="V1550" s="1">
        <v>0</v>
      </c>
      <c r="W1550" s="1">
        <v>184100424.75</v>
      </c>
      <c r="X1550" s="2" t="s">
        <v>0</v>
      </c>
      <c r="Y1550" s="1">
        <v>29456067.960000001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41" t="s">
        <v>1</v>
      </c>
      <c r="AN1550" s="2" t="s">
        <v>1</v>
      </c>
      <c r="AO1550" s="141" t="s">
        <v>1</v>
      </c>
      <c r="AP1550" s="2" t="s">
        <v>1</v>
      </c>
      <c r="AQ1550" s="4">
        <v>0</v>
      </c>
    </row>
    <row r="1551" spans="1:43" ht="15" customHeight="1" x14ac:dyDescent="0.25">
      <c r="A1551" s="2" t="s">
        <v>579</v>
      </c>
      <c r="B1551" s="47">
        <v>44399</v>
      </c>
      <c r="C1551" s="2" t="s">
        <v>35</v>
      </c>
      <c r="D1551" s="2" t="s">
        <v>42</v>
      </c>
      <c r="E1551" s="2" t="s">
        <v>217</v>
      </c>
      <c r="F1551" s="2" t="s">
        <v>4188</v>
      </c>
      <c r="G1551" s="2" t="s">
        <v>3</v>
      </c>
      <c r="H1551" s="2" t="s">
        <v>4189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2</v>
      </c>
      <c r="P1551" s="2" t="s">
        <v>1</v>
      </c>
      <c r="Q1551" s="1">
        <v>1460731185.48</v>
      </c>
      <c r="R1551" s="1">
        <v>0</v>
      </c>
      <c r="S1551" s="1">
        <v>1355522418.98</v>
      </c>
      <c r="T1551" s="1">
        <v>0</v>
      </c>
      <c r="U1551" s="2" t="s">
        <v>0</v>
      </c>
      <c r="V1551" s="1">
        <v>0</v>
      </c>
      <c r="W1551" s="1">
        <v>90697212.5</v>
      </c>
      <c r="X1551" s="2" t="s">
        <v>9</v>
      </c>
      <c r="Y1551" s="1">
        <v>14511554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41" t="s">
        <v>1</v>
      </c>
      <c r="AN1551" s="2" t="s">
        <v>1</v>
      </c>
      <c r="AO1551" s="141" t="s">
        <v>1</v>
      </c>
      <c r="AP1551" s="2" t="s">
        <v>1</v>
      </c>
      <c r="AQ1551" s="4">
        <v>0</v>
      </c>
    </row>
    <row r="1552" spans="1:43" ht="15" customHeight="1" x14ac:dyDescent="0.25">
      <c r="A1552" s="2" t="s">
        <v>580</v>
      </c>
      <c r="B1552" s="47">
        <v>44399</v>
      </c>
      <c r="C1552" s="2" t="s">
        <v>6</v>
      </c>
      <c r="D1552" s="2" t="s">
        <v>42</v>
      </c>
      <c r="E1552" s="2" t="s">
        <v>219</v>
      </c>
      <c r="F1552" s="2" t="s">
        <v>1230</v>
      </c>
      <c r="G1552" s="2" t="s">
        <v>3</v>
      </c>
      <c r="H1552" s="2" t="s">
        <v>4190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1">
        <v>1731427523.0400002</v>
      </c>
      <c r="R1552" s="1">
        <v>0</v>
      </c>
      <c r="S1552" s="1">
        <v>1200585546</v>
      </c>
      <c r="T1552" s="1">
        <v>0</v>
      </c>
      <c r="U1552" s="2" t="s">
        <v>0</v>
      </c>
      <c r="V1552" s="1">
        <v>0</v>
      </c>
      <c r="W1552" s="1">
        <v>457622394</v>
      </c>
      <c r="X1552" s="2" t="s">
        <v>9</v>
      </c>
      <c r="Y1552" s="1">
        <v>73219583.040000007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41" t="s">
        <v>1</v>
      </c>
      <c r="AN1552" s="2" t="s">
        <v>1</v>
      </c>
      <c r="AO1552" s="141" t="s">
        <v>1</v>
      </c>
      <c r="AP1552" s="2" t="s">
        <v>1</v>
      </c>
      <c r="AQ1552" s="4">
        <v>0</v>
      </c>
    </row>
    <row r="1553" spans="1:44" ht="15" customHeight="1" x14ac:dyDescent="0.25">
      <c r="A1553" s="2" t="s">
        <v>581</v>
      </c>
      <c r="B1553" s="47">
        <v>44399</v>
      </c>
      <c r="C1553" s="2" t="s">
        <v>6</v>
      </c>
      <c r="D1553" s="2" t="s">
        <v>42</v>
      </c>
      <c r="E1553" s="2" t="s">
        <v>1495</v>
      </c>
      <c r="F1553" s="2" t="s">
        <v>4191</v>
      </c>
      <c r="G1553" s="2" t="s">
        <v>906</v>
      </c>
      <c r="H1553" s="2" t="s">
        <v>3862</v>
      </c>
      <c r="I1553" s="1"/>
      <c r="J1553" s="1"/>
      <c r="K1553" s="1"/>
      <c r="L1553" s="1"/>
      <c r="M1553" s="1">
        <v>0</v>
      </c>
      <c r="N1553" s="2"/>
      <c r="O1553" s="2" t="s">
        <v>98</v>
      </c>
      <c r="P1553" s="2"/>
      <c r="Q1553" s="1">
        <v>0</v>
      </c>
      <c r="R1553" s="1">
        <v>0</v>
      </c>
      <c r="S1553" s="1">
        <v>0</v>
      </c>
      <c r="T1553" s="1">
        <v>0</v>
      </c>
      <c r="U1553" s="2" t="s">
        <v>0</v>
      </c>
      <c r="V1553" s="1">
        <v>0</v>
      </c>
      <c r="W1553" s="1">
        <v>0</v>
      </c>
      <c r="X1553" s="2" t="s">
        <v>0</v>
      </c>
      <c r="Y1553" s="1">
        <v>0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41"/>
      <c r="AN1553" s="2"/>
      <c r="AO1553" s="141"/>
      <c r="AP1553" s="2">
        <v>0</v>
      </c>
      <c r="AQ1553" s="4">
        <v>0</v>
      </c>
    </row>
    <row r="1554" spans="1:44" ht="15" customHeight="1" x14ac:dyDescent="0.25">
      <c r="A1554" s="2" t="s">
        <v>582</v>
      </c>
      <c r="B1554" s="47">
        <v>44399</v>
      </c>
      <c r="C1554" s="2" t="s">
        <v>6</v>
      </c>
      <c r="D1554" s="2" t="s">
        <v>42</v>
      </c>
      <c r="E1554" s="2" t="s">
        <v>215</v>
      </c>
      <c r="F1554" s="2" t="s">
        <v>1797</v>
      </c>
      <c r="G1554" s="2" t="s">
        <v>3</v>
      </c>
      <c r="H1554" s="2" t="s">
        <v>4192</v>
      </c>
      <c r="I1554" s="1"/>
      <c r="J1554" s="1"/>
      <c r="K1554" s="1"/>
      <c r="L1554" s="1"/>
      <c r="M1554" s="1">
        <v>0</v>
      </c>
      <c r="N1554" s="2"/>
      <c r="O1554" s="2" t="s">
        <v>2</v>
      </c>
      <c r="P1554" s="2"/>
      <c r="Q1554" s="1">
        <v>1493839500</v>
      </c>
      <c r="R1554" s="1">
        <v>0</v>
      </c>
      <c r="S1554" s="1">
        <v>1493839500</v>
      </c>
      <c r="T1554" s="1">
        <v>0</v>
      </c>
      <c r="U1554" s="2" t="s">
        <v>0</v>
      </c>
      <c r="V1554" s="1">
        <v>0</v>
      </c>
      <c r="W1554" s="1">
        <v>0</v>
      </c>
      <c r="X1554" s="2" t="s">
        <v>0</v>
      </c>
      <c r="Y1554" s="1">
        <v>0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41"/>
      <c r="AN1554" s="2"/>
      <c r="AO1554" s="141"/>
      <c r="AP1554" s="2">
        <v>0</v>
      </c>
      <c r="AQ1554" s="4">
        <v>0</v>
      </c>
    </row>
    <row r="1555" spans="1:44" ht="15" customHeight="1" x14ac:dyDescent="0.25">
      <c r="A1555" s="2" t="s">
        <v>583</v>
      </c>
      <c r="B1555" s="47">
        <v>44399</v>
      </c>
      <c r="C1555" s="2" t="s">
        <v>27</v>
      </c>
      <c r="D1555" s="2" t="s">
        <v>38</v>
      </c>
      <c r="E1555" s="2" t="s">
        <v>4</v>
      </c>
      <c r="F1555" s="2" t="s">
        <v>2828</v>
      </c>
      <c r="G1555" s="2" t="s">
        <v>3</v>
      </c>
      <c r="H1555" s="2" t="s">
        <v>4193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1688316800.4400001</v>
      </c>
      <c r="R1555" s="1">
        <v>0</v>
      </c>
      <c r="S1555" s="1">
        <v>1382145151.99</v>
      </c>
      <c r="T1555" s="1">
        <v>0</v>
      </c>
      <c r="U1555" s="2" t="s">
        <v>0</v>
      </c>
      <c r="V1555" s="1">
        <v>0</v>
      </c>
      <c r="W1555" s="1">
        <v>263941076.25</v>
      </c>
      <c r="X1555" s="2" t="s">
        <v>0</v>
      </c>
      <c r="Y1555" s="1">
        <v>42230572.200000003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41" t="s">
        <v>1</v>
      </c>
      <c r="AN1555" s="2" t="s">
        <v>1</v>
      </c>
      <c r="AO1555" s="141" t="s">
        <v>1</v>
      </c>
      <c r="AP1555" s="2" t="s">
        <v>1</v>
      </c>
      <c r="AQ1555" s="4">
        <v>0</v>
      </c>
    </row>
    <row r="1556" spans="1:44" ht="15" customHeight="1" x14ac:dyDescent="0.25">
      <c r="A1556" s="2" t="s">
        <v>584</v>
      </c>
      <c r="B1556" s="47">
        <v>44399</v>
      </c>
      <c r="C1556" s="2" t="s">
        <v>35</v>
      </c>
      <c r="D1556" s="2" t="s">
        <v>38</v>
      </c>
      <c r="E1556" s="2" t="s">
        <v>208</v>
      </c>
      <c r="F1556" s="2" t="s">
        <v>4194</v>
      </c>
      <c r="G1556" s="2" t="s">
        <v>3</v>
      </c>
      <c r="H1556" s="2" t="s">
        <v>4195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3623</v>
      </c>
      <c r="P1556" s="2" t="s">
        <v>4196</v>
      </c>
      <c r="Q1556" s="1">
        <v>14219975</v>
      </c>
      <c r="R1556" s="1">
        <v>0</v>
      </c>
      <c r="S1556" s="1">
        <v>14219975</v>
      </c>
      <c r="T1556" s="1">
        <v>0</v>
      </c>
      <c r="U1556" s="2" t="s">
        <v>0</v>
      </c>
      <c r="V1556" s="1">
        <v>0</v>
      </c>
      <c r="W1556" s="1">
        <v>0</v>
      </c>
      <c r="X1556" s="2" t="s">
        <v>0</v>
      </c>
      <c r="Y1556" s="1">
        <v>0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41" t="s">
        <v>1</v>
      </c>
      <c r="AN1556" s="2" t="s">
        <v>1</v>
      </c>
      <c r="AO1556" s="141" t="s">
        <v>1</v>
      </c>
      <c r="AP1556" s="2" t="s">
        <v>1</v>
      </c>
      <c r="AQ1556" s="4">
        <v>0</v>
      </c>
    </row>
    <row r="1557" spans="1:44" ht="15" customHeight="1" x14ac:dyDescent="0.25">
      <c r="A1557" s="2" t="s">
        <v>585</v>
      </c>
      <c r="B1557" s="47">
        <v>44399</v>
      </c>
      <c r="C1557" s="2" t="s">
        <v>35</v>
      </c>
      <c r="D1557" s="2" t="s">
        <v>38</v>
      </c>
      <c r="E1557" s="2" t="s">
        <v>208</v>
      </c>
      <c r="F1557" s="2" t="s">
        <v>4194</v>
      </c>
      <c r="G1557" s="2" t="s">
        <v>3</v>
      </c>
      <c r="H1557" s="2" t="s">
        <v>4197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2273</v>
      </c>
      <c r="P1557" s="2" t="s">
        <v>4198</v>
      </c>
      <c r="Q1557" s="1">
        <v>40796212.25</v>
      </c>
      <c r="R1557" s="1">
        <v>0</v>
      </c>
      <c r="S1557" s="1">
        <v>37405532.25</v>
      </c>
      <c r="T1557" s="1">
        <v>2923000</v>
      </c>
      <c r="U1557" s="2" t="s">
        <v>9</v>
      </c>
      <c r="V1557" s="1">
        <v>467680</v>
      </c>
      <c r="W1557" s="1">
        <v>0</v>
      </c>
      <c r="X1557" s="2" t="s">
        <v>0</v>
      </c>
      <c r="Y1557" s="1">
        <v>0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41" t="s">
        <v>1</v>
      </c>
      <c r="AN1557" s="2" t="s">
        <v>1</v>
      </c>
      <c r="AO1557" s="141" t="s">
        <v>1</v>
      </c>
      <c r="AP1557" s="2" t="s">
        <v>1</v>
      </c>
      <c r="AQ1557" s="4">
        <v>0</v>
      </c>
    </row>
    <row r="1558" spans="1:44" ht="15" customHeight="1" x14ac:dyDescent="0.25">
      <c r="A1558" s="2" t="s">
        <v>586</v>
      </c>
      <c r="B1558" s="47">
        <v>44399</v>
      </c>
      <c r="C1558" s="2" t="s">
        <v>35</v>
      </c>
      <c r="D1558" s="2" t="s">
        <v>38</v>
      </c>
      <c r="E1558" s="2" t="s">
        <v>208</v>
      </c>
      <c r="F1558" s="2" t="s">
        <v>2139</v>
      </c>
      <c r="G1558" s="2" t="s">
        <v>3</v>
      </c>
      <c r="H1558" s="2" t="s">
        <v>4199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188267184.80000001</v>
      </c>
      <c r="R1558" s="1">
        <v>0</v>
      </c>
      <c r="S1558" s="1">
        <v>184320692.25</v>
      </c>
      <c r="T1558" s="1">
        <v>0</v>
      </c>
      <c r="U1558" s="2" t="s">
        <v>0</v>
      </c>
      <c r="V1558" s="1">
        <v>0</v>
      </c>
      <c r="W1558" s="1">
        <v>3402148.75</v>
      </c>
      <c r="X1558" s="2" t="s">
        <v>9</v>
      </c>
      <c r="Y1558" s="1">
        <v>544343.80000000005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41" t="s">
        <v>1</v>
      </c>
      <c r="AN1558" s="2" t="s">
        <v>1</v>
      </c>
      <c r="AO1558" s="141" t="s">
        <v>1</v>
      </c>
      <c r="AP1558" s="2" t="s">
        <v>1</v>
      </c>
      <c r="AQ1558" s="4">
        <v>0</v>
      </c>
    </row>
    <row r="1559" spans="1:44" ht="15" customHeight="1" x14ac:dyDescent="0.25">
      <c r="A1559" s="2" t="s">
        <v>587</v>
      </c>
      <c r="B1559" s="47">
        <v>44399</v>
      </c>
      <c r="C1559" s="2" t="s">
        <v>35</v>
      </c>
      <c r="D1559" s="2" t="s">
        <v>38</v>
      </c>
      <c r="E1559" s="2" t="s">
        <v>208</v>
      </c>
      <c r="F1559" s="2" t="s">
        <v>2139</v>
      </c>
      <c r="G1559" s="2" t="s">
        <v>3</v>
      </c>
      <c r="H1559" s="2" t="s">
        <v>4200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331539879.75</v>
      </c>
      <c r="R1559" s="1">
        <v>0</v>
      </c>
      <c r="S1559" s="1">
        <v>310307848.75</v>
      </c>
      <c r="T1559" s="1">
        <v>0</v>
      </c>
      <c r="U1559" s="2" t="s">
        <v>0</v>
      </c>
      <c r="V1559" s="1">
        <v>0</v>
      </c>
      <c r="W1559" s="1">
        <v>18303475</v>
      </c>
      <c r="X1559" s="2" t="s">
        <v>0</v>
      </c>
      <c r="Y1559" s="1">
        <v>2928556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41" t="s">
        <v>1</v>
      </c>
      <c r="AN1559" s="2" t="s">
        <v>1</v>
      </c>
      <c r="AO1559" s="141" t="s">
        <v>1</v>
      </c>
      <c r="AP1559" s="2" t="s">
        <v>1</v>
      </c>
      <c r="AQ1559" s="4">
        <v>0</v>
      </c>
    </row>
    <row r="1560" spans="1:44" ht="15" customHeight="1" x14ac:dyDescent="0.25">
      <c r="A1560" s="2" t="s">
        <v>588</v>
      </c>
      <c r="B1560" s="47">
        <v>44399</v>
      </c>
      <c r="C1560" s="2" t="s">
        <v>35</v>
      </c>
      <c r="D1560" s="2" t="s">
        <v>38</v>
      </c>
      <c r="E1560" s="2" t="s">
        <v>208</v>
      </c>
      <c r="F1560" s="2" t="s">
        <v>2139</v>
      </c>
      <c r="G1560" s="2" t="s">
        <v>3</v>
      </c>
      <c r="H1560" s="2" t="s">
        <v>4201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1043446032.75</v>
      </c>
      <c r="R1560" s="1">
        <v>0</v>
      </c>
      <c r="S1560" s="1">
        <v>893939954.75</v>
      </c>
      <c r="T1560" s="1">
        <v>0</v>
      </c>
      <c r="U1560" s="2" t="s">
        <v>0</v>
      </c>
      <c r="V1560" s="1">
        <v>0</v>
      </c>
      <c r="W1560" s="1">
        <v>128884550</v>
      </c>
      <c r="X1560" s="2" t="s">
        <v>0</v>
      </c>
      <c r="Y1560" s="1">
        <v>20621528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41" t="s">
        <v>1</v>
      </c>
      <c r="AN1560" s="2" t="s">
        <v>1</v>
      </c>
      <c r="AO1560" s="141" t="s">
        <v>1</v>
      </c>
      <c r="AP1560" s="2" t="s">
        <v>1</v>
      </c>
      <c r="AQ1560" s="4">
        <v>0</v>
      </c>
    </row>
    <row r="1561" spans="1:44" ht="15" customHeight="1" x14ac:dyDescent="0.25">
      <c r="A1561" s="2" t="s">
        <v>589</v>
      </c>
      <c r="B1561" s="47">
        <v>44399</v>
      </c>
      <c r="C1561" s="2" t="s">
        <v>6</v>
      </c>
      <c r="D1561" s="2" t="s">
        <v>38</v>
      </c>
      <c r="E1561" s="2" t="s">
        <v>210</v>
      </c>
      <c r="F1561" s="2" t="s">
        <v>4102</v>
      </c>
      <c r="G1561" s="2" t="s">
        <v>3</v>
      </c>
      <c r="H1561" s="2" t="s">
        <v>4202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2</v>
      </c>
      <c r="P1561" s="2" t="s">
        <v>1</v>
      </c>
      <c r="Q1561" s="1">
        <v>4637625098.8400002</v>
      </c>
      <c r="R1561" s="1">
        <v>0</v>
      </c>
      <c r="S1561" s="1">
        <v>3261989589.75</v>
      </c>
      <c r="T1561" s="1">
        <v>0</v>
      </c>
      <c r="U1561" s="2" t="s">
        <v>0</v>
      </c>
      <c r="V1561" s="1">
        <v>0</v>
      </c>
      <c r="W1561" s="1">
        <v>1185892680.25</v>
      </c>
      <c r="X1561" s="2" t="s">
        <v>0</v>
      </c>
      <c r="Y1561" s="1">
        <v>189742828.84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41" t="s">
        <v>1</v>
      </c>
      <c r="AN1561" s="2" t="s">
        <v>1</v>
      </c>
      <c r="AO1561" s="141" t="s">
        <v>1</v>
      </c>
      <c r="AP1561" s="2" t="s">
        <v>1</v>
      </c>
      <c r="AQ1561" s="4">
        <v>0</v>
      </c>
    </row>
    <row r="1562" spans="1:44" ht="15" customHeight="1" x14ac:dyDescent="0.25">
      <c r="A1562" s="2" t="s">
        <v>590</v>
      </c>
      <c r="B1562" s="47">
        <v>44399</v>
      </c>
      <c r="C1562" s="2" t="s">
        <v>27</v>
      </c>
      <c r="D1562" s="2" t="s">
        <v>33</v>
      </c>
      <c r="E1562" s="2" t="s">
        <v>32</v>
      </c>
      <c r="F1562" s="2" t="s">
        <v>3950</v>
      </c>
      <c r="G1562" s="2" t="s">
        <v>3</v>
      </c>
      <c r="H1562" s="2" t="s">
        <v>4203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2468350532.8499999</v>
      </c>
      <c r="R1562" s="1">
        <v>0</v>
      </c>
      <c r="S1562" s="1">
        <v>1677411959.4200001</v>
      </c>
      <c r="T1562" s="1">
        <v>0</v>
      </c>
      <c r="U1562" s="2" t="s">
        <v>0</v>
      </c>
      <c r="V1562" s="1">
        <v>0</v>
      </c>
      <c r="W1562" s="1">
        <v>673907366.75</v>
      </c>
      <c r="X1562" s="2" t="s">
        <v>9</v>
      </c>
      <c r="Y1562" s="1">
        <v>107825178.68000001</v>
      </c>
      <c r="Z1562" s="1">
        <v>0</v>
      </c>
      <c r="AA1562" s="2" t="s">
        <v>0</v>
      </c>
      <c r="AB1562" s="1">
        <v>0</v>
      </c>
      <c r="AC1562" s="1">
        <v>8524100</v>
      </c>
      <c r="AD1562" s="2" t="s">
        <v>270</v>
      </c>
      <c r="AE1562" s="1">
        <v>681928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41" t="s">
        <v>1</v>
      </c>
      <c r="AN1562" s="2" t="s">
        <v>1</v>
      </c>
      <c r="AO1562" s="141" t="s">
        <v>1</v>
      </c>
      <c r="AP1562" s="2" t="s">
        <v>1</v>
      </c>
      <c r="AQ1562" s="4">
        <v>0</v>
      </c>
    </row>
    <row r="1563" spans="1:44" ht="15" customHeight="1" x14ac:dyDescent="0.25">
      <c r="A1563" s="2" t="s">
        <v>591</v>
      </c>
      <c r="B1563" s="47">
        <v>44399</v>
      </c>
      <c r="C1563" s="2" t="s">
        <v>6</v>
      </c>
      <c r="D1563" s="2" t="s">
        <v>33</v>
      </c>
      <c r="E1563" s="2" t="s">
        <v>204</v>
      </c>
      <c r="F1563" s="2" t="s">
        <v>2310</v>
      </c>
      <c r="G1563" s="2" t="s">
        <v>3</v>
      </c>
      <c r="H1563" s="2" t="s">
        <v>4204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740</v>
      </c>
      <c r="P1563" s="2" t="s">
        <v>915</v>
      </c>
      <c r="Q1563" s="1">
        <v>16204006</v>
      </c>
      <c r="R1563" s="1">
        <v>0</v>
      </c>
      <c r="S1563" s="1">
        <v>16144440</v>
      </c>
      <c r="T1563" s="1">
        <v>51350</v>
      </c>
      <c r="U1563" s="2" t="s">
        <v>9</v>
      </c>
      <c r="V1563" s="1">
        <v>8216</v>
      </c>
      <c r="W1563" s="1">
        <v>0</v>
      </c>
      <c r="X1563" s="2" t="s">
        <v>0</v>
      </c>
      <c r="Y1563" s="1">
        <v>0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41" t="s">
        <v>1</v>
      </c>
      <c r="AN1563" s="2" t="s">
        <v>1</v>
      </c>
      <c r="AO1563" s="141" t="s">
        <v>1</v>
      </c>
      <c r="AP1563" s="2" t="s">
        <v>1</v>
      </c>
      <c r="AQ1563" s="4">
        <v>0</v>
      </c>
    </row>
    <row r="1564" spans="1:44" ht="15" customHeight="1" x14ac:dyDescent="0.25">
      <c r="A1564" s="2" t="s">
        <v>592</v>
      </c>
      <c r="B1564" s="47">
        <v>44399</v>
      </c>
      <c r="C1564" s="2" t="s">
        <v>6</v>
      </c>
      <c r="D1564" s="2" t="s">
        <v>33</v>
      </c>
      <c r="E1564" s="2" t="s">
        <v>204</v>
      </c>
      <c r="F1564" s="2" t="s">
        <v>2310</v>
      </c>
      <c r="G1564" s="2" t="s">
        <v>3</v>
      </c>
      <c r="H1564" s="2" t="s">
        <v>4205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4206</v>
      </c>
      <c r="P1564" s="2" t="s">
        <v>4207</v>
      </c>
      <c r="Q1564" s="1">
        <v>74480350.75</v>
      </c>
      <c r="R1564" s="1">
        <v>0</v>
      </c>
      <c r="S1564" s="1">
        <v>74301652.75</v>
      </c>
      <c r="T1564" s="1">
        <v>154050</v>
      </c>
      <c r="U1564" s="2" t="s">
        <v>9</v>
      </c>
      <c r="V1564" s="1">
        <v>24648</v>
      </c>
      <c r="W1564" s="1">
        <v>0</v>
      </c>
      <c r="X1564" s="2" t="s">
        <v>0</v>
      </c>
      <c r="Y1564" s="1">
        <v>0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41" t="s">
        <v>1</v>
      </c>
      <c r="AN1564" s="2" t="s">
        <v>1</v>
      </c>
      <c r="AO1564" s="141" t="s">
        <v>1</v>
      </c>
      <c r="AP1564" s="2" t="s">
        <v>1</v>
      </c>
      <c r="AQ1564" s="4">
        <v>0</v>
      </c>
    </row>
    <row r="1565" spans="1:44" ht="15" customHeight="1" x14ac:dyDescent="0.25">
      <c r="A1565" s="2" t="s">
        <v>593</v>
      </c>
      <c r="B1565" s="47">
        <v>44399</v>
      </c>
      <c r="C1565" s="2" t="s">
        <v>6</v>
      </c>
      <c r="D1565" s="2" t="s">
        <v>33</v>
      </c>
      <c r="E1565" s="2" t="s">
        <v>204</v>
      </c>
      <c r="F1565" s="2" t="s">
        <v>2310</v>
      </c>
      <c r="G1565" s="2" t="s">
        <v>3</v>
      </c>
      <c r="H1565" s="2" t="s">
        <v>4208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428199737.24999994</v>
      </c>
      <c r="R1565" s="1">
        <v>0</v>
      </c>
      <c r="S1565" s="1">
        <v>307939470.5</v>
      </c>
      <c r="T1565" s="1">
        <v>0</v>
      </c>
      <c r="U1565" s="2" t="s">
        <v>0</v>
      </c>
      <c r="V1565" s="1">
        <v>0</v>
      </c>
      <c r="W1565" s="1">
        <v>103672643.75</v>
      </c>
      <c r="X1565" s="2" t="s">
        <v>9</v>
      </c>
      <c r="Y1565" s="1">
        <v>16587622.999999998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41" t="s">
        <v>1</v>
      </c>
      <c r="AN1565" s="2" t="s">
        <v>1</v>
      </c>
      <c r="AO1565" s="141" t="s">
        <v>1</v>
      </c>
      <c r="AP1565" s="2" t="s">
        <v>1</v>
      </c>
      <c r="AQ1565" s="4">
        <v>0</v>
      </c>
    </row>
    <row r="1566" spans="1:44" ht="15" customHeight="1" x14ac:dyDescent="0.25">
      <c r="A1566" s="2" t="s">
        <v>594</v>
      </c>
      <c r="B1566" s="47">
        <v>44399</v>
      </c>
      <c r="C1566" s="2" t="s">
        <v>6</v>
      </c>
      <c r="D1566" s="2" t="s">
        <v>33</v>
      </c>
      <c r="E1566" s="2" t="s">
        <v>204</v>
      </c>
      <c r="F1566" s="2" t="s">
        <v>2310</v>
      </c>
      <c r="G1566" s="2" t="s">
        <v>3</v>
      </c>
      <c r="H1566" s="2" t="s">
        <v>4209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2</v>
      </c>
      <c r="P1566" s="2" t="s">
        <v>1</v>
      </c>
      <c r="Q1566" s="1">
        <v>115830827</v>
      </c>
      <c r="R1566" s="1">
        <v>0</v>
      </c>
      <c r="S1566" s="1">
        <v>109159435</v>
      </c>
      <c r="T1566" s="1">
        <v>0</v>
      </c>
      <c r="U1566" s="2" t="s">
        <v>0</v>
      </c>
      <c r="V1566" s="1">
        <v>0</v>
      </c>
      <c r="W1566" s="1">
        <v>5751200</v>
      </c>
      <c r="X1566" s="2" t="s">
        <v>0</v>
      </c>
      <c r="Y1566" s="1">
        <v>920192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2" t="s">
        <v>0</v>
      </c>
      <c r="AK1566" s="1">
        <v>0</v>
      </c>
      <c r="AL1566" s="1">
        <v>0</v>
      </c>
      <c r="AM1566" s="141" t="s">
        <v>1</v>
      </c>
      <c r="AN1566" s="2" t="s">
        <v>1</v>
      </c>
      <c r="AO1566" s="141" t="s">
        <v>1</v>
      </c>
      <c r="AP1566" s="2" t="s">
        <v>1</v>
      </c>
      <c r="AQ1566" s="4">
        <v>0</v>
      </c>
    </row>
    <row r="1567" spans="1:44" ht="15" customHeight="1" x14ac:dyDescent="0.25">
      <c r="A1567" s="2" t="s">
        <v>595</v>
      </c>
      <c r="B1567" s="46">
        <v>44399</v>
      </c>
      <c r="C1567" s="2" t="s">
        <v>6</v>
      </c>
      <c r="D1567" s="2" t="s">
        <v>33</v>
      </c>
      <c r="E1567" s="2" t="s">
        <v>204</v>
      </c>
      <c r="F1567" s="59" t="s">
        <v>2310</v>
      </c>
      <c r="G1567" s="2" t="s">
        <v>3</v>
      </c>
      <c r="H1567" s="2" t="s">
        <v>4210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5102745595.7600002</v>
      </c>
      <c r="R1567" s="1">
        <v>0</v>
      </c>
      <c r="S1567" s="1">
        <v>3546423796.5</v>
      </c>
      <c r="T1567" s="1">
        <v>0</v>
      </c>
      <c r="U1567" s="2" t="s">
        <v>0</v>
      </c>
      <c r="V1567" s="1">
        <v>0</v>
      </c>
      <c r="W1567" s="1">
        <v>1341656723.5</v>
      </c>
      <c r="X1567" s="2" t="s">
        <v>9</v>
      </c>
      <c r="Y1567" s="1">
        <v>214665075.75999996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  <c r="AH1567" s="1">
        <v>0</v>
      </c>
      <c r="AI1567" s="1">
        <v>0</v>
      </c>
      <c r="AJ1567" s="140" t="s">
        <v>0</v>
      </c>
      <c r="AK1567" s="1">
        <v>0</v>
      </c>
      <c r="AL1567" s="1">
        <v>0</v>
      </c>
      <c r="AM1567" s="140" t="s">
        <v>1</v>
      </c>
      <c r="AN1567" s="140" t="s">
        <v>1</v>
      </c>
      <c r="AO1567" s="140" t="s">
        <v>1</v>
      </c>
      <c r="AP1567" s="140" t="s">
        <v>1</v>
      </c>
      <c r="AQ1567" s="101">
        <v>0</v>
      </c>
      <c r="AR1567" s="7"/>
    </row>
    <row r="1568" spans="1:44" x14ac:dyDescent="0.25">
      <c r="A1568" s="2" t="s">
        <v>596</v>
      </c>
      <c r="B1568" s="47">
        <v>44399</v>
      </c>
      <c r="C1568" s="2" t="s">
        <v>27</v>
      </c>
      <c r="D1568" s="2" t="s">
        <v>26</v>
      </c>
      <c r="E1568" s="2" t="s">
        <v>251</v>
      </c>
      <c r="F1568" s="2" t="s">
        <v>3213</v>
      </c>
      <c r="G1568" s="2" t="s">
        <v>3</v>
      </c>
      <c r="H1568" s="2" t="s">
        <v>4211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1108</v>
      </c>
      <c r="P1568" s="2" t="s">
        <v>1109</v>
      </c>
      <c r="Q1568" s="1">
        <v>98685852</v>
      </c>
      <c r="R1568" s="1">
        <v>0</v>
      </c>
      <c r="S1568" s="1">
        <v>5964500</v>
      </c>
      <c r="T1568" s="1">
        <v>79932200</v>
      </c>
      <c r="U1568" s="2" t="s">
        <v>9</v>
      </c>
      <c r="V1568" s="1">
        <v>12789152</v>
      </c>
      <c r="W1568" s="1">
        <v>0</v>
      </c>
      <c r="X1568" s="2" t="s">
        <v>0</v>
      </c>
      <c r="Y1568" s="1">
        <v>0</v>
      </c>
      <c r="Z1568" s="3">
        <v>0</v>
      </c>
      <c r="AA1568" s="3" t="s">
        <v>0</v>
      </c>
      <c r="AB1568" s="3">
        <v>0</v>
      </c>
      <c r="AC1568" s="3">
        <v>0</v>
      </c>
      <c r="AD1568" s="3" t="s">
        <v>0</v>
      </c>
      <c r="AE1568" s="3">
        <v>0</v>
      </c>
      <c r="AF1568" s="4">
        <v>0</v>
      </c>
      <c r="AG1568" s="4" t="s">
        <v>0</v>
      </c>
      <c r="AH1568" s="4">
        <v>0</v>
      </c>
      <c r="AI1568" s="4">
        <v>0</v>
      </c>
      <c r="AJ1568" s="4" t="s">
        <v>0</v>
      </c>
      <c r="AK1568" s="4">
        <v>0</v>
      </c>
      <c r="AL1568" s="4">
        <v>0</v>
      </c>
      <c r="AM1568" s="4" t="s">
        <v>1</v>
      </c>
      <c r="AN1568" s="4" t="s">
        <v>1</v>
      </c>
      <c r="AO1568" s="4" t="s">
        <v>1</v>
      </c>
      <c r="AP1568" s="4" t="s">
        <v>1</v>
      </c>
      <c r="AQ1568" s="4">
        <v>0</v>
      </c>
    </row>
    <row r="1569" spans="1:43" x14ac:dyDescent="0.25">
      <c r="A1569" s="2" t="s">
        <v>597</v>
      </c>
      <c r="B1569" s="47">
        <v>44399</v>
      </c>
      <c r="C1569" s="2" t="s">
        <v>27</v>
      </c>
      <c r="D1569" s="2" t="s">
        <v>26</v>
      </c>
      <c r="E1569" s="2" t="s">
        <v>251</v>
      </c>
      <c r="F1569" s="2" t="s">
        <v>3213</v>
      </c>
      <c r="G1569" s="2" t="s">
        <v>3</v>
      </c>
      <c r="H1569" s="2" t="s">
        <v>4212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1104</v>
      </c>
      <c r="P1569" s="2" t="s">
        <v>1105</v>
      </c>
      <c r="Q1569" s="1">
        <v>2758364</v>
      </c>
      <c r="R1569" s="1">
        <v>0</v>
      </c>
      <c r="S1569" s="1">
        <v>0</v>
      </c>
      <c r="T1569" s="1">
        <v>2377900</v>
      </c>
      <c r="U1569" s="2" t="s">
        <v>9</v>
      </c>
      <c r="V1569" s="1">
        <v>380464</v>
      </c>
      <c r="W1569" s="1">
        <v>0</v>
      </c>
      <c r="X1569" s="2" t="s">
        <v>0</v>
      </c>
      <c r="Y1569" s="1">
        <v>0</v>
      </c>
      <c r="Z1569" s="3">
        <v>0</v>
      </c>
      <c r="AA1569" s="3" t="s">
        <v>0</v>
      </c>
      <c r="AB1569" s="3">
        <v>0</v>
      </c>
      <c r="AC1569" s="3">
        <v>0</v>
      </c>
      <c r="AD1569" s="3" t="s">
        <v>0</v>
      </c>
      <c r="AE1569" s="3">
        <v>0</v>
      </c>
      <c r="AF1569" s="4">
        <v>0</v>
      </c>
      <c r="AG1569" s="4" t="s">
        <v>0</v>
      </c>
      <c r="AH1569" s="4">
        <v>0</v>
      </c>
      <c r="AI1569" s="4">
        <v>0</v>
      </c>
      <c r="AJ1569" s="4" t="s">
        <v>0</v>
      </c>
      <c r="AK1569" s="4">
        <v>0</v>
      </c>
      <c r="AL1569" s="4">
        <v>0</v>
      </c>
      <c r="AM1569" s="4" t="s">
        <v>1</v>
      </c>
      <c r="AN1569" s="4" t="s">
        <v>1</v>
      </c>
      <c r="AO1569" s="4" t="s">
        <v>1</v>
      </c>
      <c r="AP1569" s="4" t="s">
        <v>1</v>
      </c>
      <c r="AQ1569" s="4">
        <v>0</v>
      </c>
    </row>
    <row r="1570" spans="1:43" x14ac:dyDescent="0.25">
      <c r="A1570" s="2" t="s">
        <v>598</v>
      </c>
      <c r="B1570" s="47">
        <v>44399</v>
      </c>
      <c r="C1570" s="2" t="s">
        <v>27</v>
      </c>
      <c r="D1570" s="2" t="s">
        <v>26</v>
      </c>
      <c r="E1570" s="2" t="s">
        <v>251</v>
      </c>
      <c r="F1570" s="2" t="s">
        <v>2594</v>
      </c>
      <c r="G1570" s="2" t="s">
        <v>3</v>
      </c>
      <c r="H1570" s="2" t="s">
        <v>4213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2</v>
      </c>
      <c r="P1570" s="2" t="s">
        <v>1</v>
      </c>
      <c r="Q1570" s="1">
        <v>599165564.59000003</v>
      </c>
      <c r="R1570" s="1">
        <v>0</v>
      </c>
      <c r="S1570" s="1">
        <v>334680817.58000004</v>
      </c>
      <c r="T1570" s="1">
        <v>0</v>
      </c>
      <c r="U1570" s="2" t="s">
        <v>0</v>
      </c>
      <c r="V1570" s="1">
        <v>0</v>
      </c>
      <c r="W1570" s="1">
        <v>228004092.25</v>
      </c>
      <c r="X1570" s="2" t="s">
        <v>9</v>
      </c>
      <c r="Y1570" s="1">
        <v>36480654.760000005</v>
      </c>
      <c r="Z1570" s="3">
        <v>0</v>
      </c>
      <c r="AA1570" s="3" t="s">
        <v>0</v>
      </c>
      <c r="AB1570" s="3">
        <v>0</v>
      </c>
      <c r="AC1570" s="3">
        <v>0</v>
      </c>
      <c r="AD1570" s="3" t="s">
        <v>0</v>
      </c>
      <c r="AE1570" s="3">
        <v>0</v>
      </c>
      <c r="AF1570" s="4">
        <v>0</v>
      </c>
      <c r="AG1570" s="4" t="s">
        <v>0</v>
      </c>
      <c r="AH1570" s="4">
        <v>0</v>
      </c>
      <c r="AI1570" s="4">
        <v>0</v>
      </c>
      <c r="AJ1570" s="4" t="s">
        <v>0</v>
      </c>
      <c r="AK1570" s="4">
        <v>0</v>
      </c>
      <c r="AL1570" s="4">
        <v>0</v>
      </c>
      <c r="AM1570" s="4" t="s">
        <v>1</v>
      </c>
      <c r="AN1570" s="4" t="s">
        <v>1</v>
      </c>
      <c r="AO1570" s="4" t="s">
        <v>1</v>
      </c>
      <c r="AP1570" s="4" t="s">
        <v>1</v>
      </c>
      <c r="AQ1570" s="4">
        <v>0</v>
      </c>
    </row>
    <row r="1571" spans="1:43" x14ac:dyDescent="0.25">
      <c r="A1571" s="2" t="s">
        <v>599</v>
      </c>
      <c r="B1571" s="47">
        <v>44399</v>
      </c>
      <c r="C1571" s="2" t="s">
        <v>27</v>
      </c>
      <c r="D1571" s="2" t="s">
        <v>26</v>
      </c>
      <c r="E1571" s="2" t="s">
        <v>251</v>
      </c>
      <c r="F1571" s="2" t="s">
        <v>2594</v>
      </c>
      <c r="G1571" s="2" t="s">
        <v>3</v>
      </c>
      <c r="H1571" s="2" t="s">
        <v>4214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2</v>
      </c>
      <c r="P1571" s="2" t="s">
        <v>1</v>
      </c>
      <c r="Q1571" s="1">
        <v>1610440302.6800001</v>
      </c>
      <c r="R1571" s="1">
        <v>0</v>
      </c>
      <c r="S1571" s="1">
        <v>1068657489.8400002</v>
      </c>
      <c r="T1571" s="1">
        <v>0</v>
      </c>
      <c r="U1571" s="2" t="s">
        <v>0</v>
      </c>
      <c r="V1571" s="1">
        <v>0</v>
      </c>
      <c r="W1571" s="1">
        <v>467054149</v>
      </c>
      <c r="X1571" s="2" t="s">
        <v>9</v>
      </c>
      <c r="Y1571" s="1">
        <v>74728663.840000004</v>
      </c>
      <c r="Z1571" s="3">
        <v>0</v>
      </c>
      <c r="AA1571" s="3" t="s">
        <v>0</v>
      </c>
      <c r="AB1571" s="3">
        <v>0</v>
      </c>
      <c r="AC1571" s="3">
        <v>0</v>
      </c>
      <c r="AD1571" s="3" t="s">
        <v>0</v>
      </c>
      <c r="AE1571" s="3">
        <v>0</v>
      </c>
      <c r="AF1571" s="4">
        <v>0</v>
      </c>
      <c r="AG1571" s="4" t="s">
        <v>0</v>
      </c>
      <c r="AH1571" s="4">
        <v>0</v>
      </c>
      <c r="AI1571" s="4">
        <v>0</v>
      </c>
      <c r="AJ1571" s="4" t="s">
        <v>0</v>
      </c>
      <c r="AK1571" s="4">
        <v>0</v>
      </c>
      <c r="AL1571" s="4">
        <v>0</v>
      </c>
      <c r="AM1571" s="4" t="s">
        <v>1</v>
      </c>
      <c r="AN1571" s="4" t="s">
        <v>1</v>
      </c>
      <c r="AO1571" s="4" t="s">
        <v>1</v>
      </c>
      <c r="AP1571" s="4" t="s">
        <v>1</v>
      </c>
      <c r="AQ1571" s="4">
        <v>0</v>
      </c>
    </row>
    <row r="1572" spans="1:43" x14ac:dyDescent="0.25">
      <c r="A1572" s="2" t="s">
        <v>600</v>
      </c>
      <c r="B1572" s="47">
        <v>44399</v>
      </c>
      <c r="C1572" s="2" t="s">
        <v>27</v>
      </c>
      <c r="D1572" s="2" t="s">
        <v>26</v>
      </c>
      <c r="E1572" s="2" t="s">
        <v>251</v>
      </c>
      <c r="F1572" s="2" t="s">
        <v>2594</v>
      </c>
      <c r="G1572" s="2" t="s">
        <v>3</v>
      </c>
      <c r="H1572" s="2" t="s">
        <v>4215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2</v>
      </c>
      <c r="P1572" s="2" t="s">
        <v>1</v>
      </c>
      <c r="Q1572" s="1">
        <v>859279441.80000007</v>
      </c>
      <c r="R1572" s="1">
        <v>0</v>
      </c>
      <c r="S1572" s="1">
        <v>645751712.45000005</v>
      </c>
      <c r="T1572" s="1">
        <v>0</v>
      </c>
      <c r="U1572" s="2" t="s">
        <v>0</v>
      </c>
      <c r="V1572" s="1">
        <v>0</v>
      </c>
      <c r="W1572" s="1">
        <v>184075628.75</v>
      </c>
      <c r="X1572" s="2" t="s">
        <v>9</v>
      </c>
      <c r="Y1572" s="1">
        <v>29452100.600000001</v>
      </c>
      <c r="Z1572" s="3">
        <v>0</v>
      </c>
      <c r="AA1572" s="3" t="s">
        <v>0</v>
      </c>
      <c r="AB1572" s="3">
        <v>0</v>
      </c>
      <c r="AC1572" s="3">
        <v>0</v>
      </c>
      <c r="AD1572" s="3" t="s">
        <v>0</v>
      </c>
      <c r="AE1572" s="3">
        <v>0</v>
      </c>
      <c r="AF1572" s="4">
        <v>0</v>
      </c>
      <c r="AG1572" s="4" t="s">
        <v>0</v>
      </c>
      <c r="AH1572" s="4">
        <v>0</v>
      </c>
      <c r="AI1572" s="4">
        <v>0</v>
      </c>
      <c r="AJ1572" s="4" t="s">
        <v>0</v>
      </c>
      <c r="AK1572" s="4">
        <v>0</v>
      </c>
      <c r="AL1572" s="4">
        <v>0</v>
      </c>
      <c r="AM1572" s="4" t="s">
        <v>1</v>
      </c>
      <c r="AN1572" s="4" t="s">
        <v>1</v>
      </c>
      <c r="AO1572" s="4" t="s">
        <v>1</v>
      </c>
      <c r="AP1572" s="4" t="s">
        <v>1</v>
      </c>
      <c r="AQ1572" s="4">
        <v>0</v>
      </c>
    </row>
    <row r="1573" spans="1:43" x14ac:dyDescent="0.25">
      <c r="A1573" s="2" t="s">
        <v>601</v>
      </c>
      <c r="B1573" s="47">
        <v>44399</v>
      </c>
      <c r="C1573" s="2" t="s">
        <v>6</v>
      </c>
      <c r="D1573" s="2" t="s">
        <v>26</v>
      </c>
      <c r="E1573" s="2" t="s">
        <v>198</v>
      </c>
      <c r="F1573" s="2" t="s">
        <v>4216</v>
      </c>
      <c r="G1573" s="2" t="s">
        <v>13</v>
      </c>
      <c r="H1573" s="2" t="s">
        <v>1</v>
      </c>
      <c r="I1573" s="1" t="s">
        <v>4217</v>
      </c>
      <c r="J1573" s="1" t="s">
        <v>1</v>
      </c>
      <c r="K1573" s="1" t="s">
        <v>4218</v>
      </c>
      <c r="L1573" s="1" t="s">
        <v>4219</v>
      </c>
      <c r="M1573" s="1">
        <v>132079863</v>
      </c>
      <c r="N1573" s="2" t="s">
        <v>12</v>
      </c>
      <c r="O1573" s="2" t="s">
        <v>4220</v>
      </c>
      <c r="P1573" s="2" t="s">
        <v>4221</v>
      </c>
      <c r="Q1573" s="1">
        <v>-85320000</v>
      </c>
      <c r="R1573" s="1">
        <v>0</v>
      </c>
      <c r="S1573" s="1">
        <v>-85320000</v>
      </c>
      <c r="T1573" s="1">
        <v>0</v>
      </c>
      <c r="U1573" s="2" t="s">
        <v>0</v>
      </c>
      <c r="V1573" s="1">
        <v>0</v>
      </c>
      <c r="W1573" s="1">
        <v>0</v>
      </c>
      <c r="X1573" s="2" t="s">
        <v>0</v>
      </c>
      <c r="Y1573" s="1">
        <v>0</v>
      </c>
      <c r="Z1573" s="3">
        <v>0</v>
      </c>
      <c r="AA1573" s="3" t="s">
        <v>0</v>
      </c>
      <c r="AB1573" s="3">
        <v>0</v>
      </c>
      <c r="AC1573" s="3">
        <v>0</v>
      </c>
      <c r="AD1573" s="3" t="s">
        <v>0</v>
      </c>
      <c r="AE1573" s="3">
        <v>0</v>
      </c>
      <c r="AF1573" s="4">
        <v>0</v>
      </c>
      <c r="AG1573" s="4" t="s">
        <v>0</v>
      </c>
      <c r="AH1573" s="4">
        <v>0</v>
      </c>
      <c r="AI1573" s="4">
        <v>0</v>
      </c>
      <c r="AJ1573" s="4" t="s">
        <v>0</v>
      </c>
      <c r="AK1573" s="4">
        <v>0</v>
      </c>
      <c r="AL1573" s="4">
        <v>0</v>
      </c>
      <c r="AM1573" s="4" t="s">
        <v>1</v>
      </c>
      <c r="AN1573" s="4" t="s">
        <v>1</v>
      </c>
      <c r="AO1573" s="4" t="s">
        <v>1</v>
      </c>
      <c r="AP1573" s="4" t="s">
        <v>1</v>
      </c>
      <c r="AQ1573" s="4">
        <v>0</v>
      </c>
    </row>
    <row r="1574" spans="1:43" x14ac:dyDescent="0.25">
      <c r="A1574" s="2" t="s">
        <v>602</v>
      </c>
      <c r="B1574" s="47">
        <v>44399</v>
      </c>
      <c r="C1574" s="2" t="s">
        <v>6</v>
      </c>
      <c r="D1574" s="2" t="s">
        <v>26</v>
      </c>
      <c r="E1574" s="2" t="s">
        <v>198</v>
      </c>
      <c r="F1574" s="2" t="s">
        <v>4216</v>
      </c>
      <c r="G1574" s="2" t="s">
        <v>3</v>
      </c>
      <c r="H1574" s="2" t="s">
        <v>4222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2</v>
      </c>
      <c r="P1574" s="2" t="s">
        <v>1</v>
      </c>
      <c r="Q1574" s="1">
        <v>5787139410.8099995</v>
      </c>
      <c r="R1574" s="1">
        <v>0</v>
      </c>
      <c r="S1574" s="1">
        <v>4286479328.5</v>
      </c>
      <c r="T1574" s="1">
        <v>0</v>
      </c>
      <c r="U1574" s="2" t="s">
        <v>0</v>
      </c>
      <c r="V1574" s="1">
        <v>0</v>
      </c>
      <c r="W1574" s="1">
        <v>1293672484.75</v>
      </c>
      <c r="X1574" s="2" t="s">
        <v>9</v>
      </c>
      <c r="Y1574" s="1">
        <v>206987597.56</v>
      </c>
      <c r="Z1574" s="3">
        <v>0</v>
      </c>
      <c r="AA1574" s="3" t="s">
        <v>0</v>
      </c>
      <c r="AB1574" s="3">
        <v>0</v>
      </c>
      <c r="AC1574" s="3">
        <v>0</v>
      </c>
      <c r="AD1574" s="3" t="s">
        <v>0</v>
      </c>
      <c r="AE1574" s="3">
        <v>0</v>
      </c>
      <c r="AF1574" s="4">
        <v>0</v>
      </c>
      <c r="AG1574" s="4" t="s">
        <v>0</v>
      </c>
      <c r="AH1574" s="4">
        <v>0</v>
      </c>
      <c r="AI1574" s="4">
        <v>0</v>
      </c>
      <c r="AJ1574" s="4" t="s">
        <v>0</v>
      </c>
      <c r="AK1574" s="4">
        <v>0</v>
      </c>
      <c r="AL1574" s="4">
        <v>0</v>
      </c>
      <c r="AM1574" s="4" t="s">
        <v>1</v>
      </c>
      <c r="AN1574" s="4" t="s">
        <v>1</v>
      </c>
      <c r="AO1574" s="4" t="s">
        <v>1</v>
      </c>
      <c r="AP1574" s="4" t="s">
        <v>1</v>
      </c>
      <c r="AQ1574" s="4">
        <v>0</v>
      </c>
    </row>
    <row r="1575" spans="1:43" x14ac:dyDescent="0.25">
      <c r="A1575" s="2" t="s">
        <v>603</v>
      </c>
      <c r="B1575" s="47">
        <v>44399</v>
      </c>
      <c r="C1575" s="2" t="s">
        <v>27</v>
      </c>
      <c r="D1575" s="2" t="s">
        <v>24</v>
      </c>
      <c r="E1575" s="2" t="s">
        <v>356</v>
      </c>
      <c r="F1575" s="2" t="s">
        <v>1062</v>
      </c>
      <c r="G1575" s="2" t="s">
        <v>3</v>
      </c>
      <c r="H1575" s="2" t="s">
        <v>4223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</v>
      </c>
      <c r="P1575" s="2" t="s">
        <v>1</v>
      </c>
      <c r="Q1575" s="1">
        <v>572899028.33000004</v>
      </c>
      <c r="R1575" s="1">
        <v>0</v>
      </c>
      <c r="S1575" s="1">
        <v>418369084.28999996</v>
      </c>
      <c r="T1575" s="1">
        <v>0</v>
      </c>
      <c r="U1575" s="2" t="s">
        <v>0</v>
      </c>
      <c r="V1575" s="1">
        <v>0</v>
      </c>
      <c r="W1575" s="1">
        <v>133215469</v>
      </c>
      <c r="X1575" s="2" t="s">
        <v>9</v>
      </c>
      <c r="Y1575" s="1">
        <v>21314475.039999999</v>
      </c>
      <c r="Z1575" s="3">
        <v>0</v>
      </c>
      <c r="AA1575" s="3" t="s">
        <v>0</v>
      </c>
      <c r="AB1575" s="3">
        <v>0</v>
      </c>
      <c r="AC1575" s="3">
        <v>0</v>
      </c>
      <c r="AD1575" s="3" t="s">
        <v>0</v>
      </c>
      <c r="AE1575" s="3">
        <v>0</v>
      </c>
      <c r="AF1575" s="4">
        <v>0</v>
      </c>
      <c r="AG1575" s="4" t="s">
        <v>0</v>
      </c>
      <c r="AH1575" s="4">
        <v>0</v>
      </c>
      <c r="AI1575" s="4">
        <v>0</v>
      </c>
      <c r="AJ1575" s="4" t="s">
        <v>0</v>
      </c>
      <c r="AK1575" s="4">
        <v>0</v>
      </c>
      <c r="AL1575" s="4">
        <v>0</v>
      </c>
      <c r="AM1575" s="4" t="s">
        <v>1</v>
      </c>
      <c r="AN1575" s="4" t="s">
        <v>1</v>
      </c>
      <c r="AO1575" s="4" t="s">
        <v>1</v>
      </c>
      <c r="AP1575" s="4" t="s">
        <v>1</v>
      </c>
      <c r="AQ1575" s="4">
        <v>0</v>
      </c>
    </row>
    <row r="1576" spans="1:43" x14ac:dyDescent="0.25">
      <c r="A1576" s="2" t="s">
        <v>604</v>
      </c>
      <c r="B1576" s="47">
        <v>44399</v>
      </c>
      <c r="C1576" s="2" t="s">
        <v>6</v>
      </c>
      <c r="D1576" s="2" t="s">
        <v>24</v>
      </c>
      <c r="E1576" s="2" t="s">
        <v>194</v>
      </c>
      <c r="F1576" s="2" t="s">
        <v>1110</v>
      </c>
      <c r="G1576" s="2" t="s">
        <v>3</v>
      </c>
      <c r="H1576" s="2" t="s">
        <v>4224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1">
        <v>4455552827.6900005</v>
      </c>
      <c r="R1576" s="1">
        <v>0</v>
      </c>
      <c r="S1576" s="1">
        <v>3514504789.25</v>
      </c>
      <c r="T1576" s="1">
        <v>0</v>
      </c>
      <c r="U1576" s="2" t="s">
        <v>0</v>
      </c>
      <c r="V1576" s="1">
        <v>0</v>
      </c>
      <c r="W1576" s="1">
        <v>811248309</v>
      </c>
      <c r="X1576" s="2" t="s">
        <v>0</v>
      </c>
      <c r="Y1576" s="1">
        <v>129799729.44</v>
      </c>
      <c r="Z1576" s="3">
        <v>0</v>
      </c>
      <c r="AA1576" s="3" t="s">
        <v>0</v>
      </c>
      <c r="AB1576" s="3">
        <v>0</v>
      </c>
      <c r="AC1576" s="3">
        <v>0</v>
      </c>
      <c r="AD1576" s="3" t="s">
        <v>0</v>
      </c>
      <c r="AE1576" s="3">
        <v>0</v>
      </c>
      <c r="AF1576" s="4">
        <v>0</v>
      </c>
      <c r="AG1576" s="4" t="s">
        <v>0</v>
      </c>
      <c r="AH1576" s="4">
        <v>0</v>
      </c>
      <c r="AI1576" s="4">
        <v>0</v>
      </c>
      <c r="AJ1576" s="4" t="s">
        <v>0</v>
      </c>
      <c r="AK1576" s="4">
        <v>0</v>
      </c>
      <c r="AL1576" s="4">
        <v>0</v>
      </c>
      <c r="AM1576" s="4" t="s">
        <v>1</v>
      </c>
      <c r="AN1576" s="4" t="s">
        <v>1</v>
      </c>
      <c r="AO1576" s="4" t="s">
        <v>1</v>
      </c>
      <c r="AP1576" s="4" t="s">
        <v>1</v>
      </c>
      <c r="AQ1576" s="4">
        <v>0</v>
      </c>
    </row>
    <row r="1577" spans="1:43" x14ac:dyDescent="0.25">
      <c r="A1577" s="2" t="s">
        <v>605</v>
      </c>
      <c r="B1577" s="47">
        <v>44399</v>
      </c>
      <c r="C1577" s="2" t="s">
        <v>6</v>
      </c>
      <c r="D1577" s="2" t="s">
        <v>22</v>
      </c>
      <c r="E1577" s="2" t="s">
        <v>192</v>
      </c>
      <c r="F1577" s="2" t="s">
        <v>976</v>
      </c>
      <c r="G1577" s="2" t="s">
        <v>3</v>
      </c>
      <c r="H1577" s="2" t="s">
        <v>4010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98</v>
      </c>
      <c r="P1577" s="2" t="s">
        <v>1</v>
      </c>
      <c r="Q1577" s="1">
        <v>0</v>
      </c>
      <c r="R1577" s="1">
        <v>0</v>
      </c>
      <c r="S1577" s="1">
        <v>0</v>
      </c>
      <c r="T1577" s="1">
        <v>0</v>
      </c>
      <c r="U1577" s="2" t="s">
        <v>0</v>
      </c>
      <c r="V1577" s="1">
        <v>0</v>
      </c>
      <c r="W1577" s="1">
        <v>0</v>
      </c>
      <c r="X1577" s="2" t="s">
        <v>9</v>
      </c>
      <c r="Y1577" s="1">
        <v>0</v>
      </c>
      <c r="Z1577" s="3">
        <v>0</v>
      </c>
      <c r="AA1577" s="3" t="s">
        <v>0</v>
      </c>
      <c r="AB1577" s="3">
        <v>0</v>
      </c>
      <c r="AC1577" s="3">
        <v>0</v>
      </c>
      <c r="AD1577" s="3" t="s">
        <v>0</v>
      </c>
      <c r="AE1577" s="3">
        <v>0</v>
      </c>
      <c r="AF1577" s="4" t="s">
        <v>1</v>
      </c>
      <c r="AG1577" s="4" t="s">
        <v>1</v>
      </c>
      <c r="AQ1577" s="4">
        <v>0</v>
      </c>
    </row>
    <row r="1578" spans="1:43" x14ac:dyDescent="0.25">
      <c r="A1578" s="2" t="s">
        <v>606</v>
      </c>
      <c r="B1578" s="47">
        <v>44399</v>
      </c>
      <c r="C1578" s="2" t="s">
        <v>27</v>
      </c>
      <c r="D1578" s="2" t="s">
        <v>901</v>
      </c>
      <c r="E1578" s="2" t="s">
        <v>905</v>
      </c>
      <c r="F1578" s="2" t="s">
        <v>4225</v>
      </c>
      <c r="G1578" s="2" t="s">
        <v>3</v>
      </c>
      <c r="H1578" s="2" t="s">
        <v>4226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1">
        <v>22314340</v>
      </c>
      <c r="R1578" s="1">
        <v>0</v>
      </c>
      <c r="S1578" s="1">
        <v>0</v>
      </c>
      <c r="T1578" s="1">
        <v>0</v>
      </c>
      <c r="U1578" s="2" t="s">
        <v>0</v>
      </c>
      <c r="V1578" s="1">
        <v>0</v>
      </c>
      <c r="W1578" s="1">
        <v>19236500</v>
      </c>
      <c r="X1578" s="2" t="s">
        <v>9</v>
      </c>
      <c r="Y1578" s="1">
        <v>3077840</v>
      </c>
      <c r="Z1578" s="3">
        <v>0</v>
      </c>
      <c r="AA1578" s="3" t="s">
        <v>0</v>
      </c>
      <c r="AB1578" s="3">
        <v>0</v>
      </c>
      <c r="AC1578" s="3">
        <v>0</v>
      </c>
      <c r="AD1578" s="3" t="s">
        <v>0</v>
      </c>
      <c r="AE1578" s="3">
        <v>0</v>
      </c>
      <c r="AF1578" s="4">
        <v>0</v>
      </c>
      <c r="AG1578" s="4" t="s">
        <v>0</v>
      </c>
      <c r="AH1578" s="4">
        <v>0</v>
      </c>
      <c r="AI1578" s="4">
        <v>0</v>
      </c>
      <c r="AJ1578" s="4" t="s">
        <v>0</v>
      </c>
      <c r="AK1578" s="4">
        <v>0</v>
      </c>
      <c r="AL1578" s="4">
        <v>0</v>
      </c>
      <c r="AM1578" s="4" t="s">
        <v>1</v>
      </c>
      <c r="AN1578" s="4" t="s">
        <v>1</v>
      </c>
      <c r="AO1578" s="4" t="s">
        <v>1</v>
      </c>
      <c r="AP1578" s="4" t="s">
        <v>1</v>
      </c>
      <c r="AQ1578" s="4">
        <v>0</v>
      </c>
    </row>
    <row r="1579" spans="1:43" x14ac:dyDescent="0.25">
      <c r="A1579" s="2" t="s">
        <v>607</v>
      </c>
      <c r="B1579" s="47">
        <v>44399</v>
      </c>
      <c r="C1579" s="2" t="s">
        <v>6</v>
      </c>
      <c r="D1579" s="2" t="s">
        <v>901</v>
      </c>
      <c r="E1579" s="2" t="s">
        <v>902</v>
      </c>
      <c r="F1579" s="2" t="s">
        <v>913</v>
      </c>
      <c r="G1579" s="2" t="s">
        <v>3</v>
      </c>
      <c r="H1579" s="2" t="s">
        <v>4227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1663</v>
      </c>
      <c r="P1579" s="2" t="s">
        <v>1664</v>
      </c>
      <c r="Q1579" s="1">
        <v>17316622.25</v>
      </c>
      <c r="R1579" s="1">
        <v>0</v>
      </c>
      <c r="S1579" s="1">
        <v>17197490.25</v>
      </c>
      <c r="T1579" s="1">
        <v>102700</v>
      </c>
      <c r="U1579" s="2" t="s">
        <v>9</v>
      </c>
      <c r="V1579" s="1">
        <v>16432</v>
      </c>
      <c r="W1579" s="1">
        <v>0</v>
      </c>
      <c r="X1579" s="2" t="s">
        <v>0</v>
      </c>
      <c r="Y1579" s="1">
        <v>0</v>
      </c>
      <c r="Z1579" s="3">
        <v>0</v>
      </c>
      <c r="AA1579" s="3" t="s">
        <v>0</v>
      </c>
      <c r="AB1579" s="3">
        <v>0</v>
      </c>
      <c r="AC1579" s="3">
        <v>0</v>
      </c>
      <c r="AD1579" s="3" t="s">
        <v>0</v>
      </c>
      <c r="AE1579" s="3">
        <v>0</v>
      </c>
      <c r="AF1579" s="4">
        <v>0</v>
      </c>
      <c r="AG1579" s="4" t="s">
        <v>0</v>
      </c>
      <c r="AH1579" s="4">
        <v>0</v>
      </c>
      <c r="AI1579" s="4">
        <v>0</v>
      </c>
      <c r="AJ1579" s="4" t="s">
        <v>0</v>
      </c>
      <c r="AK1579" s="4">
        <v>0</v>
      </c>
      <c r="AL1579" s="4">
        <v>0</v>
      </c>
      <c r="AM1579" s="4" t="s">
        <v>1</v>
      </c>
      <c r="AN1579" s="4" t="s">
        <v>1</v>
      </c>
      <c r="AO1579" s="4" t="s">
        <v>1</v>
      </c>
      <c r="AP1579" s="4" t="s">
        <v>1</v>
      </c>
      <c r="AQ1579" s="4">
        <v>0</v>
      </c>
    </row>
    <row r="1580" spans="1:43" x14ac:dyDescent="0.25">
      <c r="A1580" s="2" t="s">
        <v>608</v>
      </c>
      <c r="B1580" s="47">
        <v>44399</v>
      </c>
      <c r="C1580" s="2" t="s">
        <v>6</v>
      </c>
      <c r="D1580" s="2" t="s">
        <v>901</v>
      </c>
      <c r="E1580" s="2" t="s">
        <v>902</v>
      </c>
      <c r="F1580" s="2" t="s">
        <v>913</v>
      </c>
      <c r="G1580" s="2" t="s">
        <v>3</v>
      </c>
      <c r="H1580" s="2" t="s">
        <v>4228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1">
        <v>1423600187.8499999</v>
      </c>
      <c r="R1580" s="1">
        <v>0</v>
      </c>
      <c r="S1580" s="1">
        <v>929634585</v>
      </c>
      <c r="T1580" s="1">
        <v>0</v>
      </c>
      <c r="U1580" s="2" t="s">
        <v>0</v>
      </c>
      <c r="V1580" s="1">
        <v>0</v>
      </c>
      <c r="W1580" s="1">
        <v>425832416.25</v>
      </c>
      <c r="X1580" s="2" t="s">
        <v>9</v>
      </c>
      <c r="Y1580" s="1">
        <v>68133186.599999994</v>
      </c>
      <c r="Z1580" s="3">
        <v>0</v>
      </c>
      <c r="AA1580" s="3" t="s">
        <v>0</v>
      </c>
      <c r="AB1580" s="3">
        <v>0</v>
      </c>
      <c r="AC1580" s="3">
        <v>0</v>
      </c>
      <c r="AD1580" s="3" t="s">
        <v>0</v>
      </c>
      <c r="AE1580" s="3">
        <v>0</v>
      </c>
      <c r="AF1580" s="4">
        <v>0</v>
      </c>
      <c r="AG1580" s="4" t="s">
        <v>0</v>
      </c>
      <c r="AH1580" s="4">
        <v>0</v>
      </c>
      <c r="AI1580" s="4">
        <v>0</v>
      </c>
      <c r="AJ1580" s="4" t="s">
        <v>0</v>
      </c>
      <c r="AK1580" s="4">
        <v>0</v>
      </c>
      <c r="AL1580" s="4">
        <v>0</v>
      </c>
      <c r="AM1580" s="4" t="s">
        <v>1</v>
      </c>
      <c r="AN1580" s="4" t="s">
        <v>1</v>
      </c>
      <c r="AO1580" s="4" t="s">
        <v>1</v>
      </c>
      <c r="AP1580" s="4" t="s">
        <v>1</v>
      </c>
      <c r="AQ1580" s="4">
        <v>0</v>
      </c>
    </row>
    <row r="1581" spans="1:43" x14ac:dyDescent="0.25">
      <c r="A1581" s="2" t="s">
        <v>609</v>
      </c>
      <c r="B1581" s="46">
        <v>44399</v>
      </c>
      <c r="C1581" s="2" t="s">
        <v>6</v>
      </c>
      <c r="D1581" s="2" t="s">
        <v>901</v>
      </c>
      <c r="E1581" s="2" t="s">
        <v>902</v>
      </c>
      <c r="F1581" s="59" t="s">
        <v>913</v>
      </c>
      <c r="G1581" s="2" t="s">
        <v>3</v>
      </c>
      <c r="H1581" s="2" t="s">
        <v>4229</v>
      </c>
      <c r="I1581" s="2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2</v>
      </c>
      <c r="P1581" s="2" t="s">
        <v>1</v>
      </c>
      <c r="Q1581" s="1">
        <v>1721526751.4799998</v>
      </c>
      <c r="R1581" s="1">
        <v>0</v>
      </c>
      <c r="S1581" s="1">
        <v>960520848.25</v>
      </c>
      <c r="T1581" s="1">
        <v>0</v>
      </c>
      <c r="U1581" s="2" t="s">
        <v>0</v>
      </c>
      <c r="V1581" s="1">
        <v>0</v>
      </c>
      <c r="W1581" s="1">
        <v>656039571.75</v>
      </c>
      <c r="X1581" s="2" t="s">
        <v>9</v>
      </c>
      <c r="Y1581" s="1">
        <v>104966331.48</v>
      </c>
      <c r="Z1581" s="3">
        <v>0</v>
      </c>
      <c r="AA1581" s="3" t="s">
        <v>0</v>
      </c>
      <c r="AB1581" s="3">
        <v>0</v>
      </c>
      <c r="AC1581" s="3">
        <v>0</v>
      </c>
      <c r="AD1581" s="3" t="s">
        <v>0</v>
      </c>
      <c r="AE1581" s="3">
        <v>0</v>
      </c>
      <c r="AF1581" s="4">
        <v>0</v>
      </c>
      <c r="AG1581" s="4" t="s">
        <v>0</v>
      </c>
      <c r="AH1581" s="4">
        <v>0</v>
      </c>
      <c r="AI1581" s="4">
        <v>0</v>
      </c>
      <c r="AJ1581" s="4" t="s">
        <v>0</v>
      </c>
      <c r="AK1581" s="4">
        <v>0</v>
      </c>
      <c r="AL1581" s="4">
        <v>0</v>
      </c>
      <c r="AM1581" s="4" t="s">
        <v>1</v>
      </c>
      <c r="AN1581" s="4" t="s">
        <v>1</v>
      </c>
      <c r="AO1581" s="4" t="s">
        <v>1</v>
      </c>
      <c r="AP1581" s="4" t="s">
        <v>1</v>
      </c>
      <c r="AQ1581" s="4">
        <v>0</v>
      </c>
    </row>
    <row r="1582" spans="1:43" x14ac:dyDescent="0.25">
      <c r="A1582" s="2" t="s">
        <v>610</v>
      </c>
      <c r="B1582" s="46">
        <v>44399</v>
      </c>
      <c r="C1582" s="2" t="s">
        <v>6</v>
      </c>
      <c r="D1582" s="2" t="s">
        <v>19</v>
      </c>
      <c r="E1582" s="2" t="s">
        <v>185</v>
      </c>
      <c r="F1582" s="59" t="s">
        <v>1159</v>
      </c>
      <c r="G1582" s="2" t="s">
        <v>3</v>
      </c>
      <c r="H1582" s="2" t="s">
        <v>4230</v>
      </c>
      <c r="I1582" s="2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1">
        <v>905584694.60000002</v>
      </c>
      <c r="R1582" s="1">
        <v>0</v>
      </c>
      <c r="S1582" s="1">
        <v>541273654.75</v>
      </c>
      <c r="T1582" s="1">
        <v>0</v>
      </c>
      <c r="U1582" s="2" t="s">
        <v>0</v>
      </c>
      <c r="V1582" s="1">
        <v>0</v>
      </c>
      <c r="W1582" s="1">
        <v>314061241.25</v>
      </c>
      <c r="X1582" s="2" t="s">
        <v>9</v>
      </c>
      <c r="Y1582" s="1">
        <v>50249798.599999994</v>
      </c>
      <c r="Z1582" s="3">
        <v>0</v>
      </c>
      <c r="AA1582" s="3" t="s">
        <v>0</v>
      </c>
      <c r="AB1582" s="3">
        <v>0</v>
      </c>
      <c r="AC1582" s="3">
        <v>0</v>
      </c>
      <c r="AD1582" s="3" t="s">
        <v>0</v>
      </c>
      <c r="AE1582" s="3">
        <v>0</v>
      </c>
      <c r="AF1582" s="4">
        <v>0</v>
      </c>
      <c r="AG1582" s="4" t="s">
        <v>0</v>
      </c>
      <c r="AH1582" s="4">
        <v>0</v>
      </c>
      <c r="AI1582" s="4">
        <v>0</v>
      </c>
      <c r="AJ1582" s="4" t="s">
        <v>0</v>
      </c>
      <c r="AK1582" s="4">
        <v>0</v>
      </c>
      <c r="AL1582" s="4">
        <v>0</v>
      </c>
      <c r="AM1582" s="4" t="s">
        <v>1</v>
      </c>
      <c r="AN1582" s="4" t="s">
        <v>1</v>
      </c>
      <c r="AO1582" s="4" t="s">
        <v>1</v>
      </c>
      <c r="AP1582" s="4" t="s">
        <v>1</v>
      </c>
      <c r="AQ1582" s="4">
        <v>0</v>
      </c>
    </row>
    <row r="1583" spans="1:43" x14ac:dyDescent="0.25">
      <c r="A1583" s="2" t="s">
        <v>611</v>
      </c>
      <c r="B1583" s="47">
        <v>44399</v>
      </c>
      <c r="C1583" s="2" t="s">
        <v>6</v>
      </c>
      <c r="D1583" s="2" t="s">
        <v>17</v>
      </c>
      <c r="E1583" s="2" t="s">
        <v>183</v>
      </c>
      <c r="F1583" s="2" t="s">
        <v>4231</v>
      </c>
      <c r="G1583" s="2" t="s">
        <v>3</v>
      </c>
      <c r="H1583" s="2" t="s">
        <v>4148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98</v>
      </c>
      <c r="P1583" s="2" t="s">
        <v>1</v>
      </c>
      <c r="Q1583" s="1">
        <v>0</v>
      </c>
      <c r="R1583" s="1">
        <v>0</v>
      </c>
      <c r="S1583" s="1">
        <v>0</v>
      </c>
      <c r="T1583" s="1">
        <v>0</v>
      </c>
      <c r="U1583" s="2" t="s">
        <v>0</v>
      </c>
      <c r="V1583" s="1">
        <v>0</v>
      </c>
      <c r="W1583" s="1">
        <v>0</v>
      </c>
      <c r="X1583" s="2" t="s">
        <v>9</v>
      </c>
      <c r="Y1583" s="1">
        <v>0</v>
      </c>
      <c r="Z1583" s="3">
        <v>0</v>
      </c>
      <c r="AA1583" s="3" t="s">
        <v>0</v>
      </c>
      <c r="AB1583" s="3">
        <v>0</v>
      </c>
      <c r="AC1583" s="3">
        <v>0</v>
      </c>
      <c r="AD1583" s="3" t="s">
        <v>0</v>
      </c>
      <c r="AE1583" s="3">
        <v>0</v>
      </c>
      <c r="AF1583" s="4">
        <v>0</v>
      </c>
      <c r="AG1583" s="4" t="s">
        <v>0</v>
      </c>
      <c r="AH1583" s="4">
        <v>0</v>
      </c>
      <c r="AI1583" s="4">
        <v>0</v>
      </c>
      <c r="AJ1583" s="4" t="s">
        <v>0</v>
      </c>
      <c r="AK1583" s="4">
        <v>0</v>
      </c>
      <c r="AL1583" s="4">
        <v>0</v>
      </c>
      <c r="AM1583" s="4" t="s">
        <v>1</v>
      </c>
      <c r="AN1583" s="4" t="s">
        <v>1</v>
      </c>
      <c r="AO1583" s="4" t="s">
        <v>1</v>
      </c>
      <c r="AP1583" s="4" t="s">
        <v>1</v>
      </c>
      <c r="AQ1583" s="4">
        <v>0</v>
      </c>
    </row>
    <row r="1584" spans="1:43" x14ac:dyDescent="0.25">
      <c r="A1584" s="2" t="s">
        <v>612</v>
      </c>
      <c r="B1584" s="47">
        <v>44399</v>
      </c>
      <c r="C1584" s="2" t="s">
        <v>6</v>
      </c>
      <c r="D1584" s="2" t="s">
        <v>14</v>
      </c>
      <c r="E1584" s="2" t="s">
        <v>181</v>
      </c>
      <c r="F1584" s="2" t="s">
        <v>4232</v>
      </c>
      <c r="G1584" s="2" t="s">
        <v>3</v>
      </c>
      <c r="H1584" s="2" t="s">
        <v>4233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4234</v>
      </c>
      <c r="P1584" s="2" t="s">
        <v>4235</v>
      </c>
      <c r="Q1584" s="1">
        <v>12788125</v>
      </c>
      <c r="R1584" s="1">
        <v>0</v>
      </c>
      <c r="S1584" s="1">
        <v>12788125</v>
      </c>
      <c r="T1584" s="1">
        <v>0</v>
      </c>
      <c r="U1584" s="2" t="s">
        <v>0</v>
      </c>
      <c r="V1584" s="1">
        <v>0</v>
      </c>
      <c r="W1584" s="1">
        <v>0</v>
      </c>
      <c r="X1584" s="2" t="s">
        <v>0</v>
      </c>
      <c r="Y1584" s="1">
        <v>0</v>
      </c>
      <c r="Z1584" s="3">
        <v>0</v>
      </c>
      <c r="AA1584" s="3" t="s">
        <v>0</v>
      </c>
      <c r="AB1584" s="3">
        <v>0</v>
      </c>
      <c r="AC1584" s="3">
        <v>0</v>
      </c>
      <c r="AD1584" s="3" t="s">
        <v>0</v>
      </c>
      <c r="AE1584" s="3">
        <v>0</v>
      </c>
      <c r="AF1584" s="4">
        <v>0</v>
      </c>
      <c r="AG1584" s="4" t="s">
        <v>0</v>
      </c>
      <c r="AH1584" s="4">
        <v>0</v>
      </c>
      <c r="AI1584" s="4">
        <v>0</v>
      </c>
      <c r="AJ1584" s="4" t="s">
        <v>0</v>
      </c>
      <c r="AK1584" s="4">
        <v>0</v>
      </c>
      <c r="AL1584" s="4">
        <v>0</v>
      </c>
      <c r="AM1584" s="4" t="s">
        <v>1</v>
      </c>
      <c r="AN1584" s="4" t="s">
        <v>1</v>
      </c>
      <c r="AO1584" s="4" t="s">
        <v>1</v>
      </c>
      <c r="AP1584" s="4" t="s">
        <v>1</v>
      </c>
      <c r="AQ1584" s="4">
        <v>0</v>
      </c>
    </row>
    <row r="1585" spans="1:43" x14ac:dyDescent="0.25">
      <c r="A1585" s="2" t="s">
        <v>613</v>
      </c>
      <c r="B1585" s="47">
        <v>44399</v>
      </c>
      <c r="C1585" s="2" t="s">
        <v>6</v>
      </c>
      <c r="D1585" s="2" t="s">
        <v>14</v>
      </c>
      <c r="E1585" s="2" t="s">
        <v>181</v>
      </c>
      <c r="F1585" s="2" t="s">
        <v>4236</v>
      </c>
      <c r="G1585" s="2" t="s">
        <v>3</v>
      </c>
      <c r="H1585" s="2" t="s">
        <v>4237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1">
        <v>480611502.61000001</v>
      </c>
      <c r="R1585" s="1">
        <v>0</v>
      </c>
      <c r="S1585" s="1">
        <v>445287936.61000001</v>
      </c>
      <c r="T1585" s="1">
        <v>0</v>
      </c>
      <c r="U1585" s="2" t="s">
        <v>0</v>
      </c>
      <c r="V1585" s="1">
        <v>0</v>
      </c>
      <c r="W1585" s="1">
        <v>30451350</v>
      </c>
      <c r="X1585" s="2" t="s">
        <v>0</v>
      </c>
      <c r="Y1585" s="1">
        <v>4872216</v>
      </c>
      <c r="Z1585" s="3">
        <v>0</v>
      </c>
      <c r="AA1585" s="3" t="s">
        <v>0</v>
      </c>
      <c r="AB1585" s="3">
        <v>0</v>
      </c>
      <c r="AC1585" s="3">
        <v>0</v>
      </c>
      <c r="AD1585" s="3" t="s">
        <v>0</v>
      </c>
      <c r="AE1585" s="3">
        <v>0</v>
      </c>
      <c r="AF1585" s="4">
        <v>0</v>
      </c>
      <c r="AG1585" s="4" t="s">
        <v>0</v>
      </c>
      <c r="AH1585" s="4">
        <v>0</v>
      </c>
      <c r="AI1585" s="4">
        <v>0</v>
      </c>
      <c r="AJ1585" s="4" t="s">
        <v>0</v>
      </c>
      <c r="AK1585" s="4">
        <v>0</v>
      </c>
      <c r="AL1585" s="4">
        <v>0</v>
      </c>
      <c r="AM1585" s="4" t="s">
        <v>1</v>
      </c>
      <c r="AN1585" s="4" t="s">
        <v>1</v>
      </c>
      <c r="AO1585" s="4" t="s">
        <v>1</v>
      </c>
      <c r="AP1585" s="4" t="s">
        <v>1</v>
      </c>
      <c r="AQ1585" s="4">
        <v>0</v>
      </c>
    </row>
    <row r="1586" spans="1:43" x14ac:dyDescent="0.25">
      <c r="A1586" s="2" t="s">
        <v>614</v>
      </c>
      <c r="B1586" s="47">
        <v>44399</v>
      </c>
      <c r="C1586" s="2" t="s">
        <v>6</v>
      </c>
      <c r="D1586" s="2" t="s">
        <v>14</v>
      </c>
      <c r="E1586" s="2" t="s">
        <v>181</v>
      </c>
      <c r="F1586" s="2" t="s">
        <v>4236</v>
      </c>
      <c r="G1586" s="2" t="s">
        <v>3</v>
      </c>
      <c r="H1586" s="2" t="s">
        <v>4238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2</v>
      </c>
      <c r="P1586" s="2" t="s">
        <v>1</v>
      </c>
      <c r="Q1586" s="1">
        <v>918943919.71000004</v>
      </c>
      <c r="R1586" s="1">
        <v>0</v>
      </c>
      <c r="S1586" s="1">
        <v>848394865.71000004</v>
      </c>
      <c r="T1586" s="1">
        <v>0</v>
      </c>
      <c r="U1586" s="2" t="s">
        <v>0</v>
      </c>
      <c r="V1586" s="1">
        <v>0</v>
      </c>
      <c r="W1586" s="1">
        <v>60818150</v>
      </c>
      <c r="X1586" s="2" t="s">
        <v>9</v>
      </c>
      <c r="Y1586" s="1">
        <v>9730904</v>
      </c>
      <c r="Z1586" s="3">
        <v>0</v>
      </c>
      <c r="AA1586" s="3" t="s">
        <v>0</v>
      </c>
      <c r="AB1586" s="3">
        <v>0</v>
      </c>
      <c r="AC1586" s="3">
        <v>0</v>
      </c>
      <c r="AD1586" s="3" t="s">
        <v>0</v>
      </c>
      <c r="AE1586" s="3">
        <v>0</v>
      </c>
      <c r="AF1586" s="4">
        <v>0</v>
      </c>
      <c r="AG1586" s="4" t="s">
        <v>0</v>
      </c>
      <c r="AH1586" s="4">
        <v>0</v>
      </c>
      <c r="AI1586" s="4">
        <v>0</v>
      </c>
      <c r="AJ1586" s="4" t="s">
        <v>0</v>
      </c>
      <c r="AK1586" s="4">
        <v>0</v>
      </c>
      <c r="AL1586" s="4">
        <v>0</v>
      </c>
      <c r="AM1586" s="4" t="s">
        <v>1</v>
      </c>
      <c r="AN1586" s="4" t="s">
        <v>1</v>
      </c>
      <c r="AO1586" s="4" t="s">
        <v>1</v>
      </c>
      <c r="AP1586" s="4" t="s">
        <v>1</v>
      </c>
      <c r="AQ1586" s="4">
        <v>0</v>
      </c>
    </row>
    <row r="1587" spans="1:43" x14ac:dyDescent="0.25">
      <c r="A1587" s="2" t="s">
        <v>615</v>
      </c>
      <c r="B1587" s="47">
        <v>44399</v>
      </c>
      <c r="C1587" s="2" t="s">
        <v>6</v>
      </c>
      <c r="D1587" s="2" t="s">
        <v>10</v>
      </c>
      <c r="E1587" s="2" t="s">
        <v>178</v>
      </c>
      <c r="F1587" s="2" t="s">
        <v>4239</v>
      </c>
      <c r="G1587" s="2" t="s">
        <v>3</v>
      </c>
      <c r="H1587" s="2" t="s">
        <v>4240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2</v>
      </c>
      <c r="P1587" s="2" t="s">
        <v>1</v>
      </c>
      <c r="Q1587" s="1">
        <v>0</v>
      </c>
      <c r="R1587" s="1">
        <v>0</v>
      </c>
      <c r="S1587" s="1">
        <v>0</v>
      </c>
      <c r="T1587" s="1">
        <v>0</v>
      </c>
      <c r="U1587" s="2" t="s">
        <v>0</v>
      </c>
      <c r="V1587" s="1">
        <v>0</v>
      </c>
      <c r="W1587" s="1">
        <v>0</v>
      </c>
      <c r="X1587" s="2" t="s">
        <v>9</v>
      </c>
      <c r="Y1587" s="1">
        <v>0</v>
      </c>
      <c r="Z1587" s="3">
        <v>0</v>
      </c>
      <c r="AA1587" s="3" t="s">
        <v>0</v>
      </c>
      <c r="AB1587" s="3">
        <v>0</v>
      </c>
      <c r="AC1587" s="3">
        <v>0</v>
      </c>
      <c r="AD1587" s="3" t="s">
        <v>0</v>
      </c>
      <c r="AE1587" s="3">
        <v>0</v>
      </c>
      <c r="AF1587" s="4">
        <v>0</v>
      </c>
      <c r="AG1587" s="4" t="s">
        <v>0</v>
      </c>
      <c r="AH1587" s="4">
        <v>0</v>
      </c>
      <c r="AI1587" s="4">
        <v>0</v>
      </c>
      <c r="AJ1587" s="4" t="s">
        <v>0</v>
      </c>
      <c r="AK1587" s="4">
        <v>0</v>
      </c>
      <c r="AL1587" s="4">
        <v>0</v>
      </c>
      <c r="AM1587" s="4" t="s">
        <v>1</v>
      </c>
      <c r="AN1587" s="4" t="s">
        <v>1</v>
      </c>
      <c r="AO1587" s="4" t="s">
        <v>1</v>
      </c>
      <c r="AP1587" s="4" t="s">
        <v>1</v>
      </c>
      <c r="AQ1587" s="4">
        <v>0</v>
      </c>
    </row>
    <row r="1588" spans="1:43" x14ac:dyDescent="0.25">
      <c r="A1588" s="2" t="s">
        <v>616</v>
      </c>
      <c r="B1588" s="47">
        <v>44399</v>
      </c>
      <c r="C1588" s="2" t="s">
        <v>6</v>
      </c>
      <c r="D1588" s="2" t="s">
        <v>278</v>
      </c>
      <c r="E1588" s="2" t="s">
        <v>202</v>
      </c>
      <c r="F1588" s="2" t="s">
        <v>4241</v>
      </c>
      <c r="G1588" s="2" t="s">
        <v>3</v>
      </c>
      <c r="H1588" s="2" t="s">
        <v>4242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2</v>
      </c>
      <c r="P1588" s="2" t="s">
        <v>1</v>
      </c>
      <c r="Q1588" s="1">
        <v>524006050.75</v>
      </c>
      <c r="R1588" s="1">
        <v>0</v>
      </c>
      <c r="S1588" s="1">
        <v>441924102.75</v>
      </c>
      <c r="T1588" s="1">
        <v>0</v>
      </c>
      <c r="U1588" s="2" t="s">
        <v>0</v>
      </c>
      <c r="V1588" s="1">
        <v>0</v>
      </c>
      <c r="W1588" s="1">
        <v>70760300</v>
      </c>
      <c r="X1588" s="2" t="s">
        <v>9</v>
      </c>
      <c r="Y1588" s="1">
        <v>11321648</v>
      </c>
      <c r="Z1588" s="3">
        <v>0</v>
      </c>
      <c r="AA1588" s="3" t="s">
        <v>0</v>
      </c>
      <c r="AB1588" s="3">
        <v>0</v>
      </c>
      <c r="AC1588" s="3">
        <v>0</v>
      </c>
      <c r="AD1588" s="3" t="s">
        <v>0</v>
      </c>
      <c r="AE1588" s="3">
        <v>0</v>
      </c>
      <c r="AF1588" s="4">
        <v>0</v>
      </c>
      <c r="AG1588" s="4" t="s">
        <v>0</v>
      </c>
      <c r="AH1588" s="4">
        <v>0</v>
      </c>
      <c r="AI1588" s="4">
        <v>0</v>
      </c>
      <c r="AJ1588" s="4" t="s">
        <v>0</v>
      </c>
      <c r="AK1588" s="4">
        <v>0</v>
      </c>
      <c r="AL1588" s="4">
        <v>0</v>
      </c>
      <c r="AM1588" s="4" t="s">
        <v>1</v>
      </c>
      <c r="AN1588" s="4" t="s">
        <v>1</v>
      </c>
      <c r="AO1588" s="4" t="s">
        <v>1</v>
      </c>
      <c r="AP1588" s="4" t="s">
        <v>1</v>
      </c>
      <c r="AQ1588" s="4">
        <v>0</v>
      </c>
    </row>
    <row r="1589" spans="1:43" x14ac:dyDescent="0.25">
      <c r="A1589" s="2" t="s">
        <v>617</v>
      </c>
      <c r="B1589" s="47">
        <v>44399</v>
      </c>
      <c r="C1589" s="2" t="s">
        <v>6</v>
      </c>
      <c r="D1589" s="2" t="s">
        <v>7</v>
      </c>
      <c r="E1589" s="2" t="s">
        <v>736</v>
      </c>
      <c r="F1589" s="2" t="s">
        <v>4243</v>
      </c>
      <c r="G1589" s="2" t="s">
        <v>3</v>
      </c>
      <c r="H1589" s="2" t="s">
        <v>4244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1">
        <v>591901970</v>
      </c>
      <c r="R1589" s="1">
        <v>0</v>
      </c>
      <c r="S1589" s="1">
        <v>502163500</v>
      </c>
      <c r="T1589" s="1">
        <v>0</v>
      </c>
      <c r="U1589" s="2" t="s">
        <v>0</v>
      </c>
      <c r="V1589" s="1">
        <v>0</v>
      </c>
      <c r="W1589" s="1">
        <v>77360750</v>
      </c>
      <c r="X1589" s="2" t="s">
        <v>0</v>
      </c>
      <c r="Y1589" s="1">
        <v>12377720</v>
      </c>
      <c r="Z1589" s="3">
        <v>0</v>
      </c>
      <c r="AA1589" s="3" t="s">
        <v>0</v>
      </c>
      <c r="AB1589" s="3">
        <v>0</v>
      </c>
      <c r="AC1589" s="3">
        <v>0</v>
      </c>
      <c r="AD1589" s="3" t="s">
        <v>0</v>
      </c>
      <c r="AE1589" s="3">
        <v>0</v>
      </c>
      <c r="AF1589" s="4">
        <v>0</v>
      </c>
      <c r="AG1589" s="4" t="s">
        <v>0</v>
      </c>
      <c r="AH1589" s="4">
        <v>0</v>
      </c>
      <c r="AI1589" s="4">
        <v>0</v>
      </c>
      <c r="AJ1589" s="4" t="s">
        <v>0</v>
      </c>
      <c r="AK1589" s="4">
        <v>0</v>
      </c>
      <c r="AL1589" s="4">
        <v>0</v>
      </c>
      <c r="AM1589" s="4" t="s">
        <v>1</v>
      </c>
      <c r="AN1589" s="4" t="s">
        <v>1</v>
      </c>
      <c r="AO1589" s="4" t="s">
        <v>1</v>
      </c>
      <c r="AP1589" s="4" t="s">
        <v>1</v>
      </c>
      <c r="AQ1589" s="4">
        <v>0</v>
      </c>
    </row>
    <row r="1590" spans="1:43" x14ac:dyDescent="0.25">
      <c r="A1590" s="2" t="s">
        <v>618</v>
      </c>
      <c r="B1590" s="47">
        <v>44399</v>
      </c>
      <c r="C1590" s="2" t="s">
        <v>6</v>
      </c>
      <c r="D1590" s="2" t="s">
        <v>5</v>
      </c>
      <c r="E1590" s="2" t="s">
        <v>175</v>
      </c>
      <c r="F1590" s="2" t="s">
        <v>1452</v>
      </c>
      <c r="G1590" s="2" t="s">
        <v>3</v>
      </c>
      <c r="H1590" s="2" t="s">
        <v>4245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1864834415.3599997</v>
      </c>
      <c r="R1590" s="1">
        <v>0</v>
      </c>
      <c r="S1590" s="1">
        <v>1131326182.5</v>
      </c>
      <c r="T1590" s="1">
        <v>0</v>
      </c>
      <c r="U1590" s="2" t="s">
        <v>0</v>
      </c>
      <c r="V1590" s="1">
        <v>0</v>
      </c>
      <c r="W1590" s="1">
        <v>632334683.5</v>
      </c>
      <c r="X1590" s="2" t="s">
        <v>0</v>
      </c>
      <c r="Y1590" s="1">
        <v>101173549.35999998</v>
      </c>
      <c r="Z1590" s="3">
        <v>0</v>
      </c>
      <c r="AA1590" s="3" t="s">
        <v>0</v>
      </c>
      <c r="AB1590" s="3">
        <v>0</v>
      </c>
      <c r="AC1590" s="3">
        <v>0</v>
      </c>
      <c r="AD1590" s="3" t="s">
        <v>0</v>
      </c>
      <c r="AE1590" s="3">
        <v>0</v>
      </c>
      <c r="AF1590" s="4">
        <v>0</v>
      </c>
      <c r="AG1590" s="4" t="s">
        <v>0</v>
      </c>
      <c r="AH1590" s="4">
        <v>0</v>
      </c>
      <c r="AI1590" s="4">
        <v>0</v>
      </c>
      <c r="AJ1590" s="4" t="s">
        <v>0</v>
      </c>
      <c r="AK1590" s="4">
        <v>0</v>
      </c>
      <c r="AL1590" s="4">
        <v>0</v>
      </c>
      <c r="AM1590" s="4" t="s">
        <v>1</v>
      </c>
      <c r="AN1590" s="4" t="s">
        <v>1</v>
      </c>
      <c r="AO1590" s="4" t="s">
        <v>1</v>
      </c>
      <c r="AP1590" s="4" t="s">
        <v>1</v>
      </c>
      <c r="AQ1590" s="4">
        <v>0</v>
      </c>
    </row>
    <row r="1591" spans="1:43" x14ac:dyDescent="0.25">
      <c r="A1591" s="2" t="s">
        <v>619</v>
      </c>
      <c r="B1591" s="47">
        <v>44399</v>
      </c>
      <c r="C1591" s="2" t="s">
        <v>6</v>
      </c>
      <c r="D1591" s="2" t="s">
        <v>1245</v>
      </c>
      <c r="E1591" s="2" t="s">
        <v>1246</v>
      </c>
      <c r="F1591" s="2" t="s">
        <v>4246</v>
      </c>
      <c r="G1591" s="2" t="s">
        <v>3</v>
      </c>
      <c r="H1591" s="2" t="s">
        <v>4247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1208</v>
      </c>
      <c r="P1591" s="2" t="s">
        <v>1209</v>
      </c>
      <c r="Q1591" s="1">
        <v>12166000</v>
      </c>
      <c r="R1591" s="1">
        <v>0</v>
      </c>
      <c r="S1591" s="1">
        <v>12166000</v>
      </c>
      <c r="T1591" s="1">
        <v>0</v>
      </c>
      <c r="U1591" s="2" t="s">
        <v>0</v>
      </c>
      <c r="V1591" s="1">
        <v>0</v>
      </c>
      <c r="W1591" s="1">
        <v>0</v>
      </c>
      <c r="X1591" s="2" t="s">
        <v>0</v>
      </c>
      <c r="Y1591" s="1">
        <v>0</v>
      </c>
      <c r="Z1591" s="3">
        <v>0</v>
      </c>
      <c r="AA1591" s="3" t="s">
        <v>0</v>
      </c>
      <c r="AB1591" s="3">
        <v>0</v>
      </c>
      <c r="AC1591" s="3">
        <v>0</v>
      </c>
      <c r="AD1591" s="3" t="s">
        <v>0</v>
      </c>
      <c r="AE1591" s="3">
        <v>0</v>
      </c>
      <c r="AF1591" s="4">
        <v>0</v>
      </c>
      <c r="AG1591" s="4" t="s">
        <v>0</v>
      </c>
      <c r="AH1591" s="4">
        <v>0</v>
      </c>
      <c r="AI1591" s="4">
        <v>0</v>
      </c>
      <c r="AJ1591" s="4" t="s">
        <v>0</v>
      </c>
      <c r="AK1591" s="4">
        <v>0</v>
      </c>
      <c r="AL1591" s="4">
        <v>0</v>
      </c>
      <c r="AM1591" s="4" t="s">
        <v>1</v>
      </c>
      <c r="AN1591" s="4" t="s">
        <v>1</v>
      </c>
      <c r="AO1591" s="4" t="s">
        <v>1</v>
      </c>
      <c r="AP1591" s="4" t="s">
        <v>1</v>
      </c>
      <c r="AQ1591" s="4">
        <v>0</v>
      </c>
    </row>
    <row r="1592" spans="1:43" x14ac:dyDescent="0.25">
      <c r="A1592" s="2" t="s">
        <v>620</v>
      </c>
      <c r="B1592" s="47">
        <v>44399</v>
      </c>
      <c r="C1592" s="2" t="s">
        <v>6</v>
      </c>
      <c r="D1592" s="2" t="s">
        <v>1245</v>
      </c>
      <c r="E1592" s="2" t="s">
        <v>1246</v>
      </c>
      <c r="F1592" s="2" t="s">
        <v>4246</v>
      </c>
      <c r="G1592" s="2" t="s">
        <v>3</v>
      </c>
      <c r="H1592" s="2" t="s">
        <v>4248</v>
      </c>
      <c r="I1592" s="1" t="s">
        <v>1</v>
      </c>
      <c r="J1592" s="1" t="s">
        <v>1</v>
      </c>
      <c r="K1592" s="1" t="s">
        <v>1</v>
      </c>
      <c r="L1592" s="1" t="s">
        <v>1</v>
      </c>
      <c r="M1592" s="1">
        <v>0</v>
      </c>
      <c r="N1592" s="2" t="s">
        <v>1</v>
      </c>
      <c r="O1592" s="2" t="s">
        <v>2</v>
      </c>
      <c r="P1592" s="2" t="s">
        <v>1</v>
      </c>
      <c r="Q1592" s="1">
        <v>38176638.5</v>
      </c>
      <c r="R1592" s="1">
        <v>0</v>
      </c>
      <c r="S1592" s="1">
        <v>28302312.5</v>
      </c>
      <c r="T1592" s="1">
        <v>0</v>
      </c>
      <c r="U1592" s="2" t="s">
        <v>0</v>
      </c>
      <c r="V1592" s="1">
        <v>0</v>
      </c>
      <c r="W1592" s="1">
        <v>8512350</v>
      </c>
      <c r="X1592" s="2" t="s">
        <v>9</v>
      </c>
      <c r="Y1592" s="1">
        <v>1361976</v>
      </c>
      <c r="Z1592" s="3">
        <v>0</v>
      </c>
      <c r="AA1592" s="3" t="s">
        <v>0</v>
      </c>
      <c r="AB1592" s="3">
        <v>0</v>
      </c>
      <c r="AC1592" s="3">
        <v>0</v>
      </c>
      <c r="AD1592" s="3" t="s">
        <v>0</v>
      </c>
      <c r="AE1592" s="3">
        <v>0</v>
      </c>
      <c r="AF1592" s="4">
        <v>0</v>
      </c>
      <c r="AG1592" s="4" t="s">
        <v>0</v>
      </c>
      <c r="AH1592" s="4">
        <v>0</v>
      </c>
      <c r="AI1592" s="4">
        <v>0</v>
      </c>
      <c r="AJ1592" s="4" t="s">
        <v>0</v>
      </c>
      <c r="AK1592" s="4">
        <v>0</v>
      </c>
      <c r="AL1592" s="4">
        <v>0</v>
      </c>
      <c r="AM1592" s="4" t="s">
        <v>1</v>
      </c>
      <c r="AN1592" s="4" t="s">
        <v>1</v>
      </c>
      <c r="AO1592" s="4" t="s">
        <v>1</v>
      </c>
      <c r="AP1592" s="4" t="s">
        <v>1</v>
      </c>
      <c r="AQ1592" s="4">
        <v>0</v>
      </c>
    </row>
    <row r="1593" spans="1:43" x14ac:dyDescent="0.25">
      <c r="A1593" s="2" t="s">
        <v>621</v>
      </c>
      <c r="B1593" s="47">
        <v>44399</v>
      </c>
      <c r="C1593" s="2" t="s">
        <v>6</v>
      </c>
      <c r="D1593" s="2" t="s">
        <v>1245</v>
      </c>
      <c r="E1593" s="2" t="s">
        <v>1246</v>
      </c>
      <c r="F1593" s="2" t="s">
        <v>4246</v>
      </c>
      <c r="G1593" s="2" t="s">
        <v>3</v>
      </c>
      <c r="H1593" s="2" t="s">
        <v>4249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2</v>
      </c>
      <c r="P1593" s="2" t="s">
        <v>1</v>
      </c>
      <c r="Q1593" s="1">
        <v>511983057.80000001</v>
      </c>
      <c r="R1593" s="1">
        <v>0</v>
      </c>
      <c r="S1593" s="1">
        <v>412350217</v>
      </c>
      <c r="T1593" s="1">
        <v>0</v>
      </c>
      <c r="U1593" s="2" t="s">
        <v>0</v>
      </c>
      <c r="V1593" s="1">
        <v>0</v>
      </c>
      <c r="W1593" s="1">
        <v>85890380</v>
      </c>
      <c r="X1593" s="2" t="s">
        <v>0</v>
      </c>
      <c r="Y1593" s="1">
        <v>13742460.800000001</v>
      </c>
      <c r="Z1593" s="3">
        <v>0</v>
      </c>
      <c r="AA1593" s="3" t="s">
        <v>0</v>
      </c>
      <c r="AB1593" s="3">
        <v>0</v>
      </c>
      <c r="AC1593" s="3">
        <v>0</v>
      </c>
      <c r="AD1593" s="3" t="s">
        <v>0</v>
      </c>
      <c r="AE1593" s="3">
        <v>0</v>
      </c>
      <c r="AF1593" s="4">
        <v>0</v>
      </c>
      <c r="AG1593" s="4" t="s">
        <v>0</v>
      </c>
      <c r="AH1593" s="4">
        <v>0</v>
      </c>
      <c r="AI1593" s="4">
        <v>0</v>
      </c>
      <c r="AJ1593" s="4" t="s">
        <v>0</v>
      </c>
      <c r="AK1593" s="4">
        <v>0</v>
      </c>
      <c r="AL1593" s="4">
        <v>0</v>
      </c>
      <c r="AM1593" s="4" t="s">
        <v>1</v>
      </c>
      <c r="AN1593" s="4" t="s">
        <v>1</v>
      </c>
      <c r="AO1593" s="4" t="s">
        <v>1</v>
      </c>
      <c r="AP1593" s="4" t="s">
        <v>1</v>
      </c>
      <c r="AQ1593" s="4">
        <v>0</v>
      </c>
    </row>
    <row r="1594" spans="1:43" x14ac:dyDescent="0.25">
      <c r="A1594" s="2" t="s">
        <v>622</v>
      </c>
      <c r="B1594" s="47">
        <v>44399</v>
      </c>
      <c r="C1594" s="2" t="s">
        <v>6</v>
      </c>
      <c r="D1594" s="2" t="s">
        <v>890</v>
      </c>
      <c r="E1594" s="2" t="s">
        <v>856</v>
      </c>
      <c r="F1594" s="2" t="s">
        <v>4250</v>
      </c>
      <c r="G1594" s="2" t="s">
        <v>3</v>
      </c>
      <c r="H1594" s="2" t="s">
        <v>3728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98</v>
      </c>
      <c r="P1594" s="2" t="s">
        <v>1</v>
      </c>
      <c r="Q1594" s="1">
        <v>0</v>
      </c>
      <c r="R1594" s="1">
        <v>0</v>
      </c>
      <c r="S1594" s="1">
        <v>0</v>
      </c>
      <c r="T1594" s="1">
        <v>0</v>
      </c>
      <c r="U1594" s="2" t="s">
        <v>0</v>
      </c>
      <c r="V1594" s="1">
        <v>0</v>
      </c>
      <c r="W1594" s="1">
        <v>0</v>
      </c>
      <c r="X1594" s="2" t="s">
        <v>9</v>
      </c>
      <c r="Y1594" s="1">
        <v>0</v>
      </c>
      <c r="Z1594" s="3">
        <v>0</v>
      </c>
      <c r="AA1594" s="3" t="s">
        <v>0</v>
      </c>
      <c r="AB1594" s="3">
        <v>0</v>
      </c>
      <c r="AC1594" s="3">
        <v>0</v>
      </c>
      <c r="AD1594" s="3" t="s">
        <v>0</v>
      </c>
      <c r="AE1594" s="3">
        <v>0</v>
      </c>
      <c r="AF1594" s="4">
        <v>0</v>
      </c>
      <c r="AG1594" s="4" t="s">
        <v>0</v>
      </c>
      <c r="AH1594" s="4">
        <v>0</v>
      </c>
      <c r="AI1594" s="4">
        <v>0</v>
      </c>
      <c r="AJ1594" s="4" t="s">
        <v>0</v>
      </c>
      <c r="AK1594" s="4">
        <v>0</v>
      </c>
      <c r="AL1594" s="4">
        <v>0</v>
      </c>
      <c r="AP1594" s="4">
        <v>0</v>
      </c>
      <c r="AQ1594" s="4">
        <v>0</v>
      </c>
    </row>
    <row r="1595" spans="1:43" x14ac:dyDescent="0.25">
      <c r="A1595" s="2" t="s">
        <v>623</v>
      </c>
      <c r="B1595" s="47">
        <v>44400</v>
      </c>
      <c r="C1595" s="2" t="s">
        <v>27</v>
      </c>
      <c r="D1595" s="2" t="s">
        <v>49</v>
      </c>
      <c r="E1595" s="2" t="s">
        <v>221</v>
      </c>
      <c r="F1595" s="2" t="s">
        <v>4251</v>
      </c>
      <c r="G1595" s="2" t="s">
        <v>3</v>
      </c>
      <c r="H1595" s="2" t="s">
        <v>4252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4253</v>
      </c>
      <c r="P1595" s="2" t="s">
        <v>4254</v>
      </c>
      <c r="Q1595" s="1">
        <v>39076252.875</v>
      </c>
      <c r="R1595" s="1">
        <v>0</v>
      </c>
      <c r="S1595" s="1">
        <v>21066763.5</v>
      </c>
      <c r="T1595" s="1">
        <v>6075000</v>
      </c>
      <c r="U1595" s="2" t="s">
        <v>9</v>
      </c>
      <c r="V1595" s="1">
        <v>972000</v>
      </c>
      <c r="W1595" s="1">
        <v>0</v>
      </c>
      <c r="X1595" s="2" t="s">
        <v>0</v>
      </c>
      <c r="Y1595" s="1">
        <v>0</v>
      </c>
      <c r="Z1595" s="3">
        <v>0</v>
      </c>
      <c r="AA1595" s="3" t="s">
        <v>0</v>
      </c>
      <c r="AB1595" s="3">
        <v>0</v>
      </c>
      <c r="AC1595" s="3">
        <v>0</v>
      </c>
      <c r="AD1595" s="3" t="s">
        <v>0</v>
      </c>
      <c r="AE1595" s="3">
        <v>0</v>
      </c>
      <c r="AF1595" s="4">
        <v>8368312.5</v>
      </c>
      <c r="AG1595" s="4" t="s">
        <v>247</v>
      </c>
      <c r="AH1595" s="4">
        <v>2594176.875</v>
      </c>
      <c r="AI1595" s="4">
        <v>0</v>
      </c>
      <c r="AJ1595" s="4" t="s">
        <v>0</v>
      </c>
      <c r="AK1595" s="4">
        <v>0</v>
      </c>
      <c r="AL1595" s="4">
        <v>0</v>
      </c>
      <c r="AM1595" s="4" t="s">
        <v>1</v>
      </c>
      <c r="AN1595" s="4" t="s">
        <v>1</v>
      </c>
      <c r="AO1595" s="4" t="s">
        <v>1</v>
      </c>
      <c r="AP1595" s="4" t="s">
        <v>1</v>
      </c>
      <c r="AQ1595" s="4">
        <v>0</v>
      </c>
    </row>
    <row r="1596" spans="1:43" x14ac:dyDescent="0.25">
      <c r="A1596" s="2" t="s">
        <v>624</v>
      </c>
      <c r="B1596" s="47">
        <v>44400</v>
      </c>
      <c r="C1596" s="2" t="s">
        <v>27</v>
      </c>
      <c r="D1596" s="2" t="s">
        <v>49</v>
      </c>
      <c r="E1596" s="2" t="s">
        <v>221</v>
      </c>
      <c r="F1596" s="2" t="s">
        <v>4255</v>
      </c>
      <c r="G1596" s="2" t="s">
        <v>3</v>
      </c>
      <c r="H1596" s="2" t="s">
        <v>4256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2</v>
      </c>
      <c r="P1596" s="2" t="s">
        <v>1</v>
      </c>
      <c r="Q1596" s="1">
        <v>313768449.88999999</v>
      </c>
      <c r="R1596" s="1">
        <v>0</v>
      </c>
      <c r="S1596" s="1">
        <v>236235221.19999999</v>
      </c>
      <c r="T1596" s="1">
        <v>0</v>
      </c>
      <c r="U1596" s="2" t="s">
        <v>0</v>
      </c>
      <c r="V1596" s="1">
        <v>0</v>
      </c>
      <c r="W1596" s="1">
        <v>66838990.25</v>
      </c>
      <c r="X1596" s="2" t="s">
        <v>9</v>
      </c>
      <c r="Y1596" s="1">
        <v>10694238.439999999</v>
      </c>
      <c r="Z1596" s="3">
        <v>0</v>
      </c>
      <c r="AA1596" s="3" t="s">
        <v>0</v>
      </c>
      <c r="AB1596" s="3">
        <v>0</v>
      </c>
      <c r="AC1596" s="3">
        <v>0</v>
      </c>
      <c r="AD1596" s="3" t="s">
        <v>0</v>
      </c>
      <c r="AE1596" s="3">
        <v>0</v>
      </c>
      <c r="AF1596" s="4">
        <v>0</v>
      </c>
      <c r="AG1596" s="4" t="s">
        <v>0</v>
      </c>
      <c r="AH1596" s="4">
        <v>0</v>
      </c>
      <c r="AI1596" s="4">
        <v>0</v>
      </c>
      <c r="AJ1596" s="4" t="s">
        <v>0</v>
      </c>
      <c r="AK1596" s="4">
        <v>0</v>
      </c>
      <c r="AL1596" s="4">
        <v>0</v>
      </c>
      <c r="AM1596" s="4" t="s">
        <v>1</v>
      </c>
      <c r="AN1596" s="4" t="s">
        <v>1</v>
      </c>
      <c r="AO1596" s="4" t="s">
        <v>1</v>
      </c>
      <c r="AP1596" s="4" t="s">
        <v>1</v>
      </c>
      <c r="AQ1596" s="4">
        <v>0</v>
      </c>
    </row>
    <row r="1597" spans="1:43" x14ac:dyDescent="0.25">
      <c r="A1597" s="2" t="s">
        <v>625</v>
      </c>
      <c r="B1597" s="47">
        <v>44400</v>
      </c>
      <c r="C1597" s="2" t="s">
        <v>27</v>
      </c>
      <c r="D1597" s="2" t="s">
        <v>49</v>
      </c>
      <c r="E1597" s="2" t="s">
        <v>221</v>
      </c>
      <c r="F1597" s="2" t="s">
        <v>4255</v>
      </c>
      <c r="G1597" s="2" t="s">
        <v>3</v>
      </c>
      <c r="H1597" s="2" t="s">
        <v>4257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2</v>
      </c>
      <c r="P1597" s="2" t="s">
        <v>1</v>
      </c>
      <c r="Q1597" s="1">
        <v>1711691119.5299997</v>
      </c>
      <c r="R1597" s="1">
        <v>0</v>
      </c>
      <c r="S1597" s="1">
        <v>1188822722.9399998</v>
      </c>
      <c r="T1597" s="1">
        <v>0</v>
      </c>
      <c r="U1597" s="2" t="s">
        <v>0</v>
      </c>
      <c r="V1597" s="1">
        <v>0</v>
      </c>
      <c r="W1597" s="1">
        <v>450748617.75</v>
      </c>
      <c r="X1597" s="2" t="s">
        <v>0</v>
      </c>
      <c r="Y1597" s="1">
        <v>72119778.840000004</v>
      </c>
      <c r="Z1597" s="3">
        <v>0</v>
      </c>
      <c r="AA1597" s="3" t="s">
        <v>0</v>
      </c>
      <c r="AB1597" s="3">
        <v>0</v>
      </c>
      <c r="AC1597" s="3">
        <v>0</v>
      </c>
      <c r="AD1597" s="3" t="s">
        <v>0</v>
      </c>
      <c r="AE1597" s="3">
        <v>0</v>
      </c>
      <c r="AF1597" s="4">
        <v>0</v>
      </c>
      <c r="AG1597" s="4" t="s">
        <v>0</v>
      </c>
      <c r="AH1597" s="4">
        <v>0</v>
      </c>
      <c r="AI1597" s="4">
        <v>0</v>
      </c>
      <c r="AJ1597" s="4" t="s">
        <v>0</v>
      </c>
      <c r="AK1597" s="4">
        <v>0</v>
      </c>
      <c r="AL1597" s="4">
        <v>0</v>
      </c>
      <c r="AM1597" s="4" t="s">
        <v>1</v>
      </c>
      <c r="AN1597" s="4" t="s">
        <v>1</v>
      </c>
      <c r="AO1597" s="4" t="s">
        <v>1</v>
      </c>
      <c r="AP1597" s="4" t="s">
        <v>1</v>
      </c>
      <c r="AQ1597" s="4">
        <v>0</v>
      </c>
    </row>
    <row r="1598" spans="1:43" x14ac:dyDescent="0.25">
      <c r="A1598" s="2" t="s">
        <v>626</v>
      </c>
      <c r="B1598" s="47">
        <v>44400</v>
      </c>
      <c r="C1598" s="2" t="s">
        <v>6</v>
      </c>
      <c r="D1598" s="2" t="s">
        <v>49</v>
      </c>
      <c r="E1598" s="2" t="s">
        <v>230</v>
      </c>
      <c r="F1598" s="2" t="s">
        <v>1304</v>
      </c>
      <c r="G1598" s="2" t="s">
        <v>3</v>
      </c>
      <c r="H1598" s="2" t="s">
        <v>4258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4259</v>
      </c>
      <c r="P1598" s="2" t="s">
        <v>4260</v>
      </c>
      <c r="Q1598" s="1">
        <v>64317240</v>
      </c>
      <c r="R1598" s="1">
        <v>0</v>
      </c>
      <c r="S1598" s="1">
        <v>51491700</v>
      </c>
      <c r="T1598" s="1">
        <v>11056500</v>
      </c>
      <c r="U1598" s="2" t="s">
        <v>9</v>
      </c>
      <c r="V1598" s="1">
        <v>1769040</v>
      </c>
      <c r="W1598" s="1">
        <v>0</v>
      </c>
      <c r="X1598" s="2" t="s">
        <v>0</v>
      </c>
      <c r="Y1598" s="1">
        <v>0</v>
      </c>
      <c r="Z1598" s="3">
        <v>0</v>
      </c>
      <c r="AA1598" s="3" t="s">
        <v>0</v>
      </c>
      <c r="AB1598" s="3">
        <v>0</v>
      </c>
      <c r="AC1598" s="3">
        <v>0</v>
      </c>
      <c r="AD1598" s="3" t="s">
        <v>0</v>
      </c>
      <c r="AE1598" s="3">
        <v>0</v>
      </c>
      <c r="AF1598" s="4">
        <v>0</v>
      </c>
      <c r="AG1598" s="4" t="s">
        <v>0</v>
      </c>
      <c r="AH1598" s="4">
        <v>0</v>
      </c>
      <c r="AI1598" s="4">
        <v>0</v>
      </c>
      <c r="AJ1598" s="4" t="s">
        <v>0</v>
      </c>
      <c r="AK1598" s="4">
        <v>0</v>
      </c>
      <c r="AL1598" s="4">
        <v>0</v>
      </c>
      <c r="AM1598" s="4" t="s">
        <v>1</v>
      </c>
      <c r="AN1598" s="4" t="s">
        <v>1</v>
      </c>
      <c r="AO1598" s="4" t="s">
        <v>1</v>
      </c>
      <c r="AP1598" s="4" t="s">
        <v>1</v>
      </c>
      <c r="AQ1598" s="4">
        <v>0</v>
      </c>
    </row>
    <row r="1599" spans="1:43" x14ac:dyDescent="0.25">
      <c r="A1599" s="2" t="s">
        <v>627</v>
      </c>
      <c r="B1599" s="47">
        <v>44400</v>
      </c>
      <c r="C1599" s="2" t="s">
        <v>6</v>
      </c>
      <c r="D1599" s="2" t="s">
        <v>49</v>
      </c>
      <c r="E1599" s="2" t="s">
        <v>230</v>
      </c>
      <c r="F1599" s="2" t="s">
        <v>1304</v>
      </c>
      <c r="G1599" s="2" t="s">
        <v>13</v>
      </c>
      <c r="H1599" s="2" t="s">
        <v>1</v>
      </c>
      <c r="I1599" s="1" t="s">
        <v>4261</v>
      </c>
      <c r="J1599" s="1" t="s">
        <v>1</v>
      </c>
      <c r="K1599" s="1" t="s">
        <v>4262</v>
      </c>
      <c r="L1599" s="1" t="s">
        <v>4085</v>
      </c>
      <c r="M1599" s="1">
        <v>27074586</v>
      </c>
      <c r="N1599" s="2" t="s">
        <v>12</v>
      </c>
      <c r="O1599" s="2" t="s">
        <v>4263</v>
      </c>
      <c r="P1599" s="2" t="s">
        <v>4264</v>
      </c>
      <c r="Q1599" s="1">
        <v>-6737500</v>
      </c>
      <c r="R1599" s="1">
        <v>0</v>
      </c>
      <c r="S1599" s="1">
        <v>-6737500</v>
      </c>
      <c r="T1599" s="1">
        <v>0</v>
      </c>
      <c r="U1599" s="2" t="s">
        <v>0</v>
      </c>
      <c r="V1599" s="1">
        <v>0</v>
      </c>
      <c r="W1599" s="1">
        <v>0</v>
      </c>
      <c r="X1599" s="2" t="s">
        <v>0</v>
      </c>
      <c r="Y1599" s="1">
        <v>0</v>
      </c>
      <c r="Z1599" s="3">
        <v>0</v>
      </c>
      <c r="AA1599" s="3" t="s">
        <v>0</v>
      </c>
      <c r="AB1599" s="3">
        <v>0</v>
      </c>
      <c r="AC1599" s="3">
        <v>0</v>
      </c>
      <c r="AD1599" s="3" t="s">
        <v>0</v>
      </c>
      <c r="AE1599" s="3">
        <v>0</v>
      </c>
      <c r="AF1599" s="4">
        <v>0</v>
      </c>
      <c r="AG1599" s="4" t="s">
        <v>0</v>
      </c>
      <c r="AH1599" s="4">
        <v>0</v>
      </c>
      <c r="AI1599" s="4">
        <v>0</v>
      </c>
      <c r="AJ1599" s="4" t="s">
        <v>0</v>
      </c>
      <c r="AK1599" s="4">
        <v>0</v>
      </c>
      <c r="AL1599" s="4">
        <v>0</v>
      </c>
      <c r="AM1599" s="4" t="s">
        <v>1</v>
      </c>
      <c r="AN1599" s="4" t="s">
        <v>1</v>
      </c>
      <c r="AO1599" s="4" t="s">
        <v>1</v>
      </c>
      <c r="AP1599" s="4" t="s">
        <v>1</v>
      </c>
      <c r="AQ1599" s="4">
        <v>0</v>
      </c>
    </row>
    <row r="1600" spans="1:43" x14ac:dyDescent="0.25">
      <c r="A1600" s="2" t="s">
        <v>628</v>
      </c>
      <c r="B1600" s="47">
        <v>44400</v>
      </c>
      <c r="C1600" s="2" t="s">
        <v>6</v>
      </c>
      <c r="D1600" s="2" t="s">
        <v>49</v>
      </c>
      <c r="E1600" s="2" t="s">
        <v>230</v>
      </c>
      <c r="F1600" s="2" t="s">
        <v>1304</v>
      </c>
      <c r="G1600" s="2" t="s">
        <v>3</v>
      </c>
      <c r="H1600" s="2" t="s">
        <v>4265</v>
      </c>
      <c r="I1600" s="1" t="s">
        <v>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2</v>
      </c>
      <c r="P1600" s="2" t="s">
        <v>1</v>
      </c>
      <c r="Q1600" s="1">
        <v>480036927.5</v>
      </c>
      <c r="R1600" s="1">
        <v>0</v>
      </c>
      <c r="S1600" s="1">
        <v>362467447.5</v>
      </c>
      <c r="T1600" s="1">
        <v>0</v>
      </c>
      <c r="U1600" s="2" t="s">
        <v>0</v>
      </c>
      <c r="V1600" s="1">
        <v>0</v>
      </c>
      <c r="W1600" s="1">
        <v>101353000</v>
      </c>
      <c r="X1600" s="2" t="s">
        <v>0</v>
      </c>
      <c r="Y1600" s="1">
        <v>16216480</v>
      </c>
      <c r="Z1600" s="3">
        <v>0</v>
      </c>
      <c r="AA1600" s="3" t="s">
        <v>0</v>
      </c>
      <c r="AB1600" s="3">
        <v>0</v>
      </c>
      <c r="AC1600" s="3">
        <v>0</v>
      </c>
      <c r="AD1600" s="3" t="s">
        <v>0</v>
      </c>
      <c r="AE1600" s="3">
        <v>0</v>
      </c>
      <c r="AF1600" s="4">
        <v>0</v>
      </c>
      <c r="AG1600" s="4" t="s">
        <v>0</v>
      </c>
      <c r="AH1600" s="4">
        <v>0</v>
      </c>
      <c r="AI1600" s="4">
        <v>0</v>
      </c>
      <c r="AJ1600" s="4" t="s">
        <v>0</v>
      </c>
      <c r="AK1600" s="4">
        <v>0</v>
      </c>
      <c r="AL1600" s="4">
        <v>0</v>
      </c>
      <c r="AM1600" s="4" t="s">
        <v>1</v>
      </c>
      <c r="AN1600" s="4" t="s">
        <v>1</v>
      </c>
      <c r="AO1600" s="4" t="s">
        <v>1</v>
      </c>
      <c r="AP1600" s="4" t="s">
        <v>1</v>
      </c>
      <c r="AQ1600" s="4">
        <v>0</v>
      </c>
    </row>
    <row r="1601" spans="1:43" x14ac:dyDescent="0.25">
      <c r="A1601" s="2" t="s">
        <v>629</v>
      </c>
      <c r="B1601" s="47">
        <v>44400</v>
      </c>
      <c r="C1601" s="2" t="s">
        <v>6</v>
      </c>
      <c r="D1601" s="2" t="s">
        <v>49</v>
      </c>
      <c r="E1601" s="2" t="s">
        <v>230</v>
      </c>
      <c r="F1601" s="2" t="s">
        <v>1304</v>
      </c>
      <c r="G1601" s="2" t="s">
        <v>3</v>
      </c>
      <c r="H1601" s="2" t="s">
        <v>4266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</v>
      </c>
      <c r="P1601" s="2" t="s">
        <v>1</v>
      </c>
      <c r="Q1601" s="1">
        <v>2800972762.04</v>
      </c>
      <c r="R1601" s="1">
        <v>0</v>
      </c>
      <c r="S1601" s="1">
        <v>1812937650.5</v>
      </c>
      <c r="T1601" s="1">
        <v>0</v>
      </c>
      <c r="U1601" s="2" t="s">
        <v>0</v>
      </c>
      <c r="V1601" s="1">
        <v>0</v>
      </c>
      <c r="W1601" s="1">
        <v>851754406.5</v>
      </c>
      <c r="X1601" s="2" t="s">
        <v>9</v>
      </c>
      <c r="Y1601" s="1">
        <v>136280705.03999999</v>
      </c>
      <c r="Z1601" s="3">
        <v>0</v>
      </c>
      <c r="AA1601" s="3" t="s">
        <v>0</v>
      </c>
      <c r="AB1601" s="3">
        <v>0</v>
      </c>
      <c r="AC1601" s="3">
        <v>0</v>
      </c>
      <c r="AD1601" s="3" t="s">
        <v>0</v>
      </c>
      <c r="AE1601" s="3">
        <v>0</v>
      </c>
      <c r="AF1601" s="4">
        <v>0</v>
      </c>
      <c r="AG1601" s="4" t="s">
        <v>0</v>
      </c>
      <c r="AH1601" s="4">
        <v>0</v>
      </c>
      <c r="AI1601" s="4">
        <v>0</v>
      </c>
      <c r="AJ1601" s="4" t="s">
        <v>0</v>
      </c>
      <c r="AK1601" s="4">
        <v>0</v>
      </c>
      <c r="AL1601" s="4">
        <v>0</v>
      </c>
      <c r="AM1601" s="4" t="s">
        <v>1</v>
      </c>
      <c r="AN1601" s="4" t="s">
        <v>1</v>
      </c>
      <c r="AO1601" s="4" t="s">
        <v>1</v>
      </c>
      <c r="AP1601" s="4" t="s">
        <v>1</v>
      </c>
      <c r="AQ1601" s="4">
        <v>0</v>
      </c>
    </row>
    <row r="1602" spans="1:43" x14ac:dyDescent="0.25">
      <c r="A1602" s="2" t="s">
        <v>630</v>
      </c>
      <c r="B1602" s="47">
        <v>44400</v>
      </c>
      <c r="C1602" s="2" t="s">
        <v>27</v>
      </c>
      <c r="D1602" s="2" t="s">
        <v>42</v>
      </c>
      <c r="E1602" s="2" t="s">
        <v>212</v>
      </c>
      <c r="F1602" s="2" t="s">
        <v>4267</v>
      </c>
      <c r="G1602" s="2" t="s">
        <v>13</v>
      </c>
      <c r="H1602" s="2" t="s">
        <v>1</v>
      </c>
      <c r="I1602" s="1" t="s">
        <v>4268</v>
      </c>
      <c r="J1602" s="1" t="s">
        <v>1</v>
      </c>
      <c r="K1602" s="1" t="s">
        <v>4269</v>
      </c>
      <c r="L1602" s="1" t="s">
        <v>4270</v>
      </c>
      <c r="M1602" s="1">
        <v>17575542</v>
      </c>
      <c r="N1602" s="2" t="s">
        <v>12</v>
      </c>
      <c r="O1602" s="2" t="s">
        <v>4271</v>
      </c>
      <c r="P1602" s="2" t="s">
        <v>4272</v>
      </c>
      <c r="Q1602" s="1">
        <v>-17575542</v>
      </c>
      <c r="R1602" s="1">
        <v>0</v>
      </c>
      <c r="S1602" s="1">
        <v>-4050000</v>
      </c>
      <c r="T1602" s="1">
        <v>0</v>
      </c>
      <c r="U1602" s="2" t="s">
        <v>0</v>
      </c>
      <c r="V1602" s="1">
        <v>0</v>
      </c>
      <c r="W1602" s="1">
        <v>-11659950</v>
      </c>
      <c r="X1602" s="2" t="s">
        <v>9</v>
      </c>
      <c r="Y1602" s="1">
        <v>-1865592</v>
      </c>
      <c r="Z1602" s="3">
        <v>0</v>
      </c>
      <c r="AA1602" s="3" t="s">
        <v>0</v>
      </c>
      <c r="AB1602" s="3">
        <v>0</v>
      </c>
      <c r="AC1602" s="3">
        <v>0</v>
      </c>
      <c r="AD1602" s="3" t="s">
        <v>0</v>
      </c>
      <c r="AE1602" s="3">
        <v>0</v>
      </c>
      <c r="AF1602" s="4">
        <v>0</v>
      </c>
      <c r="AG1602" s="4" t="s">
        <v>0</v>
      </c>
      <c r="AH1602" s="4">
        <v>0</v>
      </c>
      <c r="AI1602" s="4">
        <v>0</v>
      </c>
      <c r="AJ1602" s="4" t="s">
        <v>0</v>
      </c>
      <c r="AK1602" s="4">
        <v>0</v>
      </c>
      <c r="AL1602" s="4">
        <v>0</v>
      </c>
      <c r="AM1602" s="4" t="s">
        <v>1</v>
      </c>
      <c r="AN1602" s="4" t="s">
        <v>1</v>
      </c>
      <c r="AO1602" s="4" t="s">
        <v>1</v>
      </c>
      <c r="AP1602" s="4" t="s">
        <v>1</v>
      </c>
      <c r="AQ1602" s="4">
        <v>0</v>
      </c>
    </row>
    <row r="1603" spans="1:43" x14ac:dyDescent="0.25">
      <c r="A1603" s="2" t="s">
        <v>631</v>
      </c>
      <c r="B1603" s="47">
        <v>44400</v>
      </c>
      <c r="C1603" s="2" t="s">
        <v>27</v>
      </c>
      <c r="D1603" s="2" t="s">
        <v>42</v>
      </c>
      <c r="E1603" s="2" t="s">
        <v>212</v>
      </c>
      <c r="F1603" s="2" t="s">
        <v>3950</v>
      </c>
      <c r="G1603" s="2" t="s">
        <v>3</v>
      </c>
      <c r="H1603" s="2" t="s">
        <v>4273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2</v>
      </c>
      <c r="P1603" s="2" t="s">
        <v>1</v>
      </c>
      <c r="Q1603" s="1">
        <v>2023053467.23</v>
      </c>
      <c r="R1603" s="1">
        <v>0</v>
      </c>
      <c r="S1603" s="1">
        <v>1465648367.1500001</v>
      </c>
      <c r="T1603" s="1">
        <v>0</v>
      </c>
      <c r="U1603" s="2" t="s">
        <v>0</v>
      </c>
      <c r="V1603" s="1">
        <v>0</v>
      </c>
      <c r="W1603" s="1">
        <v>480521638</v>
      </c>
      <c r="X1603" s="2" t="s">
        <v>9</v>
      </c>
      <c r="Y1603" s="1">
        <v>76883462.079999998</v>
      </c>
      <c r="Z1603" s="3">
        <v>0</v>
      </c>
      <c r="AA1603" s="3" t="s">
        <v>0</v>
      </c>
      <c r="AB1603" s="3">
        <v>0</v>
      </c>
      <c r="AC1603" s="3">
        <v>0</v>
      </c>
      <c r="AD1603" s="3" t="s">
        <v>0</v>
      </c>
      <c r="AE1603" s="3">
        <v>0</v>
      </c>
      <c r="AF1603" s="4">
        <v>0</v>
      </c>
      <c r="AG1603" s="4" t="s">
        <v>0</v>
      </c>
      <c r="AH1603" s="4">
        <v>0</v>
      </c>
      <c r="AI1603" s="4">
        <v>0</v>
      </c>
      <c r="AJ1603" s="4" t="s">
        <v>0</v>
      </c>
      <c r="AK1603" s="4">
        <v>0</v>
      </c>
      <c r="AL1603" s="4">
        <v>0</v>
      </c>
      <c r="AM1603" s="4" t="s">
        <v>1</v>
      </c>
      <c r="AN1603" s="4" t="s">
        <v>1</v>
      </c>
      <c r="AO1603" s="4" t="s">
        <v>1</v>
      </c>
      <c r="AP1603" s="4" t="s">
        <v>1</v>
      </c>
      <c r="AQ1603" s="4">
        <v>0</v>
      </c>
    </row>
    <row r="1604" spans="1:43" x14ac:dyDescent="0.25">
      <c r="A1604" s="2" t="s">
        <v>632</v>
      </c>
      <c r="B1604" s="47">
        <v>44400</v>
      </c>
      <c r="C1604" s="2" t="s">
        <v>35</v>
      </c>
      <c r="D1604" s="2" t="s">
        <v>42</v>
      </c>
      <c r="E1604" s="2" t="s">
        <v>217</v>
      </c>
      <c r="F1604" s="2" t="s">
        <v>4274</v>
      </c>
      <c r="G1604" s="2" t="s">
        <v>3</v>
      </c>
      <c r="H1604" s="2" t="s">
        <v>4275</v>
      </c>
      <c r="I1604" s="1" t="s">
        <v>1</v>
      </c>
      <c r="J1604" s="1" t="s">
        <v>1</v>
      </c>
      <c r="K1604" s="1" t="s">
        <v>1</v>
      </c>
      <c r="L1604" s="1" t="s">
        <v>1</v>
      </c>
      <c r="M1604" s="1">
        <v>0</v>
      </c>
      <c r="N1604" s="2" t="s">
        <v>1</v>
      </c>
      <c r="O1604" s="2" t="s">
        <v>2</v>
      </c>
      <c r="P1604" s="2" t="s">
        <v>1</v>
      </c>
      <c r="Q1604" s="1">
        <v>1614972716.5999999</v>
      </c>
      <c r="R1604" s="1">
        <v>0</v>
      </c>
      <c r="S1604" s="1">
        <v>1482168339.48</v>
      </c>
      <c r="T1604" s="1">
        <v>0</v>
      </c>
      <c r="U1604" s="2" t="s">
        <v>0</v>
      </c>
      <c r="V1604" s="1">
        <v>0</v>
      </c>
      <c r="W1604" s="1">
        <v>114486532</v>
      </c>
      <c r="X1604" s="2" t="s">
        <v>0</v>
      </c>
      <c r="Y1604" s="1">
        <v>18317845.120000001</v>
      </c>
      <c r="Z1604" s="3">
        <v>0</v>
      </c>
      <c r="AA1604" s="3" t="s">
        <v>0</v>
      </c>
      <c r="AB1604" s="3">
        <v>0</v>
      </c>
      <c r="AC1604" s="3">
        <v>0</v>
      </c>
      <c r="AD1604" s="3" t="s">
        <v>0</v>
      </c>
      <c r="AE1604" s="3">
        <v>0</v>
      </c>
      <c r="AF1604" s="4">
        <v>0</v>
      </c>
      <c r="AG1604" s="4" t="s">
        <v>0</v>
      </c>
      <c r="AH1604" s="4">
        <v>0</v>
      </c>
      <c r="AI1604" s="4">
        <v>0</v>
      </c>
      <c r="AJ1604" s="4" t="s">
        <v>0</v>
      </c>
      <c r="AK1604" s="4">
        <v>0</v>
      </c>
      <c r="AL1604" s="4">
        <v>0</v>
      </c>
      <c r="AM1604" s="4" t="s">
        <v>1</v>
      </c>
      <c r="AN1604" s="4" t="s">
        <v>1</v>
      </c>
      <c r="AO1604" s="4" t="s">
        <v>1</v>
      </c>
      <c r="AP1604" s="4" t="s">
        <v>1</v>
      </c>
      <c r="AQ1604" s="4">
        <v>0</v>
      </c>
    </row>
    <row r="1605" spans="1:43" x14ac:dyDescent="0.25">
      <c r="A1605" s="2" t="s">
        <v>633</v>
      </c>
      <c r="B1605" s="47">
        <v>44400</v>
      </c>
      <c r="C1605" s="2" t="s">
        <v>6</v>
      </c>
      <c r="D1605" s="2" t="s">
        <v>42</v>
      </c>
      <c r="E1605" s="2" t="s">
        <v>219</v>
      </c>
      <c r="F1605" s="2" t="s">
        <v>1239</v>
      </c>
      <c r="G1605" s="2" t="s">
        <v>3</v>
      </c>
      <c r="H1605" s="2" t="s">
        <v>4276</v>
      </c>
      <c r="I1605" s="1" t="s">
        <v>1</v>
      </c>
      <c r="J1605" s="1" t="s">
        <v>1</v>
      </c>
      <c r="K1605" s="1" t="s">
        <v>1</v>
      </c>
      <c r="L1605" s="1" t="s">
        <v>1</v>
      </c>
      <c r="M1605" s="1">
        <v>0</v>
      </c>
      <c r="N1605" s="2" t="s">
        <v>1</v>
      </c>
      <c r="O1605" s="2" t="s">
        <v>4277</v>
      </c>
      <c r="P1605" s="2" t="s">
        <v>4278</v>
      </c>
      <c r="Q1605" s="1">
        <v>1417500000</v>
      </c>
      <c r="R1605" s="1">
        <v>0</v>
      </c>
      <c r="S1605" s="1">
        <v>1417500000</v>
      </c>
      <c r="T1605" s="1">
        <v>0</v>
      </c>
      <c r="U1605" s="2" t="s">
        <v>0</v>
      </c>
      <c r="V1605" s="1">
        <v>0</v>
      </c>
      <c r="W1605" s="1">
        <v>0</v>
      </c>
      <c r="X1605" s="2" t="s">
        <v>0</v>
      </c>
      <c r="Y1605" s="1">
        <v>0</v>
      </c>
      <c r="Z1605" s="3">
        <v>0</v>
      </c>
      <c r="AA1605" s="3" t="s">
        <v>0</v>
      </c>
      <c r="AB1605" s="3">
        <v>0</v>
      </c>
      <c r="AC1605" s="3">
        <v>0</v>
      </c>
      <c r="AD1605" s="3" t="s">
        <v>0</v>
      </c>
      <c r="AE1605" s="3">
        <v>0</v>
      </c>
      <c r="AF1605" s="4">
        <v>0</v>
      </c>
      <c r="AG1605" s="4" t="s">
        <v>0</v>
      </c>
      <c r="AH1605" s="4">
        <v>0</v>
      </c>
      <c r="AI1605" s="4">
        <v>0</v>
      </c>
      <c r="AJ1605" s="4" t="s">
        <v>0</v>
      </c>
      <c r="AK1605" s="4">
        <v>0</v>
      </c>
      <c r="AL1605" s="4">
        <v>0</v>
      </c>
      <c r="AM1605" s="4" t="s">
        <v>1</v>
      </c>
      <c r="AN1605" s="4" t="s">
        <v>1</v>
      </c>
      <c r="AO1605" s="4" t="s">
        <v>1</v>
      </c>
      <c r="AP1605" s="4" t="s">
        <v>1</v>
      </c>
      <c r="AQ1605" s="4">
        <v>0</v>
      </c>
    </row>
    <row r="1606" spans="1:43" x14ac:dyDescent="0.25">
      <c r="A1606" s="2" t="s">
        <v>634</v>
      </c>
      <c r="B1606" s="47">
        <v>44400</v>
      </c>
      <c r="C1606" s="2" t="s">
        <v>6</v>
      </c>
      <c r="D1606" s="2" t="s">
        <v>42</v>
      </c>
      <c r="E1606" s="2" t="s">
        <v>219</v>
      </c>
      <c r="F1606" s="2" t="s">
        <v>1239</v>
      </c>
      <c r="G1606" s="2" t="s">
        <v>3</v>
      </c>
      <c r="H1606" s="2" t="s">
        <v>4279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2</v>
      </c>
      <c r="P1606" s="2" t="s">
        <v>1</v>
      </c>
      <c r="Q1606" s="1">
        <v>49439185.5</v>
      </c>
      <c r="R1606" s="1">
        <v>0</v>
      </c>
      <c r="S1606" s="1">
        <v>43757737.5</v>
      </c>
      <c r="T1606" s="1">
        <v>0</v>
      </c>
      <c r="U1606" s="2" t="s">
        <v>0</v>
      </c>
      <c r="V1606" s="1">
        <v>0</v>
      </c>
      <c r="W1606" s="1">
        <v>4897800</v>
      </c>
      <c r="X1606" s="2" t="s">
        <v>9</v>
      </c>
      <c r="Y1606" s="1">
        <v>783648</v>
      </c>
      <c r="Z1606" s="3">
        <v>0</v>
      </c>
      <c r="AA1606" s="3" t="s">
        <v>0</v>
      </c>
      <c r="AB1606" s="3">
        <v>0</v>
      </c>
      <c r="AC1606" s="3">
        <v>0</v>
      </c>
      <c r="AD1606" s="3" t="s">
        <v>0</v>
      </c>
      <c r="AE1606" s="3">
        <v>0</v>
      </c>
      <c r="AF1606" s="4">
        <v>0</v>
      </c>
      <c r="AG1606" s="4" t="s">
        <v>0</v>
      </c>
      <c r="AH1606" s="4">
        <v>0</v>
      </c>
      <c r="AI1606" s="4">
        <v>0</v>
      </c>
      <c r="AJ1606" s="4" t="s">
        <v>0</v>
      </c>
      <c r="AK1606" s="4">
        <v>0</v>
      </c>
      <c r="AL1606" s="4">
        <v>0</v>
      </c>
      <c r="AM1606" s="4" t="s">
        <v>1</v>
      </c>
      <c r="AN1606" s="4" t="s">
        <v>1</v>
      </c>
      <c r="AO1606" s="4" t="s">
        <v>1</v>
      </c>
      <c r="AP1606" s="4" t="s">
        <v>1</v>
      </c>
      <c r="AQ1606" s="4">
        <v>0</v>
      </c>
    </row>
    <row r="1607" spans="1:43" x14ac:dyDescent="0.25">
      <c r="A1607" s="2" t="s">
        <v>635</v>
      </c>
      <c r="B1607" s="47">
        <v>44400</v>
      </c>
      <c r="C1607" s="2" t="s">
        <v>6</v>
      </c>
      <c r="D1607" s="2" t="s">
        <v>42</v>
      </c>
      <c r="E1607" s="2" t="s">
        <v>219</v>
      </c>
      <c r="F1607" s="2" t="s">
        <v>1239</v>
      </c>
      <c r="G1607" s="2" t="s">
        <v>3</v>
      </c>
      <c r="H1607" s="2" t="s">
        <v>4280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</v>
      </c>
      <c r="P1607" s="2" t="s">
        <v>1</v>
      </c>
      <c r="Q1607" s="1">
        <v>2643174163.6799998</v>
      </c>
      <c r="R1607" s="1">
        <v>0</v>
      </c>
      <c r="S1607" s="1">
        <v>1775256670.5</v>
      </c>
      <c r="T1607" s="1">
        <v>0</v>
      </c>
      <c r="U1607" s="2" t="s">
        <v>0</v>
      </c>
      <c r="V1607" s="1">
        <v>0</v>
      </c>
      <c r="W1607" s="1">
        <v>748204735.5</v>
      </c>
      <c r="X1607" s="2" t="s">
        <v>0</v>
      </c>
      <c r="Y1607" s="1">
        <v>119712757.68000001</v>
      </c>
      <c r="Z1607" s="3">
        <v>0</v>
      </c>
      <c r="AA1607" s="3" t="s">
        <v>0</v>
      </c>
      <c r="AB1607" s="3">
        <v>0</v>
      </c>
      <c r="AC1607" s="3">
        <v>0</v>
      </c>
      <c r="AD1607" s="3" t="s">
        <v>0</v>
      </c>
      <c r="AE1607" s="3">
        <v>0</v>
      </c>
      <c r="AF1607" s="4">
        <v>0</v>
      </c>
      <c r="AG1607" s="4" t="s">
        <v>0</v>
      </c>
      <c r="AH1607" s="4">
        <v>0</v>
      </c>
      <c r="AI1607" s="4">
        <v>0</v>
      </c>
      <c r="AJ1607" s="4" t="s">
        <v>0</v>
      </c>
      <c r="AK1607" s="4">
        <v>0</v>
      </c>
      <c r="AL1607" s="4">
        <v>0</v>
      </c>
      <c r="AM1607" s="4" t="s">
        <v>1</v>
      </c>
      <c r="AN1607" s="4" t="s">
        <v>1</v>
      </c>
      <c r="AO1607" s="4" t="s">
        <v>1</v>
      </c>
      <c r="AP1607" s="4" t="s">
        <v>1</v>
      </c>
      <c r="AQ1607" s="4">
        <v>0</v>
      </c>
    </row>
    <row r="1608" spans="1:43" x14ac:dyDescent="0.25">
      <c r="A1608" s="2" t="s">
        <v>636</v>
      </c>
      <c r="B1608" s="47">
        <v>44400</v>
      </c>
      <c r="C1608" s="2" t="s">
        <v>6</v>
      </c>
      <c r="D1608" s="2" t="s">
        <v>42</v>
      </c>
      <c r="E1608" s="2" t="s">
        <v>1495</v>
      </c>
      <c r="F1608" s="2" t="s">
        <v>4281</v>
      </c>
      <c r="G1608" s="2" t="s">
        <v>906</v>
      </c>
      <c r="H1608" s="2" t="s">
        <v>3862</v>
      </c>
      <c r="I1608" s="1"/>
      <c r="J1608" s="1"/>
      <c r="K1608" s="1"/>
      <c r="L1608" s="1"/>
      <c r="M1608" s="1">
        <v>0</v>
      </c>
      <c r="N1608" s="2"/>
      <c r="O1608" s="2" t="s">
        <v>2</v>
      </c>
      <c r="P1608" s="2"/>
      <c r="Q1608" s="1">
        <v>695283152</v>
      </c>
      <c r="R1608" s="1">
        <v>0</v>
      </c>
      <c r="S1608" s="1">
        <v>695283152</v>
      </c>
      <c r="T1608" s="1">
        <v>0</v>
      </c>
      <c r="U1608" s="2" t="s">
        <v>0</v>
      </c>
      <c r="V1608" s="1">
        <v>0</v>
      </c>
      <c r="W1608" s="1">
        <v>0</v>
      </c>
      <c r="X1608" s="2" t="s">
        <v>0</v>
      </c>
      <c r="Y1608" s="1">
        <v>0</v>
      </c>
      <c r="Z1608" s="3">
        <v>0</v>
      </c>
      <c r="AA1608" s="3" t="s">
        <v>0</v>
      </c>
      <c r="AB1608" s="3">
        <v>0</v>
      </c>
      <c r="AC1608" s="3">
        <v>0</v>
      </c>
      <c r="AD1608" s="3" t="s">
        <v>0</v>
      </c>
      <c r="AE1608" s="3">
        <v>0</v>
      </c>
      <c r="AF1608" s="4">
        <v>0</v>
      </c>
      <c r="AG1608" s="4" t="s">
        <v>0</v>
      </c>
      <c r="AH1608" s="4">
        <v>0</v>
      </c>
      <c r="AI1608" s="4">
        <v>0</v>
      </c>
      <c r="AJ1608" s="4" t="s">
        <v>0</v>
      </c>
      <c r="AK1608" s="4">
        <v>0</v>
      </c>
      <c r="AL1608" s="4">
        <v>0</v>
      </c>
      <c r="AP1608" s="4">
        <v>0</v>
      </c>
      <c r="AQ1608" s="4">
        <v>0</v>
      </c>
    </row>
    <row r="1609" spans="1:43" x14ac:dyDescent="0.25">
      <c r="A1609" s="2" t="s">
        <v>637</v>
      </c>
      <c r="B1609" s="47">
        <v>44400</v>
      </c>
      <c r="C1609" s="2" t="s">
        <v>6</v>
      </c>
      <c r="D1609" s="2" t="s">
        <v>42</v>
      </c>
      <c r="E1609" s="2" t="s">
        <v>215</v>
      </c>
      <c r="F1609" s="2" t="s">
        <v>1910</v>
      </c>
      <c r="G1609" s="2" t="s">
        <v>3</v>
      </c>
      <c r="H1609" s="2" t="s">
        <v>4282</v>
      </c>
      <c r="I1609" s="1"/>
      <c r="J1609" s="1"/>
      <c r="K1609" s="1"/>
      <c r="L1609" s="1"/>
      <c r="M1609" s="1">
        <v>0</v>
      </c>
      <c r="N1609" s="2"/>
      <c r="O1609" s="2" t="s">
        <v>2</v>
      </c>
      <c r="P1609" s="2"/>
      <c r="Q1609" s="1">
        <v>1849690503.0036001</v>
      </c>
      <c r="R1609" s="1">
        <v>0</v>
      </c>
      <c r="S1609" s="1">
        <v>1827415503</v>
      </c>
      <c r="T1609" s="1">
        <v>0</v>
      </c>
      <c r="U1609" s="2" t="s">
        <v>0</v>
      </c>
      <c r="V1609" s="1">
        <v>0</v>
      </c>
      <c r="W1609" s="1">
        <v>19202586.210000001</v>
      </c>
      <c r="X1609" s="2" t="s">
        <v>0</v>
      </c>
      <c r="Y1609" s="1">
        <v>3072413.7936</v>
      </c>
      <c r="Z1609" s="3">
        <v>0</v>
      </c>
      <c r="AA1609" s="3" t="s">
        <v>0</v>
      </c>
      <c r="AB1609" s="3">
        <v>0</v>
      </c>
      <c r="AC1609" s="3">
        <v>0</v>
      </c>
      <c r="AD1609" s="3" t="s">
        <v>0</v>
      </c>
      <c r="AE1609" s="3">
        <v>0</v>
      </c>
      <c r="AF1609" s="4">
        <v>0</v>
      </c>
      <c r="AG1609" s="4" t="s">
        <v>0</v>
      </c>
      <c r="AH1609" s="4">
        <v>0</v>
      </c>
      <c r="AI1609" s="4">
        <v>0</v>
      </c>
      <c r="AJ1609" s="4" t="s">
        <v>0</v>
      </c>
      <c r="AK1609" s="4">
        <v>0</v>
      </c>
      <c r="AL1609" s="4">
        <v>0</v>
      </c>
      <c r="AP1609" s="4">
        <v>0</v>
      </c>
      <c r="AQ1609" s="4">
        <v>0</v>
      </c>
    </row>
    <row r="1610" spans="1:43" x14ac:dyDescent="0.25">
      <c r="A1610" s="2" t="s">
        <v>638</v>
      </c>
      <c r="B1610" s="47">
        <v>44400</v>
      </c>
      <c r="C1610" s="2" t="s">
        <v>27</v>
      </c>
      <c r="D1610" s="2" t="s">
        <v>38</v>
      </c>
      <c r="E1610" s="2" t="s">
        <v>4</v>
      </c>
      <c r="F1610" s="2" t="s">
        <v>2967</v>
      </c>
      <c r="G1610" s="2" t="s">
        <v>3</v>
      </c>
      <c r="H1610" s="2" t="s">
        <v>4283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911</v>
      </c>
      <c r="P1610" s="2" t="s">
        <v>912</v>
      </c>
      <c r="Q1610" s="1">
        <v>16716436</v>
      </c>
      <c r="R1610" s="1">
        <v>0</v>
      </c>
      <c r="S1610" s="1">
        <v>13239916</v>
      </c>
      <c r="T1610" s="1">
        <v>2997000</v>
      </c>
      <c r="U1610" s="2" t="s">
        <v>9</v>
      </c>
      <c r="V1610" s="1">
        <v>479520</v>
      </c>
      <c r="W1610" s="1">
        <v>0</v>
      </c>
      <c r="X1610" s="2" t="s">
        <v>0</v>
      </c>
      <c r="Y1610" s="1">
        <v>0</v>
      </c>
      <c r="Z1610" s="3">
        <v>0</v>
      </c>
      <c r="AA1610" s="3" t="s">
        <v>0</v>
      </c>
      <c r="AB1610" s="3">
        <v>0</v>
      </c>
      <c r="AC1610" s="3">
        <v>0</v>
      </c>
      <c r="AD1610" s="3" t="s">
        <v>0</v>
      </c>
      <c r="AE1610" s="3">
        <v>0</v>
      </c>
      <c r="AF1610" s="4">
        <v>0</v>
      </c>
      <c r="AG1610" s="4" t="s">
        <v>0</v>
      </c>
      <c r="AH1610" s="4">
        <v>0</v>
      </c>
      <c r="AI1610" s="4">
        <v>0</v>
      </c>
      <c r="AJ1610" s="4" t="s">
        <v>0</v>
      </c>
      <c r="AK1610" s="4">
        <v>0</v>
      </c>
      <c r="AL1610" s="4">
        <v>0</v>
      </c>
      <c r="AM1610" s="4" t="s">
        <v>1</v>
      </c>
      <c r="AN1610" s="4" t="s">
        <v>1</v>
      </c>
      <c r="AO1610" s="4" t="s">
        <v>1</v>
      </c>
      <c r="AP1610" s="4" t="s">
        <v>1</v>
      </c>
      <c r="AQ1610" s="4">
        <v>0</v>
      </c>
    </row>
    <row r="1611" spans="1:43" x14ac:dyDescent="0.25">
      <c r="A1611" s="2" t="s">
        <v>639</v>
      </c>
      <c r="B1611" s="47">
        <v>44400</v>
      </c>
      <c r="C1611" s="2" t="s">
        <v>27</v>
      </c>
      <c r="D1611" s="2" t="s">
        <v>38</v>
      </c>
      <c r="E1611" s="2" t="s">
        <v>4</v>
      </c>
      <c r="F1611" s="2" t="s">
        <v>2975</v>
      </c>
      <c r="G1611" s="2" t="s">
        <v>3</v>
      </c>
      <c r="H1611" s="2" t="s">
        <v>4284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2</v>
      </c>
      <c r="P1611" s="2" t="s">
        <v>1</v>
      </c>
      <c r="Q1611" s="1">
        <v>790942019.28000009</v>
      </c>
      <c r="R1611" s="1">
        <v>0</v>
      </c>
      <c r="S1611" s="1">
        <v>568240235.92000008</v>
      </c>
      <c r="T1611" s="1">
        <v>0</v>
      </c>
      <c r="U1611" s="2" t="s">
        <v>0</v>
      </c>
      <c r="V1611" s="1">
        <v>0</v>
      </c>
      <c r="W1611" s="1">
        <v>191984296</v>
      </c>
      <c r="X1611" s="2" t="s">
        <v>9</v>
      </c>
      <c r="Y1611" s="1">
        <v>30717487.359999999</v>
      </c>
      <c r="Z1611" s="3">
        <v>0</v>
      </c>
      <c r="AA1611" s="3" t="s">
        <v>0</v>
      </c>
      <c r="AB1611" s="3">
        <v>0</v>
      </c>
      <c r="AC1611" s="3">
        <v>0</v>
      </c>
      <c r="AD1611" s="3" t="s">
        <v>0</v>
      </c>
      <c r="AE1611" s="3">
        <v>0</v>
      </c>
      <c r="AF1611" s="4">
        <v>0</v>
      </c>
      <c r="AG1611" s="4" t="s">
        <v>0</v>
      </c>
      <c r="AH1611" s="4">
        <v>0</v>
      </c>
      <c r="AI1611" s="4">
        <v>0</v>
      </c>
      <c r="AJ1611" s="4" t="s">
        <v>0</v>
      </c>
      <c r="AK1611" s="4">
        <v>0</v>
      </c>
      <c r="AL1611" s="4">
        <v>0</v>
      </c>
      <c r="AM1611" s="4" t="s">
        <v>1</v>
      </c>
      <c r="AN1611" s="4" t="s">
        <v>1</v>
      </c>
      <c r="AO1611" s="4" t="s">
        <v>1</v>
      </c>
      <c r="AP1611" s="4" t="s">
        <v>1</v>
      </c>
      <c r="AQ1611" s="4">
        <v>0</v>
      </c>
    </row>
    <row r="1612" spans="1:43" x14ac:dyDescent="0.25">
      <c r="A1612" s="2" t="s">
        <v>640</v>
      </c>
      <c r="B1612" s="47">
        <v>44400</v>
      </c>
      <c r="C1612" s="2" t="s">
        <v>27</v>
      </c>
      <c r="D1612" s="2" t="s">
        <v>38</v>
      </c>
      <c r="E1612" s="2" t="s">
        <v>4</v>
      </c>
      <c r="F1612" s="2" t="s">
        <v>2975</v>
      </c>
      <c r="G1612" s="2" t="s">
        <v>3</v>
      </c>
      <c r="H1612" s="2" t="s">
        <v>4285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1">
        <v>1850775520.8400002</v>
      </c>
      <c r="R1612" s="1">
        <v>0</v>
      </c>
      <c r="S1612" s="1">
        <v>1421539274.3200002</v>
      </c>
      <c r="T1612" s="1">
        <v>0</v>
      </c>
      <c r="U1612" s="2" t="s">
        <v>0</v>
      </c>
      <c r="V1612" s="1">
        <v>0</v>
      </c>
      <c r="W1612" s="1">
        <v>370031247</v>
      </c>
      <c r="X1612" s="2" t="s">
        <v>9</v>
      </c>
      <c r="Y1612" s="1">
        <v>59204999.520000003</v>
      </c>
      <c r="Z1612" s="3">
        <v>0</v>
      </c>
      <c r="AA1612" s="3" t="s">
        <v>0</v>
      </c>
      <c r="AB1612" s="3">
        <v>0</v>
      </c>
      <c r="AC1612" s="3">
        <v>0</v>
      </c>
      <c r="AD1612" s="3" t="s">
        <v>0</v>
      </c>
      <c r="AE1612" s="3">
        <v>0</v>
      </c>
      <c r="AF1612" s="4">
        <v>0</v>
      </c>
      <c r="AG1612" s="4" t="s">
        <v>0</v>
      </c>
      <c r="AH1612" s="4">
        <v>0</v>
      </c>
      <c r="AI1612" s="4">
        <v>0</v>
      </c>
      <c r="AJ1612" s="4" t="s">
        <v>0</v>
      </c>
      <c r="AK1612" s="4">
        <v>0</v>
      </c>
      <c r="AL1612" s="4">
        <v>0</v>
      </c>
      <c r="AM1612" s="4" t="s">
        <v>1</v>
      </c>
      <c r="AN1612" s="4" t="s">
        <v>1</v>
      </c>
      <c r="AO1612" s="4" t="s">
        <v>1</v>
      </c>
      <c r="AP1612" s="4" t="s">
        <v>1</v>
      </c>
      <c r="AQ1612" s="4">
        <v>0</v>
      </c>
    </row>
    <row r="1613" spans="1:43" x14ac:dyDescent="0.25">
      <c r="A1613" s="2" t="s">
        <v>641</v>
      </c>
      <c r="B1613" s="47">
        <v>44400</v>
      </c>
      <c r="C1613" s="2" t="s">
        <v>35</v>
      </c>
      <c r="D1613" s="2" t="s">
        <v>38</v>
      </c>
      <c r="E1613" s="2" t="s">
        <v>208</v>
      </c>
      <c r="F1613" s="2" t="s">
        <v>2217</v>
      </c>
      <c r="G1613" s="2" t="s">
        <v>3</v>
      </c>
      <c r="H1613" s="2" t="s">
        <v>4286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2</v>
      </c>
      <c r="P1613" s="2" t="s">
        <v>1</v>
      </c>
      <c r="Q1613" s="1">
        <v>1375354926.3499999</v>
      </c>
      <c r="R1613" s="1">
        <v>0</v>
      </c>
      <c r="S1613" s="1">
        <v>1238680104.25</v>
      </c>
      <c r="T1613" s="1">
        <v>0</v>
      </c>
      <c r="U1613" s="2" t="s">
        <v>0</v>
      </c>
      <c r="V1613" s="1">
        <v>0</v>
      </c>
      <c r="W1613" s="1">
        <v>117823122.5</v>
      </c>
      <c r="X1613" s="2" t="s">
        <v>0</v>
      </c>
      <c r="Y1613" s="1">
        <v>18851699.600000001</v>
      </c>
      <c r="Z1613" s="3">
        <v>0</v>
      </c>
      <c r="AA1613" s="3" t="s">
        <v>0</v>
      </c>
      <c r="AB1613" s="3">
        <v>0</v>
      </c>
      <c r="AC1613" s="3">
        <v>0</v>
      </c>
      <c r="AD1613" s="3" t="s">
        <v>0</v>
      </c>
      <c r="AE1613" s="3">
        <v>0</v>
      </c>
      <c r="AF1613" s="4">
        <v>0</v>
      </c>
      <c r="AG1613" s="4" t="s">
        <v>0</v>
      </c>
      <c r="AH1613" s="4">
        <v>0</v>
      </c>
      <c r="AI1613" s="4">
        <v>0</v>
      </c>
      <c r="AJ1613" s="4" t="s">
        <v>0</v>
      </c>
      <c r="AK1613" s="4">
        <v>0</v>
      </c>
      <c r="AL1613" s="4">
        <v>0</v>
      </c>
      <c r="AM1613" s="4" t="s">
        <v>1</v>
      </c>
      <c r="AN1613" s="4" t="s">
        <v>1</v>
      </c>
      <c r="AO1613" s="4" t="s">
        <v>1</v>
      </c>
      <c r="AP1613" s="4" t="s">
        <v>1</v>
      </c>
      <c r="AQ1613" s="4">
        <v>0</v>
      </c>
    </row>
    <row r="1614" spans="1:43" x14ac:dyDescent="0.25">
      <c r="A1614" s="2" t="s">
        <v>642</v>
      </c>
      <c r="B1614" s="47">
        <v>44400</v>
      </c>
      <c r="C1614" s="2" t="s">
        <v>6</v>
      </c>
      <c r="D1614" s="2" t="s">
        <v>38</v>
      </c>
      <c r="E1614" s="2" t="s">
        <v>210</v>
      </c>
      <c r="F1614" s="2" t="s">
        <v>4216</v>
      </c>
      <c r="G1614" s="2" t="s">
        <v>3</v>
      </c>
      <c r="H1614" s="2" t="s">
        <v>4287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</v>
      </c>
      <c r="P1614" s="2" t="s">
        <v>1</v>
      </c>
      <c r="Q1614" s="1">
        <v>4071969729.5500002</v>
      </c>
      <c r="R1614" s="1">
        <v>0</v>
      </c>
      <c r="S1614" s="1">
        <v>2860596912.5</v>
      </c>
      <c r="T1614" s="1">
        <v>0</v>
      </c>
      <c r="U1614" s="2" t="s">
        <v>0</v>
      </c>
      <c r="V1614" s="1">
        <v>0</v>
      </c>
      <c r="W1614" s="1">
        <v>1044286911.25</v>
      </c>
      <c r="X1614" s="2" t="s">
        <v>9</v>
      </c>
      <c r="Y1614" s="1">
        <v>167085905.80000001</v>
      </c>
      <c r="Z1614" s="3">
        <v>0</v>
      </c>
      <c r="AA1614" s="3" t="s">
        <v>0</v>
      </c>
      <c r="AB1614" s="3">
        <v>0</v>
      </c>
      <c r="AC1614" s="3">
        <v>0</v>
      </c>
      <c r="AD1614" s="3" t="s">
        <v>0</v>
      </c>
      <c r="AE1614" s="3">
        <v>0</v>
      </c>
      <c r="AF1614" s="4">
        <v>0</v>
      </c>
      <c r="AG1614" s="4" t="s">
        <v>0</v>
      </c>
      <c r="AH1614" s="4">
        <v>0</v>
      </c>
      <c r="AI1614" s="4">
        <v>0</v>
      </c>
      <c r="AJ1614" s="4" t="s">
        <v>0</v>
      </c>
      <c r="AK1614" s="4">
        <v>0</v>
      </c>
      <c r="AL1614" s="4">
        <v>0</v>
      </c>
      <c r="AM1614" s="4" t="s">
        <v>1</v>
      </c>
      <c r="AN1614" s="4" t="s">
        <v>1</v>
      </c>
      <c r="AO1614" s="4" t="s">
        <v>1</v>
      </c>
      <c r="AP1614" s="4" t="s">
        <v>1</v>
      </c>
      <c r="AQ1614" s="4">
        <v>0</v>
      </c>
    </row>
    <row r="1615" spans="1:43" x14ac:dyDescent="0.25">
      <c r="A1615" s="2" t="s">
        <v>643</v>
      </c>
      <c r="B1615" s="47">
        <v>44400</v>
      </c>
      <c r="C1615" s="2" t="s">
        <v>27</v>
      </c>
      <c r="D1615" s="2" t="s">
        <v>33</v>
      </c>
      <c r="E1615" s="2" t="s">
        <v>32</v>
      </c>
      <c r="F1615" s="2" t="s">
        <v>4046</v>
      </c>
      <c r="G1615" s="2" t="s">
        <v>3</v>
      </c>
      <c r="H1615" s="2" t="s">
        <v>4288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1">
        <v>1764706606.8799999</v>
      </c>
      <c r="R1615" s="1">
        <v>0</v>
      </c>
      <c r="S1615" s="1">
        <v>1235986917.4099998</v>
      </c>
      <c r="T1615" s="1">
        <v>0</v>
      </c>
      <c r="U1615" s="2" t="s">
        <v>0</v>
      </c>
      <c r="V1615" s="1">
        <v>0</v>
      </c>
      <c r="W1615" s="1">
        <v>455792835.75</v>
      </c>
      <c r="X1615" s="2" t="s">
        <v>9</v>
      </c>
      <c r="Y1615" s="1">
        <v>72926853.719999999</v>
      </c>
      <c r="Z1615" s="3">
        <v>0</v>
      </c>
      <c r="AA1615" s="3" t="s">
        <v>0</v>
      </c>
      <c r="AB1615" s="3">
        <v>0</v>
      </c>
      <c r="AC1615" s="3">
        <v>0</v>
      </c>
      <c r="AD1615" s="3" t="s">
        <v>0</v>
      </c>
      <c r="AE1615" s="3">
        <v>0</v>
      </c>
      <c r="AF1615" s="4">
        <v>0</v>
      </c>
      <c r="AG1615" s="4" t="s">
        <v>0</v>
      </c>
      <c r="AH1615" s="4">
        <v>0</v>
      </c>
      <c r="AI1615" s="4">
        <v>0</v>
      </c>
      <c r="AJ1615" s="4" t="s">
        <v>0</v>
      </c>
      <c r="AK1615" s="4">
        <v>0</v>
      </c>
      <c r="AL1615" s="4">
        <v>0</v>
      </c>
      <c r="AM1615" s="4" t="s">
        <v>1</v>
      </c>
      <c r="AN1615" s="4" t="s">
        <v>1</v>
      </c>
      <c r="AO1615" s="4" t="s">
        <v>1</v>
      </c>
      <c r="AP1615" s="4" t="s">
        <v>1</v>
      </c>
      <c r="AQ1615" s="4">
        <v>0</v>
      </c>
    </row>
    <row r="1616" spans="1:43" x14ac:dyDescent="0.25">
      <c r="A1616" s="2" t="s">
        <v>644</v>
      </c>
      <c r="B1616" s="46">
        <v>44400</v>
      </c>
      <c r="C1616" s="2" t="s">
        <v>6</v>
      </c>
      <c r="D1616" s="2" t="s">
        <v>33</v>
      </c>
      <c r="E1616" s="2" t="s">
        <v>204</v>
      </c>
      <c r="F1616" s="59" t="s">
        <v>2400</v>
      </c>
      <c r="G1616" s="2" t="s">
        <v>3</v>
      </c>
      <c r="H1616" s="2" t="s">
        <v>4289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2522</v>
      </c>
      <c r="P1616" s="2" t="s">
        <v>2523</v>
      </c>
      <c r="Q1616" s="1">
        <v>45092137.859999999</v>
      </c>
      <c r="R1616" s="1">
        <v>0</v>
      </c>
      <c r="S1616" s="1">
        <v>25875814.5</v>
      </c>
      <c r="T1616" s="1">
        <v>16565796</v>
      </c>
      <c r="U1616" s="2" t="s">
        <v>9</v>
      </c>
      <c r="V1616" s="1">
        <v>2650527.36</v>
      </c>
      <c r="W1616" s="1">
        <v>0</v>
      </c>
      <c r="X1616" s="2" t="s">
        <v>0</v>
      </c>
      <c r="Y1616" s="1">
        <v>0</v>
      </c>
      <c r="Z1616" s="3">
        <v>0</v>
      </c>
      <c r="AA1616" s="3" t="s">
        <v>0</v>
      </c>
      <c r="AB1616" s="3">
        <v>0</v>
      </c>
      <c r="AC1616" s="3">
        <v>0</v>
      </c>
      <c r="AD1616" s="3" t="s">
        <v>0</v>
      </c>
      <c r="AE1616" s="3">
        <v>0</v>
      </c>
      <c r="AF1616" s="4">
        <v>0</v>
      </c>
      <c r="AG1616" s="4" t="s">
        <v>0</v>
      </c>
      <c r="AH1616" s="4">
        <v>0</v>
      </c>
      <c r="AI1616" s="4">
        <v>0</v>
      </c>
      <c r="AJ1616" s="4" t="s">
        <v>0</v>
      </c>
      <c r="AK1616" s="4">
        <v>0</v>
      </c>
      <c r="AL1616" s="4">
        <v>0</v>
      </c>
      <c r="AM1616" s="4" t="s">
        <v>1</v>
      </c>
      <c r="AN1616" s="4" t="s">
        <v>1</v>
      </c>
      <c r="AO1616" s="4" t="s">
        <v>1</v>
      </c>
      <c r="AP1616" s="4" t="s">
        <v>1</v>
      </c>
      <c r="AQ1616" s="4">
        <v>0</v>
      </c>
    </row>
    <row r="1617" spans="1:43" x14ac:dyDescent="0.25">
      <c r="A1617" s="2" t="s">
        <v>645</v>
      </c>
      <c r="B1617" s="47">
        <v>44400</v>
      </c>
      <c r="C1617" s="2" t="s">
        <v>6</v>
      </c>
      <c r="D1617" s="2" t="s">
        <v>33</v>
      </c>
      <c r="E1617" s="2" t="s">
        <v>204</v>
      </c>
      <c r="F1617" s="2" t="s">
        <v>2400</v>
      </c>
      <c r="G1617" s="2" t="s">
        <v>3</v>
      </c>
      <c r="H1617" s="2" t="s">
        <v>4290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4291</v>
      </c>
      <c r="P1617" s="2" t="s">
        <v>4292</v>
      </c>
      <c r="Q1617" s="1">
        <v>7892640</v>
      </c>
      <c r="R1617" s="1">
        <v>0</v>
      </c>
      <c r="S1617" s="1">
        <v>0</v>
      </c>
      <c r="T1617" s="1">
        <v>6804000</v>
      </c>
      <c r="U1617" s="2" t="s">
        <v>9</v>
      </c>
      <c r="V1617" s="1">
        <v>1088640</v>
      </c>
      <c r="W1617" s="1">
        <v>0</v>
      </c>
      <c r="X1617" s="2" t="s">
        <v>0</v>
      </c>
      <c r="Y1617" s="1">
        <v>0</v>
      </c>
      <c r="Z1617" s="3">
        <v>0</v>
      </c>
      <c r="AA1617" s="3" t="s">
        <v>0</v>
      </c>
      <c r="AB1617" s="3">
        <v>0</v>
      </c>
      <c r="AC1617" s="3">
        <v>0</v>
      </c>
      <c r="AD1617" s="3" t="s">
        <v>0</v>
      </c>
      <c r="AE1617" s="3">
        <v>0</v>
      </c>
      <c r="AF1617" s="4">
        <v>0</v>
      </c>
      <c r="AG1617" s="4" t="s">
        <v>0</v>
      </c>
      <c r="AH1617" s="4">
        <v>0</v>
      </c>
      <c r="AI1617" s="4">
        <v>0</v>
      </c>
      <c r="AJ1617" s="4" t="s">
        <v>0</v>
      </c>
      <c r="AK1617" s="4">
        <v>0</v>
      </c>
      <c r="AL1617" s="4">
        <v>0</v>
      </c>
      <c r="AM1617" s="4" t="s">
        <v>1</v>
      </c>
      <c r="AN1617" s="4" t="s">
        <v>1</v>
      </c>
      <c r="AO1617" s="4" t="s">
        <v>1</v>
      </c>
      <c r="AP1617" s="4" t="s">
        <v>1</v>
      </c>
      <c r="AQ1617" s="4">
        <v>0</v>
      </c>
    </row>
    <row r="1618" spans="1:43" x14ac:dyDescent="0.25">
      <c r="A1618" s="2" t="s">
        <v>646</v>
      </c>
      <c r="B1618" s="47">
        <v>44400</v>
      </c>
      <c r="C1618" s="2" t="s">
        <v>6</v>
      </c>
      <c r="D1618" s="2" t="s">
        <v>33</v>
      </c>
      <c r="E1618" s="2" t="s">
        <v>204</v>
      </c>
      <c r="F1618" s="2" t="s">
        <v>2400</v>
      </c>
      <c r="G1618" s="2" t="s">
        <v>3</v>
      </c>
      <c r="H1618" s="2" t="s">
        <v>4293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1">
        <v>2739148595.0799999</v>
      </c>
      <c r="R1618" s="1">
        <v>0</v>
      </c>
      <c r="S1618" s="1">
        <v>2034985489.48</v>
      </c>
      <c r="T1618" s="1">
        <v>0</v>
      </c>
      <c r="U1618" s="2" t="s">
        <v>0</v>
      </c>
      <c r="V1618" s="1">
        <v>0</v>
      </c>
      <c r="W1618" s="1">
        <v>607037160</v>
      </c>
      <c r="X1618" s="2" t="s">
        <v>9</v>
      </c>
      <c r="Y1618" s="1">
        <v>97125945.600000009</v>
      </c>
      <c r="Z1618" s="3">
        <v>0</v>
      </c>
      <c r="AA1618" s="3" t="s">
        <v>0</v>
      </c>
      <c r="AB1618" s="3">
        <v>0</v>
      </c>
      <c r="AC1618" s="3">
        <v>0</v>
      </c>
      <c r="AD1618" s="3" t="s">
        <v>0</v>
      </c>
      <c r="AE1618" s="3">
        <v>0</v>
      </c>
      <c r="AF1618" s="4">
        <v>0</v>
      </c>
      <c r="AG1618" s="4" t="s">
        <v>0</v>
      </c>
      <c r="AH1618" s="4">
        <v>0</v>
      </c>
      <c r="AI1618" s="4">
        <v>0</v>
      </c>
      <c r="AJ1618" s="4" t="s">
        <v>0</v>
      </c>
      <c r="AK1618" s="4">
        <v>0</v>
      </c>
      <c r="AL1618" s="4">
        <v>0</v>
      </c>
      <c r="AM1618" s="4" t="s">
        <v>1</v>
      </c>
      <c r="AN1618" s="4" t="s">
        <v>1</v>
      </c>
      <c r="AO1618" s="4" t="s">
        <v>1</v>
      </c>
      <c r="AP1618" s="4" t="s">
        <v>1</v>
      </c>
      <c r="AQ1618" s="4">
        <v>0</v>
      </c>
    </row>
    <row r="1619" spans="1:43" x14ac:dyDescent="0.25">
      <c r="A1619" s="2" t="s">
        <v>647</v>
      </c>
      <c r="B1619" s="47">
        <v>44400</v>
      </c>
      <c r="C1619" s="2" t="s">
        <v>6</v>
      </c>
      <c r="D1619" s="2" t="s">
        <v>33</v>
      </c>
      <c r="E1619" s="2" t="s">
        <v>204</v>
      </c>
      <c r="F1619" s="2" t="s">
        <v>2400</v>
      </c>
      <c r="G1619" s="2" t="s">
        <v>3</v>
      </c>
      <c r="H1619" s="2" t="s">
        <v>4294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2</v>
      </c>
      <c r="P1619" s="2" t="s">
        <v>1</v>
      </c>
      <c r="Q1619" s="1">
        <v>454116301.29000002</v>
      </c>
      <c r="R1619" s="1">
        <v>0</v>
      </c>
      <c r="S1619" s="1">
        <v>369178317</v>
      </c>
      <c r="T1619" s="1">
        <v>0</v>
      </c>
      <c r="U1619" s="2" t="s">
        <v>0</v>
      </c>
      <c r="V1619" s="1">
        <v>0</v>
      </c>
      <c r="W1619" s="1">
        <v>73222400.25</v>
      </c>
      <c r="X1619" s="2" t="s">
        <v>9</v>
      </c>
      <c r="Y1619" s="1">
        <v>11715584.039999999</v>
      </c>
      <c r="Z1619" s="3">
        <v>0</v>
      </c>
      <c r="AA1619" s="3" t="s">
        <v>0</v>
      </c>
      <c r="AB1619" s="3">
        <v>0</v>
      </c>
      <c r="AC1619" s="3">
        <v>0</v>
      </c>
      <c r="AD1619" s="3" t="s">
        <v>0</v>
      </c>
      <c r="AE1619" s="3">
        <v>0</v>
      </c>
      <c r="AF1619" s="4">
        <v>0</v>
      </c>
      <c r="AG1619" s="4" t="s">
        <v>0</v>
      </c>
      <c r="AH1619" s="4">
        <v>0</v>
      </c>
      <c r="AI1619" s="4">
        <v>0</v>
      </c>
      <c r="AJ1619" s="4" t="s">
        <v>0</v>
      </c>
      <c r="AK1619" s="4">
        <v>0</v>
      </c>
      <c r="AL1619" s="4">
        <v>0</v>
      </c>
      <c r="AM1619" s="4" t="s">
        <v>1</v>
      </c>
      <c r="AN1619" s="4" t="s">
        <v>1</v>
      </c>
      <c r="AO1619" s="4" t="s">
        <v>1</v>
      </c>
      <c r="AP1619" s="4" t="s">
        <v>1</v>
      </c>
      <c r="AQ1619" s="4">
        <v>0</v>
      </c>
    </row>
    <row r="1620" spans="1:43" x14ac:dyDescent="0.25">
      <c r="A1620" s="2" t="s">
        <v>648</v>
      </c>
      <c r="B1620" s="47">
        <v>44400</v>
      </c>
      <c r="C1620" s="2" t="s">
        <v>6</v>
      </c>
      <c r="D1620" s="2" t="s">
        <v>33</v>
      </c>
      <c r="E1620" s="2" t="s">
        <v>204</v>
      </c>
      <c r="F1620" s="2" t="s">
        <v>2400</v>
      </c>
      <c r="G1620" s="2" t="s">
        <v>3</v>
      </c>
      <c r="H1620" s="2" t="s">
        <v>4295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2</v>
      </c>
      <c r="P1620" s="2" t="s">
        <v>1</v>
      </c>
      <c r="Q1620" s="1">
        <v>349975480.94999999</v>
      </c>
      <c r="R1620" s="1">
        <v>0</v>
      </c>
      <c r="S1620" s="1">
        <v>219491349.75</v>
      </c>
      <c r="T1620" s="1">
        <v>0</v>
      </c>
      <c r="U1620" s="2" t="s">
        <v>0</v>
      </c>
      <c r="V1620" s="1">
        <v>0</v>
      </c>
      <c r="W1620" s="1">
        <v>112486320</v>
      </c>
      <c r="X1620" s="2" t="s">
        <v>9</v>
      </c>
      <c r="Y1620" s="1">
        <v>17997811.199999999</v>
      </c>
      <c r="Z1620" s="3">
        <v>0</v>
      </c>
      <c r="AA1620" s="3" t="s">
        <v>0</v>
      </c>
      <c r="AB1620" s="3">
        <v>0</v>
      </c>
      <c r="AC1620" s="3">
        <v>0</v>
      </c>
      <c r="AD1620" s="3" t="s">
        <v>0</v>
      </c>
      <c r="AE1620" s="3">
        <v>0</v>
      </c>
      <c r="AF1620" s="4">
        <v>0</v>
      </c>
      <c r="AG1620" s="4" t="s">
        <v>0</v>
      </c>
      <c r="AH1620" s="4">
        <v>0</v>
      </c>
      <c r="AI1620" s="4">
        <v>0</v>
      </c>
      <c r="AJ1620" s="4" t="s">
        <v>0</v>
      </c>
      <c r="AK1620" s="4">
        <v>0</v>
      </c>
      <c r="AL1620" s="4">
        <v>0</v>
      </c>
      <c r="AM1620" s="4" t="s">
        <v>1</v>
      </c>
      <c r="AN1620" s="4" t="s">
        <v>1</v>
      </c>
      <c r="AO1620" s="4" t="s">
        <v>1</v>
      </c>
      <c r="AP1620" s="4" t="s">
        <v>1</v>
      </c>
      <c r="AQ1620" s="4">
        <v>0</v>
      </c>
    </row>
    <row r="1621" spans="1:43" x14ac:dyDescent="0.25">
      <c r="A1621" s="2" t="s">
        <v>649</v>
      </c>
      <c r="B1621" s="47">
        <v>44400</v>
      </c>
      <c r="C1621" s="2" t="s">
        <v>27</v>
      </c>
      <c r="D1621" s="2" t="s">
        <v>26</v>
      </c>
      <c r="E1621" s="2" t="s">
        <v>251</v>
      </c>
      <c r="F1621" s="2" t="s">
        <v>2703</v>
      </c>
      <c r="G1621" s="2" t="s">
        <v>13</v>
      </c>
      <c r="H1621" s="2" t="s">
        <v>1</v>
      </c>
      <c r="I1621" s="1" t="s">
        <v>4296</v>
      </c>
      <c r="J1621" s="1" t="s">
        <v>1</v>
      </c>
      <c r="K1621" s="1" t="s">
        <v>4297</v>
      </c>
      <c r="L1621" s="1" t="s">
        <v>4270</v>
      </c>
      <c r="M1621" s="1">
        <v>2214135</v>
      </c>
      <c r="N1621" s="2" t="s">
        <v>12</v>
      </c>
      <c r="O1621" s="2" t="s">
        <v>4298</v>
      </c>
      <c r="P1621" s="2" t="s">
        <v>4299</v>
      </c>
      <c r="Q1621" s="1">
        <v>-2214135</v>
      </c>
      <c r="R1621" s="1">
        <v>0</v>
      </c>
      <c r="S1621" s="1">
        <v>-2214135</v>
      </c>
      <c r="T1621" s="1">
        <v>0</v>
      </c>
      <c r="U1621" s="2" t="s">
        <v>0</v>
      </c>
      <c r="V1621" s="1">
        <v>0</v>
      </c>
      <c r="W1621" s="1">
        <v>0</v>
      </c>
      <c r="X1621" s="2" t="s">
        <v>0</v>
      </c>
      <c r="Y1621" s="1">
        <v>0</v>
      </c>
      <c r="Z1621" s="3">
        <v>0</v>
      </c>
      <c r="AA1621" s="3" t="s">
        <v>0</v>
      </c>
      <c r="AB1621" s="3">
        <v>0</v>
      </c>
      <c r="AC1621" s="3">
        <v>0</v>
      </c>
      <c r="AD1621" s="3" t="s">
        <v>0</v>
      </c>
      <c r="AE1621" s="3">
        <v>0</v>
      </c>
      <c r="AF1621" s="4">
        <v>0</v>
      </c>
      <c r="AG1621" s="4" t="s">
        <v>0</v>
      </c>
      <c r="AH1621" s="4">
        <v>0</v>
      </c>
      <c r="AI1621" s="4">
        <v>0</v>
      </c>
      <c r="AJ1621" s="4" t="s">
        <v>0</v>
      </c>
      <c r="AK1621" s="4">
        <v>0</v>
      </c>
      <c r="AL1621" s="4">
        <v>0</v>
      </c>
      <c r="AM1621" s="4" t="s">
        <v>1</v>
      </c>
      <c r="AN1621" s="4" t="s">
        <v>1</v>
      </c>
      <c r="AO1621" s="4" t="s">
        <v>1</v>
      </c>
      <c r="AP1621" s="4" t="s">
        <v>1</v>
      </c>
      <c r="AQ1621" s="4">
        <v>0</v>
      </c>
    </row>
    <row r="1622" spans="1:43" x14ac:dyDescent="0.25">
      <c r="A1622" s="2" t="s">
        <v>650</v>
      </c>
      <c r="B1622" s="47">
        <v>44400</v>
      </c>
      <c r="C1622" s="2" t="s">
        <v>27</v>
      </c>
      <c r="D1622" s="2" t="s">
        <v>26</v>
      </c>
      <c r="E1622" s="2" t="s">
        <v>251</v>
      </c>
      <c r="F1622" s="2" t="s">
        <v>2709</v>
      </c>
      <c r="G1622" s="2" t="s">
        <v>3</v>
      </c>
      <c r="H1622" s="2" t="s">
        <v>4300</v>
      </c>
      <c r="I1622" s="1" t="s">
        <v>1</v>
      </c>
      <c r="J1622" s="1" t="s">
        <v>1</v>
      </c>
      <c r="K1622" s="1" t="s">
        <v>1</v>
      </c>
      <c r="L1622" s="1" t="s">
        <v>1</v>
      </c>
      <c r="M1622" s="1">
        <v>0</v>
      </c>
      <c r="N1622" s="2" t="s">
        <v>1</v>
      </c>
      <c r="O1622" s="2" t="s">
        <v>2</v>
      </c>
      <c r="P1622" s="2" t="s">
        <v>1</v>
      </c>
      <c r="Q1622" s="1">
        <v>3554644757.1799998</v>
      </c>
      <c r="R1622" s="1">
        <v>0</v>
      </c>
      <c r="S1622" s="1">
        <v>2346848619.1700001</v>
      </c>
      <c r="T1622" s="1">
        <v>0</v>
      </c>
      <c r="U1622" s="2" t="s">
        <v>0</v>
      </c>
      <c r="V1622" s="1">
        <v>0</v>
      </c>
      <c r="W1622" s="1">
        <v>1041203567.25</v>
      </c>
      <c r="X1622" s="2" t="s">
        <v>9</v>
      </c>
      <c r="Y1622" s="1">
        <v>166592570.76000002</v>
      </c>
      <c r="Z1622" s="3">
        <v>0</v>
      </c>
      <c r="AA1622" s="3" t="s">
        <v>0</v>
      </c>
      <c r="AB1622" s="3">
        <v>0</v>
      </c>
      <c r="AC1622" s="3">
        <v>0</v>
      </c>
      <c r="AD1622" s="3" t="s">
        <v>0</v>
      </c>
      <c r="AE1622" s="3">
        <v>0</v>
      </c>
      <c r="AF1622" s="4">
        <v>0</v>
      </c>
      <c r="AG1622" s="4" t="s">
        <v>0</v>
      </c>
      <c r="AH1622" s="4">
        <v>0</v>
      </c>
      <c r="AI1622" s="4">
        <v>0</v>
      </c>
      <c r="AJ1622" s="4" t="s">
        <v>0</v>
      </c>
      <c r="AK1622" s="4">
        <v>0</v>
      </c>
      <c r="AL1622" s="4">
        <v>0</v>
      </c>
      <c r="AM1622" s="4" t="s">
        <v>1</v>
      </c>
      <c r="AN1622" s="4" t="s">
        <v>1</v>
      </c>
      <c r="AO1622" s="4" t="s">
        <v>1</v>
      </c>
      <c r="AP1622" s="4" t="s">
        <v>1</v>
      </c>
      <c r="AQ1622" s="4">
        <v>0</v>
      </c>
    </row>
    <row r="1623" spans="1:43" x14ac:dyDescent="0.25">
      <c r="A1623" s="2" t="s">
        <v>651</v>
      </c>
      <c r="B1623" s="47">
        <v>44400</v>
      </c>
      <c r="C1623" s="2" t="s">
        <v>6</v>
      </c>
      <c r="D1623" s="2" t="s">
        <v>26</v>
      </c>
      <c r="E1623" s="2" t="s">
        <v>198</v>
      </c>
      <c r="F1623" s="2" t="s">
        <v>4301</v>
      </c>
      <c r="G1623" s="2" t="s">
        <v>3</v>
      </c>
      <c r="H1623" s="2" t="s">
        <v>4302</v>
      </c>
      <c r="I1623" s="1" t="s">
        <v>1</v>
      </c>
      <c r="J1623" s="1" t="s">
        <v>1</v>
      </c>
      <c r="K1623" s="1" t="s">
        <v>1</v>
      </c>
      <c r="L1623" s="1" t="s">
        <v>1</v>
      </c>
      <c r="M1623" s="1">
        <v>0</v>
      </c>
      <c r="N1623" s="2" t="s">
        <v>1</v>
      </c>
      <c r="O1623" s="2" t="s">
        <v>4303</v>
      </c>
      <c r="P1623" s="2" t="s">
        <v>4304</v>
      </c>
      <c r="Q1623" s="1">
        <v>58643306.07</v>
      </c>
      <c r="R1623" s="1">
        <v>0</v>
      </c>
      <c r="S1623" s="1">
        <v>24208957.5</v>
      </c>
      <c r="T1623" s="1">
        <v>0</v>
      </c>
      <c r="U1623" s="2" t="s">
        <v>0</v>
      </c>
      <c r="V1623" s="1">
        <v>0</v>
      </c>
      <c r="W1623" s="1">
        <v>29684783.25</v>
      </c>
      <c r="X1623" s="2" t="s">
        <v>9</v>
      </c>
      <c r="Y1623" s="1">
        <v>4749565.32</v>
      </c>
      <c r="Z1623" s="3">
        <v>0</v>
      </c>
      <c r="AA1623" s="3" t="s">
        <v>0</v>
      </c>
      <c r="AB1623" s="3">
        <v>0</v>
      </c>
      <c r="AC1623" s="3">
        <v>0</v>
      </c>
      <c r="AD1623" s="3" t="s">
        <v>0</v>
      </c>
      <c r="AE1623" s="3">
        <v>0</v>
      </c>
      <c r="AF1623" s="4">
        <v>0</v>
      </c>
      <c r="AG1623" s="4" t="s">
        <v>0</v>
      </c>
      <c r="AH1623" s="4">
        <v>0</v>
      </c>
      <c r="AI1623" s="4">
        <v>0</v>
      </c>
      <c r="AJ1623" s="4" t="s">
        <v>0</v>
      </c>
      <c r="AK1623" s="4">
        <v>0</v>
      </c>
      <c r="AL1623" s="4">
        <v>0</v>
      </c>
      <c r="AM1623" s="4" t="s">
        <v>1</v>
      </c>
      <c r="AN1623" s="4" t="s">
        <v>1</v>
      </c>
      <c r="AO1623" s="4" t="s">
        <v>1</v>
      </c>
      <c r="AP1623" s="4" t="s">
        <v>1</v>
      </c>
      <c r="AQ1623" s="4">
        <v>0</v>
      </c>
    </row>
    <row r="1624" spans="1:43" x14ac:dyDescent="0.25">
      <c r="A1624" s="2" t="s">
        <v>652</v>
      </c>
      <c r="B1624" s="47">
        <v>44400</v>
      </c>
      <c r="C1624" s="2" t="s">
        <v>6</v>
      </c>
      <c r="D1624" s="2" t="s">
        <v>26</v>
      </c>
      <c r="E1624" s="2" t="s">
        <v>198</v>
      </c>
      <c r="F1624" s="2" t="s">
        <v>4301</v>
      </c>
      <c r="G1624" s="2" t="s">
        <v>3</v>
      </c>
      <c r="H1624" s="2" t="s">
        <v>4305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4306</v>
      </c>
      <c r="P1624" s="2" t="s">
        <v>4307</v>
      </c>
      <c r="Q1624" s="1">
        <v>42462500</v>
      </c>
      <c r="R1624" s="1">
        <v>0</v>
      </c>
      <c r="S1624" s="1">
        <v>42462500</v>
      </c>
      <c r="T1624" s="1">
        <v>0</v>
      </c>
      <c r="U1624" s="2" t="s">
        <v>0</v>
      </c>
      <c r="V1624" s="1">
        <v>0</v>
      </c>
      <c r="W1624" s="1">
        <v>0</v>
      </c>
      <c r="X1624" s="2" t="s">
        <v>0</v>
      </c>
      <c r="Y1624" s="1">
        <v>0</v>
      </c>
      <c r="Z1624" s="3">
        <v>0</v>
      </c>
      <c r="AA1624" s="3" t="s">
        <v>0</v>
      </c>
      <c r="AB1624" s="3">
        <v>0</v>
      </c>
      <c r="AC1624" s="3">
        <v>0</v>
      </c>
      <c r="AD1624" s="3" t="s">
        <v>0</v>
      </c>
      <c r="AE1624" s="3">
        <v>0</v>
      </c>
      <c r="AF1624" s="4">
        <v>0</v>
      </c>
      <c r="AG1624" s="4" t="s">
        <v>0</v>
      </c>
      <c r="AH1624" s="4">
        <v>0</v>
      </c>
      <c r="AI1624" s="4">
        <v>0</v>
      </c>
      <c r="AJ1624" s="4" t="s">
        <v>0</v>
      </c>
      <c r="AK1624" s="4">
        <v>0</v>
      </c>
      <c r="AL1624" s="4">
        <v>0</v>
      </c>
      <c r="AM1624" s="4" t="s">
        <v>1</v>
      </c>
      <c r="AN1624" s="4" t="s">
        <v>1</v>
      </c>
      <c r="AO1624" s="4" t="s">
        <v>1</v>
      </c>
      <c r="AP1624" s="4" t="s">
        <v>1</v>
      </c>
      <c r="AQ1624" s="4">
        <v>0</v>
      </c>
    </row>
    <row r="1625" spans="1:43" x14ac:dyDescent="0.25">
      <c r="A1625" s="2" t="s">
        <v>653</v>
      </c>
      <c r="B1625" s="47">
        <v>44400</v>
      </c>
      <c r="C1625" s="2" t="s">
        <v>6</v>
      </c>
      <c r="D1625" s="2" t="s">
        <v>26</v>
      </c>
      <c r="E1625" s="2" t="s">
        <v>198</v>
      </c>
      <c r="F1625" s="2" t="s">
        <v>4301</v>
      </c>
      <c r="G1625" s="2" t="s">
        <v>3</v>
      </c>
      <c r="H1625" s="2" t="s">
        <v>4308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4306</v>
      </c>
      <c r="P1625" s="2" t="s">
        <v>4307</v>
      </c>
      <c r="Q1625" s="1">
        <v>16314240</v>
      </c>
      <c r="R1625" s="1">
        <v>0</v>
      </c>
      <c r="S1625" s="1">
        <v>0</v>
      </c>
      <c r="T1625" s="1">
        <v>14064000</v>
      </c>
      <c r="U1625" s="2" t="s">
        <v>9</v>
      </c>
      <c r="V1625" s="1">
        <v>2250240</v>
      </c>
      <c r="W1625" s="1">
        <v>0</v>
      </c>
      <c r="X1625" s="2" t="s">
        <v>0</v>
      </c>
      <c r="Y1625" s="1">
        <v>0</v>
      </c>
      <c r="Z1625" s="3">
        <v>0</v>
      </c>
      <c r="AA1625" s="3" t="s">
        <v>0</v>
      </c>
      <c r="AB1625" s="3">
        <v>0</v>
      </c>
      <c r="AC1625" s="3">
        <v>0</v>
      </c>
      <c r="AD1625" s="3" t="s">
        <v>0</v>
      </c>
      <c r="AE1625" s="3">
        <v>0</v>
      </c>
      <c r="AF1625" s="4">
        <v>0</v>
      </c>
      <c r="AG1625" s="4" t="s">
        <v>0</v>
      </c>
      <c r="AH1625" s="4">
        <v>0</v>
      </c>
      <c r="AI1625" s="4">
        <v>0</v>
      </c>
      <c r="AJ1625" s="4" t="s">
        <v>0</v>
      </c>
      <c r="AK1625" s="4">
        <v>0</v>
      </c>
      <c r="AL1625" s="4">
        <v>0</v>
      </c>
      <c r="AM1625" s="4" t="s">
        <v>1</v>
      </c>
      <c r="AN1625" s="4" t="s">
        <v>1</v>
      </c>
      <c r="AO1625" s="4" t="s">
        <v>1</v>
      </c>
      <c r="AP1625" s="4" t="s">
        <v>1</v>
      </c>
      <c r="AQ1625" s="4">
        <v>0</v>
      </c>
    </row>
    <row r="1626" spans="1:43" x14ac:dyDescent="0.25">
      <c r="A1626" s="2" t="s">
        <v>654</v>
      </c>
      <c r="B1626" s="47">
        <v>44400</v>
      </c>
      <c r="C1626" s="2" t="s">
        <v>6</v>
      </c>
      <c r="D1626" s="2" t="s">
        <v>26</v>
      </c>
      <c r="E1626" s="2" t="s">
        <v>198</v>
      </c>
      <c r="F1626" s="2" t="s">
        <v>4301</v>
      </c>
      <c r="G1626" s="2" t="s">
        <v>3</v>
      </c>
      <c r="H1626" s="2" t="s">
        <v>4309</v>
      </c>
      <c r="I1626" s="1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2</v>
      </c>
      <c r="P1626" s="2" t="s">
        <v>1</v>
      </c>
      <c r="Q1626" s="1">
        <v>4167561429.8099999</v>
      </c>
      <c r="R1626" s="1">
        <v>0</v>
      </c>
      <c r="S1626" s="1">
        <v>3214563650.5</v>
      </c>
      <c r="T1626" s="1">
        <v>0</v>
      </c>
      <c r="U1626" s="2" t="s">
        <v>0</v>
      </c>
      <c r="V1626" s="1">
        <v>0</v>
      </c>
      <c r="W1626" s="1">
        <v>821549809.75</v>
      </c>
      <c r="X1626" s="2" t="s">
        <v>0</v>
      </c>
      <c r="Y1626" s="1">
        <v>131447969.56</v>
      </c>
      <c r="Z1626" s="3">
        <v>0</v>
      </c>
      <c r="AA1626" s="3" t="s">
        <v>0</v>
      </c>
      <c r="AB1626" s="3">
        <v>0</v>
      </c>
      <c r="AC1626" s="3">
        <v>0</v>
      </c>
      <c r="AD1626" s="3" t="s">
        <v>0</v>
      </c>
      <c r="AE1626" s="3">
        <v>0</v>
      </c>
      <c r="AF1626" s="4">
        <v>0</v>
      </c>
      <c r="AG1626" s="4" t="s">
        <v>0</v>
      </c>
      <c r="AH1626" s="4">
        <v>0</v>
      </c>
      <c r="AI1626" s="4">
        <v>0</v>
      </c>
      <c r="AJ1626" s="4" t="s">
        <v>0</v>
      </c>
      <c r="AK1626" s="4">
        <v>0</v>
      </c>
      <c r="AL1626" s="4">
        <v>0</v>
      </c>
      <c r="AM1626" s="4" t="s">
        <v>1</v>
      </c>
      <c r="AN1626" s="4" t="s">
        <v>1</v>
      </c>
      <c r="AO1626" s="4" t="s">
        <v>1</v>
      </c>
      <c r="AP1626" s="4" t="s">
        <v>1</v>
      </c>
      <c r="AQ1626" s="4">
        <v>0</v>
      </c>
    </row>
    <row r="1627" spans="1:43" x14ac:dyDescent="0.25">
      <c r="A1627" s="2" t="s">
        <v>655</v>
      </c>
      <c r="B1627" s="46">
        <v>44400</v>
      </c>
      <c r="C1627" s="2" t="s">
        <v>27</v>
      </c>
      <c r="D1627" s="2" t="s">
        <v>24</v>
      </c>
      <c r="E1627" s="2" t="s">
        <v>356</v>
      </c>
      <c r="F1627" s="59" t="s">
        <v>1070</v>
      </c>
      <c r="G1627" s="2" t="s">
        <v>3</v>
      </c>
      <c r="H1627" s="2" t="s">
        <v>4310</v>
      </c>
      <c r="I1627" s="2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4311</v>
      </c>
      <c r="P1627" s="2" t="s">
        <v>4312</v>
      </c>
      <c r="Q1627" s="1">
        <v>6859080</v>
      </c>
      <c r="R1627" s="1">
        <v>0</v>
      </c>
      <c r="S1627" s="1">
        <v>0</v>
      </c>
      <c r="T1627" s="1">
        <v>5913000</v>
      </c>
      <c r="U1627" s="2" t="s">
        <v>9</v>
      </c>
      <c r="V1627" s="1">
        <v>946080</v>
      </c>
      <c r="W1627" s="1">
        <v>0</v>
      </c>
      <c r="X1627" s="2" t="s">
        <v>0</v>
      </c>
      <c r="Y1627" s="1">
        <v>0</v>
      </c>
      <c r="Z1627" s="3">
        <v>0</v>
      </c>
      <c r="AA1627" s="3" t="s">
        <v>0</v>
      </c>
      <c r="AB1627" s="3">
        <v>0</v>
      </c>
      <c r="AC1627" s="3">
        <v>0</v>
      </c>
      <c r="AD1627" s="3" t="s">
        <v>0</v>
      </c>
      <c r="AE1627" s="3">
        <v>0</v>
      </c>
      <c r="AF1627" s="4">
        <v>0</v>
      </c>
      <c r="AG1627" s="4" t="s">
        <v>0</v>
      </c>
      <c r="AH1627" s="4">
        <v>0</v>
      </c>
      <c r="AI1627" s="4">
        <v>0</v>
      </c>
      <c r="AJ1627" s="4" t="s">
        <v>0</v>
      </c>
      <c r="AK1627" s="4">
        <v>0</v>
      </c>
      <c r="AL1627" s="4">
        <v>0</v>
      </c>
      <c r="AM1627" s="4" t="s">
        <v>1</v>
      </c>
      <c r="AN1627" s="4" t="s">
        <v>1</v>
      </c>
      <c r="AO1627" s="4" t="s">
        <v>1</v>
      </c>
      <c r="AP1627" s="4" t="s">
        <v>1</v>
      </c>
      <c r="AQ1627" s="4">
        <v>0</v>
      </c>
    </row>
    <row r="1628" spans="1:43" x14ac:dyDescent="0.25">
      <c r="A1628" s="2" t="s">
        <v>656</v>
      </c>
      <c r="B1628" s="46">
        <v>44400</v>
      </c>
      <c r="C1628" s="2" t="s">
        <v>27</v>
      </c>
      <c r="D1628" s="2" t="s">
        <v>24</v>
      </c>
      <c r="E1628" s="2" t="s">
        <v>356</v>
      </c>
      <c r="F1628" s="59" t="s">
        <v>1069</v>
      </c>
      <c r="G1628" s="2" t="s">
        <v>3</v>
      </c>
      <c r="H1628" s="2" t="s">
        <v>4313</v>
      </c>
      <c r="I1628" s="2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2</v>
      </c>
      <c r="P1628" s="2" t="s">
        <v>1</v>
      </c>
      <c r="Q1628" s="1">
        <v>576830934.21000004</v>
      </c>
      <c r="R1628" s="1">
        <v>0</v>
      </c>
      <c r="S1628" s="1">
        <v>368542900.21000004</v>
      </c>
      <c r="T1628" s="1">
        <v>0</v>
      </c>
      <c r="U1628" s="2" t="s">
        <v>0</v>
      </c>
      <c r="V1628" s="1">
        <v>0</v>
      </c>
      <c r="W1628" s="1">
        <v>179558650</v>
      </c>
      <c r="X1628" s="2" t="s">
        <v>9</v>
      </c>
      <c r="Y1628" s="1">
        <v>28729384</v>
      </c>
      <c r="Z1628" s="3">
        <v>0</v>
      </c>
      <c r="AA1628" s="3" t="s">
        <v>0</v>
      </c>
      <c r="AB1628" s="3">
        <v>0</v>
      </c>
      <c r="AC1628" s="3">
        <v>0</v>
      </c>
      <c r="AD1628" s="3" t="s">
        <v>0</v>
      </c>
      <c r="AE1628" s="3">
        <v>0</v>
      </c>
      <c r="AF1628" s="4">
        <v>0</v>
      </c>
      <c r="AG1628" s="4" t="s">
        <v>0</v>
      </c>
      <c r="AH1628" s="4">
        <v>0</v>
      </c>
      <c r="AI1628" s="4">
        <v>0</v>
      </c>
      <c r="AJ1628" s="4" t="s">
        <v>0</v>
      </c>
      <c r="AK1628" s="4">
        <v>0</v>
      </c>
      <c r="AL1628" s="4">
        <v>0</v>
      </c>
      <c r="AM1628" s="4" t="s">
        <v>1</v>
      </c>
      <c r="AN1628" s="4" t="s">
        <v>1</v>
      </c>
      <c r="AO1628" s="4" t="s">
        <v>1</v>
      </c>
      <c r="AP1628" s="4" t="s">
        <v>1</v>
      </c>
      <c r="AQ1628" s="4">
        <v>0</v>
      </c>
    </row>
    <row r="1629" spans="1:43" x14ac:dyDescent="0.25">
      <c r="A1629" s="2" t="s">
        <v>657</v>
      </c>
      <c r="B1629" s="47">
        <v>44400</v>
      </c>
      <c r="C1629" s="2" t="s">
        <v>27</v>
      </c>
      <c r="D1629" s="2" t="s">
        <v>24</v>
      </c>
      <c r="E1629" s="2" t="s">
        <v>356</v>
      </c>
      <c r="F1629" s="2" t="s">
        <v>1069</v>
      </c>
      <c r="G1629" s="2" t="s">
        <v>3</v>
      </c>
      <c r="H1629" s="2" t="s">
        <v>4314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2</v>
      </c>
      <c r="P1629" s="2" t="s">
        <v>1</v>
      </c>
      <c r="Q1629" s="1">
        <v>1805301540.95</v>
      </c>
      <c r="R1629" s="1">
        <v>0</v>
      </c>
      <c r="S1629" s="1">
        <v>1147740944.0900002</v>
      </c>
      <c r="T1629" s="1">
        <v>0</v>
      </c>
      <c r="U1629" s="2" t="s">
        <v>0</v>
      </c>
      <c r="V1629" s="1">
        <v>0</v>
      </c>
      <c r="W1629" s="1">
        <v>566862583.5</v>
      </c>
      <c r="X1629" s="2" t="s">
        <v>0</v>
      </c>
      <c r="Y1629" s="1">
        <v>90698013.359999999</v>
      </c>
      <c r="Z1629" s="3">
        <v>0</v>
      </c>
      <c r="AA1629" s="3" t="s">
        <v>0</v>
      </c>
      <c r="AB1629" s="3">
        <v>0</v>
      </c>
      <c r="AC1629" s="3">
        <v>0</v>
      </c>
      <c r="AD1629" s="3" t="s">
        <v>0</v>
      </c>
      <c r="AE1629" s="3">
        <v>0</v>
      </c>
      <c r="AF1629" s="4">
        <v>0</v>
      </c>
      <c r="AG1629" s="4" t="s">
        <v>0</v>
      </c>
      <c r="AH1629" s="4">
        <v>0</v>
      </c>
      <c r="AI1629" s="4">
        <v>0</v>
      </c>
      <c r="AJ1629" s="4" t="s">
        <v>0</v>
      </c>
      <c r="AK1629" s="4">
        <v>0</v>
      </c>
      <c r="AL1629" s="4">
        <v>0</v>
      </c>
      <c r="AM1629" s="4" t="s">
        <v>1</v>
      </c>
      <c r="AN1629" s="4" t="s">
        <v>1</v>
      </c>
      <c r="AO1629" s="4" t="s">
        <v>1</v>
      </c>
      <c r="AP1629" s="4" t="s">
        <v>1</v>
      </c>
      <c r="AQ1629" s="4">
        <v>0</v>
      </c>
    </row>
    <row r="1630" spans="1:43" x14ac:dyDescent="0.25">
      <c r="A1630" s="2" t="s">
        <v>658</v>
      </c>
      <c r="B1630" s="47">
        <v>44400</v>
      </c>
      <c r="C1630" s="2" t="s">
        <v>6</v>
      </c>
      <c r="D1630" s="2" t="s">
        <v>24</v>
      </c>
      <c r="E1630" s="2" t="s">
        <v>194</v>
      </c>
      <c r="F1630" s="2" t="s">
        <v>1139</v>
      </c>
      <c r="G1630" s="2" t="s">
        <v>3</v>
      </c>
      <c r="H1630" s="2" t="s">
        <v>4315</v>
      </c>
      <c r="I1630" s="1" t="s">
        <v>1</v>
      </c>
      <c r="J1630" s="1" t="s">
        <v>1</v>
      </c>
      <c r="K1630" s="1" t="s">
        <v>1</v>
      </c>
      <c r="L1630" s="1" t="s">
        <v>1</v>
      </c>
      <c r="M1630" s="1">
        <v>0</v>
      </c>
      <c r="N1630" s="2" t="s">
        <v>1</v>
      </c>
      <c r="O1630" s="2" t="s">
        <v>1112</v>
      </c>
      <c r="P1630" s="2" t="s">
        <v>1113</v>
      </c>
      <c r="Q1630" s="1">
        <v>113847930</v>
      </c>
      <c r="R1630" s="1">
        <v>0</v>
      </c>
      <c r="S1630" s="1">
        <v>79153200</v>
      </c>
      <c r="T1630" s="1">
        <v>29909250</v>
      </c>
      <c r="U1630" s="2" t="s">
        <v>9</v>
      </c>
      <c r="V1630" s="1">
        <v>4785480</v>
      </c>
      <c r="W1630" s="1">
        <v>0</v>
      </c>
      <c r="X1630" s="2" t="s">
        <v>0</v>
      </c>
      <c r="Y1630" s="1">
        <v>0</v>
      </c>
      <c r="Z1630" s="3">
        <v>0</v>
      </c>
      <c r="AA1630" s="3" t="s">
        <v>0</v>
      </c>
      <c r="AB1630" s="3">
        <v>0</v>
      </c>
      <c r="AC1630" s="3">
        <v>0</v>
      </c>
      <c r="AD1630" s="3" t="s">
        <v>0</v>
      </c>
      <c r="AE1630" s="3">
        <v>0</v>
      </c>
      <c r="AF1630" s="4">
        <v>0</v>
      </c>
      <c r="AH1630" s="4">
        <v>0</v>
      </c>
      <c r="AI1630" s="4">
        <v>0</v>
      </c>
      <c r="AJ1630" s="4" t="s">
        <v>0</v>
      </c>
      <c r="AK1630" s="4">
        <v>0</v>
      </c>
      <c r="AL1630" s="4">
        <v>0</v>
      </c>
      <c r="AM1630" s="4" t="s">
        <v>1</v>
      </c>
      <c r="AN1630" s="4" t="s">
        <v>1</v>
      </c>
      <c r="AO1630" s="4" t="s">
        <v>1</v>
      </c>
      <c r="AP1630" s="4" t="s">
        <v>1</v>
      </c>
      <c r="AQ1630" s="4">
        <v>0</v>
      </c>
    </row>
    <row r="1631" spans="1:43" x14ac:dyDescent="0.25">
      <c r="A1631" s="2" t="s">
        <v>659</v>
      </c>
      <c r="B1631" s="47">
        <v>44400</v>
      </c>
      <c r="C1631" s="2" t="s">
        <v>6</v>
      </c>
      <c r="D1631" s="2" t="s">
        <v>24</v>
      </c>
      <c r="E1631" s="2" t="s">
        <v>194</v>
      </c>
      <c r="F1631" s="2" t="s">
        <v>1139</v>
      </c>
      <c r="G1631" s="2" t="s">
        <v>3</v>
      </c>
      <c r="H1631" s="2" t="s">
        <v>4316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1663</v>
      </c>
      <c r="P1631" s="2" t="s">
        <v>1664</v>
      </c>
      <c r="Q1631" s="1">
        <v>26032002.75</v>
      </c>
      <c r="R1631" s="1">
        <v>0</v>
      </c>
      <c r="S1631" s="1">
        <v>22245414.75</v>
      </c>
      <c r="T1631" s="1">
        <v>3264300</v>
      </c>
      <c r="U1631" s="2" t="s">
        <v>9</v>
      </c>
      <c r="V1631" s="1">
        <v>522288</v>
      </c>
      <c r="W1631" s="1">
        <v>0</v>
      </c>
      <c r="X1631" s="2" t="s">
        <v>0</v>
      </c>
      <c r="Y1631" s="1">
        <v>0</v>
      </c>
      <c r="Z1631" s="3">
        <v>0</v>
      </c>
      <c r="AA1631" s="3" t="s">
        <v>0</v>
      </c>
      <c r="AB1631" s="3">
        <v>0</v>
      </c>
      <c r="AC1631" s="3">
        <v>0</v>
      </c>
      <c r="AD1631" s="3" t="s">
        <v>0</v>
      </c>
      <c r="AE1631" s="3">
        <v>0</v>
      </c>
      <c r="AF1631" s="4">
        <v>0</v>
      </c>
      <c r="AG1631" s="4" t="s">
        <v>0</v>
      </c>
      <c r="AH1631" s="4">
        <v>0</v>
      </c>
      <c r="AI1631" s="4">
        <v>0</v>
      </c>
      <c r="AJ1631" s="4" t="s">
        <v>0</v>
      </c>
      <c r="AK1631" s="4">
        <v>0</v>
      </c>
      <c r="AL1631" s="4">
        <v>0</v>
      </c>
      <c r="AM1631" s="4" t="s">
        <v>1</v>
      </c>
      <c r="AN1631" s="4" t="s">
        <v>1</v>
      </c>
      <c r="AO1631" s="4" t="s">
        <v>1</v>
      </c>
      <c r="AP1631" s="4" t="s">
        <v>1</v>
      </c>
      <c r="AQ1631" s="4">
        <v>0</v>
      </c>
    </row>
    <row r="1632" spans="1:43" x14ac:dyDescent="0.25">
      <c r="A1632" s="2" t="s">
        <v>660</v>
      </c>
      <c r="B1632" s="47">
        <v>44400</v>
      </c>
      <c r="C1632" s="2" t="s">
        <v>6</v>
      </c>
      <c r="D1632" s="2" t="s">
        <v>24</v>
      </c>
      <c r="E1632" s="2" t="s">
        <v>194</v>
      </c>
      <c r="F1632" s="2" t="s">
        <v>1139</v>
      </c>
      <c r="G1632" s="2" t="s">
        <v>3</v>
      </c>
      <c r="H1632" s="2" t="s">
        <v>4317</v>
      </c>
      <c r="I1632" s="1" t="s">
        <v>1</v>
      </c>
      <c r="J1632" s="1" t="s">
        <v>1</v>
      </c>
      <c r="K1632" s="1" t="s">
        <v>1</v>
      </c>
      <c r="L1632" s="1" t="s">
        <v>1</v>
      </c>
      <c r="M1632" s="1">
        <v>0</v>
      </c>
      <c r="N1632" s="2" t="s">
        <v>1</v>
      </c>
      <c r="O1632" s="2" t="s">
        <v>2</v>
      </c>
      <c r="P1632" s="2" t="s">
        <v>1</v>
      </c>
      <c r="Q1632" s="1">
        <v>2799313893.7200003</v>
      </c>
      <c r="R1632" s="1">
        <v>0</v>
      </c>
      <c r="S1632" s="1">
        <v>2059038047.73</v>
      </c>
      <c r="T1632" s="1">
        <v>0</v>
      </c>
      <c r="U1632" s="2" t="s">
        <v>0</v>
      </c>
      <c r="V1632" s="1">
        <v>0</v>
      </c>
      <c r="W1632" s="1">
        <v>638168832.75</v>
      </c>
      <c r="X1632" s="2" t="s">
        <v>9</v>
      </c>
      <c r="Y1632" s="1">
        <v>102107013.24000001</v>
      </c>
      <c r="Z1632" s="3">
        <v>0</v>
      </c>
      <c r="AA1632" s="3" t="s">
        <v>0</v>
      </c>
      <c r="AB1632" s="3">
        <v>0</v>
      </c>
      <c r="AC1632" s="3">
        <v>0</v>
      </c>
      <c r="AD1632" s="3" t="s">
        <v>0</v>
      </c>
      <c r="AE1632" s="3">
        <v>0</v>
      </c>
      <c r="AF1632" s="4">
        <v>0</v>
      </c>
      <c r="AG1632" s="4" t="s">
        <v>0</v>
      </c>
      <c r="AH1632" s="4">
        <v>0</v>
      </c>
      <c r="AI1632" s="4">
        <v>0</v>
      </c>
      <c r="AJ1632" s="4" t="s">
        <v>0</v>
      </c>
      <c r="AK1632" s="4">
        <v>0</v>
      </c>
      <c r="AL1632" s="4">
        <v>0</v>
      </c>
      <c r="AM1632" s="4" t="s">
        <v>1</v>
      </c>
      <c r="AN1632" s="4" t="s">
        <v>1</v>
      </c>
      <c r="AO1632" s="4" t="s">
        <v>1</v>
      </c>
      <c r="AP1632" s="4" t="s">
        <v>1</v>
      </c>
      <c r="AQ1632" s="4">
        <v>0</v>
      </c>
    </row>
    <row r="1633" spans="1:43" x14ac:dyDescent="0.25">
      <c r="A1633" s="2" t="s">
        <v>661</v>
      </c>
      <c r="B1633" s="47">
        <v>44400</v>
      </c>
      <c r="C1633" s="2" t="s">
        <v>6</v>
      </c>
      <c r="D1633" s="2" t="s">
        <v>24</v>
      </c>
      <c r="E1633" s="2" t="s">
        <v>194</v>
      </c>
      <c r="F1633" s="2" t="s">
        <v>1139</v>
      </c>
      <c r="G1633" s="2" t="s">
        <v>3</v>
      </c>
      <c r="H1633" s="2" t="s">
        <v>4318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</v>
      </c>
      <c r="P1633" s="2" t="s">
        <v>1</v>
      </c>
      <c r="Q1633" s="1">
        <v>1013617489.1900001</v>
      </c>
      <c r="R1633" s="1">
        <v>0</v>
      </c>
      <c r="S1633" s="1">
        <v>743039750.25</v>
      </c>
      <c r="T1633" s="1">
        <v>0</v>
      </c>
      <c r="U1633" s="2" t="s">
        <v>0</v>
      </c>
      <c r="V1633" s="1">
        <v>0</v>
      </c>
      <c r="W1633" s="1">
        <v>233256671.5</v>
      </c>
      <c r="X1633" s="2" t="s">
        <v>9</v>
      </c>
      <c r="Y1633" s="1">
        <v>37321067.439999998</v>
      </c>
      <c r="Z1633" s="3">
        <v>0</v>
      </c>
      <c r="AA1633" s="3" t="s">
        <v>0</v>
      </c>
      <c r="AB1633" s="3">
        <v>0</v>
      </c>
      <c r="AC1633" s="3">
        <v>0</v>
      </c>
      <c r="AD1633" s="3" t="s">
        <v>0</v>
      </c>
      <c r="AE1633" s="3">
        <v>0</v>
      </c>
      <c r="AF1633" s="4">
        <v>0</v>
      </c>
      <c r="AG1633" s="4" t="s">
        <v>0</v>
      </c>
      <c r="AH1633" s="4">
        <v>0</v>
      </c>
      <c r="AI1633" s="4">
        <v>0</v>
      </c>
      <c r="AJ1633" s="4" t="s">
        <v>0</v>
      </c>
      <c r="AK1633" s="4">
        <v>0</v>
      </c>
      <c r="AL1633" s="4">
        <v>0</v>
      </c>
      <c r="AM1633" s="4" t="s">
        <v>1</v>
      </c>
      <c r="AN1633" s="4" t="s">
        <v>1</v>
      </c>
      <c r="AO1633" s="4" t="s">
        <v>1</v>
      </c>
      <c r="AP1633" s="4" t="s">
        <v>1</v>
      </c>
      <c r="AQ1633" s="4">
        <v>0</v>
      </c>
    </row>
    <row r="1634" spans="1:43" x14ac:dyDescent="0.25">
      <c r="A1634" s="2" t="s">
        <v>662</v>
      </c>
      <c r="B1634" s="47">
        <v>44400</v>
      </c>
      <c r="C1634" s="2" t="s">
        <v>6</v>
      </c>
      <c r="D1634" s="2" t="s">
        <v>24</v>
      </c>
      <c r="E1634" s="2" t="s">
        <v>194</v>
      </c>
      <c r="F1634" s="2" t="s">
        <v>1139</v>
      </c>
      <c r="G1634" s="2" t="s">
        <v>3</v>
      </c>
      <c r="H1634" s="2" t="s">
        <v>4319</v>
      </c>
      <c r="I1634" s="1" t="s">
        <v>1</v>
      </c>
      <c r="J1634" s="1" t="s">
        <v>1</v>
      </c>
      <c r="K1634" s="1" t="s">
        <v>1</v>
      </c>
      <c r="L1634" s="1" t="s">
        <v>1</v>
      </c>
      <c r="M1634" s="1">
        <v>0</v>
      </c>
      <c r="N1634" s="2" t="s">
        <v>1</v>
      </c>
      <c r="O1634" s="2" t="s">
        <v>2</v>
      </c>
      <c r="P1634" s="2" t="s">
        <v>1</v>
      </c>
      <c r="Q1634" s="1">
        <v>945355136.66999996</v>
      </c>
      <c r="R1634" s="1">
        <v>0</v>
      </c>
      <c r="S1634" s="1">
        <v>578734186.5</v>
      </c>
      <c r="T1634" s="1">
        <v>0</v>
      </c>
      <c r="U1634" s="2" t="s">
        <v>0</v>
      </c>
      <c r="V1634" s="1">
        <v>0</v>
      </c>
      <c r="W1634" s="1">
        <v>316052543.25</v>
      </c>
      <c r="X1634" s="2" t="s">
        <v>9</v>
      </c>
      <c r="Y1634" s="1">
        <v>50568406.919999994</v>
      </c>
      <c r="Z1634" s="3">
        <v>0</v>
      </c>
      <c r="AA1634" s="3" t="s">
        <v>0</v>
      </c>
      <c r="AB1634" s="3">
        <v>0</v>
      </c>
      <c r="AC1634" s="3">
        <v>0</v>
      </c>
      <c r="AD1634" s="3" t="s">
        <v>0</v>
      </c>
      <c r="AE1634" s="3">
        <v>0</v>
      </c>
      <c r="AF1634" s="4">
        <v>0</v>
      </c>
      <c r="AG1634" s="4" t="s">
        <v>0</v>
      </c>
      <c r="AH1634" s="4">
        <v>0</v>
      </c>
      <c r="AI1634" s="4">
        <v>0</v>
      </c>
      <c r="AJ1634" s="4" t="s">
        <v>0</v>
      </c>
      <c r="AK1634" s="4">
        <v>0</v>
      </c>
      <c r="AL1634" s="4">
        <v>0</v>
      </c>
      <c r="AM1634" s="4" t="s">
        <v>1</v>
      </c>
      <c r="AN1634" s="4" t="s">
        <v>1</v>
      </c>
      <c r="AO1634" s="4" t="s">
        <v>1</v>
      </c>
      <c r="AP1634" s="4" t="s">
        <v>1</v>
      </c>
      <c r="AQ1634" s="4">
        <v>0</v>
      </c>
    </row>
    <row r="1635" spans="1:43" x14ac:dyDescent="0.25">
      <c r="A1635" s="2" t="s">
        <v>663</v>
      </c>
      <c r="B1635" s="47">
        <v>44400</v>
      </c>
      <c r="C1635" s="2" t="s">
        <v>6</v>
      </c>
      <c r="D1635" s="2" t="s">
        <v>22</v>
      </c>
      <c r="E1635" s="2" t="s">
        <v>192</v>
      </c>
      <c r="F1635" s="2" t="s">
        <v>979</v>
      </c>
      <c r="G1635" s="2" t="s">
        <v>3</v>
      </c>
      <c r="H1635" s="2" t="s">
        <v>4320</v>
      </c>
      <c r="I1635" s="1" t="s">
        <v>1</v>
      </c>
      <c r="J1635" s="1" t="s">
        <v>1</v>
      </c>
      <c r="K1635" s="1" t="s">
        <v>1</v>
      </c>
      <c r="L1635" s="1" t="s">
        <v>1</v>
      </c>
      <c r="M1635" s="1">
        <v>0</v>
      </c>
      <c r="N1635" s="2" t="s">
        <v>1</v>
      </c>
      <c r="O1635" s="2" t="s">
        <v>895</v>
      </c>
      <c r="P1635" s="2" t="s">
        <v>896</v>
      </c>
      <c r="Q1635" s="1">
        <v>70543420.019999996</v>
      </c>
      <c r="R1635" s="1">
        <v>0</v>
      </c>
      <c r="S1635" s="1">
        <v>37325083.5</v>
      </c>
      <c r="T1635" s="1">
        <v>28636497</v>
      </c>
      <c r="U1635" s="2" t="s">
        <v>9</v>
      </c>
      <c r="V1635" s="1">
        <v>4581839.5199999996</v>
      </c>
      <c r="W1635" s="1">
        <v>0</v>
      </c>
      <c r="X1635" s="2" t="s">
        <v>0</v>
      </c>
      <c r="Y1635" s="1">
        <v>0</v>
      </c>
      <c r="Z1635" s="3">
        <v>0</v>
      </c>
      <c r="AA1635" s="3" t="s">
        <v>0</v>
      </c>
      <c r="AB1635" s="3">
        <v>0</v>
      </c>
      <c r="AC1635" s="3">
        <v>0</v>
      </c>
      <c r="AD1635" s="3" t="s">
        <v>0</v>
      </c>
      <c r="AE1635" s="3">
        <v>0</v>
      </c>
      <c r="AF1635" s="4">
        <v>0</v>
      </c>
      <c r="AG1635" s="4" t="s">
        <v>0</v>
      </c>
      <c r="AH1635" s="4">
        <v>0</v>
      </c>
      <c r="AI1635" s="4">
        <v>0</v>
      </c>
      <c r="AJ1635" s="4" t="s">
        <v>0</v>
      </c>
      <c r="AK1635" s="4">
        <v>0</v>
      </c>
      <c r="AL1635" s="4">
        <v>0</v>
      </c>
      <c r="AM1635" s="4" t="s">
        <v>1</v>
      </c>
      <c r="AN1635" s="4" t="s">
        <v>1</v>
      </c>
      <c r="AO1635" s="4" t="s">
        <v>1</v>
      </c>
      <c r="AP1635" s="4" t="s">
        <v>1</v>
      </c>
      <c r="AQ1635" s="4">
        <v>0</v>
      </c>
    </row>
    <row r="1636" spans="1:43" x14ac:dyDescent="0.25">
      <c r="A1636" s="2" t="s">
        <v>664</v>
      </c>
      <c r="B1636" s="47">
        <v>44400</v>
      </c>
      <c r="C1636" s="2" t="s">
        <v>6</v>
      </c>
      <c r="D1636" s="2" t="s">
        <v>22</v>
      </c>
      <c r="E1636" s="2" t="s">
        <v>192</v>
      </c>
      <c r="F1636" s="2" t="s">
        <v>979</v>
      </c>
      <c r="G1636" s="2" t="s">
        <v>13</v>
      </c>
      <c r="H1636" s="2" t="s">
        <v>1</v>
      </c>
      <c r="I1636" s="1" t="s">
        <v>4321</v>
      </c>
      <c r="J1636" s="1" t="s">
        <v>1</v>
      </c>
      <c r="K1636" s="1" t="s">
        <v>1136</v>
      </c>
      <c r="L1636" s="1" t="s">
        <v>4322</v>
      </c>
      <c r="M1636" s="1">
        <v>46380770.100000001</v>
      </c>
      <c r="N1636" s="2" t="s">
        <v>12</v>
      </c>
      <c r="O1636" s="2" t="s">
        <v>4323</v>
      </c>
      <c r="P1636" s="2" t="s">
        <v>4324</v>
      </c>
      <c r="Q1636" s="1">
        <v>-46380770.100000001</v>
      </c>
      <c r="R1636" s="1">
        <v>0</v>
      </c>
      <c r="S1636" s="1">
        <v>-8632575</v>
      </c>
      <c r="T1636" s="1">
        <v>0</v>
      </c>
      <c r="U1636" s="2" t="s">
        <v>0</v>
      </c>
      <c r="V1636" s="1">
        <v>0</v>
      </c>
      <c r="W1636" s="1">
        <v>-32541547.5</v>
      </c>
      <c r="X1636" s="2" t="s">
        <v>9</v>
      </c>
      <c r="Y1636" s="1">
        <v>-5206647.5999999996</v>
      </c>
      <c r="Z1636" s="3">
        <v>0</v>
      </c>
      <c r="AA1636" s="3" t="s">
        <v>0</v>
      </c>
      <c r="AB1636" s="3">
        <v>0</v>
      </c>
      <c r="AC1636" s="3">
        <v>0</v>
      </c>
      <c r="AD1636" s="3" t="s">
        <v>0</v>
      </c>
      <c r="AE1636" s="3">
        <v>0</v>
      </c>
      <c r="AF1636" s="4">
        <v>0</v>
      </c>
      <c r="AG1636" s="4" t="s">
        <v>0</v>
      </c>
      <c r="AH1636" s="4">
        <v>0</v>
      </c>
      <c r="AI1636" s="4">
        <v>0</v>
      </c>
      <c r="AJ1636" s="4" t="s">
        <v>0</v>
      </c>
      <c r="AK1636" s="4">
        <v>0</v>
      </c>
      <c r="AL1636" s="4">
        <v>0</v>
      </c>
      <c r="AM1636" s="4" t="s">
        <v>1</v>
      </c>
      <c r="AN1636" s="4" t="s">
        <v>1</v>
      </c>
      <c r="AO1636" s="4" t="s">
        <v>1</v>
      </c>
      <c r="AP1636" s="4" t="s">
        <v>1</v>
      </c>
      <c r="AQ1636" s="4">
        <v>0</v>
      </c>
    </row>
    <row r="1637" spans="1:43" x14ac:dyDescent="0.25">
      <c r="A1637" s="2" t="s">
        <v>665</v>
      </c>
      <c r="B1637" s="47">
        <v>44400</v>
      </c>
      <c r="C1637" s="2" t="s">
        <v>6</v>
      </c>
      <c r="D1637" s="2" t="s">
        <v>22</v>
      </c>
      <c r="E1637" s="2" t="s">
        <v>192</v>
      </c>
      <c r="F1637" s="2" t="s">
        <v>979</v>
      </c>
      <c r="G1637" s="2" t="s">
        <v>3</v>
      </c>
      <c r="H1637" s="2" t="s">
        <v>4325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</v>
      </c>
      <c r="P1637" s="2" t="s">
        <v>1</v>
      </c>
      <c r="Q1637" s="1">
        <v>2629455698.0300002</v>
      </c>
      <c r="R1637" s="1">
        <v>0</v>
      </c>
      <c r="S1637" s="1">
        <v>1812757507.5</v>
      </c>
      <c r="T1637" s="1">
        <v>0</v>
      </c>
      <c r="U1637" s="2" t="s">
        <v>0</v>
      </c>
      <c r="V1637" s="1">
        <v>0</v>
      </c>
      <c r="W1637" s="1">
        <v>704050164.25</v>
      </c>
      <c r="X1637" s="2" t="s">
        <v>9</v>
      </c>
      <c r="Y1637" s="1">
        <v>112648026.28</v>
      </c>
      <c r="Z1637" s="3">
        <v>0</v>
      </c>
      <c r="AA1637" s="3" t="s">
        <v>0</v>
      </c>
      <c r="AB1637" s="3">
        <v>0</v>
      </c>
      <c r="AC1637" s="3">
        <v>0</v>
      </c>
      <c r="AD1637" s="3" t="s">
        <v>0</v>
      </c>
      <c r="AE1637" s="3">
        <v>0</v>
      </c>
      <c r="AF1637" s="4">
        <v>0</v>
      </c>
      <c r="AG1637" s="4" t="s">
        <v>0</v>
      </c>
      <c r="AH1637" s="4">
        <v>0</v>
      </c>
      <c r="AI1637" s="4">
        <v>0</v>
      </c>
      <c r="AJ1637" s="4" t="s">
        <v>0</v>
      </c>
      <c r="AK1637" s="4">
        <v>0</v>
      </c>
      <c r="AL1637" s="4">
        <v>0</v>
      </c>
      <c r="AM1637" s="4" t="s">
        <v>1</v>
      </c>
      <c r="AN1637" s="4" t="s">
        <v>1</v>
      </c>
      <c r="AO1637" s="4" t="s">
        <v>1</v>
      </c>
      <c r="AP1637" s="4" t="s">
        <v>1</v>
      </c>
      <c r="AQ1637" s="4">
        <v>0</v>
      </c>
    </row>
    <row r="1638" spans="1:43" x14ac:dyDescent="0.25">
      <c r="A1638" s="2" t="s">
        <v>666</v>
      </c>
      <c r="B1638" s="47">
        <v>44400</v>
      </c>
      <c r="C1638" s="2" t="s">
        <v>6</v>
      </c>
      <c r="D1638" s="2" t="s">
        <v>22</v>
      </c>
      <c r="E1638" s="2" t="s">
        <v>192</v>
      </c>
      <c r="F1638" s="2" t="s">
        <v>979</v>
      </c>
      <c r="G1638" s="2" t="s">
        <v>3</v>
      </c>
      <c r="H1638" s="2" t="s">
        <v>4326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1">
        <v>1785948298.0000002</v>
      </c>
      <c r="R1638" s="1">
        <v>0</v>
      </c>
      <c r="S1638" s="1">
        <v>1256999303.5</v>
      </c>
      <c r="T1638" s="1">
        <v>0</v>
      </c>
      <c r="U1638" s="2" t="s">
        <v>0</v>
      </c>
      <c r="V1638" s="1">
        <v>0</v>
      </c>
      <c r="W1638" s="1">
        <v>455990512.5</v>
      </c>
      <c r="X1638" s="2" t="s">
        <v>9</v>
      </c>
      <c r="Y1638" s="1">
        <v>72958482.000000015</v>
      </c>
      <c r="Z1638" s="3">
        <v>0</v>
      </c>
      <c r="AA1638" s="3" t="s">
        <v>0</v>
      </c>
      <c r="AB1638" s="3">
        <v>0</v>
      </c>
      <c r="AC1638" s="3">
        <v>0</v>
      </c>
      <c r="AD1638" s="3" t="s">
        <v>0</v>
      </c>
      <c r="AE1638" s="3">
        <v>0</v>
      </c>
      <c r="AF1638" s="4">
        <v>0</v>
      </c>
      <c r="AG1638" s="4" t="s">
        <v>0</v>
      </c>
      <c r="AH1638" s="4">
        <v>0</v>
      </c>
      <c r="AI1638" s="4">
        <v>0</v>
      </c>
      <c r="AJ1638" s="4" t="s">
        <v>0</v>
      </c>
      <c r="AK1638" s="4">
        <v>0</v>
      </c>
      <c r="AL1638" s="4">
        <v>0</v>
      </c>
      <c r="AM1638" s="4" t="s">
        <v>1</v>
      </c>
      <c r="AN1638" s="4" t="s">
        <v>1</v>
      </c>
      <c r="AO1638" s="4" t="s">
        <v>1</v>
      </c>
      <c r="AP1638" s="4" t="s">
        <v>1</v>
      </c>
      <c r="AQ1638" s="4">
        <v>0</v>
      </c>
    </row>
    <row r="1639" spans="1:43" x14ac:dyDescent="0.25">
      <c r="A1639" s="2" t="s">
        <v>667</v>
      </c>
      <c r="B1639" s="47">
        <v>44400</v>
      </c>
      <c r="C1639" s="2" t="s">
        <v>27</v>
      </c>
      <c r="D1639" s="2" t="s">
        <v>901</v>
      </c>
      <c r="E1639" s="2" t="s">
        <v>905</v>
      </c>
      <c r="F1639" s="2" t="s">
        <v>4327</v>
      </c>
      <c r="G1639" s="2" t="s">
        <v>3</v>
      </c>
      <c r="H1639" s="2" t="s">
        <v>4328</v>
      </c>
      <c r="I1639" s="1" t="s">
        <v>1</v>
      </c>
      <c r="J1639" s="1" t="s">
        <v>1</v>
      </c>
      <c r="K1639" s="1" t="s">
        <v>1</v>
      </c>
      <c r="L1639" s="1" t="s">
        <v>1</v>
      </c>
      <c r="M1639" s="1">
        <v>0</v>
      </c>
      <c r="N1639" s="2" t="s">
        <v>1</v>
      </c>
      <c r="O1639" s="2" t="s">
        <v>2</v>
      </c>
      <c r="P1639" s="2" t="s">
        <v>1</v>
      </c>
      <c r="Q1639" s="1">
        <v>47644200</v>
      </c>
      <c r="R1639" s="1">
        <v>0</v>
      </c>
      <c r="S1639" s="1">
        <v>10530000</v>
      </c>
      <c r="T1639" s="1">
        <v>0</v>
      </c>
      <c r="U1639" s="2" t="s">
        <v>0</v>
      </c>
      <c r="V1639" s="1">
        <v>0</v>
      </c>
      <c r="W1639" s="1">
        <v>31995000</v>
      </c>
      <c r="X1639" s="2" t="s">
        <v>9</v>
      </c>
      <c r="Y1639" s="1">
        <v>5119200</v>
      </c>
      <c r="Z1639" s="3">
        <v>0</v>
      </c>
      <c r="AA1639" s="3" t="s">
        <v>0</v>
      </c>
      <c r="AB1639" s="3">
        <v>0</v>
      </c>
      <c r="AC1639" s="3">
        <v>0</v>
      </c>
      <c r="AD1639" s="3" t="s">
        <v>0</v>
      </c>
      <c r="AE1639" s="3">
        <v>0</v>
      </c>
      <c r="AF1639" s="4">
        <v>0</v>
      </c>
      <c r="AG1639" s="4" t="s">
        <v>0</v>
      </c>
      <c r="AH1639" s="4">
        <v>0</v>
      </c>
      <c r="AI1639" s="4">
        <v>0</v>
      </c>
      <c r="AJ1639" s="4" t="s">
        <v>0</v>
      </c>
      <c r="AK1639" s="4">
        <v>0</v>
      </c>
      <c r="AL1639" s="4">
        <v>0</v>
      </c>
      <c r="AM1639" s="4" t="s">
        <v>1</v>
      </c>
      <c r="AN1639" s="4" t="s">
        <v>1</v>
      </c>
      <c r="AO1639" s="4" t="s">
        <v>1</v>
      </c>
      <c r="AP1639" s="4" t="s">
        <v>1</v>
      </c>
      <c r="AQ1639" s="4">
        <v>0</v>
      </c>
    </row>
    <row r="1640" spans="1:43" x14ac:dyDescent="0.25">
      <c r="A1640" s="2" t="s">
        <v>668</v>
      </c>
      <c r="B1640" s="47">
        <v>44400</v>
      </c>
      <c r="C1640" s="2" t="s">
        <v>6</v>
      </c>
      <c r="D1640" s="2" t="s">
        <v>901</v>
      </c>
      <c r="E1640" s="2" t="s">
        <v>902</v>
      </c>
      <c r="F1640" s="2" t="s">
        <v>914</v>
      </c>
      <c r="G1640" s="2" t="s">
        <v>3</v>
      </c>
      <c r="H1640" s="2" t="s">
        <v>4329</v>
      </c>
      <c r="I1640" s="1" t="s">
        <v>1</v>
      </c>
      <c r="J1640" s="1" t="s">
        <v>1</v>
      </c>
      <c r="K1640" s="1" t="s">
        <v>1</v>
      </c>
      <c r="L1640" s="1" t="s">
        <v>1</v>
      </c>
      <c r="M1640" s="1">
        <v>0</v>
      </c>
      <c r="N1640" s="2" t="s">
        <v>1</v>
      </c>
      <c r="O1640" s="2" t="s">
        <v>2</v>
      </c>
      <c r="P1640" s="2" t="s">
        <v>1</v>
      </c>
      <c r="Q1640" s="1">
        <v>4300344640.6000004</v>
      </c>
      <c r="R1640" s="1">
        <v>0</v>
      </c>
      <c r="S1640" s="1">
        <v>3043889447.25</v>
      </c>
      <c r="T1640" s="1">
        <v>0</v>
      </c>
      <c r="U1640" s="2" t="s">
        <v>0</v>
      </c>
      <c r="V1640" s="1">
        <v>0</v>
      </c>
      <c r="W1640" s="1">
        <v>1083151028.75</v>
      </c>
      <c r="X1640" s="2" t="s">
        <v>9</v>
      </c>
      <c r="Y1640" s="1">
        <v>173304164.59999999</v>
      </c>
      <c r="Z1640" s="3">
        <v>0</v>
      </c>
      <c r="AA1640" s="3" t="s">
        <v>0</v>
      </c>
      <c r="AB1640" s="3">
        <v>0</v>
      </c>
      <c r="AC1640" s="3">
        <v>0</v>
      </c>
      <c r="AD1640" s="3" t="s">
        <v>0</v>
      </c>
      <c r="AE1640" s="3">
        <v>0</v>
      </c>
      <c r="AF1640" s="4">
        <v>0</v>
      </c>
      <c r="AG1640" s="4" t="s">
        <v>0</v>
      </c>
      <c r="AH1640" s="4">
        <v>0</v>
      </c>
      <c r="AI1640" s="4">
        <v>0</v>
      </c>
      <c r="AJ1640" s="4" t="s">
        <v>0</v>
      </c>
      <c r="AK1640" s="4">
        <v>0</v>
      </c>
      <c r="AL1640" s="4">
        <v>0</v>
      </c>
      <c r="AM1640" s="4" t="s">
        <v>1</v>
      </c>
      <c r="AN1640" s="4" t="s">
        <v>1</v>
      </c>
      <c r="AO1640" s="4" t="s">
        <v>1</v>
      </c>
      <c r="AP1640" s="4" t="s">
        <v>1</v>
      </c>
      <c r="AQ1640" s="4">
        <v>0</v>
      </c>
    </row>
    <row r="1641" spans="1:43" x14ac:dyDescent="0.25">
      <c r="A1641" s="2" t="s">
        <v>669</v>
      </c>
      <c r="B1641" s="47">
        <v>44400</v>
      </c>
      <c r="C1641" s="2" t="s">
        <v>6</v>
      </c>
      <c r="D1641" s="2" t="s">
        <v>19</v>
      </c>
      <c r="E1641" s="2" t="s">
        <v>185</v>
      </c>
      <c r="F1641" s="2" t="s">
        <v>1172</v>
      </c>
      <c r="G1641" s="2" t="s">
        <v>3</v>
      </c>
      <c r="H1641" s="2" t="s">
        <v>4330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924</v>
      </c>
      <c r="P1641" s="2" t="s">
        <v>4331</v>
      </c>
      <c r="Q1641" s="1">
        <v>99438070.5</v>
      </c>
      <c r="R1641" s="1">
        <v>0</v>
      </c>
      <c r="S1641" s="1">
        <v>87437029.5</v>
      </c>
      <c r="T1641" s="1">
        <v>10345725</v>
      </c>
      <c r="U1641" s="2" t="s">
        <v>9</v>
      </c>
      <c r="V1641" s="1">
        <v>1655316</v>
      </c>
      <c r="W1641" s="1">
        <v>0</v>
      </c>
      <c r="X1641" s="2" t="s">
        <v>0</v>
      </c>
      <c r="Y1641" s="1">
        <v>0</v>
      </c>
      <c r="Z1641" s="3">
        <v>0</v>
      </c>
      <c r="AA1641" s="3" t="s">
        <v>0</v>
      </c>
      <c r="AB1641" s="3">
        <v>0</v>
      </c>
      <c r="AC1641" s="3">
        <v>0</v>
      </c>
      <c r="AD1641" s="3" t="s">
        <v>0</v>
      </c>
      <c r="AE1641" s="3">
        <v>0</v>
      </c>
      <c r="AF1641" s="4">
        <v>0</v>
      </c>
      <c r="AG1641" s="4" t="s">
        <v>0</v>
      </c>
      <c r="AH1641" s="4">
        <v>0</v>
      </c>
      <c r="AI1641" s="4">
        <v>0</v>
      </c>
      <c r="AJ1641" s="4" t="s">
        <v>0</v>
      </c>
      <c r="AK1641" s="4">
        <v>0</v>
      </c>
      <c r="AL1641" s="4">
        <v>0</v>
      </c>
      <c r="AM1641" s="4" t="s">
        <v>1</v>
      </c>
      <c r="AN1641" s="4" t="s">
        <v>1</v>
      </c>
      <c r="AO1641" s="4" t="s">
        <v>1</v>
      </c>
      <c r="AP1641" s="4" t="s">
        <v>1</v>
      </c>
      <c r="AQ1641" s="4">
        <v>0</v>
      </c>
    </row>
    <row r="1642" spans="1:43" x14ac:dyDescent="0.25">
      <c r="A1642" s="2" t="s">
        <v>670</v>
      </c>
      <c r="B1642" s="47">
        <v>44400</v>
      </c>
      <c r="C1642" s="2" t="s">
        <v>6</v>
      </c>
      <c r="D1642" s="2" t="s">
        <v>19</v>
      </c>
      <c r="E1642" s="2" t="s">
        <v>185</v>
      </c>
      <c r="F1642" s="2" t="s">
        <v>1172</v>
      </c>
      <c r="G1642" s="2" t="s">
        <v>3</v>
      </c>
      <c r="H1642" s="2" t="s">
        <v>4332</v>
      </c>
      <c r="I1642" s="1" t="s">
        <v>1</v>
      </c>
      <c r="J1642" s="1" t="s">
        <v>1</v>
      </c>
      <c r="K1642" s="1" t="s">
        <v>1</v>
      </c>
      <c r="L1642" s="1" t="s">
        <v>1</v>
      </c>
      <c r="M1642" s="1">
        <v>0</v>
      </c>
      <c r="N1642" s="2" t="s">
        <v>1</v>
      </c>
      <c r="O1642" s="2" t="s">
        <v>2</v>
      </c>
      <c r="P1642" s="2" t="s">
        <v>1</v>
      </c>
      <c r="Q1642" s="1">
        <v>3626882891.7399998</v>
      </c>
      <c r="R1642" s="1">
        <v>0</v>
      </c>
      <c r="S1642" s="1">
        <v>2612168112.25</v>
      </c>
      <c r="T1642" s="1">
        <v>0</v>
      </c>
      <c r="U1642" s="2" t="s">
        <v>0</v>
      </c>
      <c r="V1642" s="1">
        <v>0</v>
      </c>
      <c r="W1642" s="1">
        <v>874754120.25</v>
      </c>
      <c r="X1642" s="2" t="s">
        <v>9</v>
      </c>
      <c r="Y1642" s="1">
        <v>139960659.24000001</v>
      </c>
      <c r="Z1642" s="3">
        <v>0</v>
      </c>
      <c r="AA1642" s="3" t="s">
        <v>0</v>
      </c>
      <c r="AB1642" s="3">
        <v>0</v>
      </c>
      <c r="AC1642" s="3">
        <v>0</v>
      </c>
      <c r="AD1642" s="3" t="s">
        <v>0</v>
      </c>
      <c r="AE1642" s="3">
        <v>0</v>
      </c>
      <c r="AF1642" s="4">
        <v>0</v>
      </c>
      <c r="AG1642" s="4" t="s">
        <v>0</v>
      </c>
      <c r="AH1642" s="4">
        <v>0</v>
      </c>
      <c r="AI1642" s="4">
        <v>0</v>
      </c>
      <c r="AJ1642" s="4" t="s">
        <v>0</v>
      </c>
      <c r="AK1642" s="4">
        <v>0</v>
      </c>
      <c r="AL1642" s="4">
        <v>0</v>
      </c>
      <c r="AM1642" s="4" t="s">
        <v>1</v>
      </c>
      <c r="AN1642" s="4" t="s">
        <v>1</v>
      </c>
      <c r="AO1642" s="4" t="s">
        <v>1</v>
      </c>
      <c r="AP1642" s="4" t="s">
        <v>1</v>
      </c>
      <c r="AQ1642" s="4">
        <v>0</v>
      </c>
    </row>
    <row r="1643" spans="1:43" x14ac:dyDescent="0.25">
      <c r="A1643" s="2" t="s">
        <v>671</v>
      </c>
      <c r="B1643" s="47">
        <v>44400</v>
      </c>
      <c r="C1643" s="2" t="s">
        <v>6</v>
      </c>
      <c r="D1643" s="2" t="s">
        <v>19</v>
      </c>
      <c r="E1643" s="2" t="s">
        <v>185</v>
      </c>
      <c r="F1643" s="2" t="s">
        <v>1172</v>
      </c>
      <c r="G1643" s="2" t="s">
        <v>3</v>
      </c>
      <c r="H1643" s="2" t="s">
        <v>4333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2</v>
      </c>
      <c r="P1643" s="2" t="s">
        <v>1</v>
      </c>
      <c r="Q1643" s="1">
        <v>773603232.38999999</v>
      </c>
      <c r="R1643" s="1">
        <v>0</v>
      </c>
      <c r="S1643" s="1">
        <v>486049551.75</v>
      </c>
      <c r="T1643" s="1">
        <v>0</v>
      </c>
      <c r="U1643" s="2" t="s">
        <v>0</v>
      </c>
      <c r="V1643" s="1">
        <v>0</v>
      </c>
      <c r="W1643" s="1">
        <v>247891104</v>
      </c>
      <c r="X1643" s="2" t="s">
        <v>9</v>
      </c>
      <c r="Y1643" s="1">
        <v>39662576.640000001</v>
      </c>
      <c r="Z1643" s="3">
        <v>0</v>
      </c>
      <c r="AA1643" s="3" t="s">
        <v>0</v>
      </c>
      <c r="AB1643" s="3">
        <v>0</v>
      </c>
      <c r="AC1643" s="3">
        <v>0</v>
      </c>
      <c r="AD1643" s="3" t="s">
        <v>0</v>
      </c>
      <c r="AE1643" s="3">
        <v>0</v>
      </c>
      <c r="AF1643" s="4">
        <v>0</v>
      </c>
      <c r="AG1643" s="4" t="s">
        <v>0</v>
      </c>
      <c r="AH1643" s="4">
        <v>0</v>
      </c>
      <c r="AI1643" s="4">
        <v>0</v>
      </c>
      <c r="AJ1643" s="4" t="s">
        <v>0</v>
      </c>
      <c r="AK1643" s="4">
        <v>0</v>
      </c>
      <c r="AL1643" s="4">
        <v>0</v>
      </c>
      <c r="AM1643" s="4" t="s">
        <v>1</v>
      </c>
      <c r="AN1643" s="4" t="s">
        <v>1</v>
      </c>
      <c r="AO1643" s="4" t="s">
        <v>1</v>
      </c>
      <c r="AP1643" s="4" t="s">
        <v>1</v>
      </c>
      <c r="AQ1643" s="4">
        <v>0</v>
      </c>
    </row>
    <row r="1644" spans="1:43" x14ac:dyDescent="0.25">
      <c r="A1644" s="2" t="s">
        <v>672</v>
      </c>
      <c r="B1644" s="47">
        <v>44400</v>
      </c>
      <c r="C1644" s="2" t="s">
        <v>6</v>
      </c>
      <c r="D1644" s="2" t="s">
        <v>17</v>
      </c>
      <c r="E1644" s="2" t="s">
        <v>183</v>
      </c>
      <c r="F1644" s="2" t="s">
        <v>4334</v>
      </c>
      <c r="G1644" s="2" t="s">
        <v>3</v>
      </c>
      <c r="H1644" s="2" t="s">
        <v>4335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2</v>
      </c>
      <c r="P1644" s="2" t="s">
        <v>1</v>
      </c>
      <c r="Q1644" s="1">
        <v>1395234335.01</v>
      </c>
      <c r="R1644" s="1">
        <v>0</v>
      </c>
      <c r="S1644" s="1">
        <v>1002775770.75</v>
      </c>
      <c r="T1644" s="1">
        <v>0</v>
      </c>
      <c r="U1644" s="2" t="s">
        <v>0</v>
      </c>
      <c r="V1644" s="1">
        <v>0</v>
      </c>
      <c r="W1644" s="1">
        <v>338326348.5</v>
      </c>
      <c r="X1644" s="2" t="s">
        <v>0</v>
      </c>
      <c r="Y1644" s="1">
        <v>54132215.759999998</v>
      </c>
      <c r="Z1644" s="3">
        <v>0</v>
      </c>
      <c r="AA1644" s="3" t="s">
        <v>0</v>
      </c>
      <c r="AB1644" s="3">
        <v>0</v>
      </c>
      <c r="AC1644" s="3">
        <v>0</v>
      </c>
      <c r="AD1644" s="3" t="s">
        <v>0</v>
      </c>
      <c r="AE1644" s="3">
        <v>0</v>
      </c>
      <c r="AF1644" s="4">
        <v>0</v>
      </c>
      <c r="AG1644" s="4" t="s">
        <v>0</v>
      </c>
      <c r="AH1644" s="4">
        <v>0</v>
      </c>
      <c r="AI1644" s="4">
        <v>0</v>
      </c>
      <c r="AJ1644" s="4" t="s">
        <v>0</v>
      </c>
      <c r="AK1644" s="4">
        <v>0</v>
      </c>
      <c r="AL1644" s="4">
        <v>0</v>
      </c>
      <c r="AM1644" s="4" t="s">
        <v>1</v>
      </c>
      <c r="AN1644" s="4" t="s">
        <v>1</v>
      </c>
      <c r="AO1644" s="4" t="s">
        <v>1</v>
      </c>
      <c r="AP1644" s="4" t="s">
        <v>1</v>
      </c>
      <c r="AQ1644" s="4">
        <v>0</v>
      </c>
    </row>
    <row r="1645" spans="1:43" x14ac:dyDescent="0.25">
      <c r="A1645" s="2" t="s">
        <v>673</v>
      </c>
      <c r="B1645" s="47">
        <v>44400</v>
      </c>
      <c r="C1645" s="2" t="s">
        <v>6</v>
      </c>
      <c r="D1645" s="2" t="s">
        <v>14</v>
      </c>
      <c r="E1645" s="2" t="s">
        <v>181</v>
      </c>
      <c r="F1645" s="2" t="s">
        <v>4336</v>
      </c>
      <c r="G1645" s="2" t="s">
        <v>3</v>
      </c>
      <c r="H1645" s="2" t="s">
        <v>4337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2</v>
      </c>
      <c r="P1645" s="2" t="s">
        <v>1</v>
      </c>
      <c r="Q1645" s="1">
        <v>1995454558.753</v>
      </c>
      <c r="R1645" s="1">
        <v>0</v>
      </c>
      <c r="S1645" s="1">
        <v>1853598695.253</v>
      </c>
      <c r="T1645" s="1">
        <v>0</v>
      </c>
      <c r="U1645" s="2" t="s">
        <v>0</v>
      </c>
      <c r="V1645" s="1">
        <v>0</v>
      </c>
      <c r="W1645" s="1">
        <v>122289537.5</v>
      </c>
      <c r="X1645" s="2" t="s">
        <v>0</v>
      </c>
      <c r="Y1645" s="1">
        <v>19566326</v>
      </c>
      <c r="Z1645" s="3">
        <v>0</v>
      </c>
      <c r="AA1645" s="3" t="s">
        <v>0</v>
      </c>
      <c r="AB1645" s="3">
        <v>0</v>
      </c>
      <c r="AC1645" s="3">
        <v>0</v>
      </c>
      <c r="AD1645" s="3" t="s">
        <v>0</v>
      </c>
      <c r="AE1645" s="3">
        <v>0</v>
      </c>
      <c r="AF1645" s="4">
        <v>0</v>
      </c>
      <c r="AG1645" s="4" t="s">
        <v>0</v>
      </c>
      <c r="AH1645" s="4">
        <v>0</v>
      </c>
      <c r="AI1645" s="4">
        <v>0</v>
      </c>
      <c r="AJ1645" s="4" t="s">
        <v>0</v>
      </c>
      <c r="AK1645" s="4">
        <v>0</v>
      </c>
      <c r="AL1645" s="4">
        <v>0</v>
      </c>
      <c r="AM1645" s="4" t="s">
        <v>1</v>
      </c>
      <c r="AN1645" s="4" t="s">
        <v>1</v>
      </c>
      <c r="AO1645" s="4" t="s">
        <v>1</v>
      </c>
      <c r="AP1645" s="4" t="s">
        <v>1</v>
      </c>
      <c r="AQ1645" s="4">
        <v>0</v>
      </c>
    </row>
    <row r="1646" spans="1:43" x14ac:dyDescent="0.25">
      <c r="A1646" s="2" t="s">
        <v>674</v>
      </c>
      <c r="B1646" s="47">
        <v>44400</v>
      </c>
      <c r="C1646" s="2" t="s">
        <v>6</v>
      </c>
      <c r="D1646" s="2" t="s">
        <v>10</v>
      </c>
      <c r="E1646" s="2" t="s">
        <v>178</v>
      </c>
      <c r="F1646" s="2" t="s">
        <v>4338</v>
      </c>
      <c r="G1646" s="2" t="s">
        <v>3</v>
      </c>
      <c r="H1646" s="2" t="s">
        <v>4339</v>
      </c>
      <c r="I1646" s="1" t="s">
        <v>1</v>
      </c>
      <c r="J1646" s="1" t="s">
        <v>1</v>
      </c>
      <c r="K1646" s="1" t="s">
        <v>1</v>
      </c>
      <c r="L1646" s="1" t="s">
        <v>1</v>
      </c>
      <c r="M1646" s="1">
        <v>0</v>
      </c>
      <c r="N1646" s="2" t="s">
        <v>1</v>
      </c>
      <c r="O1646" s="2" t="s">
        <v>2</v>
      </c>
      <c r="P1646" s="2" t="s">
        <v>1</v>
      </c>
      <c r="Q1646" s="1">
        <v>56028672</v>
      </c>
      <c r="R1646" s="1">
        <v>0</v>
      </c>
      <c r="S1646" s="1">
        <v>19201050</v>
      </c>
      <c r="T1646" s="1">
        <v>0</v>
      </c>
      <c r="U1646" s="2" t="s">
        <v>0</v>
      </c>
      <c r="V1646" s="1">
        <v>0</v>
      </c>
      <c r="W1646" s="1">
        <v>31747950</v>
      </c>
      <c r="X1646" s="2" t="s">
        <v>9</v>
      </c>
      <c r="Y1646" s="1">
        <v>5079672</v>
      </c>
      <c r="Z1646" s="3">
        <v>0</v>
      </c>
      <c r="AA1646" s="3" t="s">
        <v>0</v>
      </c>
      <c r="AB1646" s="3">
        <v>0</v>
      </c>
      <c r="AC1646" s="3">
        <v>0</v>
      </c>
      <c r="AD1646" s="3" t="s">
        <v>0</v>
      </c>
      <c r="AE1646" s="3">
        <v>0</v>
      </c>
      <c r="AF1646" s="4">
        <v>0</v>
      </c>
      <c r="AG1646" s="4" t="s">
        <v>0</v>
      </c>
      <c r="AH1646" s="4">
        <v>0</v>
      </c>
      <c r="AI1646" s="4">
        <v>0</v>
      </c>
      <c r="AJ1646" s="4" t="s">
        <v>0</v>
      </c>
      <c r="AK1646" s="4">
        <v>0</v>
      </c>
      <c r="AL1646" s="4">
        <v>0</v>
      </c>
      <c r="AM1646" s="4" t="s">
        <v>1</v>
      </c>
      <c r="AN1646" s="4" t="s">
        <v>1</v>
      </c>
      <c r="AO1646" s="4" t="s">
        <v>1</v>
      </c>
      <c r="AP1646" s="4" t="s">
        <v>1</v>
      </c>
      <c r="AQ1646" s="4">
        <v>0</v>
      </c>
    </row>
    <row r="1647" spans="1:43" x14ac:dyDescent="0.25">
      <c r="A1647" s="2" t="s">
        <v>675</v>
      </c>
      <c r="B1647" s="47">
        <v>44400</v>
      </c>
      <c r="C1647" s="2" t="s">
        <v>6</v>
      </c>
      <c r="D1647" s="2" t="s">
        <v>278</v>
      </c>
      <c r="E1647" s="2" t="s">
        <v>202</v>
      </c>
      <c r="F1647" s="2" t="s">
        <v>4340</v>
      </c>
      <c r="G1647" s="2" t="s">
        <v>3</v>
      </c>
      <c r="H1647" s="2" t="s">
        <v>4341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2</v>
      </c>
      <c r="P1647" s="2" t="s">
        <v>1</v>
      </c>
      <c r="Q1647" s="1">
        <v>525367218.19999999</v>
      </c>
      <c r="R1647" s="1">
        <v>0</v>
      </c>
      <c r="S1647" s="1">
        <v>498210899</v>
      </c>
      <c r="T1647" s="1">
        <v>0</v>
      </c>
      <c r="U1647" s="2" t="s">
        <v>0</v>
      </c>
      <c r="V1647" s="1">
        <v>0</v>
      </c>
      <c r="W1647" s="1">
        <v>23410620</v>
      </c>
      <c r="X1647" s="2" t="s">
        <v>0</v>
      </c>
      <c r="Y1647" s="1">
        <v>3745699.2</v>
      </c>
      <c r="Z1647" s="3">
        <v>0</v>
      </c>
      <c r="AA1647" s="3" t="s">
        <v>0</v>
      </c>
      <c r="AB1647" s="3">
        <v>0</v>
      </c>
      <c r="AC1647" s="3">
        <v>0</v>
      </c>
      <c r="AD1647" s="3" t="s">
        <v>0</v>
      </c>
      <c r="AE1647" s="3">
        <v>0</v>
      </c>
      <c r="AF1647" s="4">
        <v>0</v>
      </c>
      <c r="AG1647" s="4" t="s">
        <v>0</v>
      </c>
      <c r="AH1647" s="4">
        <v>0</v>
      </c>
      <c r="AI1647" s="4">
        <v>0</v>
      </c>
      <c r="AJ1647" s="4" t="s">
        <v>0</v>
      </c>
      <c r="AK1647" s="4">
        <v>0</v>
      </c>
      <c r="AL1647" s="4">
        <v>0</v>
      </c>
      <c r="AM1647" s="4" t="s">
        <v>1</v>
      </c>
      <c r="AN1647" s="4" t="s">
        <v>1</v>
      </c>
      <c r="AO1647" s="4" t="s">
        <v>1</v>
      </c>
      <c r="AP1647" s="4" t="s">
        <v>1</v>
      </c>
      <c r="AQ1647" s="4">
        <v>0</v>
      </c>
    </row>
    <row r="1648" spans="1:43" x14ac:dyDescent="0.25">
      <c r="A1648" s="2" t="s">
        <v>676</v>
      </c>
      <c r="B1648" s="47">
        <v>44400</v>
      </c>
      <c r="C1648" s="2" t="s">
        <v>6</v>
      </c>
      <c r="D1648" s="2" t="s">
        <v>278</v>
      </c>
      <c r="E1648" s="2" t="s">
        <v>202</v>
      </c>
      <c r="F1648" s="2" t="s">
        <v>4340</v>
      </c>
      <c r="G1648" s="2" t="s">
        <v>3</v>
      </c>
      <c r="H1648" s="2" t="s">
        <v>4342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1">
        <v>173514231</v>
      </c>
      <c r="R1648" s="1">
        <v>0</v>
      </c>
      <c r="S1648" s="1">
        <v>121187907</v>
      </c>
      <c r="T1648" s="1">
        <v>0</v>
      </c>
      <c r="U1648" s="2" t="s">
        <v>0</v>
      </c>
      <c r="V1648" s="1">
        <v>0</v>
      </c>
      <c r="W1648" s="1">
        <v>45108900</v>
      </c>
      <c r="X1648" s="2" t="s">
        <v>0</v>
      </c>
      <c r="Y1648" s="1">
        <v>7217424</v>
      </c>
      <c r="Z1648" s="3">
        <v>0</v>
      </c>
      <c r="AA1648" s="3" t="s">
        <v>0</v>
      </c>
      <c r="AB1648" s="3">
        <v>0</v>
      </c>
      <c r="AC1648" s="3">
        <v>0</v>
      </c>
      <c r="AD1648" s="3" t="s">
        <v>0</v>
      </c>
      <c r="AE1648" s="3">
        <v>0</v>
      </c>
      <c r="AF1648" s="4">
        <v>0</v>
      </c>
      <c r="AG1648" s="4" t="s">
        <v>0</v>
      </c>
      <c r="AH1648" s="4">
        <v>0</v>
      </c>
      <c r="AI1648" s="4">
        <v>0</v>
      </c>
      <c r="AJ1648" s="4" t="s">
        <v>0</v>
      </c>
      <c r="AK1648" s="4">
        <v>0</v>
      </c>
      <c r="AL1648" s="4">
        <v>0</v>
      </c>
      <c r="AM1648" s="4" t="s">
        <v>1</v>
      </c>
      <c r="AN1648" s="4" t="s">
        <v>1</v>
      </c>
      <c r="AO1648" s="4" t="s">
        <v>1</v>
      </c>
      <c r="AP1648" s="4" t="s">
        <v>1</v>
      </c>
      <c r="AQ1648" s="4">
        <v>0</v>
      </c>
    </row>
    <row r="1649" spans="1:43" x14ac:dyDescent="0.25">
      <c r="A1649" s="2" t="s">
        <v>677</v>
      </c>
      <c r="B1649" s="47">
        <v>44400</v>
      </c>
      <c r="C1649" s="2" t="s">
        <v>6</v>
      </c>
      <c r="D1649" s="2" t="s">
        <v>278</v>
      </c>
      <c r="E1649" s="2" t="s">
        <v>202</v>
      </c>
      <c r="F1649" s="2" t="s">
        <v>1077</v>
      </c>
      <c r="G1649" s="2" t="s">
        <v>3</v>
      </c>
      <c r="H1649" s="2" t="s">
        <v>4343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2488</v>
      </c>
      <c r="P1649" s="2" t="s">
        <v>3860</v>
      </c>
      <c r="Q1649" s="1">
        <v>13452399</v>
      </c>
      <c r="R1649" s="1">
        <v>0</v>
      </c>
      <c r="S1649" s="1">
        <v>13391325</v>
      </c>
      <c r="T1649" s="1">
        <v>52650</v>
      </c>
      <c r="U1649" s="2" t="s">
        <v>9</v>
      </c>
      <c r="V1649" s="1">
        <v>8424</v>
      </c>
      <c r="W1649" s="1">
        <v>0</v>
      </c>
      <c r="X1649" s="2" t="s">
        <v>0</v>
      </c>
      <c r="Y1649" s="1">
        <v>0</v>
      </c>
      <c r="Z1649" s="3">
        <v>0</v>
      </c>
      <c r="AA1649" s="3" t="s">
        <v>0</v>
      </c>
      <c r="AB1649" s="3">
        <v>0</v>
      </c>
      <c r="AC1649" s="3">
        <v>0</v>
      </c>
      <c r="AD1649" s="3" t="s">
        <v>0</v>
      </c>
      <c r="AE1649" s="3">
        <v>0</v>
      </c>
      <c r="AF1649" s="4">
        <v>0</v>
      </c>
      <c r="AG1649" s="4" t="s">
        <v>0</v>
      </c>
      <c r="AH1649" s="4">
        <v>0</v>
      </c>
      <c r="AI1649" s="4">
        <v>0</v>
      </c>
      <c r="AJ1649" s="4" t="s">
        <v>0</v>
      </c>
      <c r="AK1649" s="4">
        <v>0</v>
      </c>
      <c r="AL1649" s="4">
        <v>0</v>
      </c>
      <c r="AM1649" s="4" t="s">
        <v>1</v>
      </c>
      <c r="AN1649" s="4" t="s">
        <v>1</v>
      </c>
      <c r="AO1649" s="4" t="s">
        <v>1</v>
      </c>
      <c r="AP1649" s="4" t="s">
        <v>1</v>
      </c>
      <c r="AQ1649" s="4">
        <v>0</v>
      </c>
    </row>
    <row r="1650" spans="1:43" x14ac:dyDescent="0.25">
      <c r="A1650" s="2" t="s">
        <v>678</v>
      </c>
      <c r="B1650" s="47">
        <v>44400</v>
      </c>
      <c r="C1650" s="2" t="s">
        <v>6</v>
      </c>
      <c r="D1650" s="2" t="s">
        <v>7</v>
      </c>
      <c r="E1650" s="2" t="s">
        <v>736</v>
      </c>
      <c r="F1650" s="2" t="s">
        <v>4344</v>
      </c>
      <c r="G1650" s="2" t="s">
        <v>3</v>
      </c>
      <c r="H1650" s="2" t="s">
        <v>4345</v>
      </c>
      <c r="I1650" s="1" t="s">
        <v>1</v>
      </c>
      <c r="J1650" s="1" t="s">
        <v>1</v>
      </c>
      <c r="K1650" s="1" t="s">
        <v>1</v>
      </c>
      <c r="L1650" s="1" t="s">
        <v>1</v>
      </c>
      <c r="M1650" s="1">
        <v>0</v>
      </c>
      <c r="N1650" s="2" t="s">
        <v>1</v>
      </c>
      <c r="O1650" s="2" t="s">
        <v>2</v>
      </c>
      <c r="P1650" s="2" t="s">
        <v>1</v>
      </c>
      <c r="Q1650" s="1">
        <v>492660206</v>
      </c>
      <c r="R1650" s="1">
        <v>0</v>
      </c>
      <c r="S1650" s="1">
        <v>379452500</v>
      </c>
      <c r="T1650" s="1">
        <v>0</v>
      </c>
      <c r="U1650" s="2" t="s">
        <v>0</v>
      </c>
      <c r="V1650" s="1">
        <v>0</v>
      </c>
      <c r="W1650" s="1">
        <v>97592850</v>
      </c>
      <c r="X1650" s="2" t="s">
        <v>9</v>
      </c>
      <c r="Y1650" s="1">
        <v>15614856</v>
      </c>
      <c r="Z1650" s="3">
        <v>0</v>
      </c>
      <c r="AA1650" s="3" t="s">
        <v>0</v>
      </c>
      <c r="AB1650" s="3">
        <v>0</v>
      </c>
      <c r="AC1650" s="3">
        <v>0</v>
      </c>
      <c r="AD1650" s="3" t="s">
        <v>0</v>
      </c>
      <c r="AE1650" s="3">
        <v>0</v>
      </c>
      <c r="AF1650" s="4">
        <v>0</v>
      </c>
      <c r="AG1650" s="4" t="s">
        <v>0</v>
      </c>
      <c r="AH1650" s="4">
        <v>0</v>
      </c>
      <c r="AI1650" s="4">
        <v>0</v>
      </c>
      <c r="AJ1650" s="4" t="s">
        <v>0</v>
      </c>
      <c r="AK1650" s="4">
        <v>0</v>
      </c>
      <c r="AL1650" s="4">
        <v>0</v>
      </c>
      <c r="AM1650" s="4" t="s">
        <v>1</v>
      </c>
      <c r="AN1650" s="4" t="s">
        <v>1</v>
      </c>
      <c r="AO1650" s="4" t="s">
        <v>1</v>
      </c>
      <c r="AP1650" s="4" t="s">
        <v>1</v>
      </c>
      <c r="AQ1650" s="4">
        <v>0</v>
      </c>
    </row>
    <row r="1651" spans="1:43" x14ac:dyDescent="0.25">
      <c r="A1651" s="2" t="s">
        <v>679</v>
      </c>
      <c r="B1651" s="47">
        <v>44400</v>
      </c>
      <c r="C1651" s="2" t="s">
        <v>6</v>
      </c>
      <c r="D1651" s="2" t="s">
        <v>5</v>
      </c>
      <c r="E1651" s="2" t="s">
        <v>175</v>
      </c>
      <c r="F1651" s="2" t="s">
        <v>1571</v>
      </c>
      <c r="G1651" s="2" t="s">
        <v>13</v>
      </c>
      <c r="H1651" s="2" t="s">
        <v>1</v>
      </c>
      <c r="I1651" s="1" t="s">
        <v>953</v>
      </c>
      <c r="J1651" s="1" t="s">
        <v>1</v>
      </c>
      <c r="K1651" s="1" t="s">
        <v>4346</v>
      </c>
      <c r="L1651" s="1" t="s">
        <v>4322</v>
      </c>
      <c r="M1651" s="1">
        <v>39973500</v>
      </c>
      <c r="N1651" s="2" t="s">
        <v>12</v>
      </c>
      <c r="O1651" s="2" t="s">
        <v>4347</v>
      </c>
      <c r="P1651" s="2" t="s">
        <v>4348</v>
      </c>
      <c r="Q1651" s="1">
        <v>-39973500</v>
      </c>
      <c r="R1651" s="1">
        <v>0</v>
      </c>
      <c r="S1651" s="1">
        <v>-39973500</v>
      </c>
      <c r="T1651" s="1">
        <v>0</v>
      </c>
      <c r="U1651" s="2" t="s">
        <v>0</v>
      </c>
      <c r="V1651" s="1">
        <v>0</v>
      </c>
      <c r="W1651" s="1">
        <v>0</v>
      </c>
      <c r="X1651" s="2" t="s">
        <v>0</v>
      </c>
      <c r="Y1651" s="1">
        <v>0</v>
      </c>
      <c r="Z1651" s="3">
        <v>0</v>
      </c>
      <c r="AA1651" s="3" t="s">
        <v>0</v>
      </c>
      <c r="AB1651" s="3">
        <v>0</v>
      </c>
      <c r="AC1651" s="3">
        <v>0</v>
      </c>
      <c r="AD1651" s="3" t="s">
        <v>0</v>
      </c>
      <c r="AE1651" s="3">
        <v>0</v>
      </c>
      <c r="AF1651" s="4">
        <v>0</v>
      </c>
      <c r="AG1651" s="4" t="s">
        <v>0</v>
      </c>
      <c r="AH1651" s="4">
        <v>0</v>
      </c>
      <c r="AI1651" s="4">
        <v>0</v>
      </c>
      <c r="AJ1651" s="4" t="s">
        <v>0</v>
      </c>
      <c r="AK1651" s="4">
        <v>0</v>
      </c>
      <c r="AL1651" s="4">
        <v>0</v>
      </c>
      <c r="AM1651" s="4" t="s">
        <v>1</v>
      </c>
      <c r="AN1651" s="4" t="s">
        <v>1</v>
      </c>
      <c r="AO1651" s="4" t="s">
        <v>1</v>
      </c>
      <c r="AP1651" s="4" t="s">
        <v>1</v>
      </c>
      <c r="AQ1651" s="4">
        <v>0</v>
      </c>
    </row>
    <row r="1652" spans="1:43" x14ac:dyDescent="0.25">
      <c r="A1652" s="2" t="s">
        <v>680</v>
      </c>
      <c r="B1652" s="47">
        <v>44400</v>
      </c>
      <c r="C1652" s="2" t="s">
        <v>6</v>
      </c>
      <c r="D1652" s="2" t="s">
        <v>5</v>
      </c>
      <c r="E1652" s="2" t="s">
        <v>175</v>
      </c>
      <c r="F1652" s="2" t="s">
        <v>1571</v>
      </c>
      <c r="G1652" s="2" t="s">
        <v>3</v>
      </c>
      <c r="H1652" s="2" t="s">
        <v>4349</v>
      </c>
      <c r="I1652" s="1" t="s">
        <v>1</v>
      </c>
      <c r="J1652" s="1" t="s">
        <v>1</v>
      </c>
      <c r="K1652" s="1" t="s">
        <v>1</v>
      </c>
      <c r="L1652" s="1" t="s">
        <v>1</v>
      </c>
      <c r="M1652" s="1">
        <v>0</v>
      </c>
      <c r="N1652" s="2" t="s">
        <v>1</v>
      </c>
      <c r="O1652" s="2" t="s">
        <v>2</v>
      </c>
      <c r="P1652" s="2" t="s">
        <v>1</v>
      </c>
      <c r="Q1652" s="1">
        <v>2298601480.4000001</v>
      </c>
      <c r="R1652" s="1">
        <v>0</v>
      </c>
      <c r="S1652" s="1">
        <v>1681165561.9400001</v>
      </c>
      <c r="T1652" s="1">
        <v>0</v>
      </c>
      <c r="U1652" s="2" t="s">
        <v>0</v>
      </c>
      <c r="V1652" s="1">
        <v>0</v>
      </c>
      <c r="W1652" s="1">
        <v>532272343.5</v>
      </c>
      <c r="X1652" s="2" t="s">
        <v>9</v>
      </c>
      <c r="Y1652" s="1">
        <v>85163574.959999993</v>
      </c>
      <c r="Z1652" s="3">
        <v>0</v>
      </c>
      <c r="AA1652" s="3" t="s">
        <v>0</v>
      </c>
      <c r="AB1652" s="3">
        <v>0</v>
      </c>
      <c r="AC1652" s="3">
        <v>0</v>
      </c>
      <c r="AD1652" s="3" t="s">
        <v>0</v>
      </c>
      <c r="AE1652" s="3">
        <v>0</v>
      </c>
      <c r="AF1652" s="4">
        <v>0</v>
      </c>
      <c r="AG1652" s="4" t="s">
        <v>0</v>
      </c>
      <c r="AH1652" s="4">
        <v>0</v>
      </c>
      <c r="AI1652" s="4">
        <v>0</v>
      </c>
      <c r="AJ1652" s="4" t="s">
        <v>0</v>
      </c>
      <c r="AK1652" s="4">
        <v>0</v>
      </c>
      <c r="AL1652" s="4">
        <v>0</v>
      </c>
      <c r="AM1652" s="4" t="s">
        <v>1</v>
      </c>
      <c r="AN1652" s="4" t="s">
        <v>1</v>
      </c>
      <c r="AO1652" s="4" t="s">
        <v>1</v>
      </c>
      <c r="AP1652" s="4" t="s">
        <v>1</v>
      </c>
      <c r="AQ1652" s="4">
        <v>0</v>
      </c>
    </row>
    <row r="1653" spans="1:43" x14ac:dyDescent="0.25">
      <c r="A1653" s="2" t="s">
        <v>681</v>
      </c>
      <c r="B1653" s="47">
        <v>44400</v>
      </c>
      <c r="C1653" s="2" t="s">
        <v>6</v>
      </c>
      <c r="D1653" s="2" t="s">
        <v>1245</v>
      </c>
      <c r="E1653" s="2" t="s">
        <v>1246</v>
      </c>
      <c r="F1653" s="2" t="s">
        <v>4350</v>
      </c>
      <c r="G1653" s="2" t="s">
        <v>3</v>
      </c>
      <c r="H1653" s="2" t="s">
        <v>4351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2</v>
      </c>
      <c r="P1653" s="2" t="s">
        <v>1</v>
      </c>
      <c r="Q1653" s="1">
        <v>900646277.25</v>
      </c>
      <c r="R1653" s="1">
        <v>0</v>
      </c>
      <c r="S1653" s="1">
        <v>707619435.25</v>
      </c>
      <c r="T1653" s="1">
        <v>0</v>
      </c>
      <c r="U1653" s="2" t="s">
        <v>0</v>
      </c>
      <c r="V1653" s="1">
        <v>0</v>
      </c>
      <c r="W1653" s="1">
        <v>166402450</v>
      </c>
      <c r="X1653" s="2" t="s">
        <v>0</v>
      </c>
      <c r="Y1653" s="1">
        <v>26624392</v>
      </c>
      <c r="Z1653" s="3">
        <v>0</v>
      </c>
      <c r="AA1653" s="3" t="s">
        <v>0</v>
      </c>
      <c r="AB1653" s="3">
        <v>0</v>
      </c>
      <c r="AC1653" s="3">
        <v>0</v>
      </c>
      <c r="AD1653" s="3" t="s">
        <v>0</v>
      </c>
      <c r="AE1653" s="3">
        <v>0</v>
      </c>
      <c r="AF1653" s="4">
        <v>0</v>
      </c>
      <c r="AG1653" s="4" t="s">
        <v>0</v>
      </c>
      <c r="AH1653" s="4">
        <v>0</v>
      </c>
      <c r="AI1653" s="4">
        <v>0</v>
      </c>
      <c r="AJ1653" s="4" t="s">
        <v>0</v>
      </c>
      <c r="AK1653" s="4">
        <v>0</v>
      </c>
      <c r="AL1653" s="4">
        <v>0</v>
      </c>
      <c r="AM1653" s="4" t="s">
        <v>1</v>
      </c>
      <c r="AN1653" s="4" t="s">
        <v>1</v>
      </c>
      <c r="AO1653" s="4" t="s">
        <v>1</v>
      </c>
      <c r="AP1653" s="4" t="s">
        <v>1</v>
      </c>
      <c r="AQ1653" s="4">
        <v>0</v>
      </c>
    </row>
    <row r="1654" spans="1:43" x14ac:dyDescent="0.25">
      <c r="A1654" s="2" t="s">
        <v>682</v>
      </c>
      <c r="B1654" s="47">
        <v>44400</v>
      </c>
      <c r="C1654" s="2" t="s">
        <v>6</v>
      </c>
      <c r="D1654" s="2" t="s">
        <v>890</v>
      </c>
      <c r="E1654" s="2" t="s">
        <v>856</v>
      </c>
      <c r="F1654" s="2" t="s">
        <v>4352</v>
      </c>
      <c r="G1654" s="2" t="s">
        <v>3</v>
      </c>
      <c r="H1654" s="2" t="s">
        <v>3728</v>
      </c>
      <c r="I1654" s="1" t="s">
        <v>1</v>
      </c>
      <c r="J1654" s="1" t="s">
        <v>1</v>
      </c>
      <c r="K1654" s="1" t="s">
        <v>1</v>
      </c>
      <c r="L1654" s="1" t="s">
        <v>1</v>
      </c>
      <c r="M1654" s="1">
        <v>0</v>
      </c>
      <c r="N1654" s="2" t="s">
        <v>1</v>
      </c>
      <c r="O1654" s="2" t="s">
        <v>98</v>
      </c>
      <c r="P1654" s="2" t="s">
        <v>1</v>
      </c>
      <c r="Q1654" s="1">
        <v>0</v>
      </c>
      <c r="R1654" s="1">
        <v>0</v>
      </c>
      <c r="S1654" s="1">
        <v>0</v>
      </c>
      <c r="T1654" s="1">
        <v>0</v>
      </c>
      <c r="U1654" s="2" t="s">
        <v>0</v>
      </c>
      <c r="V1654" s="1">
        <v>0</v>
      </c>
      <c r="W1654" s="1">
        <v>0</v>
      </c>
      <c r="X1654" s="2" t="s">
        <v>9</v>
      </c>
      <c r="Y1654" s="1">
        <v>0</v>
      </c>
      <c r="Z1654" s="3">
        <v>0</v>
      </c>
      <c r="AA1654" s="3" t="s">
        <v>0</v>
      </c>
      <c r="AB1654" s="3">
        <v>0</v>
      </c>
      <c r="AC1654" s="3">
        <v>0</v>
      </c>
      <c r="AD1654" s="3" t="s">
        <v>0</v>
      </c>
      <c r="AE1654" s="3">
        <v>0</v>
      </c>
      <c r="AF1654" s="4">
        <v>0</v>
      </c>
      <c r="AG1654" s="4" t="s">
        <v>0</v>
      </c>
      <c r="AH1654" s="4">
        <v>0</v>
      </c>
      <c r="AI1654" s="4">
        <v>0</v>
      </c>
      <c r="AJ1654" s="4" t="s">
        <v>0</v>
      </c>
      <c r="AK1654" s="4">
        <v>0</v>
      </c>
      <c r="AL1654" s="4">
        <v>0</v>
      </c>
      <c r="AP1654" s="4">
        <v>0</v>
      </c>
      <c r="AQ1654" s="4">
        <v>0</v>
      </c>
    </row>
    <row r="1655" spans="1:43" x14ac:dyDescent="0.25">
      <c r="A1655" s="2" t="s">
        <v>683</v>
      </c>
      <c r="B1655" s="47">
        <v>44401</v>
      </c>
      <c r="C1655" s="2" t="s">
        <v>27</v>
      </c>
      <c r="D1655" s="2" t="s">
        <v>49</v>
      </c>
      <c r="E1655" s="2" t="s">
        <v>221</v>
      </c>
      <c r="F1655" s="2" t="s">
        <v>4353</v>
      </c>
      <c r="G1655" s="2" t="s">
        <v>3</v>
      </c>
      <c r="H1655" s="2" t="s">
        <v>4354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1195</v>
      </c>
      <c r="P1655" s="2" t="s">
        <v>1196</v>
      </c>
      <c r="Q1655" s="1">
        <v>7939620</v>
      </c>
      <c r="R1655" s="1">
        <v>0</v>
      </c>
      <c r="S1655" s="1">
        <v>0</v>
      </c>
      <c r="T1655" s="1">
        <v>6844500</v>
      </c>
      <c r="U1655" s="2" t="s">
        <v>9</v>
      </c>
      <c r="V1655" s="1">
        <v>1095120</v>
      </c>
      <c r="W1655" s="1">
        <v>0</v>
      </c>
      <c r="X1655" s="2" t="s">
        <v>0</v>
      </c>
      <c r="Y1655" s="1">
        <v>0</v>
      </c>
      <c r="Z1655" s="3">
        <v>0</v>
      </c>
      <c r="AA1655" s="3" t="s">
        <v>0</v>
      </c>
      <c r="AB1655" s="3">
        <v>0</v>
      </c>
      <c r="AC1655" s="3">
        <v>0</v>
      </c>
      <c r="AD1655" s="3" t="s">
        <v>0</v>
      </c>
      <c r="AE1655" s="3">
        <v>0</v>
      </c>
      <c r="AF1655" s="4">
        <v>0</v>
      </c>
      <c r="AG1655" s="4" t="s">
        <v>0</v>
      </c>
      <c r="AH1655" s="4">
        <v>0</v>
      </c>
      <c r="AI1655" s="4">
        <v>0</v>
      </c>
      <c r="AJ1655" s="4" t="s">
        <v>0</v>
      </c>
      <c r="AK1655" s="4">
        <v>0</v>
      </c>
      <c r="AL1655" s="4">
        <v>0</v>
      </c>
      <c r="AM1655" s="4" t="s">
        <v>1</v>
      </c>
      <c r="AN1655" s="4" t="s">
        <v>1</v>
      </c>
      <c r="AO1655" s="4" t="s">
        <v>1</v>
      </c>
      <c r="AP1655" s="4" t="s">
        <v>1</v>
      </c>
      <c r="AQ1655" s="4">
        <v>0</v>
      </c>
    </row>
    <row r="1656" spans="1:43" x14ac:dyDescent="0.25">
      <c r="A1656" s="2" t="s">
        <v>684</v>
      </c>
      <c r="B1656" s="47">
        <v>44401</v>
      </c>
      <c r="C1656" s="2" t="s">
        <v>27</v>
      </c>
      <c r="D1656" s="2" t="s">
        <v>49</v>
      </c>
      <c r="E1656" s="2" t="s">
        <v>221</v>
      </c>
      <c r="F1656" s="2" t="s">
        <v>4355</v>
      </c>
      <c r="G1656" s="2" t="s">
        <v>3</v>
      </c>
      <c r="H1656" s="2" t="s">
        <v>4356</v>
      </c>
      <c r="I1656" s="1" t="s">
        <v>1</v>
      </c>
      <c r="J1656" s="1" t="s">
        <v>1</v>
      </c>
      <c r="K1656" s="1" t="s">
        <v>1</v>
      </c>
      <c r="L1656" s="1" t="s">
        <v>1</v>
      </c>
      <c r="M1656" s="1">
        <v>0</v>
      </c>
      <c r="N1656" s="2" t="s">
        <v>1</v>
      </c>
      <c r="O1656" s="2" t="s">
        <v>2</v>
      </c>
      <c r="P1656" s="2" t="s">
        <v>1</v>
      </c>
      <c r="Q1656" s="1">
        <v>630012826.26999998</v>
      </c>
      <c r="R1656" s="1">
        <v>0</v>
      </c>
      <c r="S1656" s="1">
        <v>424500108.22000003</v>
      </c>
      <c r="T1656" s="1">
        <v>0</v>
      </c>
      <c r="U1656" s="2" t="s">
        <v>0</v>
      </c>
      <c r="V1656" s="1">
        <v>0</v>
      </c>
      <c r="W1656" s="1">
        <v>177166136.25</v>
      </c>
      <c r="X1656" s="2" t="s">
        <v>0</v>
      </c>
      <c r="Y1656" s="1">
        <v>28346581.800000001</v>
      </c>
      <c r="Z1656" s="3">
        <v>0</v>
      </c>
      <c r="AA1656" s="3" t="s">
        <v>0</v>
      </c>
      <c r="AB1656" s="3">
        <v>0</v>
      </c>
      <c r="AC1656" s="3">
        <v>0</v>
      </c>
      <c r="AD1656" s="3" t="s">
        <v>0</v>
      </c>
      <c r="AE1656" s="3">
        <v>0</v>
      </c>
      <c r="AF1656" s="4">
        <v>0</v>
      </c>
      <c r="AG1656" s="4" t="s">
        <v>0</v>
      </c>
      <c r="AH1656" s="4">
        <v>0</v>
      </c>
      <c r="AI1656" s="4">
        <v>0</v>
      </c>
      <c r="AJ1656" s="4" t="s">
        <v>0</v>
      </c>
      <c r="AK1656" s="4">
        <v>0</v>
      </c>
      <c r="AL1656" s="4">
        <v>0</v>
      </c>
      <c r="AM1656" s="4" t="s">
        <v>1</v>
      </c>
      <c r="AN1656" s="4" t="s">
        <v>1</v>
      </c>
      <c r="AO1656" s="4" t="s">
        <v>1</v>
      </c>
      <c r="AP1656" s="4" t="s">
        <v>1</v>
      </c>
      <c r="AQ1656" s="4">
        <v>0</v>
      </c>
    </row>
    <row r="1657" spans="1:43" x14ac:dyDescent="0.25">
      <c r="A1657" s="2" t="s">
        <v>685</v>
      </c>
      <c r="B1657" s="47">
        <v>44401</v>
      </c>
      <c r="C1657" s="2" t="s">
        <v>27</v>
      </c>
      <c r="D1657" s="2" t="s">
        <v>49</v>
      </c>
      <c r="E1657" s="2" t="s">
        <v>221</v>
      </c>
      <c r="F1657" s="2" t="s">
        <v>4355</v>
      </c>
      <c r="G1657" s="2" t="s">
        <v>3</v>
      </c>
      <c r="H1657" s="2" t="s">
        <v>4357</v>
      </c>
      <c r="I1657" s="1" t="s">
        <v>1</v>
      </c>
      <c r="J1657" s="1" t="s">
        <v>1</v>
      </c>
      <c r="K1657" s="1" t="s">
        <v>1</v>
      </c>
      <c r="L1657" s="1" t="s">
        <v>1</v>
      </c>
      <c r="M1657" s="1">
        <v>0</v>
      </c>
      <c r="N1657" s="2" t="s">
        <v>1</v>
      </c>
      <c r="O1657" s="2" t="s">
        <v>2</v>
      </c>
      <c r="P1657" s="2" t="s">
        <v>1</v>
      </c>
      <c r="Q1657" s="1">
        <v>2321902744.3399997</v>
      </c>
      <c r="R1657" s="1">
        <v>0</v>
      </c>
      <c r="S1657" s="1">
        <v>1601720578.1399994</v>
      </c>
      <c r="T1657" s="1">
        <v>0</v>
      </c>
      <c r="U1657" s="2" t="s">
        <v>0</v>
      </c>
      <c r="V1657" s="1">
        <v>0</v>
      </c>
      <c r="W1657" s="1">
        <v>620846695</v>
      </c>
      <c r="X1657" s="2" t="s">
        <v>9</v>
      </c>
      <c r="Y1657" s="1">
        <v>99335471.200000003</v>
      </c>
      <c r="Z1657" s="3">
        <v>0</v>
      </c>
      <c r="AA1657" s="3" t="s">
        <v>0</v>
      </c>
      <c r="AB1657" s="3">
        <v>0</v>
      </c>
      <c r="AC1657" s="3">
        <v>0</v>
      </c>
      <c r="AD1657" s="3" t="s">
        <v>0</v>
      </c>
      <c r="AE1657" s="3">
        <v>0</v>
      </c>
      <c r="AF1657" s="4">
        <v>0</v>
      </c>
      <c r="AG1657" s="4" t="s">
        <v>0</v>
      </c>
      <c r="AH1657" s="4">
        <v>0</v>
      </c>
      <c r="AI1657" s="4">
        <v>0</v>
      </c>
      <c r="AJ1657" s="4" t="s">
        <v>0</v>
      </c>
      <c r="AK1657" s="4">
        <v>0</v>
      </c>
      <c r="AL1657" s="4">
        <v>0</v>
      </c>
      <c r="AM1657" s="4" t="s">
        <v>1</v>
      </c>
      <c r="AN1657" s="4" t="s">
        <v>1</v>
      </c>
      <c r="AO1657" s="4" t="s">
        <v>1</v>
      </c>
      <c r="AP1657" s="4" t="s">
        <v>1</v>
      </c>
      <c r="AQ1657" s="4">
        <v>0</v>
      </c>
    </row>
    <row r="1658" spans="1:43" x14ac:dyDescent="0.25">
      <c r="A1658" s="2" t="s">
        <v>686</v>
      </c>
      <c r="B1658" s="47">
        <v>44401</v>
      </c>
      <c r="C1658" s="2" t="s">
        <v>6</v>
      </c>
      <c r="D1658" s="2" t="s">
        <v>49</v>
      </c>
      <c r="E1658" s="2" t="s">
        <v>230</v>
      </c>
      <c r="F1658" s="2" t="s">
        <v>1364</v>
      </c>
      <c r="G1658" s="2" t="s">
        <v>3</v>
      </c>
      <c r="H1658" s="2" t="s">
        <v>4358</v>
      </c>
      <c r="I1658" s="1" t="s">
        <v>1</v>
      </c>
      <c r="J1658" s="1" t="s">
        <v>1</v>
      </c>
      <c r="K1658" s="1" t="s">
        <v>1</v>
      </c>
      <c r="L1658" s="1" t="s">
        <v>1</v>
      </c>
      <c r="M1658" s="1">
        <v>0</v>
      </c>
      <c r="N1658" s="2" t="s">
        <v>1</v>
      </c>
      <c r="O1658" s="2" t="s">
        <v>2</v>
      </c>
      <c r="P1658" s="2" t="s">
        <v>1</v>
      </c>
      <c r="Q1658" s="1">
        <v>6348438165.0199995</v>
      </c>
      <c r="R1658" s="1">
        <v>0</v>
      </c>
      <c r="S1658" s="1">
        <v>4806292299.75</v>
      </c>
      <c r="T1658" s="1">
        <v>0</v>
      </c>
      <c r="U1658" s="2" t="s">
        <v>0</v>
      </c>
      <c r="V1658" s="1">
        <v>0</v>
      </c>
      <c r="W1658" s="1">
        <v>1329436090.75</v>
      </c>
      <c r="X1658" s="2" t="s">
        <v>9</v>
      </c>
      <c r="Y1658" s="1">
        <v>212709774.52000001</v>
      </c>
      <c r="Z1658" s="3">
        <v>0</v>
      </c>
      <c r="AA1658" s="3" t="s">
        <v>0</v>
      </c>
      <c r="AB1658" s="3">
        <v>0</v>
      </c>
      <c r="AC1658" s="3">
        <v>0</v>
      </c>
      <c r="AD1658" s="3" t="s">
        <v>0</v>
      </c>
      <c r="AE1658" s="3">
        <v>0</v>
      </c>
      <c r="AF1658" s="4">
        <v>0</v>
      </c>
      <c r="AG1658" s="4" t="s">
        <v>0</v>
      </c>
      <c r="AH1658" s="4">
        <v>0</v>
      </c>
      <c r="AI1658" s="4">
        <v>0</v>
      </c>
      <c r="AJ1658" s="4" t="s">
        <v>0</v>
      </c>
      <c r="AK1658" s="4">
        <v>0</v>
      </c>
      <c r="AL1658" s="4">
        <v>0</v>
      </c>
      <c r="AM1658" s="4" t="s">
        <v>1</v>
      </c>
      <c r="AN1658" s="4" t="s">
        <v>1</v>
      </c>
      <c r="AO1658" s="4" t="s">
        <v>1</v>
      </c>
      <c r="AP1658" s="4" t="s">
        <v>1</v>
      </c>
      <c r="AQ1658" s="4">
        <v>0</v>
      </c>
    </row>
    <row r="1659" spans="1:43" x14ac:dyDescent="0.25">
      <c r="A1659" s="2" t="s">
        <v>687</v>
      </c>
      <c r="B1659" s="47">
        <v>44401</v>
      </c>
      <c r="C1659" s="2" t="s">
        <v>27</v>
      </c>
      <c r="D1659" s="2" t="s">
        <v>42</v>
      </c>
      <c r="E1659" s="2" t="s">
        <v>212</v>
      </c>
      <c r="F1659" s="2" t="s">
        <v>4046</v>
      </c>
      <c r="G1659" s="2" t="s">
        <v>3</v>
      </c>
      <c r="H1659" s="2" t="s">
        <v>4359</v>
      </c>
      <c r="I1659" s="1" t="s">
        <v>1</v>
      </c>
      <c r="J1659" s="1" t="s">
        <v>1</v>
      </c>
      <c r="K1659" s="1" t="s">
        <v>1</v>
      </c>
      <c r="L1659" s="1" t="s">
        <v>1</v>
      </c>
      <c r="M1659" s="1">
        <v>0</v>
      </c>
      <c r="N1659" s="2" t="s">
        <v>1</v>
      </c>
      <c r="O1659" s="2" t="s">
        <v>2</v>
      </c>
      <c r="P1659" s="2" t="s">
        <v>1</v>
      </c>
      <c r="Q1659" s="1">
        <v>1955556780.8199997</v>
      </c>
      <c r="R1659" s="1">
        <v>0</v>
      </c>
      <c r="S1659" s="1">
        <v>1468532526.9099998</v>
      </c>
      <c r="T1659" s="1">
        <v>0</v>
      </c>
      <c r="U1659" s="2" t="s">
        <v>0</v>
      </c>
      <c r="V1659" s="1">
        <v>0</v>
      </c>
      <c r="W1659" s="1">
        <v>419848494.75</v>
      </c>
      <c r="X1659" s="2" t="s">
        <v>0</v>
      </c>
      <c r="Y1659" s="1">
        <v>67175759.159999996</v>
      </c>
      <c r="Z1659" s="3">
        <v>0</v>
      </c>
      <c r="AA1659" s="3" t="s">
        <v>0</v>
      </c>
      <c r="AB1659" s="3">
        <v>0</v>
      </c>
      <c r="AC1659" s="3">
        <v>0</v>
      </c>
      <c r="AD1659" s="3" t="s">
        <v>0</v>
      </c>
      <c r="AE1659" s="3">
        <v>0</v>
      </c>
      <c r="AF1659" s="4">
        <v>0</v>
      </c>
      <c r="AG1659" s="4" t="s">
        <v>0</v>
      </c>
      <c r="AH1659" s="4">
        <v>0</v>
      </c>
      <c r="AI1659" s="4">
        <v>0</v>
      </c>
      <c r="AJ1659" s="4" t="s">
        <v>0</v>
      </c>
      <c r="AK1659" s="4">
        <v>0</v>
      </c>
      <c r="AL1659" s="4">
        <v>0</v>
      </c>
      <c r="AM1659" s="4" t="s">
        <v>1</v>
      </c>
      <c r="AN1659" s="4" t="s">
        <v>1</v>
      </c>
      <c r="AO1659" s="4" t="s">
        <v>1</v>
      </c>
      <c r="AP1659" s="4" t="s">
        <v>1</v>
      </c>
      <c r="AQ1659" s="4">
        <v>0</v>
      </c>
    </row>
    <row r="1660" spans="1:43" x14ac:dyDescent="0.25">
      <c r="A1660" s="2" t="s">
        <v>688</v>
      </c>
      <c r="B1660" s="47">
        <v>44401</v>
      </c>
      <c r="C1660" s="2" t="s">
        <v>35</v>
      </c>
      <c r="D1660" s="2" t="s">
        <v>42</v>
      </c>
      <c r="E1660" s="2" t="s">
        <v>217</v>
      </c>
      <c r="F1660" s="2" t="s">
        <v>4360</v>
      </c>
      <c r="G1660" s="2" t="s">
        <v>3</v>
      </c>
      <c r="H1660" s="2" t="s">
        <v>4361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2</v>
      </c>
      <c r="P1660" s="2" t="s">
        <v>1</v>
      </c>
      <c r="Q1660" s="1">
        <v>2654245719.48</v>
      </c>
      <c r="R1660" s="1">
        <v>0</v>
      </c>
      <c r="S1660" s="1">
        <v>2476513332.48</v>
      </c>
      <c r="T1660" s="1">
        <v>0</v>
      </c>
      <c r="U1660" s="2" t="s">
        <v>0</v>
      </c>
      <c r="V1660" s="1">
        <v>0</v>
      </c>
      <c r="W1660" s="1">
        <v>153217575</v>
      </c>
      <c r="X1660" s="2" t="s">
        <v>0</v>
      </c>
      <c r="Y1660" s="1">
        <v>24514812</v>
      </c>
      <c r="Z1660" s="3">
        <v>0</v>
      </c>
      <c r="AA1660" s="3" t="s">
        <v>0</v>
      </c>
      <c r="AB1660" s="3">
        <v>0</v>
      </c>
      <c r="AC1660" s="3">
        <v>0</v>
      </c>
      <c r="AD1660" s="3" t="s">
        <v>0</v>
      </c>
      <c r="AE1660" s="3">
        <v>0</v>
      </c>
      <c r="AF1660" s="4">
        <v>0</v>
      </c>
      <c r="AG1660" s="4" t="s">
        <v>0</v>
      </c>
      <c r="AH1660" s="4">
        <v>0</v>
      </c>
      <c r="AI1660" s="4">
        <v>0</v>
      </c>
      <c r="AJ1660" s="4" t="s">
        <v>0</v>
      </c>
      <c r="AK1660" s="4">
        <v>0</v>
      </c>
      <c r="AL1660" s="4">
        <v>0</v>
      </c>
      <c r="AM1660" s="4" t="s">
        <v>1</v>
      </c>
      <c r="AN1660" s="4" t="s">
        <v>1</v>
      </c>
      <c r="AO1660" s="4" t="s">
        <v>1</v>
      </c>
      <c r="AP1660" s="4" t="s">
        <v>1</v>
      </c>
      <c r="AQ1660" s="4">
        <v>0</v>
      </c>
    </row>
    <row r="1661" spans="1:43" x14ac:dyDescent="0.25">
      <c r="A1661" s="2" t="s">
        <v>689</v>
      </c>
      <c r="B1661" s="46">
        <v>44401</v>
      </c>
      <c r="C1661" s="2" t="s">
        <v>6</v>
      </c>
      <c r="D1661" s="2" t="s">
        <v>42</v>
      </c>
      <c r="E1661" s="2" t="s">
        <v>219</v>
      </c>
      <c r="F1661" s="59" t="s">
        <v>1252</v>
      </c>
      <c r="G1661" s="2" t="s">
        <v>3</v>
      </c>
      <c r="H1661" s="2" t="s">
        <v>4362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2761</v>
      </c>
      <c r="P1661" s="2" t="s">
        <v>2762</v>
      </c>
      <c r="Q1661" s="1">
        <v>36611190</v>
      </c>
      <c r="R1661" s="1">
        <v>0</v>
      </c>
      <c r="S1661" s="1">
        <v>36611190</v>
      </c>
      <c r="T1661" s="1">
        <v>0</v>
      </c>
      <c r="U1661" s="2" t="s">
        <v>0</v>
      </c>
      <c r="V1661" s="1">
        <v>0</v>
      </c>
      <c r="W1661" s="1">
        <v>0</v>
      </c>
      <c r="X1661" s="2" t="s">
        <v>0</v>
      </c>
      <c r="Y1661" s="1">
        <v>0</v>
      </c>
      <c r="Z1661" s="3">
        <v>0</v>
      </c>
      <c r="AA1661" s="3" t="s">
        <v>0</v>
      </c>
      <c r="AB1661" s="3">
        <v>0</v>
      </c>
      <c r="AC1661" s="3">
        <v>0</v>
      </c>
      <c r="AD1661" s="3" t="s">
        <v>0</v>
      </c>
      <c r="AE1661" s="3">
        <v>0</v>
      </c>
      <c r="AF1661" s="4">
        <v>0</v>
      </c>
      <c r="AG1661" s="4" t="s">
        <v>0</v>
      </c>
      <c r="AH1661" s="4">
        <v>0</v>
      </c>
      <c r="AI1661" s="4">
        <v>0</v>
      </c>
      <c r="AJ1661" s="4" t="s">
        <v>0</v>
      </c>
      <c r="AK1661" s="4">
        <v>0</v>
      </c>
      <c r="AL1661" s="4">
        <v>0</v>
      </c>
      <c r="AM1661" s="4" t="s">
        <v>1</v>
      </c>
      <c r="AN1661" s="4" t="s">
        <v>1</v>
      </c>
      <c r="AO1661" s="4" t="s">
        <v>1</v>
      </c>
      <c r="AP1661" s="4" t="s">
        <v>1</v>
      </c>
      <c r="AQ1661" s="4">
        <v>0</v>
      </c>
    </row>
    <row r="1662" spans="1:43" x14ac:dyDescent="0.25">
      <c r="A1662" s="2" t="s">
        <v>690</v>
      </c>
      <c r="B1662" s="47">
        <v>44401</v>
      </c>
      <c r="C1662" s="2" t="s">
        <v>6</v>
      </c>
      <c r="D1662" s="2" t="s">
        <v>42</v>
      </c>
      <c r="E1662" s="2" t="s">
        <v>219</v>
      </c>
      <c r="F1662" s="2" t="s">
        <v>1252</v>
      </c>
      <c r="G1662" s="2" t="s">
        <v>3</v>
      </c>
      <c r="H1662" s="2" t="s">
        <v>4363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4364</v>
      </c>
      <c r="P1662" s="2" t="s">
        <v>4365</v>
      </c>
      <c r="Q1662" s="1">
        <v>56388150</v>
      </c>
      <c r="R1662" s="1">
        <v>0</v>
      </c>
      <c r="S1662" s="1">
        <v>56388150</v>
      </c>
      <c r="T1662" s="1">
        <v>0</v>
      </c>
      <c r="U1662" s="2" t="s">
        <v>0</v>
      </c>
      <c r="V1662" s="1">
        <v>0</v>
      </c>
      <c r="W1662" s="1">
        <v>0</v>
      </c>
      <c r="X1662" s="2" t="s">
        <v>0</v>
      </c>
      <c r="Y1662" s="1">
        <v>0</v>
      </c>
      <c r="Z1662" s="3">
        <v>0</v>
      </c>
      <c r="AA1662" s="3" t="s">
        <v>0</v>
      </c>
      <c r="AB1662" s="3">
        <v>0</v>
      </c>
      <c r="AC1662" s="3">
        <v>0</v>
      </c>
      <c r="AD1662" s="3" t="s">
        <v>0</v>
      </c>
      <c r="AE1662" s="3">
        <v>0</v>
      </c>
      <c r="AF1662" s="4">
        <v>0</v>
      </c>
      <c r="AG1662" s="4" t="s">
        <v>0</v>
      </c>
      <c r="AH1662" s="4">
        <v>0</v>
      </c>
      <c r="AI1662" s="4">
        <v>0</v>
      </c>
      <c r="AJ1662" s="4" t="s">
        <v>0</v>
      </c>
      <c r="AK1662" s="4">
        <v>0</v>
      </c>
      <c r="AL1662" s="4">
        <v>0</v>
      </c>
      <c r="AM1662" s="4" t="s">
        <v>1</v>
      </c>
      <c r="AN1662" s="4" t="s">
        <v>1</v>
      </c>
      <c r="AO1662" s="4" t="s">
        <v>1</v>
      </c>
      <c r="AP1662" s="4" t="s">
        <v>1</v>
      </c>
      <c r="AQ1662" s="4">
        <v>0</v>
      </c>
    </row>
    <row r="1663" spans="1:43" x14ac:dyDescent="0.25">
      <c r="A1663" s="2" t="s">
        <v>691</v>
      </c>
      <c r="B1663" s="47">
        <v>44401</v>
      </c>
      <c r="C1663" s="2" t="s">
        <v>6</v>
      </c>
      <c r="D1663" s="2" t="s">
        <v>42</v>
      </c>
      <c r="E1663" s="2" t="s">
        <v>219</v>
      </c>
      <c r="F1663" s="2" t="s">
        <v>1252</v>
      </c>
      <c r="G1663" s="2" t="s">
        <v>3</v>
      </c>
      <c r="H1663" s="2" t="s">
        <v>4366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4367</v>
      </c>
      <c r="P1663" s="2" t="s">
        <v>4368</v>
      </c>
      <c r="Q1663" s="1">
        <v>443475000</v>
      </c>
      <c r="R1663" s="1">
        <v>0</v>
      </c>
      <c r="S1663" s="1">
        <v>443475000</v>
      </c>
      <c r="T1663" s="1">
        <v>0</v>
      </c>
      <c r="U1663" s="2" t="s">
        <v>0</v>
      </c>
      <c r="V1663" s="1">
        <v>0</v>
      </c>
      <c r="W1663" s="1">
        <v>0</v>
      </c>
      <c r="X1663" s="2" t="s">
        <v>0</v>
      </c>
      <c r="Y1663" s="1">
        <v>0</v>
      </c>
      <c r="Z1663" s="3">
        <v>0</v>
      </c>
      <c r="AA1663" s="3" t="s">
        <v>0</v>
      </c>
      <c r="AB1663" s="3">
        <v>0</v>
      </c>
      <c r="AC1663" s="3">
        <v>0</v>
      </c>
      <c r="AD1663" s="3" t="s">
        <v>0</v>
      </c>
      <c r="AE1663" s="3">
        <v>0</v>
      </c>
      <c r="AF1663" s="4">
        <v>0</v>
      </c>
      <c r="AG1663" s="4" t="s">
        <v>0</v>
      </c>
      <c r="AH1663" s="4">
        <v>0</v>
      </c>
      <c r="AI1663" s="4">
        <v>0</v>
      </c>
      <c r="AJ1663" s="4" t="s">
        <v>0</v>
      </c>
      <c r="AK1663" s="4">
        <v>0</v>
      </c>
      <c r="AL1663" s="4">
        <v>0</v>
      </c>
      <c r="AM1663" s="4" t="s">
        <v>1</v>
      </c>
      <c r="AN1663" s="4" t="s">
        <v>1</v>
      </c>
      <c r="AO1663" s="4" t="s">
        <v>1</v>
      </c>
      <c r="AP1663" s="4" t="s">
        <v>1</v>
      </c>
      <c r="AQ1663" s="4">
        <v>0</v>
      </c>
    </row>
    <row r="1664" spans="1:43" x14ac:dyDescent="0.25">
      <c r="A1664" s="2" t="s">
        <v>692</v>
      </c>
      <c r="B1664" s="47">
        <v>44401</v>
      </c>
      <c r="C1664" s="2" t="s">
        <v>6</v>
      </c>
      <c r="D1664" s="2" t="s">
        <v>42</v>
      </c>
      <c r="E1664" s="2" t="s">
        <v>219</v>
      </c>
      <c r="F1664" s="2" t="s">
        <v>1252</v>
      </c>
      <c r="G1664" s="2" t="s">
        <v>3</v>
      </c>
      <c r="H1664" s="2" t="s">
        <v>4369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1">
        <v>650090017.20000005</v>
      </c>
      <c r="R1664" s="1">
        <v>0</v>
      </c>
      <c r="S1664" s="1">
        <v>447469292.25</v>
      </c>
      <c r="T1664" s="1">
        <v>0</v>
      </c>
      <c r="U1664" s="2" t="s">
        <v>0</v>
      </c>
      <c r="V1664" s="1">
        <v>0</v>
      </c>
      <c r="W1664" s="1">
        <v>174673038.75</v>
      </c>
      <c r="X1664" s="2" t="s">
        <v>0</v>
      </c>
      <c r="Y1664" s="1">
        <v>27947686.199999999</v>
      </c>
      <c r="Z1664" s="3">
        <v>0</v>
      </c>
      <c r="AA1664" s="3" t="s">
        <v>0</v>
      </c>
      <c r="AB1664" s="3">
        <v>0</v>
      </c>
      <c r="AC1664" s="3">
        <v>0</v>
      </c>
      <c r="AD1664" s="3" t="s">
        <v>0</v>
      </c>
      <c r="AE1664" s="3">
        <v>0</v>
      </c>
      <c r="AF1664" s="4">
        <v>0</v>
      </c>
      <c r="AG1664" s="4" t="s">
        <v>0</v>
      </c>
      <c r="AH1664" s="4">
        <v>0</v>
      </c>
      <c r="AI1664" s="4">
        <v>0</v>
      </c>
      <c r="AJ1664" s="4" t="s">
        <v>0</v>
      </c>
      <c r="AK1664" s="4">
        <v>0</v>
      </c>
      <c r="AL1664" s="4">
        <v>0</v>
      </c>
      <c r="AM1664" s="4" t="s">
        <v>1</v>
      </c>
      <c r="AN1664" s="4" t="s">
        <v>1</v>
      </c>
      <c r="AO1664" s="4" t="s">
        <v>1</v>
      </c>
      <c r="AP1664" s="4" t="s">
        <v>1</v>
      </c>
      <c r="AQ1664" s="4">
        <v>0</v>
      </c>
    </row>
    <row r="1665" spans="1:43" x14ac:dyDescent="0.25">
      <c r="A1665" s="2" t="s">
        <v>693</v>
      </c>
      <c r="B1665" s="47">
        <v>44401</v>
      </c>
      <c r="C1665" s="2" t="s">
        <v>6</v>
      </c>
      <c r="D1665" s="2" t="s">
        <v>42</v>
      </c>
      <c r="E1665" s="2" t="s">
        <v>219</v>
      </c>
      <c r="F1665" s="2" t="s">
        <v>1252</v>
      </c>
      <c r="G1665" s="2" t="s">
        <v>3</v>
      </c>
      <c r="H1665" s="2" t="s">
        <v>4370</v>
      </c>
      <c r="I1665" s="1" t="s">
        <v>1</v>
      </c>
      <c r="J1665" s="1" t="s">
        <v>1</v>
      </c>
      <c r="K1665" s="1" t="s">
        <v>1</v>
      </c>
      <c r="L1665" s="1" t="s">
        <v>1</v>
      </c>
      <c r="M1665" s="1">
        <v>0</v>
      </c>
      <c r="N1665" s="2" t="s">
        <v>1</v>
      </c>
      <c r="O1665" s="2" t="s">
        <v>2</v>
      </c>
      <c r="P1665" s="2" t="s">
        <v>1</v>
      </c>
      <c r="Q1665" s="1">
        <v>175336064.37</v>
      </c>
      <c r="R1665" s="1">
        <v>0</v>
      </c>
      <c r="S1665" s="1">
        <v>168752099.25</v>
      </c>
      <c r="T1665" s="1">
        <v>0</v>
      </c>
      <c r="U1665" s="2" t="s">
        <v>0</v>
      </c>
      <c r="V1665" s="1">
        <v>0</v>
      </c>
      <c r="W1665" s="1">
        <v>5675832</v>
      </c>
      <c r="X1665" s="2" t="s">
        <v>9</v>
      </c>
      <c r="Y1665" s="1">
        <v>908133.12</v>
      </c>
      <c r="Z1665" s="3">
        <v>0</v>
      </c>
      <c r="AA1665" s="3" t="s">
        <v>0</v>
      </c>
      <c r="AB1665" s="3">
        <v>0</v>
      </c>
      <c r="AC1665" s="3">
        <v>0</v>
      </c>
      <c r="AD1665" s="3" t="s">
        <v>0</v>
      </c>
      <c r="AE1665" s="3">
        <v>0</v>
      </c>
      <c r="AF1665" s="4">
        <v>0</v>
      </c>
      <c r="AG1665" s="4" t="s">
        <v>0</v>
      </c>
      <c r="AH1665" s="4">
        <v>0</v>
      </c>
      <c r="AI1665" s="4">
        <v>0</v>
      </c>
      <c r="AJ1665" s="4" t="s">
        <v>0</v>
      </c>
      <c r="AK1665" s="4">
        <v>0</v>
      </c>
      <c r="AL1665" s="4">
        <v>0</v>
      </c>
      <c r="AM1665" s="4" t="s">
        <v>1</v>
      </c>
      <c r="AN1665" s="4" t="s">
        <v>1</v>
      </c>
      <c r="AO1665" s="4" t="s">
        <v>1</v>
      </c>
      <c r="AP1665" s="4" t="s">
        <v>1</v>
      </c>
      <c r="AQ1665" s="4">
        <v>0</v>
      </c>
    </row>
    <row r="1666" spans="1:43" x14ac:dyDescent="0.25">
      <c r="A1666" s="2" t="s">
        <v>694</v>
      </c>
      <c r="B1666" s="47">
        <v>44401</v>
      </c>
      <c r="C1666" s="2" t="s">
        <v>6</v>
      </c>
      <c r="D1666" s="2" t="s">
        <v>42</v>
      </c>
      <c r="E1666" s="2" t="s">
        <v>219</v>
      </c>
      <c r="F1666" s="2" t="s">
        <v>1252</v>
      </c>
      <c r="G1666" s="2" t="s">
        <v>3</v>
      </c>
      <c r="H1666" s="2" t="s">
        <v>4371</v>
      </c>
      <c r="I1666" s="1" t="s">
        <v>1</v>
      </c>
      <c r="J1666" s="1" t="s">
        <v>1</v>
      </c>
      <c r="K1666" s="1" t="s">
        <v>1</v>
      </c>
      <c r="L1666" s="1" t="s">
        <v>1</v>
      </c>
      <c r="M1666" s="1">
        <v>0</v>
      </c>
      <c r="N1666" s="2" t="s">
        <v>1</v>
      </c>
      <c r="O1666" s="2" t="s">
        <v>2</v>
      </c>
      <c r="P1666" s="2" t="s">
        <v>1</v>
      </c>
      <c r="Q1666" s="1">
        <v>3545739193.46</v>
      </c>
      <c r="R1666" s="1">
        <v>0</v>
      </c>
      <c r="S1666" s="1">
        <v>2560619380</v>
      </c>
      <c r="T1666" s="1">
        <v>0</v>
      </c>
      <c r="U1666" s="2" t="s">
        <v>0</v>
      </c>
      <c r="V1666" s="1">
        <v>0</v>
      </c>
      <c r="W1666" s="1">
        <v>849241218.5</v>
      </c>
      <c r="X1666" s="2" t="s">
        <v>9</v>
      </c>
      <c r="Y1666" s="1">
        <v>135878594.96000001</v>
      </c>
      <c r="Z1666" s="3">
        <v>0</v>
      </c>
      <c r="AA1666" s="3" t="s">
        <v>0</v>
      </c>
      <c r="AB1666" s="3">
        <v>0</v>
      </c>
      <c r="AC1666" s="3">
        <v>0</v>
      </c>
      <c r="AD1666" s="3" t="s">
        <v>0</v>
      </c>
      <c r="AE1666" s="3">
        <v>0</v>
      </c>
      <c r="AF1666" s="4">
        <v>0</v>
      </c>
      <c r="AG1666" s="4" t="s">
        <v>0</v>
      </c>
      <c r="AH1666" s="4">
        <v>0</v>
      </c>
      <c r="AI1666" s="4">
        <v>0</v>
      </c>
      <c r="AJ1666" s="4" t="s">
        <v>0</v>
      </c>
      <c r="AK1666" s="4">
        <v>0</v>
      </c>
      <c r="AL1666" s="4">
        <v>0</v>
      </c>
      <c r="AM1666" s="4" t="s">
        <v>1</v>
      </c>
      <c r="AN1666" s="4" t="s">
        <v>1</v>
      </c>
      <c r="AO1666" s="4" t="s">
        <v>1</v>
      </c>
      <c r="AP1666" s="4" t="s">
        <v>1</v>
      </c>
      <c r="AQ1666" s="4">
        <v>0</v>
      </c>
    </row>
    <row r="1667" spans="1:43" x14ac:dyDescent="0.25">
      <c r="A1667" s="2" t="s">
        <v>695</v>
      </c>
      <c r="B1667" s="47">
        <v>44401</v>
      </c>
      <c r="C1667" s="2" t="s">
        <v>6</v>
      </c>
      <c r="D1667" s="2" t="s">
        <v>42</v>
      </c>
      <c r="E1667" s="2" t="s">
        <v>219</v>
      </c>
      <c r="F1667" s="2" t="s">
        <v>1252</v>
      </c>
      <c r="G1667" s="2" t="s">
        <v>3</v>
      </c>
      <c r="H1667" s="2" t="s">
        <v>4372</v>
      </c>
      <c r="I1667" s="1" t="s">
        <v>1</v>
      </c>
      <c r="J1667" s="1" t="s">
        <v>1</v>
      </c>
      <c r="K1667" s="1" t="s">
        <v>1</v>
      </c>
      <c r="L1667" s="1" t="s">
        <v>1</v>
      </c>
      <c r="M1667" s="1">
        <v>0</v>
      </c>
      <c r="N1667" s="2" t="s">
        <v>1</v>
      </c>
      <c r="O1667" s="2" t="s">
        <v>2</v>
      </c>
      <c r="P1667" s="2" t="s">
        <v>1</v>
      </c>
      <c r="Q1667" s="1">
        <v>719774820.09000003</v>
      </c>
      <c r="R1667" s="1">
        <v>0</v>
      </c>
      <c r="S1667" s="1">
        <v>457721178.75</v>
      </c>
      <c r="T1667" s="1">
        <v>0</v>
      </c>
      <c r="U1667" s="2" t="s">
        <v>0</v>
      </c>
      <c r="V1667" s="1">
        <v>0</v>
      </c>
      <c r="W1667" s="1">
        <v>225908311.5</v>
      </c>
      <c r="X1667" s="2" t="s">
        <v>9</v>
      </c>
      <c r="Y1667" s="1">
        <v>36145329.840000004</v>
      </c>
      <c r="Z1667" s="3">
        <v>0</v>
      </c>
      <c r="AA1667" s="3" t="s">
        <v>0</v>
      </c>
      <c r="AB1667" s="3">
        <v>0</v>
      </c>
      <c r="AC1667" s="3">
        <v>0</v>
      </c>
      <c r="AD1667" s="3" t="s">
        <v>0</v>
      </c>
      <c r="AE1667" s="3">
        <v>0</v>
      </c>
      <c r="AF1667" s="4">
        <v>0</v>
      </c>
      <c r="AG1667" s="4" t="s">
        <v>0</v>
      </c>
      <c r="AH1667" s="4">
        <v>0</v>
      </c>
      <c r="AI1667" s="4">
        <v>0</v>
      </c>
      <c r="AJ1667" s="4" t="s">
        <v>0</v>
      </c>
      <c r="AK1667" s="4">
        <v>0</v>
      </c>
      <c r="AL1667" s="4">
        <v>0</v>
      </c>
      <c r="AM1667" s="4" t="s">
        <v>1</v>
      </c>
      <c r="AN1667" s="4" t="s">
        <v>1</v>
      </c>
      <c r="AO1667" s="4" t="s">
        <v>1</v>
      </c>
      <c r="AP1667" s="4" t="s">
        <v>1</v>
      </c>
      <c r="AQ1667" s="4">
        <v>0</v>
      </c>
    </row>
    <row r="1668" spans="1:43" x14ac:dyDescent="0.25">
      <c r="A1668" s="2" t="s">
        <v>696</v>
      </c>
      <c r="B1668" s="47">
        <v>44401</v>
      </c>
      <c r="C1668" s="2" t="s">
        <v>27</v>
      </c>
      <c r="D1668" s="2" t="s">
        <v>38</v>
      </c>
      <c r="E1668" s="2" t="s">
        <v>4</v>
      </c>
      <c r="F1668" s="2" t="s">
        <v>3150</v>
      </c>
      <c r="G1668" s="2" t="s">
        <v>3</v>
      </c>
      <c r="H1668" s="2" t="s">
        <v>4373</v>
      </c>
      <c r="I1668" s="1" t="s">
        <v>1</v>
      </c>
      <c r="J1668" s="1" t="s">
        <v>1</v>
      </c>
      <c r="K1668" s="1" t="s">
        <v>1</v>
      </c>
      <c r="L1668" s="1" t="s">
        <v>1</v>
      </c>
      <c r="M1668" s="1">
        <v>0</v>
      </c>
      <c r="N1668" s="2" t="s">
        <v>1</v>
      </c>
      <c r="O1668" s="2" t="s">
        <v>2</v>
      </c>
      <c r="P1668" s="2" t="s">
        <v>1</v>
      </c>
      <c r="Q1668" s="1">
        <v>3288393780.3299994</v>
      </c>
      <c r="R1668" s="1">
        <v>0</v>
      </c>
      <c r="S1668" s="1">
        <v>2167328854.0799994</v>
      </c>
      <c r="T1668" s="1">
        <v>0</v>
      </c>
      <c r="U1668" s="2" t="s">
        <v>0</v>
      </c>
      <c r="V1668" s="1">
        <v>0</v>
      </c>
      <c r="W1668" s="1">
        <v>966435281.25</v>
      </c>
      <c r="X1668" s="2" t="s">
        <v>0</v>
      </c>
      <c r="Y1668" s="1">
        <v>154629645</v>
      </c>
      <c r="Z1668" s="3">
        <v>0</v>
      </c>
      <c r="AA1668" s="3" t="s">
        <v>0</v>
      </c>
      <c r="AB1668" s="3">
        <v>0</v>
      </c>
      <c r="AC1668" s="3">
        <v>0</v>
      </c>
      <c r="AD1668" s="3" t="s">
        <v>0</v>
      </c>
      <c r="AE1668" s="3">
        <v>0</v>
      </c>
      <c r="AF1668" s="4">
        <v>0</v>
      </c>
      <c r="AG1668" s="4" t="s">
        <v>0</v>
      </c>
      <c r="AH1668" s="4">
        <v>0</v>
      </c>
      <c r="AI1668" s="4">
        <v>0</v>
      </c>
      <c r="AJ1668" s="4" t="s">
        <v>0</v>
      </c>
      <c r="AK1668" s="4">
        <v>0</v>
      </c>
      <c r="AL1668" s="4">
        <v>0</v>
      </c>
      <c r="AM1668" s="4" t="s">
        <v>1</v>
      </c>
      <c r="AN1668" s="4" t="s">
        <v>1</v>
      </c>
      <c r="AO1668" s="4" t="s">
        <v>1</v>
      </c>
      <c r="AP1668" s="4" t="s">
        <v>1</v>
      </c>
      <c r="AQ1668" s="4">
        <v>0</v>
      </c>
    </row>
    <row r="1669" spans="1:43" x14ac:dyDescent="0.25">
      <c r="A1669" s="2" t="s">
        <v>697</v>
      </c>
      <c r="B1669" s="47">
        <v>44401</v>
      </c>
      <c r="C1669" s="2" t="s">
        <v>35</v>
      </c>
      <c r="D1669" s="2" t="s">
        <v>38</v>
      </c>
      <c r="E1669" s="2" t="s">
        <v>208</v>
      </c>
      <c r="F1669" s="2" t="s">
        <v>2221</v>
      </c>
      <c r="G1669" s="2" t="s">
        <v>3</v>
      </c>
      <c r="H1669" s="2" t="s">
        <v>4374</v>
      </c>
      <c r="I1669" s="1" t="s">
        <v>1</v>
      </c>
      <c r="J1669" s="1" t="s">
        <v>1</v>
      </c>
      <c r="K1669" s="1" t="s">
        <v>1</v>
      </c>
      <c r="L1669" s="1" t="s">
        <v>1</v>
      </c>
      <c r="M1669" s="1">
        <v>0</v>
      </c>
      <c r="N1669" s="2" t="s">
        <v>1</v>
      </c>
      <c r="O1669" s="2" t="s">
        <v>2</v>
      </c>
      <c r="P1669" s="2" t="s">
        <v>1</v>
      </c>
      <c r="Q1669" s="1">
        <v>2358907498</v>
      </c>
      <c r="R1669" s="1">
        <v>0</v>
      </c>
      <c r="S1669" s="1">
        <v>2140060564</v>
      </c>
      <c r="T1669" s="1">
        <v>0</v>
      </c>
      <c r="U1669" s="2" t="s">
        <v>0</v>
      </c>
      <c r="V1669" s="1">
        <v>0</v>
      </c>
      <c r="W1669" s="1">
        <v>188661150</v>
      </c>
      <c r="X1669" s="2" t="s">
        <v>9</v>
      </c>
      <c r="Y1669" s="1">
        <v>30185784</v>
      </c>
      <c r="Z1669" s="3">
        <v>0</v>
      </c>
      <c r="AA1669" s="3" t="s">
        <v>0</v>
      </c>
      <c r="AB1669" s="3">
        <v>0</v>
      </c>
      <c r="AC1669" s="3">
        <v>0</v>
      </c>
      <c r="AD1669" s="3" t="s">
        <v>0</v>
      </c>
      <c r="AE1669" s="3">
        <v>0</v>
      </c>
      <c r="AF1669" s="4">
        <v>0</v>
      </c>
      <c r="AG1669" s="4" t="s">
        <v>0</v>
      </c>
      <c r="AH1669" s="4">
        <v>0</v>
      </c>
      <c r="AI1669" s="4">
        <v>0</v>
      </c>
      <c r="AJ1669" s="4" t="s">
        <v>0</v>
      </c>
      <c r="AK1669" s="4">
        <v>0</v>
      </c>
      <c r="AL1669" s="4">
        <v>0</v>
      </c>
      <c r="AM1669" s="4" t="s">
        <v>1</v>
      </c>
      <c r="AN1669" s="4" t="s">
        <v>1</v>
      </c>
      <c r="AO1669" s="4" t="s">
        <v>1</v>
      </c>
      <c r="AP1669" s="4" t="s">
        <v>1</v>
      </c>
      <c r="AQ1669" s="4">
        <v>0</v>
      </c>
    </row>
    <row r="1670" spans="1:43" x14ac:dyDescent="0.25">
      <c r="A1670" s="2" t="s">
        <v>698</v>
      </c>
      <c r="B1670" s="47">
        <v>44401</v>
      </c>
      <c r="C1670" s="2" t="s">
        <v>6</v>
      </c>
      <c r="D1670" s="2" t="s">
        <v>38</v>
      </c>
      <c r="E1670" s="2" t="s">
        <v>210</v>
      </c>
      <c r="F1670" s="2" t="s">
        <v>4301</v>
      </c>
      <c r="G1670" s="2" t="s">
        <v>3</v>
      </c>
      <c r="H1670" s="2" t="s">
        <v>4375</v>
      </c>
      <c r="I1670" s="1" t="s">
        <v>1</v>
      </c>
      <c r="J1670" s="1" t="s">
        <v>1</v>
      </c>
      <c r="K1670" s="1" t="s">
        <v>1</v>
      </c>
      <c r="L1670" s="1" t="s">
        <v>1</v>
      </c>
      <c r="M1670" s="1">
        <v>0</v>
      </c>
      <c r="N1670" s="2" t="s">
        <v>1</v>
      </c>
      <c r="O1670" s="2" t="s">
        <v>2</v>
      </c>
      <c r="P1670" s="2" t="s">
        <v>1</v>
      </c>
      <c r="Q1670" s="1">
        <v>4548826731.3499994</v>
      </c>
      <c r="R1670" s="1">
        <v>0</v>
      </c>
      <c r="S1670" s="1">
        <v>3585192632.4799995</v>
      </c>
      <c r="T1670" s="1">
        <v>0</v>
      </c>
      <c r="U1670" s="2" t="s">
        <v>0</v>
      </c>
      <c r="V1670" s="1">
        <v>0</v>
      </c>
      <c r="W1670" s="1">
        <v>830719050.75</v>
      </c>
      <c r="X1670" s="2" t="s">
        <v>9</v>
      </c>
      <c r="Y1670" s="1">
        <v>132915048.12</v>
      </c>
      <c r="Z1670" s="3">
        <v>0</v>
      </c>
      <c r="AA1670" s="3" t="s">
        <v>0</v>
      </c>
      <c r="AB1670" s="3">
        <v>0</v>
      </c>
      <c r="AC1670" s="3">
        <v>0</v>
      </c>
      <c r="AD1670" s="3" t="s">
        <v>0</v>
      </c>
      <c r="AE1670" s="3">
        <v>0</v>
      </c>
      <c r="AF1670" s="4">
        <v>0</v>
      </c>
      <c r="AG1670" s="4" t="s">
        <v>0</v>
      </c>
      <c r="AH1670" s="4">
        <v>0</v>
      </c>
      <c r="AI1670" s="4">
        <v>0</v>
      </c>
      <c r="AJ1670" s="4" t="s">
        <v>0</v>
      </c>
      <c r="AK1670" s="4">
        <v>0</v>
      </c>
      <c r="AL1670" s="4">
        <v>0</v>
      </c>
      <c r="AM1670" s="4" t="s">
        <v>1</v>
      </c>
      <c r="AN1670" s="4" t="s">
        <v>1</v>
      </c>
      <c r="AO1670" s="4" t="s">
        <v>1</v>
      </c>
      <c r="AP1670" s="4" t="s">
        <v>1</v>
      </c>
      <c r="AQ1670" s="4">
        <v>0</v>
      </c>
    </row>
    <row r="1671" spans="1:43" x14ac:dyDescent="0.25">
      <c r="A1671" s="2" t="s">
        <v>699</v>
      </c>
      <c r="B1671" s="47">
        <v>44401</v>
      </c>
      <c r="C1671" s="2" t="s">
        <v>27</v>
      </c>
      <c r="D1671" s="2" t="s">
        <v>33</v>
      </c>
      <c r="E1671" s="2" t="s">
        <v>32</v>
      </c>
      <c r="F1671" s="2" t="s">
        <v>4174</v>
      </c>
      <c r="G1671" s="2" t="s">
        <v>13</v>
      </c>
      <c r="H1671" s="2" t="s">
        <v>1</v>
      </c>
      <c r="I1671" s="1" t="s">
        <v>2880</v>
      </c>
      <c r="J1671" s="1" t="s">
        <v>1</v>
      </c>
      <c r="K1671" s="1" t="s">
        <v>4376</v>
      </c>
      <c r="L1671" s="1" t="s">
        <v>4377</v>
      </c>
      <c r="M1671" s="1">
        <v>24813702</v>
      </c>
      <c r="N1671" s="2" t="s">
        <v>12</v>
      </c>
      <c r="O1671" s="2" t="s">
        <v>4378</v>
      </c>
      <c r="P1671" s="2" t="s">
        <v>1150</v>
      </c>
      <c r="Q1671" s="1">
        <v>-2457702</v>
      </c>
      <c r="R1671" s="1">
        <v>0</v>
      </c>
      <c r="S1671" s="1">
        <v>-2457702</v>
      </c>
      <c r="T1671" s="1">
        <v>0</v>
      </c>
      <c r="U1671" s="2" t="s">
        <v>0</v>
      </c>
      <c r="V1671" s="1">
        <v>0</v>
      </c>
      <c r="W1671" s="1">
        <v>0</v>
      </c>
      <c r="X1671" s="2" t="s">
        <v>0</v>
      </c>
      <c r="Y1671" s="1">
        <v>0</v>
      </c>
      <c r="Z1671" s="3">
        <v>0</v>
      </c>
      <c r="AA1671" s="3" t="s">
        <v>0</v>
      </c>
      <c r="AB1671" s="3">
        <v>0</v>
      </c>
      <c r="AC1671" s="3">
        <v>0</v>
      </c>
      <c r="AD1671" s="3" t="s">
        <v>0</v>
      </c>
      <c r="AE1671" s="3">
        <v>0</v>
      </c>
      <c r="AF1671" s="4">
        <v>0</v>
      </c>
      <c r="AG1671" s="4" t="s">
        <v>0</v>
      </c>
      <c r="AH1671" s="4">
        <v>0</v>
      </c>
      <c r="AI1671" s="4">
        <v>0</v>
      </c>
      <c r="AJ1671" s="4" t="s">
        <v>0</v>
      </c>
      <c r="AK1671" s="4">
        <v>0</v>
      </c>
      <c r="AL1671" s="4">
        <v>0</v>
      </c>
      <c r="AM1671" s="4" t="s">
        <v>1</v>
      </c>
      <c r="AN1671" s="4" t="s">
        <v>1</v>
      </c>
      <c r="AO1671" s="4" t="s">
        <v>1</v>
      </c>
      <c r="AP1671" s="4" t="s">
        <v>1</v>
      </c>
      <c r="AQ1671" s="4">
        <v>0</v>
      </c>
    </row>
    <row r="1672" spans="1:43" x14ac:dyDescent="0.25">
      <c r="A1672" s="2" t="s">
        <v>700</v>
      </c>
      <c r="B1672" s="47">
        <v>44401</v>
      </c>
      <c r="C1672" s="2" t="s">
        <v>27</v>
      </c>
      <c r="D1672" s="2" t="s">
        <v>33</v>
      </c>
      <c r="E1672" s="2" t="s">
        <v>32</v>
      </c>
      <c r="F1672" s="2" t="s">
        <v>4178</v>
      </c>
      <c r="G1672" s="2" t="s">
        <v>3</v>
      </c>
      <c r="H1672" s="2" t="s">
        <v>4379</v>
      </c>
      <c r="I1672" s="1" t="s">
        <v>1</v>
      </c>
      <c r="J1672" s="1" t="s">
        <v>1</v>
      </c>
      <c r="K1672" s="1" t="s">
        <v>1</v>
      </c>
      <c r="L1672" s="1" t="s">
        <v>1</v>
      </c>
      <c r="M1672" s="1">
        <v>0</v>
      </c>
      <c r="N1672" s="2" t="s">
        <v>1</v>
      </c>
      <c r="O1672" s="2" t="s">
        <v>2</v>
      </c>
      <c r="P1672" s="2" t="s">
        <v>1</v>
      </c>
      <c r="Q1672" s="1">
        <v>1224711670.3699999</v>
      </c>
      <c r="R1672" s="1">
        <v>0</v>
      </c>
      <c r="S1672" s="1">
        <v>928644532.51999998</v>
      </c>
      <c r="T1672" s="1">
        <v>0</v>
      </c>
      <c r="U1672" s="2" t="s">
        <v>0</v>
      </c>
      <c r="V1672" s="1">
        <v>0</v>
      </c>
      <c r="W1672" s="1">
        <v>255230291.25</v>
      </c>
      <c r="X1672" s="2" t="s">
        <v>0</v>
      </c>
      <c r="Y1672" s="1">
        <v>40836846.600000001</v>
      </c>
      <c r="Z1672" s="3">
        <v>0</v>
      </c>
      <c r="AA1672" s="3" t="s">
        <v>0</v>
      </c>
      <c r="AB1672" s="3">
        <v>0</v>
      </c>
      <c r="AC1672" s="3">
        <v>0</v>
      </c>
      <c r="AD1672" s="3" t="s">
        <v>0</v>
      </c>
      <c r="AE1672" s="3">
        <v>0</v>
      </c>
      <c r="AF1672" s="4">
        <v>0</v>
      </c>
      <c r="AG1672" s="4" t="s">
        <v>0</v>
      </c>
      <c r="AH1672" s="4">
        <v>0</v>
      </c>
      <c r="AI1672" s="4">
        <v>0</v>
      </c>
      <c r="AJ1672" s="4" t="s">
        <v>0</v>
      </c>
      <c r="AK1672" s="4">
        <v>0</v>
      </c>
      <c r="AL1672" s="4">
        <v>0</v>
      </c>
      <c r="AM1672" s="4" t="s">
        <v>1</v>
      </c>
      <c r="AN1672" s="4" t="s">
        <v>1</v>
      </c>
      <c r="AO1672" s="4" t="s">
        <v>1</v>
      </c>
      <c r="AP1672" s="4" t="s">
        <v>1</v>
      </c>
      <c r="AQ1672" s="4">
        <v>0</v>
      </c>
    </row>
    <row r="1673" spans="1:43" x14ac:dyDescent="0.25">
      <c r="A1673" s="2" t="s">
        <v>701</v>
      </c>
      <c r="B1673" s="47">
        <v>44401</v>
      </c>
      <c r="C1673" s="2" t="s">
        <v>6</v>
      </c>
      <c r="D1673" s="2" t="s">
        <v>33</v>
      </c>
      <c r="E1673" s="2" t="s">
        <v>204</v>
      </c>
      <c r="F1673" s="2" t="s">
        <v>2512</v>
      </c>
      <c r="G1673" s="2" t="s">
        <v>3</v>
      </c>
      <c r="H1673" s="2" t="s">
        <v>4380</v>
      </c>
      <c r="I1673" s="1" t="s">
        <v>1</v>
      </c>
      <c r="J1673" s="1" t="s">
        <v>1</v>
      </c>
      <c r="K1673" s="1" t="s">
        <v>1</v>
      </c>
      <c r="L1673" s="1" t="s">
        <v>1</v>
      </c>
      <c r="M1673" s="1">
        <v>0</v>
      </c>
      <c r="N1673" s="2" t="s">
        <v>1</v>
      </c>
      <c r="O1673" s="2" t="s">
        <v>2</v>
      </c>
      <c r="P1673" s="2" t="s">
        <v>1</v>
      </c>
      <c r="Q1673" s="1">
        <v>6462393216</v>
      </c>
      <c r="R1673" s="1">
        <v>0</v>
      </c>
      <c r="S1673" s="1">
        <v>4752423397.5</v>
      </c>
      <c r="T1673" s="1">
        <v>0</v>
      </c>
      <c r="U1673" s="2" t="s">
        <v>0</v>
      </c>
      <c r="V1673" s="1">
        <v>0</v>
      </c>
      <c r="W1673" s="1">
        <v>1474111912.5</v>
      </c>
      <c r="X1673" s="2" t="s">
        <v>9</v>
      </c>
      <c r="Y1673" s="1">
        <v>235857906.00000003</v>
      </c>
      <c r="Z1673" s="3">
        <v>0</v>
      </c>
      <c r="AA1673" s="3" t="s">
        <v>0</v>
      </c>
      <c r="AB1673" s="3">
        <v>0</v>
      </c>
      <c r="AC1673" s="3">
        <v>0</v>
      </c>
      <c r="AD1673" s="3" t="s">
        <v>0</v>
      </c>
      <c r="AE1673" s="3">
        <v>0</v>
      </c>
      <c r="AF1673" s="4">
        <v>0</v>
      </c>
      <c r="AG1673" s="4" t="s">
        <v>0</v>
      </c>
      <c r="AH1673" s="4">
        <v>0</v>
      </c>
      <c r="AI1673" s="4">
        <v>0</v>
      </c>
      <c r="AJ1673" s="4" t="s">
        <v>0</v>
      </c>
      <c r="AK1673" s="4">
        <v>0</v>
      </c>
      <c r="AL1673" s="4">
        <v>0</v>
      </c>
      <c r="AM1673" s="4" t="s">
        <v>1</v>
      </c>
      <c r="AN1673" s="4" t="s">
        <v>1</v>
      </c>
      <c r="AO1673" s="4" t="s">
        <v>1</v>
      </c>
      <c r="AP1673" s="4" t="s">
        <v>1</v>
      </c>
      <c r="AQ1673" s="4">
        <v>0</v>
      </c>
    </row>
    <row r="1674" spans="1:43" x14ac:dyDescent="0.25">
      <c r="A1674" s="2" t="s">
        <v>702</v>
      </c>
      <c r="B1674" s="46">
        <v>44401</v>
      </c>
      <c r="C1674" s="2" t="s">
        <v>27</v>
      </c>
      <c r="D1674" s="2" t="s">
        <v>26</v>
      </c>
      <c r="E1674" s="2" t="s">
        <v>251</v>
      </c>
      <c r="F1674" s="59" t="s">
        <v>2823</v>
      </c>
      <c r="G1674" s="2" t="s">
        <v>3</v>
      </c>
      <c r="H1674" s="2" t="s">
        <v>4381</v>
      </c>
      <c r="I1674" s="2" t="s">
        <v>1</v>
      </c>
      <c r="J1674" s="1" t="s">
        <v>1</v>
      </c>
      <c r="K1674" s="1" t="s">
        <v>1</v>
      </c>
      <c r="L1674" s="1" t="s">
        <v>1</v>
      </c>
      <c r="M1674" s="1">
        <v>0</v>
      </c>
      <c r="N1674" s="2" t="s">
        <v>1</v>
      </c>
      <c r="O1674" s="2" t="s">
        <v>916</v>
      </c>
      <c r="P1674" s="2" t="s">
        <v>917</v>
      </c>
      <c r="Q1674" s="1">
        <v>54103261.5</v>
      </c>
      <c r="R1674" s="1">
        <v>0</v>
      </c>
      <c r="S1674" s="1">
        <v>34324681.5</v>
      </c>
      <c r="T1674" s="1">
        <v>17050500</v>
      </c>
      <c r="U1674" s="2" t="s">
        <v>9</v>
      </c>
      <c r="V1674" s="1">
        <v>2728080</v>
      </c>
      <c r="W1674" s="1">
        <v>0</v>
      </c>
      <c r="X1674" s="2" t="s">
        <v>0</v>
      </c>
      <c r="Y1674" s="1">
        <v>0</v>
      </c>
      <c r="Z1674" s="3">
        <v>0</v>
      </c>
      <c r="AA1674" s="3" t="s">
        <v>0</v>
      </c>
      <c r="AB1674" s="3">
        <v>0</v>
      </c>
      <c r="AC1674" s="3">
        <v>0</v>
      </c>
      <c r="AD1674" s="3" t="s">
        <v>0</v>
      </c>
      <c r="AE1674" s="3">
        <v>0</v>
      </c>
      <c r="AF1674" s="4">
        <v>0</v>
      </c>
      <c r="AG1674" s="4" t="s">
        <v>0</v>
      </c>
      <c r="AH1674" s="4">
        <v>0</v>
      </c>
      <c r="AI1674" s="4">
        <v>0</v>
      </c>
      <c r="AJ1674" s="4" t="s">
        <v>0</v>
      </c>
      <c r="AK1674" s="4">
        <v>0</v>
      </c>
      <c r="AL1674" s="4">
        <v>0</v>
      </c>
      <c r="AM1674" s="4" t="s">
        <v>1</v>
      </c>
      <c r="AN1674" s="4" t="s">
        <v>1</v>
      </c>
      <c r="AO1674" s="4" t="s">
        <v>1</v>
      </c>
      <c r="AP1674" s="4" t="s">
        <v>1</v>
      </c>
      <c r="AQ1674" s="4">
        <v>0</v>
      </c>
    </row>
    <row r="1675" spans="1:43" x14ac:dyDescent="0.25">
      <c r="A1675" s="2" t="s">
        <v>703</v>
      </c>
      <c r="B1675" s="47">
        <v>44401</v>
      </c>
      <c r="C1675" s="2" t="s">
        <v>27</v>
      </c>
      <c r="D1675" s="2" t="s">
        <v>26</v>
      </c>
      <c r="E1675" s="2" t="s">
        <v>251</v>
      </c>
      <c r="F1675" s="2" t="s">
        <v>2823</v>
      </c>
      <c r="G1675" s="2" t="s">
        <v>13</v>
      </c>
      <c r="H1675" s="2" t="s">
        <v>1</v>
      </c>
      <c r="I1675" s="1" t="s">
        <v>4382</v>
      </c>
      <c r="J1675" s="1" t="s">
        <v>1</v>
      </c>
      <c r="K1675" s="1" t="s">
        <v>4383</v>
      </c>
      <c r="L1675" s="1" t="s">
        <v>4004</v>
      </c>
      <c r="M1675" s="1">
        <v>32922892.5</v>
      </c>
      <c r="N1675" s="2" t="s">
        <v>12</v>
      </c>
      <c r="O1675" s="2" t="s">
        <v>4384</v>
      </c>
      <c r="P1675" s="2" t="s">
        <v>4385</v>
      </c>
      <c r="Q1675" s="1">
        <v>-4631250</v>
      </c>
      <c r="R1675" s="1">
        <v>0</v>
      </c>
      <c r="S1675" s="1">
        <v>-4631250</v>
      </c>
      <c r="T1675" s="1">
        <v>0</v>
      </c>
      <c r="U1675" s="2" t="s">
        <v>0</v>
      </c>
      <c r="V1675" s="1">
        <v>0</v>
      </c>
      <c r="W1675" s="1">
        <v>0</v>
      </c>
      <c r="X1675" s="2" t="s">
        <v>0</v>
      </c>
      <c r="Y1675" s="1">
        <v>0</v>
      </c>
      <c r="Z1675" s="3">
        <v>0</v>
      </c>
      <c r="AA1675" s="3" t="s">
        <v>0</v>
      </c>
      <c r="AB1675" s="3">
        <v>0</v>
      </c>
      <c r="AC1675" s="3">
        <v>0</v>
      </c>
      <c r="AD1675" s="3" t="s">
        <v>0</v>
      </c>
      <c r="AE1675" s="3">
        <v>0</v>
      </c>
      <c r="AF1675" s="4">
        <v>0</v>
      </c>
      <c r="AG1675" s="4" t="s">
        <v>0</v>
      </c>
      <c r="AH1675" s="4">
        <v>0</v>
      </c>
      <c r="AI1675" s="4">
        <v>0</v>
      </c>
      <c r="AJ1675" s="4" t="s">
        <v>0</v>
      </c>
      <c r="AK1675" s="4">
        <v>0</v>
      </c>
      <c r="AL1675" s="4">
        <v>0</v>
      </c>
      <c r="AM1675" s="4" t="s">
        <v>1</v>
      </c>
      <c r="AN1675" s="4" t="s">
        <v>1</v>
      </c>
      <c r="AO1675" s="4" t="s">
        <v>1</v>
      </c>
      <c r="AP1675" s="4" t="s">
        <v>1</v>
      </c>
      <c r="AQ1675" s="4">
        <v>0</v>
      </c>
    </row>
    <row r="1676" spans="1:43" x14ac:dyDescent="0.25">
      <c r="A1676" s="2" t="s">
        <v>704</v>
      </c>
      <c r="B1676" s="47">
        <v>44401</v>
      </c>
      <c r="C1676" s="2" t="s">
        <v>27</v>
      </c>
      <c r="D1676" s="2" t="s">
        <v>26</v>
      </c>
      <c r="E1676" s="2" t="s">
        <v>251</v>
      </c>
      <c r="F1676" s="2" t="s">
        <v>2828</v>
      </c>
      <c r="G1676" s="2" t="s">
        <v>3</v>
      </c>
      <c r="H1676" s="2" t="s">
        <v>4386</v>
      </c>
      <c r="I1676" s="1" t="s">
        <v>1</v>
      </c>
      <c r="J1676" s="1" t="s">
        <v>1</v>
      </c>
      <c r="K1676" s="1" t="s">
        <v>1</v>
      </c>
      <c r="L1676" s="1" t="s">
        <v>1</v>
      </c>
      <c r="M1676" s="1">
        <v>0</v>
      </c>
      <c r="N1676" s="2" t="s">
        <v>1</v>
      </c>
      <c r="O1676" s="2" t="s">
        <v>2</v>
      </c>
      <c r="P1676" s="2" t="s">
        <v>1</v>
      </c>
      <c r="Q1676" s="1">
        <v>904916347.60000002</v>
      </c>
      <c r="R1676" s="1">
        <v>0</v>
      </c>
      <c r="S1676" s="1">
        <v>657624384.86000001</v>
      </c>
      <c r="T1676" s="1">
        <v>0</v>
      </c>
      <c r="U1676" s="2" t="s">
        <v>0</v>
      </c>
      <c r="V1676" s="1">
        <v>0</v>
      </c>
      <c r="W1676" s="1">
        <v>213182726.5</v>
      </c>
      <c r="X1676" s="2" t="s">
        <v>9</v>
      </c>
      <c r="Y1676" s="1">
        <v>34109236.240000002</v>
      </c>
      <c r="Z1676" s="3">
        <v>0</v>
      </c>
      <c r="AA1676" s="3" t="s">
        <v>0</v>
      </c>
      <c r="AB1676" s="3">
        <v>0</v>
      </c>
      <c r="AC1676" s="3">
        <v>0</v>
      </c>
      <c r="AD1676" s="3" t="s">
        <v>0</v>
      </c>
      <c r="AE1676" s="3">
        <v>0</v>
      </c>
      <c r="AF1676" s="4">
        <v>0</v>
      </c>
      <c r="AG1676" s="4" t="s">
        <v>0</v>
      </c>
      <c r="AH1676" s="4">
        <v>0</v>
      </c>
      <c r="AI1676" s="4">
        <v>0</v>
      </c>
      <c r="AJ1676" s="4" t="s">
        <v>0</v>
      </c>
      <c r="AK1676" s="4">
        <v>0</v>
      </c>
      <c r="AL1676" s="4">
        <v>0</v>
      </c>
      <c r="AM1676" s="4" t="s">
        <v>1</v>
      </c>
      <c r="AN1676" s="4" t="s">
        <v>1</v>
      </c>
      <c r="AO1676" s="4" t="s">
        <v>1</v>
      </c>
      <c r="AP1676" s="4" t="s">
        <v>1</v>
      </c>
      <c r="AQ1676" s="4">
        <v>0</v>
      </c>
    </row>
    <row r="1677" spans="1:43" x14ac:dyDescent="0.25">
      <c r="A1677" s="2" t="s">
        <v>705</v>
      </c>
      <c r="B1677" s="47">
        <v>44401</v>
      </c>
      <c r="C1677" s="2" t="s">
        <v>27</v>
      </c>
      <c r="D1677" s="2" t="s">
        <v>26</v>
      </c>
      <c r="E1677" s="2" t="s">
        <v>251</v>
      </c>
      <c r="F1677" s="2" t="s">
        <v>2828</v>
      </c>
      <c r="G1677" s="2" t="s">
        <v>3</v>
      </c>
      <c r="H1677" s="2" t="s">
        <v>4387</v>
      </c>
      <c r="I1677" s="1" t="s">
        <v>1</v>
      </c>
      <c r="J1677" s="1" t="s">
        <v>1</v>
      </c>
      <c r="K1677" s="1" t="s">
        <v>1</v>
      </c>
      <c r="L1677" s="1" t="s">
        <v>1</v>
      </c>
      <c r="M1677" s="1">
        <v>0</v>
      </c>
      <c r="N1677" s="2" t="s">
        <v>1</v>
      </c>
      <c r="O1677" s="2" t="s">
        <v>2</v>
      </c>
      <c r="P1677" s="2" t="s">
        <v>1</v>
      </c>
      <c r="Q1677" s="1">
        <v>1933009562.0599999</v>
      </c>
      <c r="R1677" s="1">
        <v>0</v>
      </c>
      <c r="S1677" s="1">
        <v>1330942657.3099999</v>
      </c>
      <c r="T1677" s="1">
        <v>0</v>
      </c>
      <c r="U1677" s="2" t="s">
        <v>0</v>
      </c>
      <c r="V1677" s="1">
        <v>0</v>
      </c>
      <c r="W1677" s="1">
        <v>519023193.75</v>
      </c>
      <c r="X1677" s="2" t="s">
        <v>9</v>
      </c>
      <c r="Y1677" s="1">
        <v>83043711</v>
      </c>
      <c r="Z1677" s="3">
        <v>0</v>
      </c>
      <c r="AA1677" s="3" t="s">
        <v>0</v>
      </c>
      <c r="AB1677" s="3">
        <v>0</v>
      </c>
      <c r="AC1677" s="3">
        <v>0</v>
      </c>
      <c r="AD1677" s="3" t="s">
        <v>0</v>
      </c>
      <c r="AE1677" s="3">
        <v>0</v>
      </c>
      <c r="AF1677" s="4">
        <v>0</v>
      </c>
      <c r="AG1677" s="4" t="s">
        <v>0</v>
      </c>
      <c r="AH1677" s="4">
        <v>0</v>
      </c>
      <c r="AI1677" s="4">
        <v>0</v>
      </c>
      <c r="AJ1677" s="4" t="s">
        <v>0</v>
      </c>
      <c r="AK1677" s="4">
        <v>0</v>
      </c>
      <c r="AL1677" s="4">
        <v>0</v>
      </c>
      <c r="AM1677" s="4" t="s">
        <v>1</v>
      </c>
      <c r="AN1677" s="4" t="s">
        <v>1</v>
      </c>
      <c r="AO1677" s="4" t="s">
        <v>1</v>
      </c>
      <c r="AP1677" s="4" t="s">
        <v>1</v>
      </c>
      <c r="AQ1677" s="4">
        <v>0</v>
      </c>
    </row>
    <row r="1678" spans="1:43" x14ac:dyDescent="0.25">
      <c r="A1678" s="2" t="s">
        <v>706</v>
      </c>
      <c r="B1678" s="47">
        <v>44401</v>
      </c>
      <c r="C1678" s="2" t="s">
        <v>6</v>
      </c>
      <c r="D1678" s="2" t="s">
        <v>26</v>
      </c>
      <c r="E1678" s="2" t="s">
        <v>198</v>
      </c>
      <c r="F1678" s="2" t="s">
        <v>4388</v>
      </c>
      <c r="G1678" s="2" t="s">
        <v>3</v>
      </c>
      <c r="H1678" s="2" t="s">
        <v>4389</v>
      </c>
      <c r="I1678" s="1" t="s">
        <v>1</v>
      </c>
      <c r="J1678" s="1" t="s">
        <v>1</v>
      </c>
      <c r="K1678" s="1" t="s">
        <v>1</v>
      </c>
      <c r="L1678" s="1" t="s">
        <v>1</v>
      </c>
      <c r="M1678" s="1">
        <v>0</v>
      </c>
      <c r="N1678" s="2" t="s">
        <v>1</v>
      </c>
      <c r="O1678" s="2" t="s">
        <v>2</v>
      </c>
      <c r="P1678" s="2" t="s">
        <v>1</v>
      </c>
      <c r="Q1678" s="1">
        <v>6021529431.5099993</v>
      </c>
      <c r="R1678" s="1">
        <v>0</v>
      </c>
      <c r="S1678" s="1">
        <v>4576849566.4799995</v>
      </c>
      <c r="T1678" s="1">
        <v>0</v>
      </c>
      <c r="U1678" s="2" t="s">
        <v>0</v>
      </c>
      <c r="V1678" s="1">
        <v>0</v>
      </c>
      <c r="W1678" s="1">
        <v>1245413676.75</v>
      </c>
      <c r="X1678" s="2" t="s">
        <v>9</v>
      </c>
      <c r="Y1678" s="1">
        <v>199266188.28</v>
      </c>
      <c r="Z1678" s="3">
        <v>0</v>
      </c>
      <c r="AA1678" s="3" t="s">
        <v>0</v>
      </c>
      <c r="AB1678" s="3">
        <v>0</v>
      </c>
      <c r="AC1678" s="3">
        <v>0</v>
      </c>
      <c r="AD1678" s="3" t="s">
        <v>0</v>
      </c>
      <c r="AE1678" s="3">
        <v>0</v>
      </c>
      <c r="AF1678" s="4">
        <v>0</v>
      </c>
      <c r="AG1678" s="4" t="s">
        <v>0</v>
      </c>
      <c r="AH1678" s="4">
        <v>0</v>
      </c>
      <c r="AI1678" s="4">
        <v>0</v>
      </c>
      <c r="AJ1678" s="4" t="s">
        <v>0</v>
      </c>
      <c r="AK1678" s="4">
        <v>0</v>
      </c>
      <c r="AL1678" s="4">
        <v>0</v>
      </c>
      <c r="AM1678" s="4" t="s">
        <v>1</v>
      </c>
      <c r="AN1678" s="4" t="s">
        <v>1</v>
      </c>
      <c r="AO1678" s="4" t="s">
        <v>1</v>
      </c>
      <c r="AP1678" s="4" t="s">
        <v>1</v>
      </c>
      <c r="AQ1678" s="4">
        <v>0</v>
      </c>
    </row>
    <row r="1679" spans="1:43" x14ac:dyDescent="0.25">
      <c r="A1679" s="2" t="s">
        <v>707</v>
      </c>
      <c r="B1679" s="47">
        <v>44401</v>
      </c>
      <c r="C1679" s="2" t="s">
        <v>27</v>
      </c>
      <c r="D1679" s="2" t="s">
        <v>24</v>
      </c>
      <c r="E1679" s="2" t="s">
        <v>356</v>
      </c>
      <c r="F1679" s="2" t="s">
        <v>1080</v>
      </c>
      <c r="G1679" s="2" t="s">
        <v>3</v>
      </c>
      <c r="H1679" s="2" t="s">
        <v>4390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 t="s">
        <v>1</v>
      </c>
      <c r="Q1679" s="1">
        <v>1475746854.2999997</v>
      </c>
      <c r="R1679" s="1">
        <v>0</v>
      </c>
      <c r="S1679" s="1">
        <v>981326057.8499999</v>
      </c>
      <c r="T1679" s="1">
        <v>0</v>
      </c>
      <c r="U1679" s="2" t="s">
        <v>0</v>
      </c>
      <c r="V1679" s="1">
        <v>0</v>
      </c>
      <c r="W1679" s="1">
        <v>418087676.25</v>
      </c>
      <c r="X1679" s="2" t="s">
        <v>9</v>
      </c>
      <c r="Y1679" s="1">
        <v>66894028.199999996</v>
      </c>
      <c r="Z1679" s="3">
        <v>0</v>
      </c>
      <c r="AA1679" s="3" t="s">
        <v>0</v>
      </c>
      <c r="AB1679" s="3">
        <v>0</v>
      </c>
      <c r="AC1679" s="3">
        <v>8739900</v>
      </c>
      <c r="AD1679" s="3" t="s">
        <v>270</v>
      </c>
      <c r="AE1679" s="3">
        <v>699192</v>
      </c>
      <c r="AF1679" s="4">
        <v>0</v>
      </c>
      <c r="AG1679" s="4" t="s">
        <v>0</v>
      </c>
      <c r="AH1679" s="4">
        <v>0</v>
      </c>
      <c r="AI1679" s="4">
        <v>0</v>
      </c>
      <c r="AJ1679" s="4" t="s">
        <v>0</v>
      </c>
      <c r="AK1679" s="4">
        <v>0</v>
      </c>
      <c r="AL1679" s="4">
        <v>0</v>
      </c>
      <c r="AM1679" s="4" t="s">
        <v>1</v>
      </c>
      <c r="AN1679" s="4" t="s">
        <v>1</v>
      </c>
      <c r="AO1679" s="4" t="s">
        <v>1</v>
      </c>
      <c r="AP1679" s="4" t="s">
        <v>1</v>
      </c>
      <c r="AQ1679" s="4">
        <v>0</v>
      </c>
    </row>
    <row r="1680" spans="1:43" x14ac:dyDescent="0.25">
      <c r="A1680" s="2" t="s">
        <v>708</v>
      </c>
      <c r="B1680" s="47">
        <v>44401</v>
      </c>
      <c r="C1680" s="2" t="s">
        <v>6</v>
      </c>
      <c r="D1680" s="2" t="s">
        <v>24</v>
      </c>
      <c r="E1680" s="2" t="s">
        <v>194</v>
      </c>
      <c r="F1680" s="2" t="s">
        <v>1159</v>
      </c>
      <c r="G1680" s="2" t="s">
        <v>3</v>
      </c>
      <c r="H1680" s="2" t="s">
        <v>4391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2</v>
      </c>
      <c r="P1680" s="2" t="s">
        <v>1</v>
      </c>
      <c r="Q1680" s="1">
        <v>5970652623.0200005</v>
      </c>
      <c r="R1680" s="1">
        <v>0</v>
      </c>
      <c r="S1680" s="1">
        <v>4531874336</v>
      </c>
      <c r="T1680" s="1">
        <v>0</v>
      </c>
      <c r="U1680" s="2" t="s">
        <v>0</v>
      </c>
      <c r="V1680" s="1">
        <v>0</v>
      </c>
      <c r="W1680" s="1">
        <v>1240326109.5</v>
      </c>
      <c r="X1680" s="2" t="s">
        <v>9</v>
      </c>
      <c r="Y1680" s="1">
        <v>198452177.52000001</v>
      </c>
      <c r="Z1680" s="3">
        <v>0</v>
      </c>
      <c r="AA1680" s="3" t="s">
        <v>0</v>
      </c>
      <c r="AB1680" s="3">
        <v>0</v>
      </c>
      <c r="AC1680" s="3">
        <v>0</v>
      </c>
      <c r="AD1680" s="3" t="s">
        <v>0</v>
      </c>
      <c r="AE1680" s="3">
        <v>0</v>
      </c>
      <c r="AF1680" s="4">
        <v>0</v>
      </c>
      <c r="AG1680" s="4" t="s">
        <v>0</v>
      </c>
      <c r="AH1680" s="4">
        <v>0</v>
      </c>
      <c r="AI1680" s="4">
        <v>0</v>
      </c>
      <c r="AJ1680" s="4" t="s">
        <v>0</v>
      </c>
      <c r="AK1680" s="4">
        <v>0</v>
      </c>
      <c r="AL1680" s="4">
        <v>0</v>
      </c>
      <c r="AM1680" s="4" t="s">
        <v>1</v>
      </c>
      <c r="AN1680" s="4" t="s">
        <v>1</v>
      </c>
      <c r="AO1680" s="4" t="s">
        <v>1</v>
      </c>
      <c r="AP1680" s="4" t="s">
        <v>1</v>
      </c>
      <c r="AQ1680" s="4">
        <v>0</v>
      </c>
    </row>
    <row r="1681" spans="1:43" x14ac:dyDescent="0.25">
      <c r="A1681" s="2" t="s">
        <v>709</v>
      </c>
      <c r="B1681" s="47">
        <v>44401</v>
      </c>
      <c r="C1681" s="2" t="s">
        <v>6</v>
      </c>
      <c r="D1681" s="2" t="s">
        <v>22</v>
      </c>
      <c r="E1681" s="2" t="s">
        <v>192</v>
      </c>
      <c r="F1681" s="2" t="s">
        <v>980</v>
      </c>
      <c r="G1681" s="2" t="s">
        <v>3</v>
      </c>
      <c r="H1681" s="2" t="s">
        <v>4392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4393</v>
      </c>
      <c r="P1681" s="2" t="s">
        <v>4394</v>
      </c>
      <c r="Q1681" s="1">
        <v>93963442.5</v>
      </c>
      <c r="R1681" s="1">
        <v>0</v>
      </c>
      <c r="S1681" s="1">
        <v>62599594.5</v>
      </c>
      <c r="T1681" s="1">
        <v>27037800</v>
      </c>
      <c r="U1681" s="2" t="s">
        <v>9</v>
      </c>
      <c r="V1681" s="1">
        <v>4326048</v>
      </c>
      <c r="W1681" s="1">
        <v>0</v>
      </c>
      <c r="X1681" s="2" t="s">
        <v>0</v>
      </c>
      <c r="Y1681" s="1">
        <v>0</v>
      </c>
      <c r="Z1681" s="3">
        <v>0</v>
      </c>
      <c r="AA1681" s="3" t="s">
        <v>0</v>
      </c>
      <c r="AB1681" s="3">
        <v>0</v>
      </c>
      <c r="AC1681" s="3">
        <v>0</v>
      </c>
      <c r="AD1681" s="3" t="s">
        <v>0</v>
      </c>
      <c r="AE1681" s="3">
        <v>0</v>
      </c>
      <c r="AF1681" s="4">
        <v>0</v>
      </c>
      <c r="AG1681" s="4" t="s">
        <v>0</v>
      </c>
      <c r="AH1681" s="4">
        <v>0</v>
      </c>
      <c r="AI1681" s="4">
        <v>0</v>
      </c>
      <c r="AJ1681" s="4" t="s">
        <v>0</v>
      </c>
      <c r="AK1681" s="4">
        <v>0</v>
      </c>
      <c r="AL1681" s="4">
        <v>0</v>
      </c>
      <c r="AM1681" s="4" t="s">
        <v>1</v>
      </c>
      <c r="AN1681" s="4" t="s">
        <v>1</v>
      </c>
      <c r="AO1681" s="4" t="s">
        <v>1</v>
      </c>
      <c r="AP1681" s="4" t="s">
        <v>1</v>
      </c>
      <c r="AQ1681" s="4">
        <v>0</v>
      </c>
    </row>
    <row r="1682" spans="1:43" x14ac:dyDescent="0.25">
      <c r="A1682" s="2" t="s">
        <v>710</v>
      </c>
      <c r="B1682" s="47">
        <v>44401</v>
      </c>
      <c r="C1682" s="2" t="s">
        <v>6</v>
      </c>
      <c r="D1682" s="2" t="s">
        <v>22</v>
      </c>
      <c r="E1682" s="2" t="s">
        <v>192</v>
      </c>
      <c r="F1682" s="2" t="s">
        <v>980</v>
      </c>
      <c r="G1682" s="2" t="s">
        <v>3</v>
      </c>
      <c r="H1682" s="2" t="s">
        <v>4395</v>
      </c>
      <c r="I1682" s="1" t="s">
        <v>1</v>
      </c>
      <c r="J1682" s="1" t="s">
        <v>1</v>
      </c>
      <c r="K1682" s="1" t="s">
        <v>1</v>
      </c>
      <c r="L1682" s="1" t="s">
        <v>1</v>
      </c>
      <c r="M1682" s="1">
        <v>0</v>
      </c>
      <c r="N1682" s="2" t="s">
        <v>1</v>
      </c>
      <c r="O1682" s="2" t="s">
        <v>2</v>
      </c>
      <c r="P1682" s="2" t="s">
        <v>1</v>
      </c>
      <c r="Q1682" s="1">
        <v>3105012762.1199999</v>
      </c>
      <c r="R1682" s="1">
        <v>0</v>
      </c>
      <c r="S1682" s="1">
        <v>2197937932.23</v>
      </c>
      <c r="T1682" s="1">
        <v>0</v>
      </c>
      <c r="U1682" s="2" t="s">
        <v>0</v>
      </c>
      <c r="V1682" s="1">
        <v>0</v>
      </c>
      <c r="W1682" s="1">
        <v>781961060.25</v>
      </c>
      <c r="X1682" s="2" t="s">
        <v>9</v>
      </c>
      <c r="Y1682" s="1">
        <v>125113769.64</v>
      </c>
      <c r="Z1682" s="3">
        <v>0</v>
      </c>
      <c r="AA1682" s="3" t="s">
        <v>0</v>
      </c>
      <c r="AB1682" s="3">
        <v>0</v>
      </c>
      <c r="AC1682" s="3">
        <v>0</v>
      </c>
      <c r="AD1682" s="3" t="s">
        <v>0</v>
      </c>
      <c r="AE1682" s="3">
        <v>0</v>
      </c>
      <c r="AF1682" s="4">
        <v>0</v>
      </c>
      <c r="AG1682" s="4" t="s">
        <v>0</v>
      </c>
      <c r="AH1682" s="4">
        <v>0</v>
      </c>
      <c r="AI1682" s="4">
        <v>0</v>
      </c>
      <c r="AJ1682" s="4" t="s">
        <v>0</v>
      </c>
      <c r="AK1682" s="4">
        <v>0</v>
      </c>
      <c r="AL1682" s="4">
        <v>0</v>
      </c>
      <c r="AM1682" s="4" t="s">
        <v>1</v>
      </c>
      <c r="AN1682" s="4" t="s">
        <v>1</v>
      </c>
      <c r="AO1682" s="4" t="s">
        <v>1</v>
      </c>
      <c r="AP1682" s="4" t="s">
        <v>1</v>
      </c>
      <c r="AQ1682" s="4">
        <v>0</v>
      </c>
    </row>
    <row r="1683" spans="1:43" x14ac:dyDescent="0.25">
      <c r="A1683" s="2" t="s">
        <v>711</v>
      </c>
      <c r="B1683" s="47">
        <v>44401</v>
      </c>
      <c r="C1683" s="2" t="s">
        <v>6</v>
      </c>
      <c r="D1683" s="2" t="s">
        <v>22</v>
      </c>
      <c r="E1683" s="2" t="s">
        <v>192</v>
      </c>
      <c r="F1683" s="2" t="s">
        <v>980</v>
      </c>
      <c r="G1683" s="2" t="s">
        <v>3</v>
      </c>
      <c r="H1683" s="2" t="s">
        <v>4396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2</v>
      </c>
      <c r="P1683" s="2" t="s">
        <v>1</v>
      </c>
      <c r="Q1683" s="1">
        <v>2954762688.0600004</v>
      </c>
      <c r="R1683" s="1">
        <v>0</v>
      </c>
      <c r="S1683" s="1">
        <v>2167109162.75</v>
      </c>
      <c r="T1683" s="1">
        <v>0</v>
      </c>
      <c r="U1683" s="2" t="s">
        <v>0</v>
      </c>
      <c r="V1683" s="1">
        <v>0</v>
      </c>
      <c r="W1683" s="1">
        <v>679011659.75</v>
      </c>
      <c r="X1683" s="2" t="s">
        <v>0</v>
      </c>
      <c r="Y1683" s="1">
        <v>108641865.56</v>
      </c>
      <c r="Z1683" s="3">
        <v>0</v>
      </c>
      <c r="AA1683" s="3" t="s">
        <v>0</v>
      </c>
      <c r="AB1683" s="3">
        <v>0</v>
      </c>
      <c r="AC1683" s="3">
        <v>0</v>
      </c>
      <c r="AD1683" s="3" t="s">
        <v>0</v>
      </c>
      <c r="AE1683" s="3">
        <v>0</v>
      </c>
      <c r="AF1683" s="4">
        <v>0</v>
      </c>
      <c r="AG1683" s="4" t="s">
        <v>0</v>
      </c>
      <c r="AH1683" s="4">
        <v>0</v>
      </c>
      <c r="AI1683" s="4">
        <v>0</v>
      </c>
      <c r="AJ1683" s="4" t="s">
        <v>0</v>
      </c>
      <c r="AK1683" s="4">
        <v>0</v>
      </c>
      <c r="AL1683" s="4">
        <v>0</v>
      </c>
      <c r="AM1683" s="4" t="s">
        <v>1</v>
      </c>
      <c r="AN1683" s="4" t="s">
        <v>1</v>
      </c>
      <c r="AO1683" s="4" t="s">
        <v>1</v>
      </c>
      <c r="AP1683" s="4" t="s">
        <v>1</v>
      </c>
      <c r="AQ1683" s="4">
        <v>0</v>
      </c>
    </row>
    <row r="1684" spans="1:43" x14ac:dyDescent="0.25">
      <c r="A1684" s="2" t="s">
        <v>712</v>
      </c>
      <c r="B1684" s="47">
        <v>44401</v>
      </c>
      <c r="C1684" s="2" t="s">
        <v>27</v>
      </c>
      <c r="D1684" s="2" t="s">
        <v>901</v>
      </c>
      <c r="E1684" s="2" t="s">
        <v>905</v>
      </c>
      <c r="F1684" s="2" t="s">
        <v>4397</v>
      </c>
      <c r="G1684" s="2" t="s">
        <v>3</v>
      </c>
      <c r="H1684" s="2" t="s">
        <v>4398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2</v>
      </c>
      <c r="P1684" s="2" t="s">
        <v>1</v>
      </c>
      <c r="Q1684" s="1">
        <v>96412680</v>
      </c>
      <c r="R1684" s="1">
        <v>0</v>
      </c>
      <c r="S1684" s="1">
        <v>15795000</v>
      </c>
      <c r="T1684" s="1">
        <v>0</v>
      </c>
      <c r="U1684" s="2" t="s">
        <v>0</v>
      </c>
      <c r="V1684" s="1">
        <v>0</v>
      </c>
      <c r="W1684" s="1">
        <v>69498000</v>
      </c>
      <c r="X1684" s="2" t="s">
        <v>9</v>
      </c>
      <c r="Y1684" s="1">
        <v>11119680</v>
      </c>
      <c r="Z1684" s="3">
        <v>0</v>
      </c>
      <c r="AA1684" s="3" t="s">
        <v>0</v>
      </c>
      <c r="AB1684" s="3">
        <v>0</v>
      </c>
      <c r="AC1684" s="3">
        <v>0</v>
      </c>
      <c r="AD1684" s="3" t="s">
        <v>0</v>
      </c>
      <c r="AE1684" s="3">
        <v>0</v>
      </c>
      <c r="AF1684" s="4">
        <v>0</v>
      </c>
      <c r="AG1684" s="4" t="s">
        <v>0</v>
      </c>
      <c r="AH1684" s="4">
        <v>0</v>
      </c>
      <c r="AI1684" s="4">
        <v>0</v>
      </c>
      <c r="AJ1684" s="4" t="s">
        <v>0</v>
      </c>
      <c r="AK1684" s="4">
        <v>0</v>
      </c>
      <c r="AL1684" s="4">
        <v>0</v>
      </c>
      <c r="AM1684" s="4" t="s">
        <v>1</v>
      </c>
      <c r="AN1684" s="4" t="s">
        <v>1</v>
      </c>
      <c r="AO1684" s="4" t="s">
        <v>1</v>
      </c>
      <c r="AP1684" s="4" t="s">
        <v>1</v>
      </c>
      <c r="AQ1684" s="4">
        <v>0</v>
      </c>
    </row>
    <row r="1685" spans="1:43" x14ac:dyDescent="0.25">
      <c r="A1685" s="2" t="s">
        <v>713</v>
      </c>
      <c r="B1685" s="47">
        <v>44401</v>
      </c>
      <c r="C1685" s="2" t="s">
        <v>6</v>
      </c>
      <c r="D1685" s="2" t="s">
        <v>901</v>
      </c>
      <c r="E1685" s="2" t="s">
        <v>902</v>
      </c>
      <c r="F1685" s="2" t="s">
        <v>937</v>
      </c>
      <c r="G1685" s="2" t="s">
        <v>3</v>
      </c>
      <c r="H1685" s="2" t="s">
        <v>4399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897</v>
      </c>
      <c r="P1685" s="2" t="s">
        <v>898</v>
      </c>
      <c r="Q1685" s="1">
        <v>59383044</v>
      </c>
      <c r="R1685" s="1">
        <v>0</v>
      </c>
      <c r="S1685" s="1">
        <v>46928646</v>
      </c>
      <c r="T1685" s="1">
        <v>10736550</v>
      </c>
      <c r="U1685" s="2" t="s">
        <v>9</v>
      </c>
      <c r="V1685" s="1">
        <v>1717848</v>
      </c>
      <c r="W1685" s="1">
        <v>0</v>
      </c>
      <c r="X1685" s="2" t="s">
        <v>0</v>
      </c>
      <c r="Y1685" s="1">
        <v>0</v>
      </c>
      <c r="Z1685" s="3">
        <v>0</v>
      </c>
      <c r="AA1685" s="3" t="s">
        <v>0</v>
      </c>
      <c r="AB1685" s="3">
        <v>0</v>
      </c>
      <c r="AC1685" s="3">
        <v>0</v>
      </c>
      <c r="AD1685" s="3" t="s">
        <v>0</v>
      </c>
      <c r="AE1685" s="3">
        <v>0</v>
      </c>
      <c r="AF1685" s="4">
        <v>0</v>
      </c>
      <c r="AG1685" s="4" t="s">
        <v>0</v>
      </c>
      <c r="AH1685" s="4">
        <v>0</v>
      </c>
      <c r="AI1685" s="4">
        <v>0</v>
      </c>
      <c r="AJ1685" s="4" t="s">
        <v>0</v>
      </c>
      <c r="AK1685" s="4">
        <v>0</v>
      </c>
      <c r="AL1685" s="4">
        <v>0</v>
      </c>
      <c r="AM1685" s="4" t="s">
        <v>1</v>
      </c>
      <c r="AN1685" s="4" t="s">
        <v>1</v>
      </c>
      <c r="AO1685" s="4" t="s">
        <v>1</v>
      </c>
      <c r="AP1685" s="4" t="s">
        <v>1</v>
      </c>
      <c r="AQ1685" s="4">
        <v>0</v>
      </c>
    </row>
    <row r="1686" spans="1:43" x14ac:dyDescent="0.25">
      <c r="A1686" s="2" t="s">
        <v>714</v>
      </c>
      <c r="B1686" s="47">
        <v>44401</v>
      </c>
      <c r="C1686" s="2" t="s">
        <v>6</v>
      </c>
      <c r="D1686" s="2" t="s">
        <v>901</v>
      </c>
      <c r="E1686" s="2" t="s">
        <v>902</v>
      </c>
      <c r="F1686" s="2" t="s">
        <v>937</v>
      </c>
      <c r="G1686" s="2" t="s">
        <v>3</v>
      </c>
      <c r="H1686" s="2" t="s">
        <v>4400</v>
      </c>
      <c r="I1686" s="1" t="s">
        <v>1</v>
      </c>
      <c r="J1686" s="1" t="s">
        <v>1</v>
      </c>
      <c r="K1686" s="1" t="s">
        <v>1</v>
      </c>
      <c r="L1686" s="1" t="s">
        <v>1</v>
      </c>
      <c r="M1686" s="1">
        <v>0</v>
      </c>
      <c r="N1686" s="2" t="s">
        <v>1</v>
      </c>
      <c r="O1686" s="2" t="s">
        <v>2</v>
      </c>
      <c r="P1686" s="2" t="s">
        <v>1</v>
      </c>
      <c r="Q1686" s="1">
        <v>3522861804.21</v>
      </c>
      <c r="R1686" s="1">
        <v>0</v>
      </c>
      <c r="S1686" s="1">
        <v>2588239335.5</v>
      </c>
      <c r="T1686" s="1">
        <v>0</v>
      </c>
      <c r="U1686" s="2" t="s">
        <v>0</v>
      </c>
      <c r="V1686" s="1">
        <v>0</v>
      </c>
      <c r="W1686" s="1">
        <v>805709024.75</v>
      </c>
      <c r="X1686" s="2" t="s">
        <v>9</v>
      </c>
      <c r="Y1686" s="1">
        <v>128913443.96000001</v>
      </c>
      <c r="Z1686" s="3">
        <v>0</v>
      </c>
      <c r="AA1686" s="3" t="s">
        <v>0</v>
      </c>
      <c r="AB1686" s="3">
        <v>0</v>
      </c>
      <c r="AC1686" s="3">
        <v>0</v>
      </c>
      <c r="AD1686" s="3" t="s">
        <v>0</v>
      </c>
      <c r="AE1686" s="3">
        <v>0</v>
      </c>
      <c r="AF1686" s="4">
        <v>0</v>
      </c>
      <c r="AG1686" s="4" t="s">
        <v>0</v>
      </c>
      <c r="AH1686" s="4">
        <v>0</v>
      </c>
      <c r="AI1686" s="4">
        <v>0</v>
      </c>
      <c r="AJ1686" s="4" t="s">
        <v>0</v>
      </c>
      <c r="AK1686" s="4">
        <v>0</v>
      </c>
      <c r="AL1686" s="4">
        <v>0</v>
      </c>
      <c r="AM1686" s="4" t="s">
        <v>1</v>
      </c>
      <c r="AN1686" s="4" t="s">
        <v>1</v>
      </c>
      <c r="AO1686" s="4" t="s">
        <v>1</v>
      </c>
      <c r="AP1686" s="4" t="s">
        <v>1</v>
      </c>
      <c r="AQ1686" s="4">
        <v>0</v>
      </c>
    </row>
    <row r="1687" spans="1:43" x14ac:dyDescent="0.25">
      <c r="A1687" s="2" t="s">
        <v>715</v>
      </c>
      <c r="B1687" s="47">
        <v>44401</v>
      </c>
      <c r="C1687" s="2" t="s">
        <v>6</v>
      </c>
      <c r="D1687" s="2" t="s">
        <v>901</v>
      </c>
      <c r="E1687" s="2" t="s">
        <v>902</v>
      </c>
      <c r="F1687" s="2" t="s">
        <v>937</v>
      </c>
      <c r="G1687" s="2" t="s">
        <v>3</v>
      </c>
      <c r="H1687" s="2" t="s">
        <v>4401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2</v>
      </c>
      <c r="P1687" s="2" t="s">
        <v>1</v>
      </c>
      <c r="Q1687" s="1">
        <v>1178074663.9300001</v>
      </c>
      <c r="R1687" s="1">
        <v>0</v>
      </c>
      <c r="S1687" s="1">
        <v>927792261.5</v>
      </c>
      <c r="T1687" s="1">
        <v>0</v>
      </c>
      <c r="U1687" s="2" t="s">
        <v>0</v>
      </c>
      <c r="V1687" s="1">
        <v>0</v>
      </c>
      <c r="W1687" s="1">
        <v>215760691.75</v>
      </c>
      <c r="X1687" s="2" t="s">
        <v>9</v>
      </c>
      <c r="Y1687" s="1">
        <v>34521710.68</v>
      </c>
      <c r="Z1687" s="3">
        <v>0</v>
      </c>
      <c r="AA1687" s="3" t="s">
        <v>0</v>
      </c>
      <c r="AB1687" s="3">
        <v>0</v>
      </c>
      <c r="AC1687" s="3">
        <v>0</v>
      </c>
      <c r="AD1687" s="3" t="s">
        <v>0</v>
      </c>
      <c r="AE1687" s="3">
        <v>0</v>
      </c>
      <c r="AF1687" s="4">
        <v>0</v>
      </c>
      <c r="AG1687" s="4" t="s">
        <v>0</v>
      </c>
      <c r="AH1687" s="4">
        <v>0</v>
      </c>
      <c r="AI1687" s="4">
        <v>0</v>
      </c>
      <c r="AJ1687" s="4" t="s">
        <v>0</v>
      </c>
      <c r="AK1687" s="4">
        <v>0</v>
      </c>
      <c r="AL1687" s="4">
        <v>0</v>
      </c>
      <c r="AM1687" s="4" t="s">
        <v>1</v>
      </c>
      <c r="AN1687" s="4" t="s">
        <v>1</v>
      </c>
      <c r="AO1687" s="4" t="s">
        <v>1</v>
      </c>
      <c r="AP1687" s="4" t="s">
        <v>1</v>
      </c>
      <c r="AQ1687" s="4">
        <v>0</v>
      </c>
    </row>
    <row r="1688" spans="1:43" x14ac:dyDescent="0.25">
      <c r="A1688" s="2" t="s">
        <v>716</v>
      </c>
      <c r="B1688" s="47">
        <v>44401</v>
      </c>
      <c r="C1688" s="2" t="s">
        <v>6</v>
      </c>
      <c r="D1688" s="2" t="s">
        <v>19</v>
      </c>
      <c r="E1688" s="2" t="s">
        <v>185</v>
      </c>
      <c r="F1688" s="2" t="s">
        <v>1186</v>
      </c>
      <c r="G1688" s="2" t="s">
        <v>3</v>
      </c>
      <c r="H1688" s="2" t="s">
        <v>4402</v>
      </c>
      <c r="I1688" s="1" t="s">
        <v>1</v>
      </c>
      <c r="J1688" s="1" t="s">
        <v>1</v>
      </c>
      <c r="K1688" s="1" t="s">
        <v>1</v>
      </c>
      <c r="L1688" s="1" t="s">
        <v>1</v>
      </c>
      <c r="M1688" s="1">
        <v>0</v>
      </c>
      <c r="N1688" s="2" t="s">
        <v>1</v>
      </c>
      <c r="O1688" s="2" t="s">
        <v>2</v>
      </c>
      <c r="P1688" s="2" t="s">
        <v>1</v>
      </c>
      <c r="Q1688" s="1">
        <v>6296100726.8599997</v>
      </c>
      <c r="R1688" s="1">
        <v>0</v>
      </c>
      <c r="S1688" s="1">
        <v>4521304052</v>
      </c>
      <c r="T1688" s="1">
        <v>0</v>
      </c>
      <c r="U1688" s="2" t="s">
        <v>0</v>
      </c>
      <c r="V1688" s="1">
        <v>0</v>
      </c>
      <c r="W1688" s="1">
        <v>1529997133.5</v>
      </c>
      <c r="X1688" s="2" t="s">
        <v>9</v>
      </c>
      <c r="Y1688" s="1">
        <v>244799541.35999995</v>
      </c>
      <c r="Z1688" s="3">
        <v>0</v>
      </c>
      <c r="AA1688" s="3" t="s">
        <v>0</v>
      </c>
      <c r="AB1688" s="3">
        <v>0</v>
      </c>
      <c r="AC1688" s="3">
        <v>0</v>
      </c>
      <c r="AD1688" s="3" t="s">
        <v>0</v>
      </c>
      <c r="AE1688" s="3">
        <v>0</v>
      </c>
      <c r="AF1688" s="4">
        <v>0</v>
      </c>
      <c r="AG1688" s="4" t="s">
        <v>0</v>
      </c>
      <c r="AH1688" s="4">
        <v>0</v>
      </c>
      <c r="AI1688" s="4">
        <v>0</v>
      </c>
      <c r="AJ1688" s="4" t="s">
        <v>0</v>
      </c>
      <c r="AK1688" s="4">
        <v>0</v>
      </c>
      <c r="AL1688" s="4">
        <v>0</v>
      </c>
      <c r="AM1688" s="4" t="s">
        <v>1</v>
      </c>
      <c r="AN1688" s="4" t="s">
        <v>1</v>
      </c>
      <c r="AO1688" s="4" t="s">
        <v>1</v>
      </c>
      <c r="AP1688" s="4" t="s">
        <v>1</v>
      </c>
      <c r="AQ1688" s="4">
        <v>0</v>
      </c>
    </row>
    <row r="1689" spans="1:43" x14ac:dyDescent="0.25">
      <c r="A1689" s="2" t="s">
        <v>717</v>
      </c>
      <c r="B1689" s="47">
        <v>44401</v>
      </c>
      <c r="C1689" s="2" t="s">
        <v>6</v>
      </c>
      <c r="D1689" s="2" t="s">
        <v>17</v>
      </c>
      <c r="E1689" s="2" t="s">
        <v>183</v>
      </c>
      <c r="F1689" s="2" t="s">
        <v>4403</v>
      </c>
      <c r="G1689" s="2" t="s">
        <v>3</v>
      </c>
      <c r="H1689" s="2" t="s">
        <v>4404</v>
      </c>
      <c r="I1689" s="1" t="s">
        <v>1</v>
      </c>
      <c r="J1689" s="1" t="s">
        <v>1</v>
      </c>
      <c r="K1689" s="1" t="s">
        <v>1</v>
      </c>
      <c r="L1689" s="1" t="s">
        <v>1</v>
      </c>
      <c r="M1689" s="1">
        <v>0</v>
      </c>
      <c r="N1689" s="2" t="s">
        <v>1</v>
      </c>
      <c r="O1689" s="2" t="s">
        <v>2</v>
      </c>
      <c r="P1689" s="2" t="s">
        <v>1</v>
      </c>
      <c r="Q1689" s="1">
        <v>4439777504.4899998</v>
      </c>
      <c r="R1689" s="1">
        <v>0</v>
      </c>
      <c r="S1689" s="1">
        <v>3393258069.75</v>
      </c>
      <c r="T1689" s="1">
        <v>0</v>
      </c>
      <c r="U1689" s="2" t="s">
        <v>0</v>
      </c>
      <c r="V1689" s="1">
        <v>0</v>
      </c>
      <c r="W1689" s="1">
        <v>902171926.5</v>
      </c>
      <c r="X1689" s="2" t="s">
        <v>9</v>
      </c>
      <c r="Y1689" s="1">
        <v>144347508.24000001</v>
      </c>
      <c r="Z1689" s="3">
        <v>0</v>
      </c>
      <c r="AA1689" s="3" t="s">
        <v>0</v>
      </c>
      <c r="AB1689" s="3">
        <v>0</v>
      </c>
      <c r="AC1689" s="3">
        <v>0</v>
      </c>
      <c r="AD1689" s="3" t="s">
        <v>0</v>
      </c>
      <c r="AE1689" s="3">
        <v>0</v>
      </c>
      <c r="AF1689" s="4">
        <v>0</v>
      </c>
      <c r="AG1689" s="4" t="s">
        <v>0</v>
      </c>
      <c r="AH1689" s="4">
        <v>0</v>
      </c>
      <c r="AI1689" s="4">
        <v>0</v>
      </c>
      <c r="AJ1689" s="4" t="s">
        <v>0</v>
      </c>
      <c r="AK1689" s="4">
        <v>0</v>
      </c>
      <c r="AL1689" s="4">
        <v>0</v>
      </c>
      <c r="AM1689" s="4" t="s">
        <v>1</v>
      </c>
      <c r="AN1689" s="4" t="s">
        <v>1</v>
      </c>
      <c r="AO1689" s="4" t="s">
        <v>1</v>
      </c>
      <c r="AP1689" s="4" t="s">
        <v>1</v>
      </c>
      <c r="AQ1689" s="4">
        <v>0</v>
      </c>
    </row>
    <row r="1690" spans="1:43" x14ac:dyDescent="0.25">
      <c r="A1690" s="2" t="s">
        <v>718</v>
      </c>
      <c r="B1690" s="47">
        <v>44401</v>
      </c>
      <c r="C1690" s="2" t="s">
        <v>6</v>
      </c>
      <c r="D1690" s="2" t="s">
        <v>14</v>
      </c>
      <c r="E1690" s="2" t="s">
        <v>181</v>
      </c>
      <c r="F1690" s="2" t="s">
        <v>4405</v>
      </c>
      <c r="G1690" s="2" t="s">
        <v>3</v>
      </c>
      <c r="H1690" s="2" t="s">
        <v>4406</v>
      </c>
      <c r="I1690" s="1" t="s">
        <v>1</v>
      </c>
      <c r="J1690" s="1" t="s">
        <v>1</v>
      </c>
      <c r="K1690" s="1" t="s">
        <v>1</v>
      </c>
      <c r="L1690" s="1" t="s">
        <v>1</v>
      </c>
      <c r="M1690" s="1">
        <v>0</v>
      </c>
      <c r="N1690" s="2" t="s">
        <v>1</v>
      </c>
      <c r="O1690" s="2" t="s">
        <v>4407</v>
      </c>
      <c r="P1690" s="2" t="s">
        <v>4408</v>
      </c>
      <c r="Q1690" s="1">
        <v>12734091</v>
      </c>
      <c r="R1690" s="1">
        <v>0</v>
      </c>
      <c r="S1690" s="1">
        <v>12734091</v>
      </c>
      <c r="T1690" s="1">
        <v>0</v>
      </c>
      <c r="U1690" s="2" t="s">
        <v>0</v>
      </c>
      <c r="V1690" s="1">
        <v>0</v>
      </c>
      <c r="W1690" s="1">
        <v>0</v>
      </c>
      <c r="X1690" s="2" t="s">
        <v>0</v>
      </c>
      <c r="Y1690" s="1">
        <v>0</v>
      </c>
      <c r="Z1690" s="3">
        <v>0</v>
      </c>
      <c r="AA1690" s="3" t="s">
        <v>0</v>
      </c>
      <c r="AB1690" s="3">
        <v>0</v>
      </c>
      <c r="AC1690" s="3">
        <v>0</v>
      </c>
      <c r="AD1690" s="3" t="s">
        <v>0</v>
      </c>
      <c r="AE1690" s="3">
        <v>0</v>
      </c>
      <c r="AF1690" s="4">
        <v>0</v>
      </c>
      <c r="AG1690" s="4" t="s">
        <v>0</v>
      </c>
      <c r="AH1690" s="4">
        <v>0</v>
      </c>
      <c r="AI1690" s="4">
        <v>0</v>
      </c>
      <c r="AJ1690" s="4" t="s">
        <v>0</v>
      </c>
      <c r="AK1690" s="4">
        <v>0</v>
      </c>
      <c r="AL1690" s="4">
        <v>0</v>
      </c>
      <c r="AM1690" s="4" t="s">
        <v>1</v>
      </c>
      <c r="AN1690" s="4" t="s">
        <v>1</v>
      </c>
      <c r="AO1690" s="4" t="s">
        <v>1</v>
      </c>
      <c r="AP1690" s="4" t="s">
        <v>1</v>
      </c>
      <c r="AQ1690" s="4">
        <v>0</v>
      </c>
    </row>
    <row r="1691" spans="1:43" x14ac:dyDescent="0.25">
      <c r="A1691" s="2" t="s">
        <v>719</v>
      </c>
      <c r="B1691" s="47">
        <v>44401</v>
      </c>
      <c r="C1691" s="2" t="s">
        <v>6</v>
      </c>
      <c r="D1691" s="2" t="s">
        <v>14</v>
      </c>
      <c r="E1691" s="2" t="s">
        <v>181</v>
      </c>
      <c r="F1691" s="2" t="s">
        <v>4405</v>
      </c>
      <c r="G1691" s="2" t="s">
        <v>3</v>
      </c>
      <c r="H1691" s="2" t="s">
        <v>4409</v>
      </c>
      <c r="I1691" s="1" t="s">
        <v>1</v>
      </c>
      <c r="J1691" s="1" t="s">
        <v>1</v>
      </c>
      <c r="K1691" s="1" t="s">
        <v>1</v>
      </c>
      <c r="L1691" s="1" t="s">
        <v>1</v>
      </c>
      <c r="M1691" s="1">
        <v>0</v>
      </c>
      <c r="N1691" s="2" t="s">
        <v>1</v>
      </c>
      <c r="O1691" s="2" t="s">
        <v>4410</v>
      </c>
      <c r="P1691" s="2" t="s">
        <v>4411</v>
      </c>
      <c r="Q1691" s="1">
        <v>32332972.5</v>
      </c>
      <c r="R1691" s="1">
        <v>0</v>
      </c>
      <c r="S1691" s="1">
        <v>32332972.5</v>
      </c>
      <c r="T1691" s="1">
        <v>0</v>
      </c>
      <c r="U1691" s="2" t="s">
        <v>0</v>
      </c>
      <c r="V1691" s="1">
        <v>0</v>
      </c>
      <c r="W1691" s="1">
        <v>0</v>
      </c>
      <c r="X1691" s="2" t="s">
        <v>0</v>
      </c>
      <c r="Y1691" s="1">
        <v>0</v>
      </c>
      <c r="Z1691" s="3">
        <v>0</v>
      </c>
      <c r="AA1691" s="3" t="s">
        <v>0</v>
      </c>
      <c r="AB1691" s="3">
        <v>0</v>
      </c>
      <c r="AC1691" s="3">
        <v>0</v>
      </c>
      <c r="AD1691" s="3" t="s">
        <v>0</v>
      </c>
      <c r="AE1691" s="3">
        <v>0</v>
      </c>
      <c r="AF1691" s="4">
        <v>0</v>
      </c>
      <c r="AG1691" s="4" t="s">
        <v>0</v>
      </c>
      <c r="AH1691" s="4">
        <v>0</v>
      </c>
      <c r="AI1691" s="4">
        <v>0</v>
      </c>
      <c r="AJ1691" s="4" t="s">
        <v>0</v>
      </c>
      <c r="AK1691" s="4">
        <v>0</v>
      </c>
      <c r="AL1691" s="4">
        <v>0</v>
      </c>
      <c r="AM1691" s="4" t="s">
        <v>1</v>
      </c>
      <c r="AN1691" s="4" t="s">
        <v>1</v>
      </c>
      <c r="AO1691" s="4" t="s">
        <v>1</v>
      </c>
      <c r="AP1691" s="4" t="s">
        <v>1</v>
      </c>
      <c r="AQ1691" s="4">
        <v>0</v>
      </c>
    </row>
    <row r="1692" spans="1:43" x14ac:dyDescent="0.25">
      <c r="A1692" s="2" t="s">
        <v>720</v>
      </c>
      <c r="B1692" s="47">
        <v>44401</v>
      </c>
      <c r="C1692" s="2" t="s">
        <v>6</v>
      </c>
      <c r="D1692" s="2" t="s">
        <v>14</v>
      </c>
      <c r="E1692" s="2" t="s">
        <v>181</v>
      </c>
      <c r="F1692" s="2" t="s">
        <v>4412</v>
      </c>
      <c r="G1692" s="2" t="s">
        <v>3</v>
      </c>
      <c r="H1692" s="2" t="s">
        <v>4413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 t="s">
        <v>1</v>
      </c>
      <c r="Q1692" s="1">
        <v>751619595.48000002</v>
      </c>
      <c r="R1692" s="1">
        <v>0</v>
      </c>
      <c r="S1692" s="1">
        <v>706101847.98000002</v>
      </c>
      <c r="T1692" s="1">
        <v>0</v>
      </c>
      <c r="U1692" s="2" t="s">
        <v>0</v>
      </c>
      <c r="V1692" s="1">
        <v>0</v>
      </c>
      <c r="W1692" s="1">
        <v>39239437.5</v>
      </c>
      <c r="X1692" s="2" t="s">
        <v>0</v>
      </c>
      <c r="Y1692" s="1">
        <v>6278310</v>
      </c>
      <c r="Z1692" s="3">
        <v>0</v>
      </c>
      <c r="AA1692" s="3" t="s">
        <v>0</v>
      </c>
      <c r="AB1692" s="3">
        <v>0</v>
      </c>
      <c r="AC1692" s="3">
        <v>0</v>
      </c>
      <c r="AD1692" s="3" t="s">
        <v>0</v>
      </c>
      <c r="AE1692" s="3">
        <v>0</v>
      </c>
      <c r="AF1692" s="4">
        <v>0</v>
      </c>
      <c r="AG1692" s="4" t="s">
        <v>0</v>
      </c>
      <c r="AH1692" s="4">
        <v>0</v>
      </c>
      <c r="AI1692" s="4">
        <v>0</v>
      </c>
      <c r="AJ1692" s="4" t="s">
        <v>0</v>
      </c>
      <c r="AK1692" s="4">
        <v>0</v>
      </c>
      <c r="AL1692" s="4">
        <v>0</v>
      </c>
      <c r="AM1692" s="4" t="s">
        <v>1</v>
      </c>
      <c r="AN1692" s="4" t="s">
        <v>1</v>
      </c>
      <c r="AO1692" s="4" t="s">
        <v>1</v>
      </c>
      <c r="AP1692" s="4" t="s">
        <v>1</v>
      </c>
      <c r="AQ1692" s="4">
        <v>0</v>
      </c>
    </row>
    <row r="1693" spans="1:43" x14ac:dyDescent="0.25">
      <c r="A1693" s="2" t="s">
        <v>721</v>
      </c>
      <c r="B1693" s="47">
        <v>44401</v>
      </c>
      <c r="C1693" s="2" t="s">
        <v>6</v>
      </c>
      <c r="D1693" s="2" t="s">
        <v>14</v>
      </c>
      <c r="E1693" s="2" t="s">
        <v>181</v>
      </c>
      <c r="F1693" s="2" t="s">
        <v>4412</v>
      </c>
      <c r="G1693" s="2" t="s">
        <v>3</v>
      </c>
      <c r="H1693" s="2" t="s">
        <v>4414</v>
      </c>
      <c r="I1693" s="1" t="s">
        <v>1</v>
      </c>
      <c r="J1693" s="1" t="s">
        <v>1</v>
      </c>
      <c r="K1693" s="1" t="s">
        <v>1</v>
      </c>
      <c r="L1693" s="1" t="s">
        <v>1</v>
      </c>
      <c r="M1693" s="1">
        <v>0</v>
      </c>
      <c r="N1693" s="2" t="s">
        <v>1</v>
      </c>
      <c r="O1693" s="2" t="s">
        <v>2</v>
      </c>
      <c r="P1693" s="2" t="s">
        <v>1</v>
      </c>
      <c r="Q1693" s="1">
        <v>375271147.40000004</v>
      </c>
      <c r="R1693" s="1">
        <v>0</v>
      </c>
      <c r="S1693" s="1">
        <v>359974459.40000004</v>
      </c>
      <c r="T1693" s="1">
        <v>0</v>
      </c>
      <c r="U1693" s="2" t="s">
        <v>0</v>
      </c>
      <c r="V1693" s="1">
        <v>0</v>
      </c>
      <c r="W1693" s="1">
        <v>13186800</v>
      </c>
      <c r="X1693" s="2" t="s">
        <v>0</v>
      </c>
      <c r="Y1693" s="1">
        <v>2109888</v>
      </c>
      <c r="Z1693" s="3">
        <v>0</v>
      </c>
      <c r="AA1693" s="3" t="s">
        <v>0</v>
      </c>
      <c r="AB1693" s="3">
        <v>0</v>
      </c>
      <c r="AC1693" s="3">
        <v>0</v>
      </c>
      <c r="AD1693" s="3" t="s">
        <v>0</v>
      </c>
      <c r="AE1693" s="3">
        <v>0</v>
      </c>
      <c r="AF1693" s="4">
        <v>0</v>
      </c>
      <c r="AG1693" s="4" t="s">
        <v>0</v>
      </c>
      <c r="AH1693" s="4">
        <v>0</v>
      </c>
      <c r="AI1693" s="4">
        <v>0</v>
      </c>
      <c r="AJ1693" s="4" t="s">
        <v>0</v>
      </c>
      <c r="AK1693" s="4">
        <v>0</v>
      </c>
      <c r="AL1693" s="4">
        <v>0</v>
      </c>
      <c r="AM1693" s="4" t="s">
        <v>1</v>
      </c>
      <c r="AN1693" s="4" t="s">
        <v>1</v>
      </c>
      <c r="AO1693" s="4" t="s">
        <v>1</v>
      </c>
      <c r="AP1693" s="4" t="s">
        <v>1</v>
      </c>
      <c r="AQ1693" s="4">
        <v>0</v>
      </c>
    </row>
    <row r="1694" spans="1:43" x14ac:dyDescent="0.25">
      <c r="A1694" s="2" t="s">
        <v>722</v>
      </c>
      <c r="B1694" s="47">
        <v>44401</v>
      </c>
      <c r="C1694" s="2" t="s">
        <v>6</v>
      </c>
      <c r="D1694" s="2" t="s">
        <v>14</v>
      </c>
      <c r="E1694" s="2" t="s">
        <v>181</v>
      </c>
      <c r="F1694" s="2" t="s">
        <v>4412</v>
      </c>
      <c r="G1694" s="2" t="s">
        <v>3</v>
      </c>
      <c r="H1694" s="2" t="s">
        <v>4415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2</v>
      </c>
      <c r="P1694" s="2" t="s">
        <v>1</v>
      </c>
      <c r="Q1694" s="1">
        <v>451126081.25</v>
      </c>
      <c r="R1694" s="1">
        <v>0</v>
      </c>
      <c r="S1694" s="1">
        <v>406011187.25</v>
      </c>
      <c r="T1694" s="1">
        <v>0</v>
      </c>
      <c r="U1694" s="2" t="s">
        <v>0</v>
      </c>
      <c r="V1694" s="1">
        <v>0</v>
      </c>
      <c r="W1694" s="1">
        <v>38892150</v>
      </c>
      <c r="X1694" s="2" t="s">
        <v>9</v>
      </c>
      <c r="Y1694" s="1">
        <v>6222744</v>
      </c>
      <c r="Z1694" s="3">
        <v>0</v>
      </c>
      <c r="AA1694" s="3" t="s">
        <v>0</v>
      </c>
      <c r="AB1694" s="3">
        <v>0</v>
      </c>
      <c r="AC1694" s="3">
        <v>0</v>
      </c>
      <c r="AD1694" s="3" t="s">
        <v>0</v>
      </c>
      <c r="AE1694" s="3">
        <v>0</v>
      </c>
      <c r="AF1694" s="4">
        <v>0</v>
      </c>
      <c r="AG1694" s="4" t="s">
        <v>0</v>
      </c>
      <c r="AH1694" s="4">
        <v>0</v>
      </c>
      <c r="AI1694" s="4">
        <v>0</v>
      </c>
      <c r="AJ1694" s="4" t="s">
        <v>0</v>
      </c>
      <c r="AK1694" s="4">
        <v>0</v>
      </c>
      <c r="AL1694" s="4">
        <v>0</v>
      </c>
      <c r="AM1694" s="4" t="s">
        <v>1</v>
      </c>
      <c r="AN1694" s="4" t="s">
        <v>1</v>
      </c>
      <c r="AO1694" s="4" t="s">
        <v>1</v>
      </c>
      <c r="AP1694" s="4" t="s">
        <v>1</v>
      </c>
      <c r="AQ1694" s="4">
        <v>0</v>
      </c>
    </row>
    <row r="1695" spans="1:43" x14ac:dyDescent="0.25">
      <c r="A1695" s="2" t="s">
        <v>723</v>
      </c>
      <c r="B1695" s="47">
        <v>44401</v>
      </c>
      <c r="C1695" s="2" t="s">
        <v>6</v>
      </c>
      <c r="D1695" s="2" t="s">
        <v>10</v>
      </c>
      <c r="E1695" s="2" t="s">
        <v>178</v>
      </c>
      <c r="F1695" s="2" t="s">
        <v>4416</v>
      </c>
      <c r="G1695" s="2" t="s">
        <v>3</v>
      </c>
      <c r="H1695" s="2" t="s">
        <v>4417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1">
        <v>652179170.70000005</v>
      </c>
      <c r="R1695" s="1">
        <v>0</v>
      </c>
      <c r="S1695" s="1">
        <v>365631590.25</v>
      </c>
      <c r="T1695" s="1">
        <v>0</v>
      </c>
      <c r="U1695" s="2" t="s">
        <v>0</v>
      </c>
      <c r="V1695" s="1">
        <v>0</v>
      </c>
      <c r="W1695" s="1">
        <v>247023776.25</v>
      </c>
      <c r="X1695" s="2" t="s">
        <v>9</v>
      </c>
      <c r="Y1695" s="1">
        <v>39523804.200000003</v>
      </c>
      <c r="Z1695" s="3">
        <v>0</v>
      </c>
      <c r="AA1695" s="3" t="s">
        <v>0</v>
      </c>
      <c r="AB1695" s="3">
        <v>0</v>
      </c>
      <c r="AC1695" s="3">
        <v>0</v>
      </c>
      <c r="AD1695" s="3" t="s">
        <v>0</v>
      </c>
      <c r="AE1695" s="3">
        <v>0</v>
      </c>
      <c r="AF1695" s="4">
        <v>0</v>
      </c>
      <c r="AG1695" s="4" t="s">
        <v>0</v>
      </c>
      <c r="AH1695" s="4">
        <v>0</v>
      </c>
      <c r="AI1695" s="4">
        <v>0</v>
      </c>
      <c r="AJ1695" s="4" t="s">
        <v>0</v>
      </c>
      <c r="AK1695" s="4">
        <v>0</v>
      </c>
      <c r="AL1695" s="4">
        <v>0</v>
      </c>
      <c r="AM1695" s="4" t="s">
        <v>1</v>
      </c>
      <c r="AN1695" s="4" t="s">
        <v>1</v>
      </c>
      <c r="AO1695" s="4" t="s">
        <v>1</v>
      </c>
      <c r="AP1695" s="4" t="s">
        <v>1</v>
      </c>
      <c r="AQ1695" s="4">
        <v>0</v>
      </c>
    </row>
    <row r="1696" spans="1:43" x14ac:dyDescent="0.25">
      <c r="A1696" s="2" t="s">
        <v>724</v>
      </c>
      <c r="B1696" s="47">
        <v>44401</v>
      </c>
      <c r="C1696" s="2" t="s">
        <v>6</v>
      </c>
      <c r="D1696" s="2" t="s">
        <v>278</v>
      </c>
      <c r="E1696" s="2" t="s">
        <v>202</v>
      </c>
      <c r="F1696" s="2" t="s">
        <v>1085</v>
      </c>
      <c r="G1696" s="2" t="s">
        <v>3</v>
      </c>
      <c r="H1696" s="2" t="s">
        <v>4418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3623</v>
      </c>
      <c r="P1696" s="2" t="s">
        <v>3624</v>
      </c>
      <c r="Q1696" s="1">
        <v>4599787.5</v>
      </c>
      <c r="R1696" s="1">
        <v>0</v>
      </c>
      <c r="S1696" s="1">
        <v>4599787.5</v>
      </c>
      <c r="T1696" s="1">
        <v>0</v>
      </c>
      <c r="U1696" s="2" t="s">
        <v>0</v>
      </c>
      <c r="V1696" s="1">
        <v>0</v>
      </c>
      <c r="W1696" s="1">
        <v>0</v>
      </c>
      <c r="X1696" s="2" t="s">
        <v>0</v>
      </c>
      <c r="Y1696" s="1">
        <v>0</v>
      </c>
      <c r="Z1696" s="3">
        <v>0</v>
      </c>
      <c r="AA1696" s="3" t="s">
        <v>0</v>
      </c>
      <c r="AB1696" s="3">
        <v>0</v>
      </c>
      <c r="AC1696" s="3">
        <v>0</v>
      </c>
      <c r="AD1696" s="3" t="s">
        <v>0</v>
      </c>
      <c r="AE1696" s="3">
        <v>0</v>
      </c>
      <c r="AF1696" s="4">
        <v>0</v>
      </c>
      <c r="AG1696" s="4" t="s">
        <v>0</v>
      </c>
      <c r="AH1696" s="4">
        <v>0</v>
      </c>
      <c r="AI1696" s="4">
        <v>0</v>
      </c>
      <c r="AJ1696" s="4" t="s">
        <v>0</v>
      </c>
      <c r="AK1696" s="4">
        <v>0</v>
      </c>
      <c r="AL1696" s="4">
        <v>0</v>
      </c>
      <c r="AM1696" s="4" t="s">
        <v>1</v>
      </c>
      <c r="AN1696" s="4" t="s">
        <v>1</v>
      </c>
      <c r="AO1696" s="4" t="s">
        <v>1</v>
      </c>
      <c r="AP1696" s="4" t="s">
        <v>1</v>
      </c>
      <c r="AQ1696" s="4">
        <v>0</v>
      </c>
    </row>
    <row r="1697" spans="1:43" x14ac:dyDescent="0.25">
      <c r="A1697" s="2" t="s">
        <v>725</v>
      </c>
      <c r="B1697" s="47">
        <v>44401</v>
      </c>
      <c r="C1697" s="2" t="s">
        <v>6</v>
      </c>
      <c r="D1697" s="2" t="s">
        <v>278</v>
      </c>
      <c r="E1697" s="2" t="s">
        <v>202</v>
      </c>
      <c r="F1697" s="2" t="s">
        <v>4419</v>
      </c>
      <c r="G1697" s="2" t="s">
        <v>3</v>
      </c>
      <c r="H1697" s="2" t="s">
        <v>4420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2</v>
      </c>
      <c r="P1697" s="2" t="s">
        <v>1</v>
      </c>
      <c r="Q1697" s="1">
        <v>132352022.5</v>
      </c>
      <c r="R1697" s="1">
        <v>0</v>
      </c>
      <c r="S1697" s="1">
        <v>132107726.5</v>
      </c>
      <c r="T1697" s="1">
        <v>0</v>
      </c>
      <c r="U1697" s="2" t="s">
        <v>0</v>
      </c>
      <c r="V1697" s="1">
        <v>0</v>
      </c>
      <c r="W1697" s="1">
        <v>210600</v>
      </c>
      <c r="X1697" s="2" t="s">
        <v>0</v>
      </c>
      <c r="Y1697" s="1">
        <v>33696</v>
      </c>
      <c r="Z1697" s="3">
        <v>0</v>
      </c>
      <c r="AA1697" s="3" t="s">
        <v>0</v>
      </c>
      <c r="AB1697" s="3">
        <v>0</v>
      </c>
      <c r="AC1697" s="3">
        <v>0</v>
      </c>
      <c r="AD1697" s="3" t="s">
        <v>0</v>
      </c>
      <c r="AE1697" s="3">
        <v>0</v>
      </c>
      <c r="AF1697" s="4">
        <v>0</v>
      </c>
      <c r="AG1697" s="4" t="s">
        <v>0</v>
      </c>
      <c r="AH1697" s="4">
        <v>0</v>
      </c>
      <c r="AI1697" s="4">
        <v>0</v>
      </c>
      <c r="AJ1697" s="4" t="s">
        <v>0</v>
      </c>
      <c r="AK1697" s="4">
        <v>0</v>
      </c>
      <c r="AL1697" s="4">
        <v>0</v>
      </c>
      <c r="AM1697" s="4" t="s">
        <v>1</v>
      </c>
      <c r="AN1697" s="4" t="s">
        <v>1</v>
      </c>
      <c r="AO1697" s="4" t="s">
        <v>1</v>
      </c>
      <c r="AP1697" s="4" t="s">
        <v>1</v>
      </c>
      <c r="AQ1697" s="4">
        <v>0</v>
      </c>
    </row>
    <row r="1698" spans="1:43" x14ac:dyDescent="0.25">
      <c r="A1698" s="2" t="s">
        <v>726</v>
      </c>
      <c r="B1698" s="47">
        <v>44401</v>
      </c>
      <c r="C1698" s="2" t="s">
        <v>6</v>
      </c>
      <c r="D1698" s="2" t="s">
        <v>278</v>
      </c>
      <c r="E1698" s="2" t="s">
        <v>202</v>
      </c>
      <c r="F1698" s="2" t="s">
        <v>4419</v>
      </c>
      <c r="G1698" s="2" t="s">
        <v>3</v>
      </c>
      <c r="H1698" s="2" t="s">
        <v>4421</v>
      </c>
      <c r="I1698" s="1" t="s">
        <v>1</v>
      </c>
      <c r="J1698" s="1" t="s">
        <v>1</v>
      </c>
      <c r="K1698" s="1" t="s">
        <v>1</v>
      </c>
      <c r="L1698" s="1" t="s">
        <v>1</v>
      </c>
      <c r="M1698" s="1">
        <v>0</v>
      </c>
      <c r="N1698" s="2" t="s">
        <v>1</v>
      </c>
      <c r="O1698" s="2" t="s">
        <v>2</v>
      </c>
      <c r="P1698" s="2" t="s">
        <v>1</v>
      </c>
      <c r="Q1698" s="1">
        <v>822561358.23000002</v>
      </c>
      <c r="R1698" s="1">
        <v>0</v>
      </c>
      <c r="S1698" s="1">
        <v>772170610.23000002</v>
      </c>
      <c r="T1698" s="1">
        <v>0</v>
      </c>
      <c r="U1698" s="2" t="s">
        <v>0</v>
      </c>
      <c r="V1698" s="1">
        <v>0</v>
      </c>
      <c r="W1698" s="1">
        <v>43440300</v>
      </c>
      <c r="X1698" s="2" t="s">
        <v>9</v>
      </c>
      <c r="Y1698" s="1">
        <v>6950448</v>
      </c>
      <c r="Z1698" s="3">
        <v>0</v>
      </c>
      <c r="AA1698" s="3" t="s">
        <v>0</v>
      </c>
      <c r="AB1698" s="3">
        <v>0</v>
      </c>
      <c r="AC1698" s="3">
        <v>0</v>
      </c>
      <c r="AD1698" s="3" t="s">
        <v>0</v>
      </c>
      <c r="AE1698" s="3">
        <v>0</v>
      </c>
      <c r="AF1698" s="4">
        <v>0</v>
      </c>
      <c r="AG1698" s="4" t="s">
        <v>0</v>
      </c>
      <c r="AH1698" s="4">
        <v>0</v>
      </c>
      <c r="AI1698" s="4">
        <v>0</v>
      </c>
      <c r="AJ1698" s="4" t="s">
        <v>0</v>
      </c>
      <c r="AK1698" s="4">
        <v>0</v>
      </c>
      <c r="AL1698" s="4">
        <v>0</v>
      </c>
      <c r="AM1698" s="4" t="s">
        <v>1</v>
      </c>
      <c r="AN1698" s="4" t="s">
        <v>1</v>
      </c>
      <c r="AO1698" s="4" t="s">
        <v>1</v>
      </c>
      <c r="AP1698" s="4" t="s">
        <v>1</v>
      </c>
      <c r="AQ1698" s="4">
        <v>0</v>
      </c>
    </row>
    <row r="1699" spans="1:43" x14ac:dyDescent="0.25">
      <c r="A1699" s="2" t="s">
        <v>727</v>
      </c>
      <c r="B1699" s="47">
        <v>44401</v>
      </c>
      <c r="C1699" s="2" t="s">
        <v>6</v>
      </c>
      <c r="D1699" s="2" t="s">
        <v>7</v>
      </c>
      <c r="E1699" s="2" t="s">
        <v>736</v>
      </c>
      <c r="F1699" s="2" t="s">
        <v>4422</v>
      </c>
      <c r="G1699" s="2" t="s">
        <v>3</v>
      </c>
      <c r="H1699" s="2" t="s">
        <v>4423</v>
      </c>
      <c r="I1699" s="1" t="s">
        <v>1</v>
      </c>
      <c r="J1699" s="1" t="s">
        <v>1</v>
      </c>
      <c r="K1699" s="1" t="s">
        <v>1</v>
      </c>
      <c r="L1699" s="1" t="s">
        <v>1</v>
      </c>
      <c r="M1699" s="1">
        <v>0</v>
      </c>
      <c r="N1699" s="2" t="s">
        <v>1</v>
      </c>
      <c r="O1699" s="2" t="s">
        <v>2</v>
      </c>
      <c r="P1699" s="2" t="s">
        <v>1</v>
      </c>
      <c r="Q1699" s="1">
        <v>721476396</v>
      </c>
      <c r="R1699" s="1">
        <v>0</v>
      </c>
      <c r="S1699" s="1">
        <v>605191500</v>
      </c>
      <c r="T1699" s="1">
        <v>0</v>
      </c>
      <c r="U1699" s="2" t="s">
        <v>0</v>
      </c>
      <c r="V1699" s="1">
        <v>0</v>
      </c>
      <c r="W1699" s="1">
        <v>100245600</v>
      </c>
      <c r="X1699" s="2" t="s">
        <v>9</v>
      </c>
      <c r="Y1699" s="1">
        <v>16039296</v>
      </c>
      <c r="Z1699" s="3">
        <v>0</v>
      </c>
      <c r="AA1699" s="3" t="s">
        <v>0</v>
      </c>
      <c r="AB1699" s="3">
        <v>0</v>
      </c>
      <c r="AC1699" s="3">
        <v>0</v>
      </c>
      <c r="AD1699" s="3" t="s">
        <v>0</v>
      </c>
      <c r="AE1699" s="3">
        <v>0</v>
      </c>
      <c r="AF1699" s="4">
        <v>0</v>
      </c>
      <c r="AG1699" s="4" t="s">
        <v>0</v>
      </c>
      <c r="AH1699" s="4">
        <v>0</v>
      </c>
      <c r="AI1699" s="4">
        <v>0</v>
      </c>
      <c r="AJ1699" s="4" t="s">
        <v>0</v>
      </c>
      <c r="AK1699" s="4">
        <v>0</v>
      </c>
      <c r="AL1699" s="4">
        <v>0</v>
      </c>
      <c r="AM1699" s="4" t="s">
        <v>1</v>
      </c>
      <c r="AN1699" s="4" t="s">
        <v>1</v>
      </c>
      <c r="AO1699" s="4" t="s">
        <v>1</v>
      </c>
      <c r="AP1699" s="4" t="s">
        <v>1</v>
      </c>
      <c r="AQ1699" s="4">
        <v>0</v>
      </c>
    </row>
    <row r="1700" spans="1:43" x14ac:dyDescent="0.25">
      <c r="A1700" s="2" t="s">
        <v>744</v>
      </c>
      <c r="B1700" s="47">
        <v>44401</v>
      </c>
      <c r="C1700" s="2" t="s">
        <v>6</v>
      </c>
      <c r="D1700" s="2" t="s">
        <v>5</v>
      </c>
      <c r="E1700" s="2" t="s">
        <v>175</v>
      </c>
      <c r="F1700" s="2" t="s">
        <v>1696</v>
      </c>
      <c r="G1700" s="2" t="s">
        <v>3</v>
      </c>
      <c r="H1700" s="2" t="s">
        <v>4424</v>
      </c>
      <c r="I1700" s="1" t="s">
        <v>1</v>
      </c>
      <c r="J1700" s="1" t="s">
        <v>1</v>
      </c>
      <c r="K1700" s="1" t="s">
        <v>1</v>
      </c>
      <c r="L1700" s="1" t="s">
        <v>1</v>
      </c>
      <c r="M1700" s="1">
        <v>0</v>
      </c>
      <c r="N1700" s="2" t="s">
        <v>1</v>
      </c>
      <c r="O1700" s="2" t="s">
        <v>1241</v>
      </c>
      <c r="P1700" s="2" t="s">
        <v>1242</v>
      </c>
      <c r="Q1700" s="1">
        <v>100900683.45</v>
      </c>
      <c r="R1700" s="1">
        <v>0</v>
      </c>
      <c r="S1700" s="1">
        <v>92526968.25</v>
      </c>
      <c r="T1700" s="1">
        <v>7218720</v>
      </c>
      <c r="U1700" s="2" t="s">
        <v>9</v>
      </c>
      <c r="V1700" s="1">
        <v>1154995.2</v>
      </c>
      <c r="W1700" s="1">
        <v>0</v>
      </c>
      <c r="X1700" s="2" t="s">
        <v>0</v>
      </c>
      <c r="Y1700" s="1">
        <v>0</v>
      </c>
      <c r="Z1700" s="3">
        <v>0</v>
      </c>
      <c r="AA1700" s="3" t="s">
        <v>0</v>
      </c>
      <c r="AB1700" s="3">
        <v>0</v>
      </c>
      <c r="AC1700" s="3">
        <v>0</v>
      </c>
      <c r="AD1700" s="3" t="s">
        <v>0</v>
      </c>
      <c r="AE1700" s="3">
        <v>0</v>
      </c>
      <c r="AF1700" s="4">
        <v>0</v>
      </c>
      <c r="AG1700" s="4" t="s">
        <v>0</v>
      </c>
      <c r="AH1700" s="4">
        <v>0</v>
      </c>
      <c r="AI1700" s="4">
        <v>0</v>
      </c>
      <c r="AJ1700" s="4" t="s">
        <v>0</v>
      </c>
      <c r="AK1700" s="4">
        <v>0</v>
      </c>
      <c r="AL1700" s="4">
        <v>0</v>
      </c>
      <c r="AM1700" s="4" t="s">
        <v>1</v>
      </c>
      <c r="AN1700" s="4" t="s">
        <v>1</v>
      </c>
      <c r="AO1700" s="4" t="s">
        <v>1</v>
      </c>
      <c r="AP1700" s="4" t="s">
        <v>1</v>
      </c>
      <c r="AQ1700" s="4">
        <v>0</v>
      </c>
    </row>
    <row r="1701" spans="1:43" x14ac:dyDescent="0.25">
      <c r="A1701" s="2" t="s">
        <v>745</v>
      </c>
      <c r="B1701" s="47">
        <v>44401</v>
      </c>
      <c r="C1701" s="2" t="s">
        <v>6</v>
      </c>
      <c r="D1701" s="2" t="s">
        <v>5</v>
      </c>
      <c r="E1701" s="2" t="s">
        <v>175</v>
      </c>
      <c r="F1701" s="2" t="s">
        <v>1696</v>
      </c>
      <c r="G1701" s="2" t="s">
        <v>3</v>
      </c>
      <c r="H1701" s="2" t="s">
        <v>4425</v>
      </c>
      <c r="I1701" s="1" t="s">
        <v>1</v>
      </c>
      <c r="J1701" s="1" t="s">
        <v>1</v>
      </c>
      <c r="K1701" s="1" t="s">
        <v>1</v>
      </c>
      <c r="L1701" s="1" t="s">
        <v>1</v>
      </c>
      <c r="M1701" s="1">
        <v>0</v>
      </c>
      <c r="N1701" s="2" t="s">
        <v>1</v>
      </c>
      <c r="O1701" s="2" t="s">
        <v>2</v>
      </c>
      <c r="P1701" s="2" t="s">
        <v>1</v>
      </c>
      <c r="Q1701" s="1">
        <v>540630735.35000002</v>
      </c>
      <c r="R1701" s="1">
        <v>0</v>
      </c>
      <c r="S1701" s="1">
        <v>432230094</v>
      </c>
      <c r="T1701" s="1">
        <v>0</v>
      </c>
      <c r="U1701" s="2" t="s">
        <v>0</v>
      </c>
      <c r="V1701" s="1">
        <v>0</v>
      </c>
      <c r="W1701" s="1">
        <v>93448828.75</v>
      </c>
      <c r="X1701" s="2" t="s">
        <v>0</v>
      </c>
      <c r="Y1701" s="1">
        <v>14951812.6</v>
      </c>
      <c r="Z1701" s="3">
        <v>0</v>
      </c>
      <c r="AA1701" s="3" t="s">
        <v>0</v>
      </c>
      <c r="AB1701" s="3">
        <v>0</v>
      </c>
      <c r="AC1701" s="3">
        <v>0</v>
      </c>
      <c r="AD1701" s="3" t="s">
        <v>0</v>
      </c>
      <c r="AE1701" s="3">
        <v>0</v>
      </c>
      <c r="AF1701" s="4">
        <v>0</v>
      </c>
      <c r="AG1701" s="4" t="s">
        <v>0</v>
      </c>
      <c r="AH1701" s="4">
        <v>0</v>
      </c>
      <c r="AI1701" s="4">
        <v>0</v>
      </c>
      <c r="AJ1701" s="4" t="s">
        <v>0</v>
      </c>
      <c r="AK1701" s="4">
        <v>0</v>
      </c>
      <c r="AL1701" s="4">
        <v>0</v>
      </c>
      <c r="AM1701" s="4" t="s">
        <v>1</v>
      </c>
      <c r="AN1701" s="4" t="s">
        <v>1</v>
      </c>
      <c r="AO1701" s="4" t="s">
        <v>1</v>
      </c>
      <c r="AP1701" s="4" t="s">
        <v>1</v>
      </c>
      <c r="AQ1701" s="4">
        <v>0</v>
      </c>
    </row>
    <row r="1702" spans="1:43" x14ac:dyDescent="0.25">
      <c r="A1702" s="2" t="s">
        <v>746</v>
      </c>
      <c r="B1702" s="47">
        <v>44401</v>
      </c>
      <c r="C1702" s="2" t="s">
        <v>6</v>
      </c>
      <c r="D1702" s="2" t="s">
        <v>5</v>
      </c>
      <c r="E1702" s="2" t="s">
        <v>175</v>
      </c>
      <c r="F1702" s="2" t="s">
        <v>1696</v>
      </c>
      <c r="G1702" s="2" t="s">
        <v>3</v>
      </c>
      <c r="H1702" s="2" t="s">
        <v>4426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2</v>
      </c>
      <c r="P1702" s="2" t="s">
        <v>1</v>
      </c>
      <c r="Q1702" s="1">
        <v>2768382077.8000002</v>
      </c>
      <c r="R1702" s="1">
        <v>0</v>
      </c>
      <c r="S1702" s="1">
        <v>2144798051.75</v>
      </c>
      <c r="T1702" s="1">
        <v>0</v>
      </c>
      <c r="U1702" s="2" t="s">
        <v>0</v>
      </c>
      <c r="V1702" s="1">
        <v>0</v>
      </c>
      <c r="W1702" s="1">
        <v>537572436.25</v>
      </c>
      <c r="X1702" s="2" t="s">
        <v>0</v>
      </c>
      <c r="Y1702" s="1">
        <v>86011589.800000012</v>
      </c>
      <c r="Z1702" s="3">
        <v>0</v>
      </c>
      <c r="AA1702" s="3" t="s">
        <v>0</v>
      </c>
      <c r="AB1702" s="3">
        <v>0</v>
      </c>
      <c r="AC1702" s="3">
        <v>0</v>
      </c>
      <c r="AD1702" s="3" t="s">
        <v>0</v>
      </c>
      <c r="AE1702" s="3">
        <v>0</v>
      </c>
      <c r="AF1702" s="4">
        <v>0</v>
      </c>
      <c r="AG1702" s="4" t="s">
        <v>0</v>
      </c>
      <c r="AH1702" s="4">
        <v>0</v>
      </c>
      <c r="AI1702" s="4">
        <v>0</v>
      </c>
      <c r="AJ1702" s="4" t="s">
        <v>0</v>
      </c>
      <c r="AK1702" s="4">
        <v>0</v>
      </c>
      <c r="AL1702" s="4">
        <v>0</v>
      </c>
      <c r="AM1702" s="4" t="s">
        <v>1</v>
      </c>
      <c r="AN1702" s="4" t="s">
        <v>1</v>
      </c>
      <c r="AO1702" s="4" t="s">
        <v>1</v>
      </c>
      <c r="AP1702" s="4" t="s">
        <v>1</v>
      </c>
      <c r="AQ1702" s="4">
        <v>0</v>
      </c>
    </row>
    <row r="1703" spans="1:43" x14ac:dyDescent="0.25">
      <c r="A1703" s="2" t="s">
        <v>747</v>
      </c>
      <c r="B1703" s="47">
        <v>44401</v>
      </c>
      <c r="C1703" s="2" t="s">
        <v>6</v>
      </c>
      <c r="D1703" s="2" t="s">
        <v>1245</v>
      </c>
      <c r="E1703" s="2" t="s">
        <v>1246</v>
      </c>
      <c r="F1703" s="2" t="s">
        <v>4427</v>
      </c>
      <c r="G1703" s="2" t="s">
        <v>3</v>
      </c>
      <c r="H1703" s="2" t="s">
        <v>4428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2</v>
      </c>
      <c r="P1703" s="2" t="s">
        <v>1</v>
      </c>
      <c r="Q1703" s="1">
        <v>1104873481.3499999</v>
      </c>
      <c r="R1703" s="1">
        <v>0</v>
      </c>
      <c r="S1703" s="1">
        <v>992616180.75</v>
      </c>
      <c r="T1703" s="1">
        <v>0</v>
      </c>
      <c r="U1703" s="2" t="s">
        <v>0</v>
      </c>
      <c r="V1703" s="1">
        <v>0</v>
      </c>
      <c r="W1703" s="1">
        <v>96773535</v>
      </c>
      <c r="X1703" s="2" t="s">
        <v>0</v>
      </c>
      <c r="Y1703" s="1">
        <v>15483765.6</v>
      </c>
      <c r="Z1703" s="3">
        <v>0</v>
      </c>
      <c r="AA1703" s="3" t="s">
        <v>0</v>
      </c>
      <c r="AB1703" s="3">
        <v>0</v>
      </c>
      <c r="AC1703" s="3">
        <v>0</v>
      </c>
      <c r="AD1703" s="3" t="s">
        <v>0</v>
      </c>
      <c r="AE1703" s="3">
        <v>0</v>
      </c>
      <c r="AF1703" s="4">
        <v>0</v>
      </c>
      <c r="AG1703" s="4" t="s">
        <v>0</v>
      </c>
      <c r="AH1703" s="4">
        <v>0</v>
      </c>
      <c r="AI1703" s="4">
        <v>0</v>
      </c>
      <c r="AJ1703" s="4" t="s">
        <v>0</v>
      </c>
      <c r="AK1703" s="4">
        <v>0</v>
      </c>
      <c r="AL1703" s="4">
        <v>0</v>
      </c>
      <c r="AM1703" s="4" t="s">
        <v>1</v>
      </c>
      <c r="AN1703" s="4" t="s">
        <v>1</v>
      </c>
      <c r="AO1703" s="4" t="s">
        <v>1</v>
      </c>
      <c r="AP1703" s="4" t="s">
        <v>1</v>
      </c>
      <c r="AQ1703" s="4">
        <v>0</v>
      </c>
    </row>
    <row r="1704" spans="1:43" x14ac:dyDescent="0.25">
      <c r="A1704" s="2" t="s">
        <v>748</v>
      </c>
      <c r="B1704" s="47">
        <v>44401</v>
      </c>
      <c r="C1704" s="2" t="s">
        <v>6</v>
      </c>
      <c r="D1704" s="2" t="s">
        <v>890</v>
      </c>
      <c r="E1704" s="2" t="s">
        <v>856</v>
      </c>
      <c r="F1704" s="2" t="s">
        <v>4429</v>
      </c>
      <c r="G1704" s="2" t="s">
        <v>3</v>
      </c>
      <c r="H1704" s="2" t="s">
        <v>3728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98</v>
      </c>
      <c r="P1704" s="2" t="s">
        <v>1</v>
      </c>
      <c r="Q1704" s="1">
        <v>0</v>
      </c>
      <c r="R1704" s="1">
        <v>0</v>
      </c>
      <c r="S1704" s="1">
        <v>0</v>
      </c>
      <c r="T1704" s="1">
        <v>0</v>
      </c>
      <c r="U1704" s="2" t="s">
        <v>0</v>
      </c>
      <c r="V1704" s="1">
        <v>0</v>
      </c>
      <c r="W1704" s="1">
        <v>0</v>
      </c>
      <c r="X1704" s="2" t="s">
        <v>9</v>
      </c>
      <c r="Y1704" s="1">
        <v>0</v>
      </c>
      <c r="Z1704" s="3">
        <v>0</v>
      </c>
      <c r="AA1704" s="3" t="s">
        <v>0</v>
      </c>
      <c r="AB1704" s="3">
        <v>0</v>
      </c>
      <c r="AC1704" s="3">
        <v>0</v>
      </c>
      <c r="AD1704" s="3" t="s">
        <v>0</v>
      </c>
      <c r="AE1704" s="3">
        <v>0</v>
      </c>
      <c r="AF1704" s="4">
        <v>0</v>
      </c>
      <c r="AG1704" s="4" t="s">
        <v>0</v>
      </c>
      <c r="AH1704" s="4">
        <v>0</v>
      </c>
      <c r="AI1704" s="4">
        <v>0</v>
      </c>
      <c r="AJ1704" s="4" t="s">
        <v>0</v>
      </c>
      <c r="AK1704" s="4">
        <v>0</v>
      </c>
      <c r="AL1704" s="4">
        <v>0</v>
      </c>
      <c r="AP1704" s="4">
        <v>0</v>
      </c>
      <c r="AQ1704" s="4">
        <v>0</v>
      </c>
    </row>
    <row r="1705" spans="1:43" x14ac:dyDescent="0.25">
      <c r="A1705" s="2" t="s">
        <v>749</v>
      </c>
      <c r="B1705" s="47">
        <v>44402</v>
      </c>
      <c r="C1705" s="2" t="s">
        <v>27</v>
      </c>
      <c r="D1705" s="2" t="s">
        <v>49</v>
      </c>
      <c r="E1705" s="2" t="s">
        <v>221</v>
      </c>
      <c r="F1705" s="2" t="s">
        <v>4430</v>
      </c>
      <c r="G1705" s="2" t="s">
        <v>13</v>
      </c>
      <c r="H1705" s="2" t="s">
        <v>1</v>
      </c>
      <c r="I1705" s="1" t="s">
        <v>4431</v>
      </c>
      <c r="J1705" s="1" t="s">
        <v>1</v>
      </c>
      <c r="K1705" s="1" t="s">
        <v>4432</v>
      </c>
      <c r="L1705" s="1" t="s">
        <v>4433</v>
      </c>
      <c r="M1705" s="1">
        <v>83335999.5</v>
      </c>
      <c r="N1705" s="2" t="s">
        <v>12</v>
      </c>
      <c r="O1705" s="2" t="s">
        <v>4434</v>
      </c>
      <c r="P1705" s="2" t="s">
        <v>4435</v>
      </c>
      <c r="Q1705" s="1">
        <v>-2320812</v>
      </c>
      <c r="R1705" s="1">
        <v>0</v>
      </c>
      <c r="S1705" s="1">
        <v>0</v>
      </c>
      <c r="T1705" s="1">
        <v>0</v>
      </c>
      <c r="U1705" s="2" t="s">
        <v>0</v>
      </c>
      <c r="V1705" s="1">
        <v>0</v>
      </c>
      <c r="W1705" s="1">
        <v>-2000700</v>
      </c>
      <c r="X1705" s="2" t="s">
        <v>9</v>
      </c>
      <c r="Y1705" s="1">
        <v>-320112</v>
      </c>
      <c r="Z1705" s="3">
        <v>0</v>
      </c>
      <c r="AA1705" s="3" t="s">
        <v>0</v>
      </c>
      <c r="AB1705" s="3">
        <v>0</v>
      </c>
      <c r="AC1705" s="3">
        <v>0</v>
      </c>
      <c r="AD1705" s="3" t="s">
        <v>0</v>
      </c>
      <c r="AE1705" s="3">
        <v>0</v>
      </c>
      <c r="AF1705" s="4">
        <v>0</v>
      </c>
      <c r="AG1705" s="4" t="s">
        <v>0</v>
      </c>
      <c r="AH1705" s="4">
        <v>0</v>
      </c>
      <c r="AI1705" s="4">
        <v>0</v>
      </c>
      <c r="AJ1705" s="4" t="s">
        <v>0</v>
      </c>
      <c r="AK1705" s="4">
        <v>0</v>
      </c>
      <c r="AL1705" s="4">
        <v>0</v>
      </c>
      <c r="AM1705" s="4" t="s">
        <v>1</v>
      </c>
      <c r="AN1705" s="4" t="s">
        <v>1</v>
      </c>
      <c r="AO1705" s="4" t="s">
        <v>1</v>
      </c>
      <c r="AP1705" s="4" t="s">
        <v>1</v>
      </c>
      <c r="AQ1705" s="4">
        <v>0</v>
      </c>
    </row>
    <row r="1706" spans="1:43" x14ac:dyDescent="0.25">
      <c r="A1706" s="2" t="s">
        <v>750</v>
      </c>
      <c r="B1706" s="46">
        <v>44402</v>
      </c>
      <c r="C1706" s="2" t="s">
        <v>27</v>
      </c>
      <c r="D1706" s="2" t="s">
        <v>49</v>
      </c>
      <c r="E1706" s="2" t="s">
        <v>221</v>
      </c>
      <c r="F1706" s="59" t="s">
        <v>4436</v>
      </c>
      <c r="G1706" s="2" t="s">
        <v>3</v>
      </c>
      <c r="H1706" s="2" t="s">
        <v>4437</v>
      </c>
      <c r="I1706" s="1" t="s">
        <v>1</v>
      </c>
      <c r="J1706" s="1" t="s">
        <v>1</v>
      </c>
      <c r="K1706" s="1" t="s">
        <v>1</v>
      </c>
      <c r="L1706" s="1" t="s">
        <v>1</v>
      </c>
      <c r="M1706" s="1">
        <v>0</v>
      </c>
      <c r="N1706" s="2" t="s">
        <v>1</v>
      </c>
      <c r="O1706" s="2" t="s">
        <v>2</v>
      </c>
      <c r="P1706" s="2" t="s">
        <v>1</v>
      </c>
      <c r="Q1706" s="1">
        <v>2198993957.1900001</v>
      </c>
      <c r="R1706" s="1">
        <v>0</v>
      </c>
      <c r="S1706" s="1">
        <v>1472284321.0599999</v>
      </c>
      <c r="T1706" s="1">
        <v>0</v>
      </c>
      <c r="U1706" s="2" t="s">
        <v>0</v>
      </c>
      <c r="V1706" s="1">
        <v>0</v>
      </c>
      <c r="W1706" s="1">
        <v>626473824.25</v>
      </c>
      <c r="X1706" s="2" t="s">
        <v>9</v>
      </c>
      <c r="Y1706" s="1">
        <v>100235811.88</v>
      </c>
      <c r="Z1706" s="3">
        <v>0</v>
      </c>
      <c r="AA1706" s="3" t="s">
        <v>0</v>
      </c>
      <c r="AB1706" s="3">
        <v>0</v>
      </c>
      <c r="AC1706" s="3">
        <v>0</v>
      </c>
      <c r="AD1706" s="3" t="s">
        <v>0</v>
      </c>
      <c r="AE1706" s="3">
        <v>0</v>
      </c>
      <c r="AF1706" s="4">
        <v>0</v>
      </c>
      <c r="AG1706" s="4" t="s">
        <v>0</v>
      </c>
      <c r="AH1706" s="4">
        <v>0</v>
      </c>
      <c r="AI1706" s="4">
        <v>0</v>
      </c>
      <c r="AJ1706" s="4" t="s">
        <v>0</v>
      </c>
      <c r="AK1706" s="4">
        <v>0</v>
      </c>
      <c r="AL1706" s="4">
        <v>0</v>
      </c>
      <c r="AM1706" s="4" t="s">
        <v>1</v>
      </c>
      <c r="AN1706" s="4" t="s">
        <v>1</v>
      </c>
      <c r="AO1706" s="4" t="s">
        <v>1</v>
      </c>
      <c r="AP1706" s="4" t="s">
        <v>1</v>
      </c>
      <c r="AQ1706" s="4">
        <v>0</v>
      </c>
    </row>
    <row r="1707" spans="1:43" x14ac:dyDescent="0.25">
      <c r="A1707" s="2" t="s">
        <v>751</v>
      </c>
      <c r="B1707" s="47">
        <v>44402</v>
      </c>
      <c r="C1707" s="2" t="s">
        <v>6</v>
      </c>
      <c r="D1707" s="2" t="s">
        <v>49</v>
      </c>
      <c r="E1707" s="2" t="s">
        <v>230</v>
      </c>
      <c r="F1707" s="2" t="s">
        <v>1454</v>
      </c>
      <c r="G1707" s="2" t="s">
        <v>3</v>
      </c>
      <c r="H1707" s="2" t="s">
        <v>4438</v>
      </c>
      <c r="I1707" s="1" t="s">
        <v>1</v>
      </c>
      <c r="J1707" s="1" t="s">
        <v>1</v>
      </c>
      <c r="K1707" s="1" t="s">
        <v>1</v>
      </c>
      <c r="L1707" s="1" t="s">
        <v>1</v>
      </c>
      <c r="M1707" s="1">
        <v>0</v>
      </c>
      <c r="N1707" s="2" t="s">
        <v>1</v>
      </c>
      <c r="O1707" s="2" t="s">
        <v>2</v>
      </c>
      <c r="P1707" s="2" t="s">
        <v>1</v>
      </c>
      <c r="Q1707" s="1">
        <v>3497739322.1300001</v>
      </c>
      <c r="R1707" s="1">
        <v>0</v>
      </c>
      <c r="S1707" s="1">
        <v>2744156350.25</v>
      </c>
      <c r="T1707" s="1">
        <v>0</v>
      </c>
      <c r="U1707" s="2" t="s">
        <v>0</v>
      </c>
      <c r="V1707" s="1">
        <v>0</v>
      </c>
      <c r="W1707" s="1">
        <v>649640493</v>
      </c>
      <c r="X1707" s="2" t="s">
        <v>0</v>
      </c>
      <c r="Y1707" s="1">
        <v>103942478.88000001</v>
      </c>
      <c r="Z1707" s="3">
        <v>0</v>
      </c>
      <c r="AA1707" s="3" t="s">
        <v>0</v>
      </c>
      <c r="AB1707" s="3">
        <v>0</v>
      </c>
      <c r="AC1707" s="3">
        <v>0</v>
      </c>
      <c r="AD1707" s="3" t="s">
        <v>0</v>
      </c>
      <c r="AE1707" s="3">
        <v>0</v>
      </c>
      <c r="AF1707" s="4">
        <v>0</v>
      </c>
      <c r="AG1707" s="4" t="s">
        <v>0</v>
      </c>
      <c r="AH1707" s="4">
        <v>0</v>
      </c>
      <c r="AI1707" s="4">
        <v>0</v>
      </c>
      <c r="AJ1707" s="4" t="s">
        <v>0</v>
      </c>
      <c r="AK1707" s="4">
        <v>0</v>
      </c>
      <c r="AL1707" s="4">
        <v>0</v>
      </c>
      <c r="AM1707" s="4" t="s">
        <v>1</v>
      </c>
      <c r="AN1707" s="4" t="s">
        <v>1</v>
      </c>
      <c r="AO1707" s="4" t="s">
        <v>1</v>
      </c>
      <c r="AP1707" s="4" t="s">
        <v>1</v>
      </c>
      <c r="AQ1707" s="4">
        <v>0</v>
      </c>
    </row>
    <row r="1708" spans="1:43" x14ac:dyDescent="0.25">
      <c r="A1708" s="2" t="s">
        <v>752</v>
      </c>
      <c r="B1708" s="47">
        <v>44402</v>
      </c>
      <c r="C1708" s="2" t="s">
        <v>27</v>
      </c>
      <c r="D1708" s="2" t="s">
        <v>42</v>
      </c>
      <c r="E1708" s="2" t="s">
        <v>212</v>
      </c>
      <c r="F1708" s="2" t="s">
        <v>4174</v>
      </c>
      <c r="G1708" s="2" t="s">
        <v>13</v>
      </c>
      <c r="H1708" s="2" t="s">
        <v>1</v>
      </c>
      <c r="I1708" s="1" t="s">
        <v>964</v>
      </c>
      <c r="J1708" s="1" t="s">
        <v>1</v>
      </c>
      <c r="K1708" s="1" t="s">
        <v>4439</v>
      </c>
      <c r="L1708" s="1" t="s">
        <v>4433</v>
      </c>
      <c r="M1708" s="1">
        <v>157950000</v>
      </c>
      <c r="N1708" s="2" t="s">
        <v>12</v>
      </c>
      <c r="O1708" s="2" t="s">
        <v>4440</v>
      </c>
      <c r="P1708" s="2" t="s">
        <v>4441</v>
      </c>
      <c r="Q1708" s="1">
        <v>-157950000</v>
      </c>
      <c r="R1708" s="1">
        <v>0</v>
      </c>
      <c r="S1708" s="1">
        <v>-157950000</v>
      </c>
      <c r="T1708" s="1">
        <v>0</v>
      </c>
      <c r="U1708" s="2" t="s">
        <v>0</v>
      </c>
      <c r="V1708" s="1">
        <v>0</v>
      </c>
      <c r="W1708" s="1">
        <v>0</v>
      </c>
      <c r="X1708" s="2" t="s">
        <v>0</v>
      </c>
      <c r="Y1708" s="1">
        <v>0</v>
      </c>
      <c r="Z1708" s="3">
        <v>0</v>
      </c>
      <c r="AA1708" s="3" t="s">
        <v>0</v>
      </c>
      <c r="AB1708" s="3">
        <v>0</v>
      </c>
      <c r="AC1708" s="3">
        <v>0</v>
      </c>
      <c r="AD1708" s="3" t="s">
        <v>0</v>
      </c>
      <c r="AE1708" s="3">
        <v>0</v>
      </c>
      <c r="AF1708" s="4">
        <v>0</v>
      </c>
      <c r="AG1708" s="4" t="s">
        <v>0</v>
      </c>
      <c r="AH1708" s="4">
        <v>0</v>
      </c>
      <c r="AI1708" s="4">
        <v>0</v>
      </c>
      <c r="AJ1708" s="4" t="s">
        <v>0</v>
      </c>
      <c r="AK1708" s="4">
        <v>0</v>
      </c>
      <c r="AL1708" s="4">
        <v>0</v>
      </c>
      <c r="AM1708" s="4" t="s">
        <v>1</v>
      </c>
      <c r="AN1708" s="4" t="s">
        <v>1</v>
      </c>
      <c r="AO1708" s="4" t="s">
        <v>1</v>
      </c>
      <c r="AP1708" s="4" t="s">
        <v>1</v>
      </c>
      <c r="AQ1708" s="4">
        <v>0</v>
      </c>
    </row>
    <row r="1709" spans="1:43" x14ac:dyDescent="0.25">
      <c r="A1709" s="2" t="s">
        <v>753</v>
      </c>
      <c r="B1709" s="47">
        <v>44402</v>
      </c>
      <c r="C1709" s="2" t="s">
        <v>27</v>
      </c>
      <c r="D1709" s="2" t="s">
        <v>42</v>
      </c>
      <c r="E1709" s="2" t="s">
        <v>212</v>
      </c>
      <c r="F1709" s="2" t="s">
        <v>4178</v>
      </c>
      <c r="G1709" s="2" t="s">
        <v>3</v>
      </c>
      <c r="H1709" s="2" t="s">
        <v>4442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2</v>
      </c>
      <c r="P1709" s="2" t="s">
        <v>1</v>
      </c>
      <c r="Q1709" s="1">
        <v>2330534975.5900002</v>
      </c>
      <c r="R1709" s="1">
        <v>0</v>
      </c>
      <c r="S1709" s="1">
        <v>1473889439.0500002</v>
      </c>
      <c r="T1709" s="1">
        <v>0</v>
      </c>
      <c r="U1709" s="2" t="s">
        <v>0</v>
      </c>
      <c r="V1709" s="1">
        <v>0</v>
      </c>
      <c r="W1709" s="1">
        <v>738487531.5</v>
      </c>
      <c r="X1709" s="2" t="s">
        <v>9</v>
      </c>
      <c r="Y1709" s="1">
        <v>118158005.04000001</v>
      </c>
      <c r="Z1709" s="3">
        <v>0</v>
      </c>
      <c r="AA1709" s="3" t="s">
        <v>0</v>
      </c>
      <c r="AB1709" s="3">
        <v>0</v>
      </c>
      <c r="AC1709" s="3">
        <v>0</v>
      </c>
      <c r="AD1709" s="3" t="s">
        <v>0</v>
      </c>
      <c r="AE1709" s="3">
        <v>0</v>
      </c>
      <c r="AF1709" s="4">
        <v>0</v>
      </c>
      <c r="AG1709" s="4" t="s">
        <v>0</v>
      </c>
      <c r="AH1709" s="4">
        <v>0</v>
      </c>
      <c r="AI1709" s="4">
        <v>0</v>
      </c>
      <c r="AJ1709" s="4" t="s">
        <v>0</v>
      </c>
      <c r="AK1709" s="4">
        <v>0</v>
      </c>
      <c r="AL1709" s="4">
        <v>0</v>
      </c>
      <c r="AM1709" s="4" t="s">
        <v>1</v>
      </c>
      <c r="AN1709" s="4" t="s">
        <v>1</v>
      </c>
      <c r="AO1709" s="4" t="s">
        <v>1</v>
      </c>
      <c r="AP1709" s="4" t="s">
        <v>1</v>
      </c>
      <c r="AQ1709" s="4">
        <v>0</v>
      </c>
    </row>
    <row r="1710" spans="1:43" x14ac:dyDescent="0.25">
      <c r="A1710" s="2" t="s">
        <v>754</v>
      </c>
      <c r="B1710" s="47">
        <v>44402</v>
      </c>
      <c r="C1710" s="2" t="s">
        <v>35</v>
      </c>
      <c r="D1710" s="2" t="s">
        <v>42</v>
      </c>
      <c r="E1710" s="2" t="s">
        <v>217</v>
      </c>
      <c r="F1710" s="2" t="s">
        <v>4443</v>
      </c>
      <c r="G1710" s="2" t="s">
        <v>3</v>
      </c>
      <c r="H1710" s="2" t="s">
        <v>4444</v>
      </c>
      <c r="I1710" s="1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4445</v>
      </c>
      <c r="P1710" s="2" t="s">
        <v>2918</v>
      </c>
      <c r="Q1710" s="1">
        <v>10520000</v>
      </c>
      <c r="R1710" s="1">
        <v>0</v>
      </c>
      <c r="S1710" s="1">
        <v>10520000</v>
      </c>
      <c r="T1710" s="1">
        <v>0</v>
      </c>
      <c r="U1710" s="2" t="s">
        <v>0</v>
      </c>
      <c r="V1710" s="1">
        <v>0</v>
      </c>
      <c r="W1710" s="1">
        <v>0</v>
      </c>
      <c r="X1710" s="2" t="s">
        <v>0</v>
      </c>
      <c r="Y1710" s="1">
        <v>0</v>
      </c>
      <c r="Z1710" s="3">
        <v>0</v>
      </c>
      <c r="AA1710" s="3" t="s">
        <v>0</v>
      </c>
      <c r="AB1710" s="3">
        <v>0</v>
      </c>
      <c r="AC1710" s="3">
        <v>0</v>
      </c>
      <c r="AD1710" s="3" t="s">
        <v>0</v>
      </c>
      <c r="AE1710" s="3">
        <v>0</v>
      </c>
      <c r="AF1710" s="4">
        <v>0</v>
      </c>
      <c r="AG1710" s="4" t="s">
        <v>0</v>
      </c>
      <c r="AH1710" s="4">
        <v>0</v>
      </c>
      <c r="AI1710" s="4">
        <v>0</v>
      </c>
      <c r="AJ1710" s="4" t="s">
        <v>0</v>
      </c>
      <c r="AK1710" s="4">
        <v>0</v>
      </c>
      <c r="AL1710" s="4">
        <v>0</v>
      </c>
      <c r="AM1710" s="4" t="s">
        <v>1</v>
      </c>
      <c r="AN1710" s="4" t="s">
        <v>1</v>
      </c>
      <c r="AO1710" s="4" t="s">
        <v>1</v>
      </c>
      <c r="AP1710" s="4" t="s">
        <v>1</v>
      </c>
      <c r="AQ1710" s="4">
        <v>0</v>
      </c>
    </row>
    <row r="1711" spans="1:43" x14ac:dyDescent="0.25">
      <c r="A1711" s="2" t="s">
        <v>755</v>
      </c>
      <c r="B1711" s="47">
        <v>44402</v>
      </c>
      <c r="C1711" s="2" t="s">
        <v>35</v>
      </c>
      <c r="D1711" s="2" t="s">
        <v>42</v>
      </c>
      <c r="E1711" s="2" t="s">
        <v>217</v>
      </c>
      <c r="F1711" s="2" t="s">
        <v>4446</v>
      </c>
      <c r="G1711" s="2" t="s">
        <v>3</v>
      </c>
      <c r="H1711" s="2" t="s">
        <v>4447</v>
      </c>
      <c r="I1711" s="2" t="s">
        <v>1</v>
      </c>
      <c r="J1711" s="1" t="s">
        <v>1</v>
      </c>
      <c r="K1711" s="1" t="s">
        <v>1</v>
      </c>
      <c r="L1711" s="1" t="s">
        <v>1</v>
      </c>
      <c r="M1711" s="1">
        <v>0</v>
      </c>
      <c r="N1711" s="2" t="s">
        <v>1</v>
      </c>
      <c r="O1711" s="2" t="s">
        <v>2</v>
      </c>
      <c r="P1711" s="2" t="s">
        <v>1</v>
      </c>
      <c r="Q1711" s="1">
        <v>1582119047.9200001</v>
      </c>
      <c r="R1711" s="1">
        <v>0</v>
      </c>
      <c r="S1711" s="1">
        <v>1487942939.9200001</v>
      </c>
      <c r="T1711" s="1">
        <v>0</v>
      </c>
      <c r="U1711" s="2" t="s">
        <v>0</v>
      </c>
      <c r="V1711" s="1">
        <v>0</v>
      </c>
      <c r="W1711" s="1">
        <v>81186300</v>
      </c>
      <c r="X1711" s="2" t="s">
        <v>0</v>
      </c>
      <c r="Y1711" s="1">
        <v>12989808</v>
      </c>
      <c r="Z1711" s="3">
        <v>0</v>
      </c>
      <c r="AA1711" s="3" t="s">
        <v>0</v>
      </c>
      <c r="AB1711" s="3">
        <v>0</v>
      </c>
      <c r="AC1711" s="3">
        <v>0</v>
      </c>
      <c r="AD1711" s="3" t="s">
        <v>0</v>
      </c>
      <c r="AE1711" s="3">
        <v>0</v>
      </c>
      <c r="AF1711" s="4">
        <v>0</v>
      </c>
      <c r="AG1711" s="4" t="s">
        <v>0</v>
      </c>
      <c r="AH1711" s="4">
        <v>0</v>
      </c>
      <c r="AI1711" s="4">
        <v>0</v>
      </c>
      <c r="AJ1711" s="4" t="s">
        <v>0</v>
      </c>
      <c r="AK1711" s="4">
        <v>0</v>
      </c>
      <c r="AL1711" s="4">
        <v>0</v>
      </c>
      <c r="AM1711" s="4" t="s">
        <v>1</v>
      </c>
      <c r="AN1711" s="4" t="s">
        <v>1</v>
      </c>
      <c r="AO1711" s="4" t="s">
        <v>1</v>
      </c>
      <c r="AP1711" s="4" t="s">
        <v>1</v>
      </c>
      <c r="AQ1711" s="4">
        <v>0</v>
      </c>
    </row>
    <row r="1712" spans="1:43" x14ac:dyDescent="0.25">
      <c r="A1712" s="2" t="s">
        <v>756</v>
      </c>
      <c r="B1712" s="47">
        <v>44402</v>
      </c>
      <c r="C1712" s="2" t="s">
        <v>35</v>
      </c>
      <c r="D1712" s="2" t="s">
        <v>42</v>
      </c>
      <c r="E1712" s="2" t="s">
        <v>217</v>
      </c>
      <c r="F1712" s="2" t="s">
        <v>4446</v>
      </c>
      <c r="G1712" s="2" t="s">
        <v>3</v>
      </c>
      <c r="H1712" s="2" t="s">
        <v>4448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 t="s">
        <v>1</v>
      </c>
      <c r="Q1712" s="1">
        <v>171310759.09999999</v>
      </c>
      <c r="R1712" s="1">
        <v>0</v>
      </c>
      <c r="S1712" s="1">
        <v>152635269.5</v>
      </c>
      <c r="T1712" s="1">
        <v>0</v>
      </c>
      <c r="U1712" s="2" t="s">
        <v>0</v>
      </c>
      <c r="V1712" s="1">
        <v>0</v>
      </c>
      <c r="W1712" s="1">
        <v>16099560</v>
      </c>
      <c r="X1712" s="2" t="s">
        <v>0</v>
      </c>
      <c r="Y1712" s="1">
        <v>2575929.6</v>
      </c>
      <c r="Z1712" s="3">
        <v>0</v>
      </c>
      <c r="AA1712" s="3" t="s">
        <v>0</v>
      </c>
      <c r="AB1712" s="3">
        <v>0</v>
      </c>
      <c r="AC1712" s="3">
        <v>0</v>
      </c>
      <c r="AD1712" s="3" t="s">
        <v>0</v>
      </c>
      <c r="AE1712" s="3">
        <v>0</v>
      </c>
      <c r="AF1712" s="4">
        <v>0</v>
      </c>
      <c r="AG1712" s="4" t="s">
        <v>0</v>
      </c>
      <c r="AH1712" s="4">
        <v>0</v>
      </c>
      <c r="AI1712" s="4">
        <v>0</v>
      </c>
      <c r="AJ1712" s="4" t="s">
        <v>0</v>
      </c>
      <c r="AK1712" s="4">
        <v>0</v>
      </c>
      <c r="AL1712" s="4">
        <v>0</v>
      </c>
      <c r="AM1712" s="4" t="s">
        <v>1</v>
      </c>
      <c r="AN1712" s="4" t="s">
        <v>1</v>
      </c>
      <c r="AO1712" s="4" t="s">
        <v>1</v>
      </c>
      <c r="AP1712" s="4" t="s">
        <v>1</v>
      </c>
      <c r="AQ1712" s="4">
        <v>0</v>
      </c>
    </row>
    <row r="1713" spans="1:43" x14ac:dyDescent="0.25">
      <c r="A1713" s="2" t="s">
        <v>757</v>
      </c>
      <c r="B1713" s="47">
        <v>44402</v>
      </c>
      <c r="C1713" s="2" t="s">
        <v>6</v>
      </c>
      <c r="D1713" s="2" t="s">
        <v>42</v>
      </c>
      <c r="E1713" s="2" t="s">
        <v>219</v>
      </c>
      <c r="F1713" s="2" t="s">
        <v>1291</v>
      </c>
      <c r="G1713" s="2" t="s">
        <v>3</v>
      </c>
      <c r="H1713" s="2" t="s">
        <v>4449</v>
      </c>
      <c r="I1713" s="1" t="s">
        <v>1</v>
      </c>
      <c r="J1713" s="1" t="s">
        <v>1</v>
      </c>
      <c r="K1713" s="1" t="s">
        <v>1</v>
      </c>
      <c r="L1713" s="1" t="s">
        <v>1</v>
      </c>
      <c r="M1713" s="1">
        <v>0</v>
      </c>
      <c r="N1713" s="2" t="s">
        <v>1</v>
      </c>
      <c r="O1713" s="2" t="s">
        <v>2</v>
      </c>
      <c r="P1713" s="2" t="s">
        <v>1</v>
      </c>
      <c r="Q1713" s="1">
        <v>2693577340.3200002</v>
      </c>
      <c r="R1713" s="1">
        <v>0</v>
      </c>
      <c r="S1713" s="1">
        <v>2133569445</v>
      </c>
      <c r="T1713" s="1">
        <v>0</v>
      </c>
      <c r="U1713" s="2" t="s">
        <v>0</v>
      </c>
      <c r="V1713" s="1">
        <v>0</v>
      </c>
      <c r="W1713" s="1">
        <v>482765427</v>
      </c>
      <c r="X1713" s="2" t="s">
        <v>9</v>
      </c>
      <c r="Y1713" s="1">
        <v>77242468.320000008</v>
      </c>
      <c r="Z1713" s="3">
        <v>0</v>
      </c>
      <c r="AA1713" s="3" t="s">
        <v>0</v>
      </c>
      <c r="AB1713" s="3">
        <v>0</v>
      </c>
      <c r="AC1713" s="3">
        <v>0</v>
      </c>
      <c r="AD1713" s="3" t="s">
        <v>0</v>
      </c>
      <c r="AE1713" s="3">
        <v>0</v>
      </c>
      <c r="AF1713" s="4">
        <v>0</v>
      </c>
      <c r="AG1713" s="4" t="s">
        <v>0</v>
      </c>
      <c r="AH1713" s="4">
        <v>0</v>
      </c>
      <c r="AI1713" s="4">
        <v>0</v>
      </c>
      <c r="AJ1713" s="4" t="s">
        <v>0</v>
      </c>
      <c r="AK1713" s="4">
        <v>0</v>
      </c>
      <c r="AL1713" s="4">
        <v>0</v>
      </c>
      <c r="AM1713" s="4" t="s">
        <v>1</v>
      </c>
      <c r="AN1713" s="4" t="s">
        <v>1</v>
      </c>
      <c r="AO1713" s="4" t="s">
        <v>1</v>
      </c>
      <c r="AP1713" s="4" t="s">
        <v>1</v>
      </c>
      <c r="AQ1713" s="4">
        <v>0</v>
      </c>
    </row>
    <row r="1714" spans="1:43" x14ac:dyDescent="0.25">
      <c r="A1714" s="2" t="s">
        <v>758</v>
      </c>
      <c r="B1714" s="46">
        <v>44402</v>
      </c>
      <c r="C1714" s="2" t="s">
        <v>6</v>
      </c>
      <c r="D1714" s="2" t="s">
        <v>42</v>
      </c>
      <c r="E1714" s="2" t="s">
        <v>1495</v>
      </c>
      <c r="F1714" s="59" t="s">
        <v>4450</v>
      </c>
      <c r="G1714" s="2" t="s">
        <v>906</v>
      </c>
      <c r="H1714" s="2" t="s">
        <v>4451</v>
      </c>
      <c r="I1714" s="2"/>
      <c r="J1714" s="1"/>
      <c r="K1714" s="1"/>
      <c r="L1714" s="1"/>
      <c r="M1714" s="1">
        <v>0</v>
      </c>
      <c r="N1714" s="2"/>
      <c r="O1714" s="2" t="s">
        <v>2</v>
      </c>
      <c r="P1714" s="2"/>
      <c r="Q1714" s="1">
        <v>2310261011</v>
      </c>
      <c r="R1714" s="1">
        <v>0</v>
      </c>
      <c r="S1714" s="1">
        <v>2310261011</v>
      </c>
      <c r="T1714" s="1">
        <v>0</v>
      </c>
      <c r="U1714" s="2" t="s">
        <v>0</v>
      </c>
      <c r="V1714" s="1">
        <v>0</v>
      </c>
      <c r="W1714" s="1">
        <v>0</v>
      </c>
      <c r="X1714" s="2" t="s">
        <v>0</v>
      </c>
      <c r="Y1714" s="1">
        <v>0</v>
      </c>
      <c r="Z1714" s="3">
        <v>0</v>
      </c>
      <c r="AA1714" s="3" t="s">
        <v>0</v>
      </c>
      <c r="AB1714" s="3">
        <v>0</v>
      </c>
      <c r="AC1714" s="3">
        <v>0</v>
      </c>
      <c r="AD1714" s="3" t="s">
        <v>0</v>
      </c>
      <c r="AE1714" s="3">
        <v>0</v>
      </c>
      <c r="AF1714" s="4">
        <v>0</v>
      </c>
      <c r="AG1714" s="4" t="s">
        <v>0</v>
      </c>
      <c r="AH1714" s="4">
        <v>0</v>
      </c>
      <c r="AI1714" s="4">
        <v>0</v>
      </c>
      <c r="AJ1714" s="4" t="s">
        <v>0</v>
      </c>
      <c r="AK1714" s="4">
        <v>0</v>
      </c>
      <c r="AL1714" s="4">
        <v>0</v>
      </c>
      <c r="AP1714" s="4">
        <v>0</v>
      </c>
      <c r="AQ1714" s="4">
        <v>0</v>
      </c>
    </row>
    <row r="1715" spans="1:43" x14ac:dyDescent="0.25">
      <c r="A1715" s="2" t="s">
        <v>759</v>
      </c>
      <c r="B1715" s="47">
        <v>44402</v>
      </c>
      <c r="C1715" s="2" t="s">
        <v>6</v>
      </c>
      <c r="D1715" s="2" t="s">
        <v>42</v>
      </c>
      <c r="E1715" s="2" t="s">
        <v>1495</v>
      </c>
      <c r="F1715" s="2" t="s">
        <v>4452</v>
      </c>
      <c r="G1715" s="2" t="s">
        <v>906</v>
      </c>
      <c r="H1715" s="2" t="s">
        <v>4453</v>
      </c>
      <c r="I1715" s="1"/>
      <c r="J1715" s="1"/>
      <c r="K1715" s="1"/>
      <c r="L1715" s="1"/>
      <c r="M1715" s="1">
        <v>0</v>
      </c>
      <c r="N1715" s="2"/>
      <c r="O1715" s="2" t="s">
        <v>2</v>
      </c>
      <c r="P1715" s="2"/>
      <c r="Q1715" s="1">
        <v>615913007</v>
      </c>
      <c r="R1715" s="1">
        <v>0</v>
      </c>
      <c r="S1715" s="1">
        <v>615913007</v>
      </c>
      <c r="T1715" s="1">
        <v>0</v>
      </c>
      <c r="U1715" s="2" t="s">
        <v>0</v>
      </c>
      <c r="V1715" s="1">
        <v>0</v>
      </c>
      <c r="W1715" s="1">
        <v>0</v>
      </c>
      <c r="X1715" s="2" t="s">
        <v>0</v>
      </c>
      <c r="Y1715" s="1">
        <v>0</v>
      </c>
      <c r="Z1715" s="3">
        <v>0</v>
      </c>
      <c r="AA1715" s="3" t="s">
        <v>0</v>
      </c>
      <c r="AB1715" s="3">
        <v>0</v>
      </c>
      <c r="AC1715" s="3">
        <v>0</v>
      </c>
      <c r="AD1715" s="3" t="s">
        <v>0</v>
      </c>
      <c r="AE1715" s="3">
        <v>0</v>
      </c>
      <c r="AF1715" s="4">
        <v>0</v>
      </c>
      <c r="AG1715" s="4" t="s">
        <v>0</v>
      </c>
      <c r="AH1715" s="4">
        <v>0</v>
      </c>
      <c r="AI1715" s="4">
        <v>0</v>
      </c>
      <c r="AJ1715" s="4" t="s">
        <v>0</v>
      </c>
      <c r="AK1715" s="4">
        <v>0</v>
      </c>
      <c r="AL1715" s="4">
        <v>0</v>
      </c>
      <c r="AP1715" s="4">
        <v>0</v>
      </c>
      <c r="AQ1715" s="4">
        <v>0</v>
      </c>
    </row>
    <row r="1716" spans="1:43" x14ac:dyDescent="0.25">
      <c r="A1716" s="2" t="s">
        <v>760</v>
      </c>
      <c r="B1716" s="47">
        <v>44402</v>
      </c>
      <c r="C1716" s="2" t="s">
        <v>6</v>
      </c>
      <c r="D1716" s="2" t="s">
        <v>42</v>
      </c>
      <c r="E1716" s="2" t="s">
        <v>215</v>
      </c>
      <c r="F1716" s="2" t="s">
        <v>2048</v>
      </c>
      <c r="G1716" s="2" t="s">
        <v>3</v>
      </c>
      <c r="H1716" s="2" t="s">
        <v>4454</v>
      </c>
      <c r="I1716" s="1"/>
      <c r="J1716" s="1"/>
      <c r="K1716" s="1"/>
      <c r="L1716" s="1"/>
      <c r="M1716" s="1">
        <v>0</v>
      </c>
      <c r="N1716" s="2"/>
      <c r="O1716" s="2" t="s">
        <v>2</v>
      </c>
      <c r="P1716" s="2"/>
      <c r="Q1716" s="1">
        <v>2373643030.0012002</v>
      </c>
      <c r="R1716" s="1">
        <v>0</v>
      </c>
      <c r="S1716" s="1">
        <v>2292643029</v>
      </c>
      <c r="T1716" s="1">
        <v>0</v>
      </c>
      <c r="U1716" s="2" t="s">
        <v>0</v>
      </c>
      <c r="V1716" s="1">
        <v>0</v>
      </c>
      <c r="W1716" s="1">
        <v>69827587.069999993</v>
      </c>
      <c r="X1716" s="2" t="s">
        <v>0</v>
      </c>
      <c r="Y1716" s="1">
        <v>11172413.9312</v>
      </c>
      <c r="Z1716" s="3">
        <v>0</v>
      </c>
      <c r="AA1716" s="3" t="s">
        <v>0</v>
      </c>
      <c r="AB1716" s="3">
        <v>0</v>
      </c>
      <c r="AC1716" s="3">
        <v>0</v>
      </c>
      <c r="AD1716" s="3" t="s">
        <v>0</v>
      </c>
      <c r="AE1716" s="3">
        <v>0</v>
      </c>
      <c r="AF1716" s="4">
        <v>0</v>
      </c>
      <c r="AG1716" s="4" t="s">
        <v>0</v>
      </c>
      <c r="AH1716" s="4">
        <v>0</v>
      </c>
      <c r="AI1716" s="4">
        <v>0</v>
      </c>
      <c r="AJ1716" s="4" t="s">
        <v>0</v>
      </c>
      <c r="AK1716" s="4">
        <v>0</v>
      </c>
      <c r="AL1716" s="4">
        <v>0</v>
      </c>
      <c r="AP1716" s="4">
        <v>0</v>
      </c>
      <c r="AQ1716" s="4">
        <v>0</v>
      </c>
    </row>
    <row r="1717" spans="1:43" x14ac:dyDescent="0.25">
      <c r="A1717" s="2" t="s">
        <v>761</v>
      </c>
      <c r="B1717" s="47">
        <v>44402</v>
      </c>
      <c r="C1717" s="2" t="s">
        <v>6</v>
      </c>
      <c r="D1717" s="2" t="s">
        <v>42</v>
      </c>
      <c r="E1717" s="2" t="s">
        <v>215</v>
      </c>
      <c r="F1717" s="2" t="s">
        <v>2048</v>
      </c>
      <c r="G1717" s="2" t="s">
        <v>4455</v>
      </c>
      <c r="H1717" s="2"/>
      <c r="I1717" s="1" t="s">
        <v>4456</v>
      </c>
      <c r="J1717" s="1"/>
      <c r="K1717" s="1"/>
      <c r="L1717" s="1"/>
      <c r="M1717" s="1">
        <v>0</v>
      </c>
      <c r="N1717" s="2"/>
      <c r="O1717" s="2" t="s">
        <v>1133</v>
      </c>
      <c r="P1717" s="2"/>
      <c r="Q1717" s="1">
        <v>-24300001</v>
      </c>
      <c r="R1717" s="1">
        <v>0</v>
      </c>
      <c r="S1717" s="1">
        <v>-24300001</v>
      </c>
      <c r="T1717" s="1">
        <v>0</v>
      </c>
      <c r="U1717" s="2" t="s">
        <v>0</v>
      </c>
      <c r="V1717" s="1">
        <v>0</v>
      </c>
      <c r="W1717" s="1">
        <v>0</v>
      </c>
      <c r="X1717" s="2" t="s">
        <v>0</v>
      </c>
      <c r="Y1717" s="1">
        <v>0</v>
      </c>
      <c r="Z1717" s="3">
        <v>0</v>
      </c>
      <c r="AA1717" s="3" t="s">
        <v>0</v>
      </c>
      <c r="AB1717" s="3">
        <v>0</v>
      </c>
      <c r="AC1717" s="3">
        <v>0</v>
      </c>
      <c r="AD1717" s="3" t="s">
        <v>0</v>
      </c>
      <c r="AE1717" s="3">
        <v>0</v>
      </c>
      <c r="AF1717" s="4">
        <v>0</v>
      </c>
      <c r="AG1717" s="4" t="s">
        <v>0</v>
      </c>
      <c r="AH1717" s="4">
        <v>0</v>
      </c>
      <c r="AI1717" s="4">
        <v>0</v>
      </c>
      <c r="AJ1717" s="4" t="s">
        <v>0</v>
      </c>
      <c r="AK1717" s="4">
        <v>0</v>
      </c>
      <c r="AL1717" s="4">
        <v>0</v>
      </c>
      <c r="AP1717" s="4">
        <v>0</v>
      </c>
      <c r="AQ1717" s="4">
        <v>0</v>
      </c>
    </row>
    <row r="1718" spans="1:43" x14ac:dyDescent="0.25">
      <c r="A1718" s="2" t="s">
        <v>762</v>
      </c>
      <c r="B1718" s="47">
        <v>44402</v>
      </c>
      <c r="C1718" s="2" t="s">
        <v>6</v>
      </c>
      <c r="D1718" s="2" t="s">
        <v>42</v>
      </c>
      <c r="E1718" s="2" t="s">
        <v>215</v>
      </c>
      <c r="F1718" s="2" t="s">
        <v>2156</v>
      </c>
      <c r="G1718" s="2" t="s">
        <v>3</v>
      </c>
      <c r="H1718" s="2" t="s">
        <v>4457</v>
      </c>
      <c r="I1718" s="1"/>
      <c r="J1718" s="1"/>
      <c r="K1718" s="1"/>
      <c r="L1718" s="1"/>
      <c r="M1718" s="1">
        <v>0</v>
      </c>
      <c r="N1718" s="2"/>
      <c r="O1718" s="2" t="s">
        <v>2</v>
      </c>
      <c r="P1718" s="2"/>
      <c r="Q1718" s="1">
        <v>1349690028</v>
      </c>
      <c r="R1718" s="1">
        <v>0</v>
      </c>
      <c r="S1718" s="1">
        <v>1349690028</v>
      </c>
      <c r="T1718" s="1">
        <v>0</v>
      </c>
      <c r="U1718" s="2" t="s">
        <v>0</v>
      </c>
      <c r="V1718" s="1">
        <v>0</v>
      </c>
      <c r="W1718" s="1">
        <v>0</v>
      </c>
      <c r="X1718" s="2" t="s">
        <v>0</v>
      </c>
      <c r="Y1718" s="1">
        <v>0</v>
      </c>
      <c r="Z1718" s="3">
        <v>0</v>
      </c>
      <c r="AA1718" s="3" t="s">
        <v>0</v>
      </c>
      <c r="AB1718" s="3">
        <v>0</v>
      </c>
      <c r="AC1718" s="3">
        <v>0</v>
      </c>
      <c r="AD1718" s="3" t="s">
        <v>0</v>
      </c>
      <c r="AE1718" s="3">
        <v>0</v>
      </c>
      <c r="AF1718" s="4">
        <v>0</v>
      </c>
      <c r="AG1718" s="4" t="s">
        <v>0</v>
      </c>
      <c r="AH1718" s="4">
        <v>0</v>
      </c>
      <c r="AI1718" s="4">
        <v>0</v>
      </c>
      <c r="AJ1718" s="4" t="s">
        <v>0</v>
      </c>
      <c r="AK1718" s="4">
        <v>0</v>
      </c>
      <c r="AL1718" s="4">
        <v>0</v>
      </c>
      <c r="AP1718" s="4">
        <v>0</v>
      </c>
      <c r="AQ1718" s="4">
        <v>0</v>
      </c>
    </row>
    <row r="1719" spans="1:43" x14ac:dyDescent="0.25">
      <c r="A1719" s="2" t="s">
        <v>763</v>
      </c>
      <c r="B1719" s="47">
        <v>44402</v>
      </c>
      <c r="C1719" s="2" t="s">
        <v>6</v>
      </c>
      <c r="D1719" s="2" t="s">
        <v>42</v>
      </c>
      <c r="E1719" s="2" t="s">
        <v>215</v>
      </c>
      <c r="F1719" s="2" t="s">
        <v>2156</v>
      </c>
      <c r="G1719" s="2" t="s">
        <v>4455</v>
      </c>
      <c r="H1719" s="2"/>
      <c r="I1719" s="1" t="s">
        <v>4458</v>
      </c>
      <c r="J1719" s="1"/>
      <c r="K1719" s="1"/>
      <c r="L1719" s="1"/>
      <c r="M1719" s="1">
        <v>0</v>
      </c>
      <c r="N1719" s="2"/>
      <c r="O1719" s="2" t="s">
        <v>1133</v>
      </c>
      <c r="P1719" s="2"/>
      <c r="Q1719" s="1">
        <v>-39285000</v>
      </c>
      <c r="R1719" s="1">
        <v>0</v>
      </c>
      <c r="S1719" s="1">
        <v>-39285000</v>
      </c>
      <c r="T1719" s="1">
        <v>0</v>
      </c>
      <c r="U1719" s="2" t="s">
        <v>0</v>
      </c>
      <c r="V1719" s="1">
        <v>0</v>
      </c>
      <c r="W1719" s="1">
        <v>0</v>
      </c>
      <c r="X1719" s="2" t="s">
        <v>0</v>
      </c>
      <c r="Y1719" s="1">
        <v>0</v>
      </c>
      <c r="Z1719" s="3">
        <v>0</v>
      </c>
      <c r="AA1719" s="3" t="s">
        <v>0</v>
      </c>
      <c r="AB1719" s="3">
        <v>0</v>
      </c>
      <c r="AC1719" s="3">
        <v>0</v>
      </c>
      <c r="AD1719" s="3" t="s">
        <v>0</v>
      </c>
      <c r="AE1719" s="3">
        <v>0</v>
      </c>
      <c r="AF1719" s="4">
        <v>0</v>
      </c>
      <c r="AG1719" s="4" t="s">
        <v>0</v>
      </c>
      <c r="AH1719" s="4">
        <v>0</v>
      </c>
      <c r="AI1719" s="4">
        <v>0</v>
      </c>
      <c r="AJ1719" s="4" t="s">
        <v>0</v>
      </c>
      <c r="AK1719" s="4">
        <v>0</v>
      </c>
      <c r="AL1719" s="4">
        <v>0</v>
      </c>
      <c r="AP1719" s="4">
        <v>0</v>
      </c>
      <c r="AQ1719" s="4">
        <v>0</v>
      </c>
    </row>
    <row r="1720" spans="1:43" x14ac:dyDescent="0.25">
      <c r="A1720" s="2" t="s">
        <v>764</v>
      </c>
      <c r="B1720" s="47">
        <v>44402</v>
      </c>
      <c r="C1720" s="2" t="s">
        <v>27</v>
      </c>
      <c r="D1720" s="2" t="s">
        <v>38</v>
      </c>
      <c r="E1720" s="2" t="s">
        <v>4</v>
      </c>
      <c r="F1720" s="2" t="s">
        <v>3329</v>
      </c>
      <c r="G1720" s="2" t="s">
        <v>13</v>
      </c>
      <c r="H1720" s="2" t="s">
        <v>1</v>
      </c>
      <c r="I1720" s="1" t="s">
        <v>925</v>
      </c>
      <c r="J1720" s="1" t="s">
        <v>1</v>
      </c>
      <c r="K1720" s="1" t="s">
        <v>4459</v>
      </c>
      <c r="L1720" s="1" t="s">
        <v>4433</v>
      </c>
      <c r="M1720" s="1">
        <v>44690943.5</v>
      </c>
      <c r="N1720" s="2" t="s">
        <v>12</v>
      </c>
      <c r="O1720" s="2" t="s">
        <v>4460</v>
      </c>
      <c r="P1720" s="2" t="s">
        <v>4461</v>
      </c>
      <c r="Q1720" s="1">
        <v>-7488612</v>
      </c>
      <c r="R1720" s="1">
        <v>0</v>
      </c>
      <c r="S1720" s="1">
        <v>0</v>
      </c>
      <c r="T1720" s="1">
        <v>0</v>
      </c>
      <c r="U1720" s="2" t="s">
        <v>0</v>
      </c>
      <c r="V1720" s="1">
        <v>0</v>
      </c>
      <c r="W1720" s="1">
        <v>-6455700</v>
      </c>
      <c r="X1720" s="2" t="s">
        <v>9</v>
      </c>
      <c r="Y1720" s="1">
        <v>-1032912</v>
      </c>
      <c r="Z1720" s="3">
        <v>0</v>
      </c>
      <c r="AA1720" s="3" t="s">
        <v>0</v>
      </c>
      <c r="AB1720" s="3">
        <v>0</v>
      </c>
      <c r="AC1720" s="3">
        <v>0</v>
      </c>
      <c r="AD1720" s="3" t="s">
        <v>0</v>
      </c>
      <c r="AE1720" s="3">
        <v>0</v>
      </c>
      <c r="AF1720" s="4">
        <v>0</v>
      </c>
      <c r="AG1720" s="4" t="s">
        <v>0</v>
      </c>
      <c r="AH1720" s="4">
        <v>0</v>
      </c>
      <c r="AI1720" s="4">
        <v>0</v>
      </c>
      <c r="AJ1720" s="4" t="s">
        <v>0</v>
      </c>
      <c r="AK1720" s="4">
        <v>0</v>
      </c>
      <c r="AL1720" s="4">
        <v>0</v>
      </c>
      <c r="AM1720" s="4" t="s">
        <v>1</v>
      </c>
      <c r="AN1720" s="4" t="s">
        <v>1</v>
      </c>
      <c r="AO1720" s="4" t="s">
        <v>1</v>
      </c>
      <c r="AP1720" s="4" t="s">
        <v>1</v>
      </c>
      <c r="AQ1720" s="4">
        <v>0</v>
      </c>
    </row>
    <row r="1721" spans="1:43" x14ac:dyDescent="0.25">
      <c r="A1721" s="2" t="s">
        <v>765</v>
      </c>
      <c r="B1721" s="47">
        <v>44402</v>
      </c>
      <c r="C1721" s="2" t="s">
        <v>27</v>
      </c>
      <c r="D1721" s="2" t="s">
        <v>38</v>
      </c>
      <c r="E1721" s="2" t="s">
        <v>4</v>
      </c>
      <c r="F1721" s="2" t="s">
        <v>3329</v>
      </c>
      <c r="G1721" s="2" t="s">
        <v>13</v>
      </c>
      <c r="H1721" s="2" t="s">
        <v>1</v>
      </c>
      <c r="I1721" s="1" t="s">
        <v>918</v>
      </c>
      <c r="J1721" s="1" t="s">
        <v>1</v>
      </c>
      <c r="K1721" s="1" t="s">
        <v>4462</v>
      </c>
      <c r="L1721" s="1" t="s">
        <v>4377</v>
      </c>
      <c r="M1721" s="1">
        <v>6941700</v>
      </c>
      <c r="N1721" s="2" t="s">
        <v>12</v>
      </c>
      <c r="O1721" s="2" t="s">
        <v>4463</v>
      </c>
      <c r="P1721" s="2" t="s">
        <v>4464</v>
      </c>
      <c r="Q1721" s="1">
        <v>-3053700</v>
      </c>
      <c r="R1721" s="1">
        <v>0</v>
      </c>
      <c r="S1721" s="1">
        <v>-3053700</v>
      </c>
      <c r="T1721" s="1">
        <v>0</v>
      </c>
      <c r="U1721" s="2" t="s">
        <v>0</v>
      </c>
      <c r="V1721" s="1">
        <v>0</v>
      </c>
      <c r="W1721" s="1">
        <v>0</v>
      </c>
      <c r="X1721" s="2" t="s">
        <v>0</v>
      </c>
      <c r="Y1721" s="1">
        <v>0</v>
      </c>
      <c r="Z1721" s="3">
        <v>0</v>
      </c>
      <c r="AA1721" s="3" t="s">
        <v>0</v>
      </c>
      <c r="AB1721" s="3">
        <v>0</v>
      </c>
      <c r="AC1721" s="3">
        <v>0</v>
      </c>
      <c r="AD1721" s="3" t="s">
        <v>0</v>
      </c>
      <c r="AE1721" s="3">
        <v>0</v>
      </c>
      <c r="AF1721" s="4">
        <v>0</v>
      </c>
      <c r="AG1721" s="4" t="s">
        <v>0</v>
      </c>
      <c r="AH1721" s="4">
        <v>0</v>
      </c>
      <c r="AI1721" s="4">
        <v>0</v>
      </c>
      <c r="AJ1721" s="4" t="s">
        <v>0</v>
      </c>
      <c r="AK1721" s="4">
        <v>0</v>
      </c>
      <c r="AL1721" s="4">
        <v>0</v>
      </c>
      <c r="AM1721" s="4" t="s">
        <v>1</v>
      </c>
      <c r="AN1721" s="4" t="s">
        <v>1</v>
      </c>
      <c r="AO1721" s="4" t="s">
        <v>1</v>
      </c>
      <c r="AP1721" s="4" t="s">
        <v>1</v>
      </c>
      <c r="AQ1721" s="4">
        <v>0</v>
      </c>
    </row>
    <row r="1722" spans="1:43" x14ac:dyDescent="0.25">
      <c r="A1722" s="2" t="s">
        <v>766</v>
      </c>
      <c r="B1722" s="47">
        <v>44402</v>
      </c>
      <c r="C1722" s="2" t="s">
        <v>27</v>
      </c>
      <c r="D1722" s="2" t="s">
        <v>38</v>
      </c>
      <c r="E1722" s="2" t="s">
        <v>4</v>
      </c>
      <c r="F1722" s="2" t="s">
        <v>3329</v>
      </c>
      <c r="G1722" s="2" t="s">
        <v>3</v>
      </c>
      <c r="H1722" s="2" t="s">
        <v>4465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4070</v>
      </c>
      <c r="P1722" s="2" t="s">
        <v>4071</v>
      </c>
      <c r="Q1722" s="1">
        <v>6470000</v>
      </c>
      <c r="R1722" s="1">
        <v>0</v>
      </c>
      <c r="S1722" s="1">
        <v>6470000</v>
      </c>
      <c r="T1722" s="1">
        <v>0</v>
      </c>
      <c r="U1722" s="2" t="s">
        <v>0</v>
      </c>
      <c r="V1722" s="1">
        <v>0</v>
      </c>
      <c r="W1722" s="1">
        <v>0</v>
      </c>
      <c r="X1722" s="2" t="s">
        <v>0</v>
      </c>
      <c r="Y1722" s="1">
        <v>0</v>
      </c>
      <c r="Z1722" s="3">
        <v>0</v>
      </c>
      <c r="AA1722" s="3" t="s">
        <v>0</v>
      </c>
      <c r="AB1722" s="3">
        <v>0</v>
      </c>
      <c r="AC1722" s="3">
        <v>0</v>
      </c>
      <c r="AD1722" s="3" t="s">
        <v>0</v>
      </c>
      <c r="AE1722" s="3">
        <v>0</v>
      </c>
      <c r="AF1722" s="4">
        <v>0</v>
      </c>
      <c r="AG1722" s="4" t="s">
        <v>0</v>
      </c>
      <c r="AH1722" s="4">
        <v>0</v>
      </c>
      <c r="AI1722" s="4">
        <v>0</v>
      </c>
      <c r="AJ1722" s="4" t="s">
        <v>0</v>
      </c>
      <c r="AK1722" s="4">
        <v>0</v>
      </c>
      <c r="AL1722" s="4">
        <v>0</v>
      </c>
      <c r="AM1722" s="4" t="s">
        <v>1</v>
      </c>
      <c r="AN1722" s="4" t="s">
        <v>1</v>
      </c>
      <c r="AO1722" s="4" t="s">
        <v>1</v>
      </c>
      <c r="AP1722" s="4" t="s">
        <v>1</v>
      </c>
      <c r="AQ1722" s="4">
        <v>0</v>
      </c>
    </row>
    <row r="1723" spans="1:43" x14ac:dyDescent="0.25">
      <c r="A1723" s="2" t="s">
        <v>767</v>
      </c>
      <c r="B1723" s="47">
        <v>44402</v>
      </c>
      <c r="C1723" s="2" t="s">
        <v>27</v>
      </c>
      <c r="D1723" s="2" t="s">
        <v>38</v>
      </c>
      <c r="E1723" s="2" t="s">
        <v>4</v>
      </c>
      <c r="F1723" s="2" t="s">
        <v>3334</v>
      </c>
      <c r="G1723" s="2" t="s">
        <v>3</v>
      </c>
      <c r="H1723" s="2" t="s">
        <v>4466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1">
        <v>1880903401.7599998</v>
      </c>
      <c r="R1723" s="1">
        <v>0</v>
      </c>
      <c r="S1723" s="1">
        <v>1208621246.0599999</v>
      </c>
      <c r="T1723" s="1">
        <v>0</v>
      </c>
      <c r="U1723" s="2" t="s">
        <v>0</v>
      </c>
      <c r="V1723" s="1">
        <v>0</v>
      </c>
      <c r="W1723" s="1">
        <v>579553582.5</v>
      </c>
      <c r="X1723" s="2" t="s">
        <v>9</v>
      </c>
      <c r="Y1723" s="1">
        <v>92728573.200000003</v>
      </c>
      <c r="Z1723" s="3">
        <v>0</v>
      </c>
      <c r="AA1723" s="3" t="s">
        <v>0</v>
      </c>
      <c r="AB1723" s="3">
        <v>0</v>
      </c>
      <c r="AC1723" s="3">
        <v>0</v>
      </c>
      <c r="AD1723" s="3" t="s">
        <v>0</v>
      </c>
      <c r="AE1723" s="3">
        <v>0</v>
      </c>
      <c r="AF1723" s="4">
        <v>0</v>
      </c>
      <c r="AG1723" s="4" t="s">
        <v>0</v>
      </c>
      <c r="AH1723" s="4">
        <v>0</v>
      </c>
      <c r="AI1723" s="4">
        <v>0</v>
      </c>
      <c r="AJ1723" s="4" t="s">
        <v>0</v>
      </c>
      <c r="AK1723" s="4">
        <v>0</v>
      </c>
      <c r="AL1723" s="4">
        <v>0</v>
      </c>
      <c r="AM1723" s="4" t="s">
        <v>1</v>
      </c>
      <c r="AN1723" s="4" t="s">
        <v>1</v>
      </c>
      <c r="AO1723" s="4" t="s">
        <v>1</v>
      </c>
      <c r="AP1723" s="4" t="s">
        <v>1</v>
      </c>
      <c r="AQ1723" s="4">
        <v>0</v>
      </c>
    </row>
    <row r="1724" spans="1:43" x14ac:dyDescent="0.25">
      <c r="A1724" s="2" t="s">
        <v>768</v>
      </c>
      <c r="B1724" s="47">
        <v>44402</v>
      </c>
      <c r="C1724" s="2" t="s">
        <v>27</v>
      </c>
      <c r="D1724" s="2" t="s">
        <v>38</v>
      </c>
      <c r="E1724" s="2" t="s">
        <v>4</v>
      </c>
      <c r="F1724" s="2" t="s">
        <v>3334</v>
      </c>
      <c r="G1724" s="2" t="s">
        <v>3</v>
      </c>
      <c r="H1724" s="2" t="s">
        <v>4467</v>
      </c>
      <c r="I1724" s="1" t="s">
        <v>1</v>
      </c>
      <c r="J1724" s="1" t="s">
        <v>1</v>
      </c>
      <c r="K1724" s="1" t="s">
        <v>1</v>
      </c>
      <c r="L1724" s="1" t="s">
        <v>1</v>
      </c>
      <c r="M1724" s="1">
        <v>0</v>
      </c>
      <c r="N1724" s="2" t="s">
        <v>1</v>
      </c>
      <c r="O1724" s="2" t="s">
        <v>2</v>
      </c>
      <c r="P1724" s="2" t="s">
        <v>1</v>
      </c>
      <c r="Q1724" s="1">
        <v>736824665.93000007</v>
      </c>
      <c r="R1724" s="1">
        <v>0</v>
      </c>
      <c r="S1724" s="1">
        <v>397943222.35000002</v>
      </c>
      <c r="T1724" s="1">
        <v>0</v>
      </c>
      <c r="U1724" s="2" t="s">
        <v>0</v>
      </c>
      <c r="V1724" s="1">
        <v>0</v>
      </c>
      <c r="W1724" s="1">
        <v>292139175.5</v>
      </c>
      <c r="X1724" s="2" t="s">
        <v>9</v>
      </c>
      <c r="Y1724" s="1">
        <v>46742268.080000006</v>
      </c>
      <c r="Z1724" s="3">
        <v>0</v>
      </c>
      <c r="AA1724" s="3" t="s">
        <v>0</v>
      </c>
      <c r="AB1724" s="3">
        <v>0</v>
      </c>
      <c r="AC1724" s="3">
        <v>0</v>
      </c>
      <c r="AD1724" s="3" t="s">
        <v>0</v>
      </c>
      <c r="AE1724" s="3">
        <v>0</v>
      </c>
      <c r="AF1724" s="4">
        <v>0</v>
      </c>
      <c r="AG1724" s="4" t="s">
        <v>0</v>
      </c>
      <c r="AH1724" s="4">
        <v>0</v>
      </c>
      <c r="AI1724" s="4">
        <v>0</v>
      </c>
      <c r="AJ1724" s="4" t="s">
        <v>0</v>
      </c>
      <c r="AK1724" s="4">
        <v>0</v>
      </c>
      <c r="AL1724" s="4">
        <v>0</v>
      </c>
      <c r="AM1724" s="4" t="s">
        <v>1</v>
      </c>
      <c r="AN1724" s="4" t="s">
        <v>1</v>
      </c>
      <c r="AO1724" s="4" t="s">
        <v>1</v>
      </c>
      <c r="AP1724" s="4" t="s">
        <v>1</v>
      </c>
      <c r="AQ1724" s="4">
        <v>0</v>
      </c>
    </row>
    <row r="1725" spans="1:43" x14ac:dyDescent="0.25">
      <c r="A1725" s="2" t="s">
        <v>769</v>
      </c>
      <c r="B1725" s="47">
        <v>44402</v>
      </c>
      <c r="C1725" s="2" t="s">
        <v>35</v>
      </c>
      <c r="D1725" s="2" t="s">
        <v>38</v>
      </c>
      <c r="E1725" s="2" t="s">
        <v>208</v>
      </c>
      <c r="F1725" s="2" t="s">
        <v>2230</v>
      </c>
      <c r="G1725" s="2" t="s">
        <v>3</v>
      </c>
      <c r="H1725" s="2" t="s">
        <v>4468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2</v>
      </c>
      <c r="P1725" s="2" t="s">
        <v>1</v>
      </c>
      <c r="Q1725" s="1">
        <v>1967441989.2000003</v>
      </c>
      <c r="R1725" s="1">
        <v>0</v>
      </c>
      <c r="S1725" s="1">
        <v>1774330699.2000003</v>
      </c>
      <c r="T1725" s="1">
        <v>0</v>
      </c>
      <c r="U1725" s="2" t="s">
        <v>0</v>
      </c>
      <c r="V1725" s="1">
        <v>0</v>
      </c>
      <c r="W1725" s="1">
        <v>166475250</v>
      </c>
      <c r="X1725" s="2" t="s">
        <v>0</v>
      </c>
      <c r="Y1725" s="1">
        <v>26636040</v>
      </c>
      <c r="Z1725" s="3">
        <v>0</v>
      </c>
      <c r="AA1725" s="3" t="s">
        <v>0</v>
      </c>
      <c r="AB1725" s="3">
        <v>0</v>
      </c>
      <c r="AC1725" s="3">
        <v>0</v>
      </c>
      <c r="AD1725" s="3" t="s">
        <v>0</v>
      </c>
      <c r="AE1725" s="3">
        <v>0</v>
      </c>
      <c r="AF1725" s="4">
        <v>0</v>
      </c>
      <c r="AG1725" s="4" t="s">
        <v>0</v>
      </c>
      <c r="AH1725" s="4">
        <v>0</v>
      </c>
      <c r="AI1725" s="4">
        <v>0</v>
      </c>
      <c r="AJ1725" s="4" t="s">
        <v>0</v>
      </c>
      <c r="AK1725" s="4">
        <v>0</v>
      </c>
      <c r="AL1725" s="4">
        <v>0</v>
      </c>
      <c r="AM1725" s="4" t="s">
        <v>1</v>
      </c>
      <c r="AN1725" s="4" t="s">
        <v>1</v>
      </c>
      <c r="AO1725" s="4" t="s">
        <v>1</v>
      </c>
      <c r="AP1725" s="4" t="s">
        <v>1</v>
      </c>
      <c r="AQ1725" s="4">
        <v>0</v>
      </c>
    </row>
    <row r="1726" spans="1:43" x14ac:dyDescent="0.25">
      <c r="A1726" s="2" t="s">
        <v>770</v>
      </c>
      <c r="B1726" s="47">
        <v>44402</v>
      </c>
      <c r="C1726" s="2" t="s">
        <v>6</v>
      </c>
      <c r="D1726" s="2" t="s">
        <v>38</v>
      </c>
      <c r="E1726" s="2" t="s">
        <v>210</v>
      </c>
      <c r="F1726" s="2" t="s">
        <v>4388</v>
      </c>
      <c r="G1726" s="2" t="s">
        <v>3</v>
      </c>
      <c r="H1726" s="2" t="s">
        <v>4469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2</v>
      </c>
      <c r="P1726" s="2" t="s">
        <v>1</v>
      </c>
      <c r="Q1726" s="1">
        <v>4242515656.9100008</v>
      </c>
      <c r="R1726" s="1">
        <v>0</v>
      </c>
      <c r="S1726" s="1">
        <v>3188604318.5</v>
      </c>
      <c r="T1726" s="1">
        <v>0</v>
      </c>
      <c r="U1726" s="2" t="s">
        <v>0</v>
      </c>
      <c r="V1726" s="1">
        <v>0</v>
      </c>
      <c r="W1726" s="1">
        <v>908544257.25</v>
      </c>
      <c r="X1726" s="2" t="s">
        <v>9</v>
      </c>
      <c r="Y1726" s="1">
        <v>145367081.16</v>
      </c>
      <c r="Z1726" s="3">
        <v>0</v>
      </c>
      <c r="AA1726" s="3" t="s">
        <v>0</v>
      </c>
      <c r="AB1726" s="3">
        <v>0</v>
      </c>
      <c r="AC1726" s="3">
        <v>0</v>
      </c>
      <c r="AD1726" s="3" t="s">
        <v>0</v>
      </c>
      <c r="AE1726" s="3">
        <v>0</v>
      </c>
      <c r="AF1726" s="4">
        <v>0</v>
      </c>
      <c r="AG1726" s="4" t="s">
        <v>0</v>
      </c>
      <c r="AH1726" s="4">
        <v>0</v>
      </c>
      <c r="AI1726" s="4">
        <v>0</v>
      </c>
      <c r="AJ1726" s="4" t="s">
        <v>0</v>
      </c>
      <c r="AK1726" s="4">
        <v>0</v>
      </c>
      <c r="AL1726" s="4">
        <v>0</v>
      </c>
      <c r="AM1726" s="4" t="s">
        <v>1</v>
      </c>
      <c r="AN1726" s="4" t="s">
        <v>1</v>
      </c>
      <c r="AO1726" s="4" t="s">
        <v>1</v>
      </c>
      <c r="AP1726" s="4" t="s">
        <v>1</v>
      </c>
      <c r="AQ1726" s="4">
        <v>0</v>
      </c>
    </row>
    <row r="1727" spans="1:43" x14ac:dyDescent="0.25">
      <c r="A1727" s="2" t="s">
        <v>771</v>
      </c>
      <c r="B1727" s="47">
        <v>44402</v>
      </c>
      <c r="C1727" s="2" t="s">
        <v>27</v>
      </c>
      <c r="D1727" s="2" t="s">
        <v>33</v>
      </c>
      <c r="E1727" s="2" t="s">
        <v>32</v>
      </c>
      <c r="F1727" s="2" t="s">
        <v>4251</v>
      </c>
      <c r="G1727" s="2" t="s">
        <v>13</v>
      </c>
      <c r="H1727" s="2" t="s">
        <v>1</v>
      </c>
      <c r="I1727" s="1" t="s">
        <v>4296</v>
      </c>
      <c r="J1727" s="1" t="s">
        <v>1</v>
      </c>
      <c r="K1727" s="1" t="s">
        <v>4470</v>
      </c>
      <c r="L1727" s="1" t="s">
        <v>4433</v>
      </c>
      <c r="M1727" s="1">
        <v>17601158.25</v>
      </c>
      <c r="N1727" s="2" t="s">
        <v>12</v>
      </c>
      <c r="O1727" s="2" t="s">
        <v>4471</v>
      </c>
      <c r="P1727" s="2" t="s">
        <v>4472</v>
      </c>
      <c r="Q1727" s="1">
        <v>-801009</v>
      </c>
      <c r="R1727" s="1">
        <v>0</v>
      </c>
      <c r="S1727" s="1">
        <v>-801009</v>
      </c>
      <c r="T1727" s="1">
        <v>0</v>
      </c>
      <c r="U1727" s="2" t="s">
        <v>0</v>
      </c>
      <c r="V1727" s="1">
        <v>0</v>
      </c>
      <c r="W1727" s="1">
        <v>0</v>
      </c>
      <c r="X1727" s="2" t="s">
        <v>0</v>
      </c>
      <c r="Y1727" s="1">
        <v>0</v>
      </c>
      <c r="Z1727" s="3">
        <v>0</v>
      </c>
      <c r="AA1727" s="3" t="s">
        <v>0</v>
      </c>
      <c r="AB1727" s="3">
        <v>0</v>
      </c>
      <c r="AC1727" s="3">
        <v>0</v>
      </c>
      <c r="AD1727" s="3" t="s">
        <v>0</v>
      </c>
      <c r="AE1727" s="3">
        <v>0</v>
      </c>
      <c r="AF1727" s="4">
        <v>0</v>
      </c>
      <c r="AG1727" s="4" t="s">
        <v>0</v>
      </c>
      <c r="AH1727" s="4">
        <v>0</v>
      </c>
      <c r="AI1727" s="4">
        <v>0</v>
      </c>
      <c r="AJ1727" s="4" t="s">
        <v>0</v>
      </c>
      <c r="AK1727" s="4">
        <v>0</v>
      </c>
      <c r="AL1727" s="4">
        <v>0</v>
      </c>
      <c r="AM1727" s="4" t="s">
        <v>1</v>
      </c>
      <c r="AN1727" s="4" t="s">
        <v>1</v>
      </c>
      <c r="AO1727" s="4" t="s">
        <v>1</v>
      </c>
      <c r="AP1727" s="4" t="s">
        <v>1</v>
      </c>
      <c r="AQ1727" s="4">
        <v>0</v>
      </c>
    </row>
    <row r="1728" spans="1:43" x14ac:dyDescent="0.25">
      <c r="A1728" s="2" t="s">
        <v>772</v>
      </c>
      <c r="B1728" s="47">
        <v>44402</v>
      </c>
      <c r="C1728" s="2" t="s">
        <v>27</v>
      </c>
      <c r="D1728" s="2" t="s">
        <v>33</v>
      </c>
      <c r="E1728" s="2" t="s">
        <v>32</v>
      </c>
      <c r="F1728" s="2" t="s">
        <v>4255</v>
      </c>
      <c r="G1728" s="2" t="s">
        <v>3</v>
      </c>
      <c r="H1728" s="2" t="s">
        <v>4473</v>
      </c>
      <c r="I1728" s="1" t="s">
        <v>1</v>
      </c>
      <c r="J1728" s="1" t="s">
        <v>1</v>
      </c>
      <c r="K1728" s="1" t="s">
        <v>1</v>
      </c>
      <c r="L1728" s="1" t="s">
        <v>1</v>
      </c>
      <c r="M1728" s="1">
        <v>0</v>
      </c>
      <c r="N1728" s="2" t="s">
        <v>1</v>
      </c>
      <c r="O1728" s="2" t="s">
        <v>2</v>
      </c>
      <c r="P1728" s="2" t="s">
        <v>1</v>
      </c>
      <c r="Q1728" s="1">
        <v>1886850647.3299994</v>
      </c>
      <c r="R1728" s="1">
        <v>0</v>
      </c>
      <c r="S1728" s="1">
        <v>1396002832.7399995</v>
      </c>
      <c r="T1728" s="1">
        <v>0</v>
      </c>
      <c r="U1728" s="2" t="s">
        <v>0</v>
      </c>
      <c r="V1728" s="1">
        <v>0</v>
      </c>
      <c r="W1728" s="1">
        <v>423144667.75</v>
      </c>
      <c r="X1728" s="2" t="s">
        <v>9</v>
      </c>
      <c r="Y1728" s="1">
        <v>67703146.840000004</v>
      </c>
      <c r="Z1728" s="3">
        <v>0</v>
      </c>
      <c r="AA1728" s="3" t="s">
        <v>0</v>
      </c>
      <c r="AB1728" s="3">
        <v>0</v>
      </c>
      <c r="AC1728" s="3">
        <v>0</v>
      </c>
      <c r="AD1728" s="3" t="s">
        <v>0</v>
      </c>
      <c r="AE1728" s="3">
        <v>0</v>
      </c>
      <c r="AF1728" s="4">
        <v>0</v>
      </c>
      <c r="AG1728" s="4" t="s">
        <v>0</v>
      </c>
      <c r="AH1728" s="4">
        <v>0</v>
      </c>
      <c r="AI1728" s="4">
        <v>0</v>
      </c>
      <c r="AJ1728" s="4" t="s">
        <v>0</v>
      </c>
      <c r="AK1728" s="4">
        <v>0</v>
      </c>
      <c r="AL1728" s="4">
        <v>0</v>
      </c>
      <c r="AM1728" s="4" t="s">
        <v>1</v>
      </c>
      <c r="AN1728" s="4" t="s">
        <v>1</v>
      </c>
      <c r="AO1728" s="4" t="s">
        <v>1</v>
      </c>
      <c r="AP1728" s="4" t="s">
        <v>1</v>
      </c>
      <c r="AQ1728" s="4">
        <v>0</v>
      </c>
    </row>
    <row r="1729" spans="1:43" x14ac:dyDescent="0.25">
      <c r="A1729" s="2" t="s">
        <v>773</v>
      </c>
      <c r="B1729" s="47">
        <v>44402</v>
      </c>
      <c r="C1729" s="2" t="s">
        <v>6</v>
      </c>
      <c r="D1729" s="2" t="s">
        <v>33</v>
      </c>
      <c r="E1729" s="2" t="s">
        <v>204</v>
      </c>
      <c r="F1729" s="2" t="s">
        <v>2655</v>
      </c>
      <c r="G1729" s="2" t="s">
        <v>3</v>
      </c>
      <c r="H1729" s="2" t="s">
        <v>4474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935</v>
      </c>
      <c r="P1729" s="2" t="s">
        <v>936</v>
      </c>
      <c r="Q1729" s="1">
        <v>289120624.82999998</v>
      </c>
      <c r="R1729" s="1">
        <v>0</v>
      </c>
      <c r="S1729" s="1">
        <v>179395499.25</v>
      </c>
      <c r="T1729" s="1">
        <v>94590625.5</v>
      </c>
      <c r="U1729" s="2" t="s">
        <v>9</v>
      </c>
      <c r="V1729" s="1">
        <v>15134500.08</v>
      </c>
      <c r="W1729" s="1">
        <v>0</v>
      </c>
      <c r="X1729" s="2" t="s">
        <v>0</v>
      </c>
      <c r="Y1729" s="1">
        <v>0</v>
      </c>
      <c r="Z1729" s="3">
        <v>0</v>
      </c>
      <c r="AA1729" s="3" t="s">
        <v>0</v>
      </c>
      <c r="AB1729" s="3">
        <v>0</v>
      </c>
      <c r="AC1729" s="3">
        <v>0</v>
      </c>
      <c r="AD1729" s="3" t="s">
        <v>0</v>
      </c>
      <c r="AE1729" s="3">
        <v>0</v>
      </c>
      <c r="AF1729" s="4">
        <v>0</v>
      </c>
      <c r="AG1729" s="4" t="s">
        <v>0</v>
      </c>
      <c r="AH1729" s="4">
        <v>0</v>
      </c>
      <c r="AI1729" s="4">
        <v>0</v>
      </c>
      <c r="AJ1729" s="4" t="s">
        <v>0</v>
      </c>
      <c r="AK1729" s="4">
        <v>0</v>
      </c>
      <c r="AL1729" s="4">
        <v>0</v>
      </c>
      <c r="AM1729" s="4" t="s">
        <v>1</v>
      </c>
      <c r="AN1729" s="4" t="s">
        <v>1</v>
      </c>
      <c r="AO1729" s="4" t="s">
        <v>1</v>
      </c>
      <c r="AP1729" s="4" t="s">
        <v>1</v>
      </c>
      <c r="AQ1729" s="4">
        <v>0</v>
      </c>
    </row>
    <row r="1730" spans="1:43" x14ac:dyDescent="0.25">
      <c r="A1730" s="2" t="s">
        <v>774</v>
      </c>
      <c r="B1730" s="47">
        <v>44402</v>
      </c>
      <c r="C1730" s="2" t="s">
        <v>6</v>
      </c>
      <c r="D1730" s="2" t="s">
        <v>33</v>
      </c>
      <c r="E1730" s="2" t="s">
        <v>204</v>
      </c>
      <c r="F1730" s="2" t="s">
        <v>2655</v>
      </c>
      <c r="G1730" s="2" t="s">
        <v>3</v>
      </c>
      <c r="H1730" s="2" t="s">
        <v>4475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2</v>
      </c>
      <c r="P1730" s="2" t="s">
        <v>1</v>
      </c>
      <c r="Q1730" s="1">
        <v>4677061254.6200008</v>
      </c>
      <c r="R1730" s="1">
        <v>0</v>
      </c>
      <c r="S1730" s="1">
        <v>3561978432.71</v>
      </c>
      <c r="T1730" s="1">
        <v>0</v>
      </c>
      <c r="U1730" s="2" t="s">
        <v>0</v>
      </c>
      <c r="V1730" s="1">
        <v>0</v>
      </c>
      <c r="W1730" s="1">
        <v>961278294.75</v>
      </c>
      <c r="X1730" s="2" t="s">
        <v>9</v>
      </c>
      <c r="Y1730" s="1">
        <v>153804527.16</v>
      </c>
      <c r="Z1730" s="3">
        <v>0</v>
      </c>
      <c r="AA1730" s="3" t="s">
        <v>0</v>
      </c>
      <c r="AB1730" s="3">
        <v>0</v>
      </c>
      <c r="AC1730" s="3">
        <v>0</v>
      </c>
      <c r="AD1730" s="3" t="s">
        <v>0</v>
      </c>
      <c r="AE1730" s="3">
        <v>0</v>
      </c>
      <c r="AF1730" s="4">
        <v>0</v>
      </c>
      <c r="AG1730" s="4" t="s">
        <v>0</v>
      </c>
      <c r="AH1730" s="4">
        <v>0</v>
      </c>
      <c r="AI1730" s="4">
        <v>0</v>
      </c>
      <c r="AJ1730" s="4" t="s">
        <v>0</v>
      </c>
      <c r="AK1730" s="4">
        <v>0</v>
      </c>
      <c r="AL1730" s="4">
        <v>0</v>
      </c>
      <c r="AM1730" s="4" t="s">
        <v>1</v>
      </c>
      <c r="AN1730" s="4" t="s">
        <v>1</v>
      </c>
      <c r="AO1730" s="4" t="s">
        <v>1</v>
      </c>
      <c r="AP1730" s="4" t="s">
        <v>1</v>
      </c>
      <c r="AQ1730" s="4">
        <v>0</v>
      </c>
    </row>
    <row r="1731" spans="1:43" x14ac:dyDescent="0.25">
      <c r="A1731" s="2" t="s">
        <v>775</v>
      </c>
      <c r="B1731" s="47">
        <v>44402</v>
      </c>
      <c r="C1731" s="2" t="s">
        <v>6</v>
      </c>
      <c r="D1731" s="2" t="s">
        <v>33</v>
      </c>
      <c r="E1731" s="2" t="s">
        <v>204</v>
      </c>
      <c r="F1731" s="2" t="s">
        <v>2655</v>
      </c>
      <c r="G1731" s="2" t="s">
        <v>3</v>
      </c>
      <c r="H1731" s="2" t="s">
        <v>4476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2</v>
      </c>
      <c r="P1731" s="2" t="s">
        <v>1</v>
      </c>
      <c r="Q1731" s="1">
        <v>473705602.92000002</v>
      </c>
      <c r="R1731" s="1">
        <v>0</v>
      </c>
      <c r="S1731" s="1">
        <v>336027001.5</v>
      </c>
      <c r="T1731" s="1">
        <v>0</v>
      </c>
      <c r="U1731" s="2" t="s">
        <v>0</v>
      </c>
      <c r="V1731" s="1">
        <v>0</v>
      </c>
      <c r="W1731" s="1">
        <v>118688449.5</v>
      </c>
      <c r="X1731" s="2" t="s">
        <v>9</v>
      </c>
      <c r="Y1731" s="1">
        <v>18990151.920000002</v>
      </c>
      <c r="Z1731" s="3">
        <v>0</v>
      </c>
      <c r="AA1731" s="3" t="s">
        <v>0</v>
      </c>
      <c r="AB1731" s="3">
        <v>0</v>
      </c>
      <c r="AC1731" s="3">
        <v>0</v>
      </c>
      <c r="AD1731" s="3" t="s">
        <v>0</v>
      </c>
      <c r="AE1731" s="3">
        <v>0</v>
      </c>
      <c r="AF1731" s="4">
        <v>0</v>
      </c>
      <c r="AG1731" s="4" t="s">
        <v>0</v>
      </c>
      <c r="AH1731" s="4">
        <v>0</v>
      </c>
      <c r="AI1731" s="4">
        <v>0</v>
      </c>
      <c r="AJ1731" s="4" t="s">
        <v>0</v>
      </c>
      <c r="AK1731" s="4">
        <v>0</v>
      </c>
      <c r="AL1731" s="4">
        <v>0</v>
      </c>
      <c r="AM1731" s="4" t="s">
        <v>1</v>
      </c>
      <c r="AN1731" s="4" t="s">
        <v>1</v>
      </c>
      <c r="AO1731" s="4" t="s">
        <v>1</v>
      </c>
      <c r="AP1731" s="4" t="s">
        <v>1</v>
      </c>
      <c r="AQ1731" s="4">
        <v>0</v>
      </c>
    </row>
    <row r="1732" spans="1:43" x14ac:dyDescent="0.25">
      <c r="A1732" s="2" t="s">
        <v>776</v>
      </c>
      <c r="B1732" s="47">
        <v>44402</v>
      </c>
      <c r="C1732" s="2" t="s">
        <v>27</v>
      </c>
      <c r="D1732" s="2" t="s">
        <v>26</v>
      </c>
      <c r="E1732" s="2" t="s">
        <v>251</v>
      </c>
      <c r="F1732" s="2" t="s">
        <v>2975</v>
      </c>
      <c r="G1732" s="2" t="s">
        <v>3</v>
      </c>
      <c r="H1732" s="2" t="s">
        <v>4477</v>
      </c>
      <c r="I1732" s="1" t="s">
        <v>1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2</v>
      </c>
      <c r="P1732" s="2" t="s">
        <v>1</v>
      </c>
      <c r="Q1732" s="1">
        <v>2363887736.1500001</v>
      </c>
      <c r="R1732" s="1">
        <v>0</v>
      </c>
      <c r="S1732" s="1">
        <v>1466019155.1999998</v>
      </c>
      <c r="T1732" s="1">
        <v>0</v>
      </c>
      <c r="U1732" s="2" t="s">
        <v>0</v>
      </c>
      <c r="V1732" s="1">
        <v>0</v>
      </c>
      <c r="W1732" s="1">
        <v>774024638.75</v>
      </c>
      <c r="X1732" s="2" t="s">
        <v>9</v>
      </c>
      <c r="Y1732" s="1">
        <v>123843942.20000002</v>
      </c>
      <c r="Z1732" s="3">
        <v>0</v>
      </c>
      <c r="AA1732" s="3" t="s">
        <v>0</v>
      </c>
      <c r="AB1732" s="3">
        <v>0</v>
      </c>
      <c r="AC1732" s="3">
        <v>0</v>
      </c>
      <c r="AD1732" s="3" t="s">
        <v>0</v>
      </c>
      <c r="AE1732" s="3">
        <v>0</v>
      </c>
      <c r="AF1732" s="4">
        <v>0</v>
      </c>
      <c r="AG1732" s="4" t="s">
        <v>0</v>
      </c>
      <c r="AH1732" s="4">
        <v>0</v>
      </c>
      <c r="AI1732" s="4">
        <v>0</v>
      </c>
      <c r="AJ1732" s="4" t="s">
        <v>0</v>
      </c>
      <c r="AK1732" s="4">
        <v>0</v>
      </c>
      <c r="AL1732" s="4">
        <v>0</v>
      </c>
      <c r="AM1732" s="4" t="s">
        <v>1</v>
      </c>
      <c r="AN1732" s="4" t="s">
        <v>1</v>
      </c>
      <c r="AO1732" s="4" t="s">
        <v>1</v>
      </c>
      <c r="AP1732" s="4" t="s">
        <v>1</v>
      </c>
      <c r="AQ1732" s="4">
        <v>0</v>
      </c>
    </row>
    <row r="1733" spans="1:43" x14ac:dyDescent="0.25">
      <c r="A1733" s="2" t="s">
        <v>777</v>
      </c>
      <c r="B1733" s="47">
        <v>44402</v>
      </c>
      <c r="C1733" s="2" t="s">
        <v>6</v>
      </c>
      <c r="D1733" s="2" t="s">
        <v>26</v>
      </c>
      <c r="E1733" s="2" t="s">
        <v>198</v>
      </c>
      <c r="F1733" s="2" t="s">
        <v>4478</v>
      </c>
      <c r="G1733" s="2" t="s">
        <v>3</v>
      </c>
      <c r="H1733" s="2" t="s">
        <v>4479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1044</v>
      </c>
      <c r="P1733" s="2" t="s">
        <v>1045</v>
      </c>
      <c r="Q1733" s="1">
        <v>222639048.15000001</v>
      </c>
      <c r="R1733" s="1">
        <v>0</v>
      </c>
      <c r="S1733" s="1">
        <v>151716630.75</v>
      </c>
      <c r="T1733" s="1">
        <v>61140015</v>
      </c>
      <c r="U1733" s="2" t="s">
        <v>9</v>
      </c>
      <c r="V1733" s="1">
        <v>9782402.4000000004</v>
      </c>
      <c r="W1733" s="1">
        <v>0</v>
      </c>
      <c r="X1733" s="2" t="s">
        <v>0</v>
      </c>
      <c r="Y1733" s="1">
        <v>0</v>
      </c>
      <c r="Z1733" s="3">
        <v>0</v>
      </c>
      <c r="AA1733" s="3" t="s">
        <v>0</v>
      </c>
      <c r="AB1733" s="3">
        <v>0</v>
      </c>
      <c r="AC1733" s="3">
        <v>0</v>
      </c>
      <c r="AD1733" s="3" t="s">
        <v>0</v>
      </c>
      <c r="AE1733" s="3">
        <v>0</v>
      </c>
      <c r="AF1733" s="4">
        <v>0</v>
      </c>
      <c r="AG1733" s="4" t="s">
        <v>0</v>
      </c>
      <c r="AH1733" s="4">
        <v>0</v>
      </c>
      <c r="AI1733" s="4">
        <v>0</v>
      </c>
      <c r="AJ1733" s="4" t="s">
        <v>0</v>
      </c>
      <c r="AK1733" s="4">
        <v>0</v>
      </c>
      <c r="AL1733" s="4">
        <v>0</v>
      </c>
      <c r="AM1733" s="4" t="s">
        <v>1</v>
      </c>
      <c r="AN1733" s="4" t="s">
        <v>1</v>
      </c>
      <c r="AO1733" s="4" t="s">
        <v>1</v>
      </c>
      <c r="AP1733" s="4" t="s">
        <v>1</v>
      </c>
      <c r="AQ1733" s="4">
        <v>0</v>
      </c>
    </row>
    <row r="1734" spans="1:43" x14ac:dyDescent="0.25">
      <c r="A1734" s="2" t="s">
        <v>778</v>
      </c>
      <c r="B1734" s="47">
        <v>44402</v>
      </c>
      <c r="C1734" s="2" t="s">
        <v>6</v>
      </c>
      <c r="D1734" s="2" t="s">
        <v>26</v>
      </c>
      <c r="E1734" s="2" t="s">
        <v>198</v>
      </c>
      <c r="F1734" s="2" t="s">
        <v>4478</v>
      </c>
      <c r="G1734" s="2" t="s">
        <v>3</v>
      </c>
      <c r="H1734" s="2" t="s">
        <v>4480</v>
      </c>
      <c r="I1734" s="1" t="s">
        <v>1</v>
      </c>
      <c r="J1734" s="1" t="s">
        <v>1</v>
      </c>
      <c r="K1734" s="1" t="s">
        <v>1</v>
      </c>
      <c r="L1734" s="1" t="s">
        <v>1</v>
      </c>
      <c r="M1734" s="1">
        <v>0</v>
      </c>
      <c r="N1734" s="2" t="s">
        <v>1</v>
      </c>
      <c r="O1734" s="2" t="s">
        <v>2</v>
      </c>
      <c r="P1734" s="2" t="s">
        <v>1</v>
      </c>
      <c r="Q1734" s="1">
        <v>3509347225.4299998</v>
      </c>
      <c r="R1734" s="1">
        <v>0</v>
      </c>
      <c r="S1734" s="1">
        <v>2832681436.98</v>
      </c>
      <c r="T1734" s="1">
        <v>0</v>
      </c>
      <c r="U1734" s="2" t="s">
        <v>0</v>
      </c>
      <c r="V1734" s="1">
        <v>0</v>
      </c>
      <c r="W1734" s="1">
        <v>583332576.25</v>
      </c>
      <c r="X1734" s="2" t="s">
        <v>9</v>
      </c>
      <c r="Y1734" s="1">
        <v>93333212.200000018</v>
      </c>
      <c r="Z1734" s="3">
        <v>0</v>
      </c>
      <c r="AA1734" s="3" t="s">
        <v>0</v>
      </c>
      <c r="AB1734" s="3">
        <v>0</v>
      </c>
      <c r="AC1734" s="3">
        <v>0</v>
      </c>
      <c r="AD1734" s="3" t="s">
        <v>0</v>
      </c>
      <c r="AE1734" s="3">
        <v>0</v>
      </c>
      <c r="AF1734" s="4">
        <v>0</v>
      </c>
      <c r="AG1734" s="4" t="s">
        <v>0</v>
      </c>
      <c r="AH1734" s="4">
        <v>0</v>
      </c>
      <c r="AI1734" s="4">
        <v>0</v>
      </c>
      <c r="AJ1734" s="4" t="s">
        <v>0</v>
      </c>
      <c r="AK1734" s="4">
        <v>0</v>
      </c>
      <c r="AL1734" s="4">
        <v>0</v>
      </c>
      <c r="AM1734" s="4" t="s">
        <v>1</v>
      </c>
      <c r="AN1734" s="4" t="s">
        <v>1</v>
      </c>
      <c r="AO1734" s="4" t="s">
        <v>1</v>
      </c>
      <c r="AP1734" s="4" t="s">
        <v>1</v>
      </c>
      <c r="AQ1734" s="4">
        <v>0</v>
      </c>
    </row>
    <row r="1735" spans="1:43" x14ac:dyDescent="0.25">
      <c r="A1735" s="2" t="s">
        <v>779</v>
      </c>
      <c r="B1735" s="47">
        <v>44402</v>
      </c>
      <c r="C1735" s="2" t="s">
        <v>6</v>
      </c>
      <c r="D1735" s="2" t="s">
        <v>26</v>
      </c>
      <c r="E1735" s="2" t="s">
        <v>198</v>
      </c>
      <c r="F1735" s="2" t="s">
        <v>4478</v>
      </c>
      <c r="G1735" s="2" t="s">
        <v>3</v>
      </c>
      <c r="H1735" s="2" t="s">
        <v>4481</v>
      </c>
      <c r="I1735" s="1" t="s">
        <v>1</v>
      </c>
      <c r="J1735" s="1" t="s">
        <v>1</v>
      </c>
      <c r="K1735" s="1" t="s">
        <v>1</v>
      </c>
      <c r="L1735" s="1" t="s">
        <v>1</v>
      </c>
      <c r="M1735" s="1">
        <v>0</v>
      </c>
      <c r="N1735" s="2" t="s">
        <v>1</v>
      </c>
      <c r="O1735" s="2" t="s">
        <v>2</v>
      </c>
      <c r="P1735" s="2" t="s">
        <v>1</v>
      </c>
      <c r="Q1735" s="1">
        <v>2311024626.3899999</v>
      </c>
      <c r="R1735" s="1">
        <v>0</v>
      </c>
      <c r="S1735" s="1">
        <v>1750164443.98</v>
      </c>
      <c r="T1735" s="1">
        <v>0</v>
      </c>
      <c r="U1735" s="2" t="s">
        <v>0</v>
      </c>
      <c r="V1735" s="1">
        <v>0</v>
      </c>
      <c r="W1735" s="1">
        <v>483500157.25</v>
      </c>
      <c r="X1735" s="2" t="s">
        <v>9</v>
      </c>
      <c r="Y1735" s="1">
        <v>77360025.160000011</v>
      </c>
      <c r="Z1735" s="3">
        <v>0</v>
      </c>
      <c r="AA1735" s="3" t="s">
        <v>0</v>
      </c>
      <c r="AB1735" s="3">
        <v>0</v>
      </c>
      <c r="AC1735" s="3">
        <v>0</v>
      </c>
      <c r="AD1735" s="3" t="s">
        <v>0</v>
      </c>
      <c r="AE1735" s="3">
        <v>0</v>
      </c>
      <c r="AF1735" s="4">
        <v>0</v>
      </c>
      <c r="AG1735" s="4" t="s">
        <v>0</v>
      </c>
      <c r="AH1735" s="4">
        <v>0</v>
      </c>
      <c r="AI1735" s="4">
        <v>0</v>
      </c>
      <c r="AJ1735" s="4" t="s">
        <v>0</v>
      </c>
      <c r="AK1735" s="4">
        <v>0</v>
      </c>
      <c r="AL1735" s="4">
        <v>0</v>
      </c>
      <c r="AM1735" s="4" t="s">
        <v>1</v>
      </c>
      <c r="AN1735" s="4" t="s">
        <v>1</v>
      </c>
      <c r="AO1735" s="4" t="s">
        <v>1</v>
      </c>
      <c r="AP1735" s="4" t="s">
        <v>1</v>
      </c>
      <c r="AQ1735" s="4">
        <v>0</v>
      </c>
    </row>
    <row r="1736" spans="1:43" x14ac:dyDescent="0.25">
      <c r="A1736" s="2" t="s">
        <v>780</v>
      </c>
      <c r="B1736" s="47">
        <v>44402</v>
      </c>
      <c r="C1736" s="2" t="s">
        <v>27</v>
      </c>
      <c r="D1736" s="2" t="s">
        <v>24</v>
      </c>
      <c r="E1736" s="2" t="s">
        <v>356</v>
      </c>
      <c r="F1736" s="2" t="s">
        <v>4482</v>
      </c>
      <c r="G1736" s="2" t="s">
        <v>3</v>
      </c>
      <c r="H1736" s="2" t="s">
        <v>4483</v>
      </c>
      <c r="I1736" s="1" t="s">
        <v>1</v>
      </c>
      <c r="J1736" s="1" t="s">
        <v>1</v>
      </c>
      <c r="K1736" s="1" t="s">
        <v>1</v>
      </c>
      <c r="L1736" s="1" t="s">
        <v>1</v>
      </c>
      <c r="M1736" s="1">
        <v>0</v>
      </c>
      <c r="N1736" s="2" t="s">
        <v>1</v>
      </c>
      <c r="O1736" s="2" t="s">
        <v>2</v>
      </c>
      <c r="P1736" s="2" t="s">
        <v>1</v>
      </c>
      <c r="Q1736" s="1">
        <v>1844905248.8399999</v>
      </c>
      <c r="R1736" s="1">
        <v>0</v>
      </c>
      <c r="S1736" s="1">
        <v>1074697324</v>
      </c>
      <c r="T1736" s="1">
        <v>0</v>
      </c>
      <c r="U1736" s="2" t="s">
        <v>0</v>
      </c>
      <c r="V1736" s="1">
        <v>0</v>
      </c>
      <c r="W1736" s="1">
        <v>663972349</v>
      </c>
      <c r="X1736" s="2" t="s">
        <v>9</v>
      </c>
      <c r="Y1736" s="1">
        <v>106235575.84</v>
      </c>
      <c r="Z1736" s="3">
        <v>0</v>
      </c>
      <c r="AA1736" s="3" t="s">
        <v>0</v>
      </c>
      <c r="AB1736" s="3">
        <v>0</v>
      </c>
      <c r="AC1736" s="3">
        <v>0</v>
      </c>
      <c r="AD1736" s="3" t="s">
        <v>0</v>
      </c>
      <c r="AE1736" s="3">
        <v>0</v>
      </c>
      <c r="AF1736" s="4">
        <v>0</v>
      </c>
      <c r="AG1736" s="4" t="s">
        <v>0</v>
      </c>
      <c r="AH1736" s="4">
        <v>0</v>
      </c>
      <c r="AI1736" s="4">
        <v>0</v>
      </c>
      <c r="AJ1736" s="4" t="s">
        <v>0</v>
      </c>
      <c r="AK1736" s="4">
        <v>0</v>
      </c>
      <c r="AL1736" s="4">
        <v>0</v>
      </c>
      <c r="AM1736" s="4" t="s">
        <v>1</v>
      </c>
      <c r="AN1736" s="4" t="s">
        <v>1</v>
      </c>
      <c r="AO1736" s="4" t="s">
        <v>1</v>
      </c>
      <c r="AP1736" s="4" t="s">
        <v>1</v>
      </c>
      <c r="AQ1736" s="4">
        <v>0</v>
      </c>
    </row>
    <row r="1737" spans="1:43" x14ac:dyDescent="0.25">
      <c r="A1737" s="2" t="s">
        <v>781</v>
      </c>
      <c r="B1737" s="47">
        <v>44402</v>
      </c>
      <c r="C1737" s="2" t="s">
        <v>6</v>
      </c>
      <c r="D1737" s="2" t="s">
        <v>24</v>
      </c>
      <c r="E1737" s="2" t="s">
        <v>194</v>
      </c>
      <c r="F1737" s="2" t="s">
        <v>1172</v>
      </c>
      <c r="G1737" s="2" t="s">
        <v>3</v>
      </c>
      <c r="H1737" s="2" t="s">
        <v>4484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2</v>
      </c>
      <c r="P1737" s="2" t="s">
        <v>1</v>
      </c>
      <c r="Q1737" s="1">
        <v>7702226412.9599991</v>
      </c>
      <c r="R1737" s="1">
        <v>0</v>
      </c>
      <c r="S1737" s="1">
        <v>5862268640.5</v>
      </c>
      <c r="T1737" s="1">
        <v>0</v>
      </c>
      <c r="U1737" s="2" t="s">
        <v>0</v>
      </c>
      <c r="V1737" s="1">
        <v>0</v>
      </c>
      <c r="W1737" s="1">
        <v>1586170493.5</v>
      </c>
      <c r="X1737" s="2" t="s">
        <v>9</v>
      </c>
      <c r="Y1737" s="1">
        <v>253787278.95999998</v>
      </c>
      <c r="Z1737" s="3">
        <v>0</v>
      </c>
      <c r="AA1737" s="3" t="s">
        <v>0</v>
      </c>
      <c r="AB1737" s="3">
        <v>0</v>
      </c>
      <c r="AC1737" s="3">
        <v>0</v>
      </c>
      <c r="AD1737" s="3" t="s">
        <v>0</v>
      </c>
      <c r="AE1737" s="3">
        <v>0</v>
      </c>
      <c r="AF1737" s="4">
        <v>0</v>
      </c>
      <c r="AG1737" s="4" t="s">
        <v>0</v>
      </c>
      <c r="AH1737" s="4">
        <v>0</v>
      </c>
      <c r="AI1737" s="4">
        <v>0</v>
      </c>
      <c r="AJ1737" s="4" t="s">
        <v>0</v>
      </c>
      <c r="AK1737" s="4">
        <v>0</v>
      </c>
      <c r="AL1737" s="4">
        <v>0</v>
      </c>
      <c r="AM1737" s="4" t="s">
        <v>1</v>
      </c>
      <c r="AN1737" s="4" t="s">
        <v>1</v>
      </c>
      <c r="AO1737" s="4" t="s">
        <v>1</v>
      </c>
      <c r="AP1737" s="4" t="s">
        <v>1</v>
      </c>
      <c r="AQ1737" s="4">
        <v>0</v>
      </c>
    </row>
    <row r="1738" spans="1:43" x14ac:dyDescent="0.25">
      <c r="A1738" s="2" t="s">
        <v>782</v>
      </c>
      <c r="B1738" s="47">
        <v>44402</v>
      </c>
      <c r="C1738" s="2" t="s">
        <v>6</v>
      </c>
      <c r="D1738" s="2" t="s">
        <v>22</v>
      </c>
      <c r="E1738" s="2" t="s">
        <v>192</v>
      </c>
      <c r="F1738" s="2" t="s">
        <v>983</v>
      </c>
      <c r="G1738" s="2" t="s">
        <v>3</v>
      </c>
      <c r="H1738" s="2" t="s">
        <v>4485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4486</v>
      </c>
      <c r="P1738" s="2" t="s">
        <v>4487</v>
      </c>
      <c r="Q1738" s="1">
        <v>204681573</v>
      </c>
      <c r="R1738" s="1">
        <v>0</v>
      </c>
      <c r="S1738" s="1">
        <v>141653205</v>
      </c>
      <c r="T1738" s="1">
        <v>54334800</v>
      </c>
      <c r="U1738" s="2" t="s">
        <v>9</v>
      </c>
      <c r="V1738" s="1">
        <v>8693568</v>
      </c>
      <c r="W1738" s="1">
        <v>0</v>
      </c>
      <c r="X1738" s="2" t="s">
        <v>0</v>
      </c>
      <c r="Y1738" s="1">
        <v>0</v>
      </c>
      <c r="Z1738" s="3">
        <v>0</v>
      </c>
      <c r="AA1738" s="3" t="s">
        <v>0</v>
      </c>
      <c r="AB1738" s="3">
        <v>0</v>
      </c>
      <c r="AC1738" s="3">
        <v>0</v>
      </c>
      <c r="AD1738" s="3" t="s">
        <v>0</v>
      </c>
      <c r="AE1738" s="3">
        <v>0</v>
      </c>
      <c r="AF1738" s="4">
        <v>0</v>
      </c>
      <c r="AG1738" s="4" t="s">
        <v>0</v>
      </c>
      <c r="AH1738" s="4">
        <v>0</v>
      </c>
      <c r="AI1738" s="4">
        <v>0</v>
      </c>
      <c r="AJ1738" s="4" t="s">
        <v>0</v>
      </c>
      <c r="AK1738" s="4">
        <v>0</v>
      </c>
      <c r="AL1738" s="4">
        <v>0</v>
      </c>
      <c r="AM1738" s="4" t="s">
        <v>1</v>
      </c>
      <c r="AN1738" s="4" t="s">
        <v>1</v>
      </c>
      <c r="AO1738" s="4" t="s">
        <v>1</v>
      </c>
      <c r="AP1738" s="4" t="s">
        <v>1</v>
      </c>
      <c r="AQ1738" s="4">
        <v>0</v>
      </c>
    </row>
    <row r="1739" spans="1:43" x14ac:dyDescent="0.25">
      <c r="A1739" s="2" t="s">
        <v>783</v>
      </c>
      <c r="B1739" s="47">
        <v>44402</v>
      </c>
      <c r="C1739" s="2" t="s">
        <v>6</v>
      </c>
      <c r="D1739" s="2" t="s">
        <v>22</v>
      </c>
      <c r="E1739" s="2" t="s">
        <v>192</v>
      </c>
      <c r="F1739" s="2" t="s">
        <v>983</v>
      </c>
      <c r="G1739" s="2" t="s">
        <v>3</v>
      </c>
      <c r="H1739" s="2" t="s">
        <v>4488</v>
      </c>
      <c r="I1739" s="1" t="s">
        <v>1</v>
      </c>
      <c r="J1739" s="1" t="s">
        <v>1</v>
      </c>
      <c r="K1739" s="1" t="s">
        <v>1</v>
      </c>
      <c r="L1739" s="1" t="s">
        <v>1</v>
      </c>
      <c r="M1739" s="1">
        <v>0</v>
      </c>
      <c r="N1739" s="2" t="s">
        <v>1</v>
      </c>
      <c r="O1739" s="2" t="s">
        <v>2917</v>
      </c>
      <c r="P1739" s="2" t="s">
        <v>2918</v>
      </c>
      <c r="Q1739" s="1">
        <v>14742000</v>
      </c>
      <c r="R1739" s="1">
        <v>0</v>
      </c>
      <c r="S1739" s="1">
        <v>14742000</v>
      </c>
      <c r="T1739" s="1">
        <v>0</v>
      </c>
      <c r="U1739" s="2" t="s">
        <v>0</v>
      </c>
      <c r="V1739" s="1">
        <v>0</v>
      </c>
      <c r="W1739" s="1">
        <v>0</v>
      </c>
      <c r="X1739" s="2" t="s">
        <v>0</v>
      </c>
      <c r="Y1739" s="1">
        <v>0</v>
      </c>
      <c r="Z1739" s="3">
        <v>0</v>
      </c>
      <c r="AA1739" s="3" t="s">
        <v>0</v>
      </c>
      <c r="AB1739" s="3">
        <v>0</v>
      </c>
      <c r="AC1739" s="3">
        <v>0</v>
      </c>
      <c r="AD1739" s="3" t="s">
        <v>0</v>
      </c>
      <c r="AE1739" s="3">
        <v>0</v>
      </c>
      <c r="AF1739" s="4">
        <v>0</v>
      </c>
      <c r="AG1739" s="4" t="s">
        <v>0</v>
      </c>
      <c r="AH1739" s="4">
        <v>0</v>
      </c>
      <c r="AI1739" s="4">
        <v>0</v>
      </c>
      <c r="AJ1739" s="4" t="s">
        <v>0</v>
      </c>
      <c r="AK1739" s="4">
        <v>0</v>
      </c>
      <c r="AL1739" s="4">
        <v>0</v>
      </c>
      <c r="AM1739" s="4" t="s">
        <v>1</v>
      </c>
      <c r="AN1739" s="4" t="s">
        <v>1</v>
      </c>
      <c r="AO1739" s="4" t="s">
        <v>1</v>
      </c>
      <c r="AP1739" s="4" t="s">
        <v>1</v>
      </c>
      <c r="AQ1739" s="4">
        <v>0</v>
      </c>
    </row>
    <row r="1740" spans="1:43" x14ac:dyDescent="0.25">
      <c r="A1740" s="2" t="s">
        <v>784</v>
      </c>
      <c r="B1740" s="47">
        <v>44402</v>
      </c>
      <c r="C1740" s="2" t="s">
        <v>6</v>
      </c>
      <c r="D1740" s="2" t="s">
        <v>22</v>
      </c>
      <c r="E1740" s="2" t="s">
        <v>192</v>
      </c>
      <c r="F1740" s="2" t="s">
        <v>983</v>
      </c>
      <c r="G1740" s="2" t="s">
        <v>3</v>
      </c>
      <c r="H1740" s="2" t="s">
        <v>4489</v>
      </c>
      <c r="I1740" s="1" t="s">
        <v>1</v>
      </c>
      <c r="J1740" s="1" t="s">
        <v>1</v>
      </c>
      <c r="K1740" s="1" t="s">
        <v>1</v>
      </c>
      <c r="L1740" s="1" t="s">
        <v>1</v>
      </c>
      <c r="M1740" s="1">
        <v>0</v>
      </c>
      <c r="N1740" s="2" t="s">
        <v>1</v>
      </c>
      <c r="O1740" s="2" t="s">
        <v>1058</v>
      </c>
      <c r="P1740" s="2" t="s">
        <v>1059</v>
      </c>
      <c r="Q1740" s="1">
        <v>34946559</v>
      </c>
      <c r="R1740" s="1">
        <v>0</v>
      </c>
      <c r="S1740" s="1">
        <v>12922335</v>
      </c>
      <c r="T1740" s="1">
        <v>18986400</v>
      </c>
      <c r="U1740" s="2" t="s">
        <v>9</v>
      </c>
      <c r="V1740" s="1">
        <v>3037824</v>
      </c>
      <c r="W1740" s="1">
        <v>0</v>
      </c>
      <c r="X1740" s="2" t="s">
        <v>0</v>
      </c>
      <c r="Y1740" s="1">
        <v>0</v>
      </c>
      <c r="Z1740" s="3">
        <v>0</v>
      </c>
      <c r="AA1740" s="3" t="s">
        <v>0</v>
      </c>
      <c r="AB1740" s="3">
        <v>0</v>
      </c>
      <c r="AC1740" s="3">
        <v>0</v>
      </c>
      <c r="AD1740" s="3" t="s">
        <v>0</v>
      </c>
      <c r="AE1740" s="3">
        <v>0</v>
      </c>
      <c r="AF1740" s="4">
        <v>0</v>
      </c>
      <c r="AG1740" s="4" t="s">
        <v>0</v>
      </c>
      <c r="AH1740" s="4">
        <v>0</v>
      </c>
      <c r="AI1740" s="4">
        <v>0</v>
      </c>
      <c r="AJ1740" s="4" t="s">
        <v>0</v>
      </c>
      <c r="AK1740" s="4">
        <v>0</v>
      </c>
      <c r="AL1740" s="4">
        <v>0</v>
      </c>
      <c r="AM1740" s="4" t="s">
        <v>1</v>
      </c>
      <c r="AN1740" s="4" t="s">
        <v>1</v>
      </c>
      <c r="AO1740" s="4" t="s">
        <v>1</v>
      </c>
      <c r="AP1740" s="4" t="s">
        <v>1</v>
      </c>
      <c r="AQ1740" s="4">
        <v>0</v>
      </c>
    </row>
    <row r="1741" spans="1:43" x14ac:dyDescent="0.25">
      <c r="A1741" s="2" t="s">
        <v>785</v>
      </c>
      <c r="B1741" s="47">
        <v>44402</v>
      </c>
      <c r="C1741" s="2" t="s">
        <v>6</v>
      </c>
      <c r="D1741" s="2" t="s">
        <v>22</v>
      </c>
      <c r="E1741" s="2" t="s">
        <v>192</v>
      </c>
      <c r="F1741" s="2" t="s">
        <v>983</v>
      </c>
      <c r="G1741" s="2" t="s">
        <v>3</v>
      </c>
      <c r="H1741" s="2" t="s">
        <v>4490</v>
      </c>
      <c r="I1741" s="1" t="s">
        <v>1</v>
      </c>
      <c r="J1741" s="1" t="s">
        <v>1</v>
      </c>
      <c r="K1741" s="1" t="s">
        <v>1</v>
      </c>
      <c r="L1741" s="1" t="s">
        <v>1</v>
      </c>
      <c r="M1741" s="1">
        <v>0</v>
      </c>
      <c r="N1741" s="2" t="s">
        <v>1</v>
      </c>
      <c r="O1741" s="2" t="s">
        <v>2</v>
      </c>
      <c r="P1741" s="2" t="s">
        <v>1</v>
      </c>
      <c r="Q1741" s="1">
        <v>1041809889.64</v>
      </c>
      <c r="R1741" s="1">
        <v>0</v>
      </c>
      <c r="S1741" s="1">
        <v>773465156.5</v>
      </c>
      <c r="T1741" s="1">
        <v>0</v>
      </c>
      <c r="U1741" s="2" t="s">
        <v>0</v>
      </c>
      <c r="V1741" s="1">
        <v>0</v>
      </c>
      <c r="W1741" s="1">
        <v>231331666.5</v>
      </c>
      <c r="X1741" s="2" t="s">
        <v>9</v>
      </c>
      <c r="Y1741" s="1">
        <v>37013066.640000001</v>
      </c>
      <c r="Z1741" s="3">
        <v>0</v>
      </c>
      <c r="AA1741" s="3" t="s">
        <v>0</v>
      </c>
      <c r="AB1741" s="3">
        <v>0</v>
      </c>
      <c r="AC1741" s="3">
        <v>0</v>
      </c>
      <c r="AD1741" s="3" t="s">
        <v>0</v>
      </c>
      <c r="AE1741" s="3">
        <v>0</v>
      </c>
      <c r="AF1741" s="4">
        <v>0</v>
      </c>
      <c r="AG1741" s="4" t="s">
        <v>0</v>
      </c>
      <c r="AH1741" s="4">
        <v>0</v>
      </c>
      <c r="AI1741" s="4">
        <v>0</v>
      </c>
      <c r="AJ1741" s="4" t="s">
        <v>0</v>
      </c>
      <c r="AK1741" s="4">
        <v>0</v>
      </c>
      <c r="AL1741" s="4">
        <v>0</v>
      </c>
      <c r="AM1741" s="4" t="s">
        <v>1</v>
      </c>
      <c r="AN1741" s="4" t="s">
        <v>1</v>
      </c>
      <c r="AO1741" s="4" t="s">
        <v>1</v>
      </c>
      <c r="AP1741" s="4" t="s">
        <v>1</v>
      </c>
      <c r="AQ1741" s="4">
        <v>0</v>
      </c>
    </row>
    <row r="1742" spans="1:43" x14ac:dyDescent="0.25">
      <c r="A1742" s="2" t="s">
        <v>786</v>
      </c>
      <c r="B1742" s="46">
        <v>44402</v>
      </c>
      <c r="C1742" s="2" t="s">
        <v>6</v>
      </c>
      <c r="D1742" s="2" t="s">
        <v>22</v>
      </c>
      <c r="E1742" s="2" t="s">
        <v>192</v>
      </c>
      <c r="F1742" s="59" t="s">
        <v>983</v>
      </c>
      <c r="G1742" s="2" t="s">
        <v>3</v>
      </c>
      <c r="H1742" s="2" t="s">
        <v>4491</v>
      </c>
      <c r="I1742" s="1" t="s">
        <v>1</v>
      </c>
      <c r="J1742" s="1" t="s">
        <v>1</v>
      </c>
      <c r="K1742" s="1" t="s">
        <v>1</v>
      </c>
      <c r="L1742" s="1" t="s">
        <v>1</v>
      </c>
      <c r="M1742" s="1">
        <v>0</v>
      </c>
      <c r="N1742" s="2" t="s">
        <v>1</v>
      </c>
      <c r="O1742" s="2" t="s">
        <v>2</v>
      </c>
      <c r="P1742" s="2" t="s">
        <v>1</v>
      </c>
      <c r="Q1742" s="1">
        <v>1640739576.1500001</v>
      </c>
      <c r="R1742" s="1">
        <v>0</v>
      </c>
      <c r="S1742" s="1">
        <v>1459165164.75</v>
      </c>
      <c r="T1742" s="1">
        <v>0</v>
      </c>
      <c r="U1742" s="2" t="s">
        <v>0</v>
      </c>
      <c r="V1742" s="1">
        <v>0</v>
      </c>
      <c r="W1742" s="1">
        <v>156529665</v>
      </c>
      <c r="X1742" s="2" t="s">
        <v>9</v>
      </c>
      <c r="Y1742" s="1">
        <v>25044746.399999999</v>
      </c>
      <c r="Z1742" s="3">
        <v>0</v>
      </c>
      <c r="AA1742" s="3" t="s">
        <v>0</v>
      </c>
      <c r="AB1742" s="3">
        <v>0</v>
      </c>
      <c r="AC1742" s="3">
        <v>0</v>
      </c>
      <c r="AD1742" s="3" t="s">
        <v>0</v>
      </c>
      <c r="AE1742" s="3">
        <v>0</v>
      </c>
      <c r="AF1742" s="4">
        <v>0</v>
      </c>
      <c r="AG1742" s="4" t="s">
        <v>0</v>
      </c>
      <c r="AH1742" s="4">
        <v>0</v>
      </c>
      <c r="AI1742" s="4">
        <v>0</v>
      </c>
      <c r="AJ1742" s="4" t="s">
        <v>0</v>
      </c>
      <c r="AK1742" s="4">
        <v>0</v>
      </c>
      <c r="AL1742" s="4">
        <v>0</v>
      </c>
      <c r="AM1742" s="4" t="s">
        <v>1</v>
      </c>
      <c r="AN1742" s="4" t="s">
        <v>1</v>
      </c>
      <c r="AO1742" s="4" t="s">
        <v>1</v>
      </c>
      <c r="AP1742" s="4" t="s">
        <v>1</v>
      </c>
      <c r="AQ1742" s="4">
        <v>0</v>
      </c>
    </row>
    <row r="1743" spans="1:43" x14ac:dyDescent="0.25">
      <c r="A1743" s="2" t="s">
        <v>787</v>
      </c>
      <c r="B1743" s="47">
        <v>44402</v>
      </c>
      <c r="C1743" s="2" t="s">
        <v>6</v>
      </c>
      <c r="D1743" s="2" t="s">
        <v>22</v>
      </c>
      <c r="E1743" s="2" t="s">
        <v>192</v>
      </c>
      <c r="F1743" s="2" t="s">
        <v>983</v>
      </c>
      <c r="G1743" s="2" t="s">
        <v>3</v>
      </c>
      <c r="H1743" s="2" t="s">
        <v>4492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 t="s">
        <v>1</v>
      </c>
      <c r="Q1743" s="1">
        <v>2923799541.8299999</v>
      </c>
      <c r="R1743" s="1">
        <v>0</v>
      </c>
      <c r="S1743" s="1">
        <v>2150876548.25</v>
      </c>
      <c r="T1743" s="1">
        <v>0</v>
      </c>
      <c r="U1743" s="2" t="s">
        <v>0</v>
      </c>
      <c r="V1743" s="1">
        <v>0</v>
      </c>
      <c r="W1743" s="1">
        <v>666312925.5</v>
      </c>
      <c r="X1743" s="2" t="s">
        <v>9</v>
      </c>
      <c r="Y1743" s="1">
        <v>106610068.08</v>
      </c>
      <c r="Z1743" s="3">
        <v>0</v>
      </c>
      <c r="AA1743" s="3" t="s">
        <v>0</v>
      </c>
      <c r="AB1743" s="3">
        <v>0</v>
      </c>
      <c r="AC1743" s="3">
        <v>0</v>
      </c>
      <c r="AD1743" s="3" t="s">
        <v>0</v>
      </c>
      <c r="AE1743" s="3">
        <v>0</v>
      </c>
      <c r="AF1743" s="4">
        <v>0</v>
      </c>
      <c r="AG1743" s="4" t="s">
        <v>0</v>
      </c>
      <c r="AH1743" s="4">
        <v>0</v>
      </c>
      <c r="AI1743" s="4">
        <v>0</v>
      </c>
      <c r="AJ1743" s="4" t="s">
        <v>0</v>
      </c>
      <c r="AK1743" s="4">
        <v>0</v>
      </c>
      <c r="AL1743" s="4">
        <v>0</v>
      </c>
      <c r="AM1743" s="4" t="s">
        <v>1</v>
      </c>
      <c r="AN1743" s="4" t="s">
        <v>1</v>
      </c>
      <c r="AO1743" s="4" t="s">
        <v>1</v>
      </c>
      <c r="AP1743" s="4" t="s">
        <v>1</v>
      </c>
      <c r="AQ1743" s="4">
        <v>0</v>
      </c>
    </row>
    <row r="1744" spans="1:43" x14ac:dyDescent="0.25">
      <c r="A1744" s="2" t="s">
        <v>788</v>
      </c>
      <c r="B1744" s="47">
        <v>44402</v>
      </c>
      <c r="C1744" s="2" t="s">
        <v>6</v>
      </c>
      <c r="D1744" s="2" t="s">
        <v>22</v>
      </c>
      <c r="E1744" s="2" t="s">
        <v>192</v>
      </c>
      <c r="F1744" s="2" t="s">
        <v>983</v>
      </c>
      <c r="G1744" s="2" t="s">
        <v>3</v>
      </c>
      <c r="H1744" s="2" t="s">
        <v>4493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2</v>
      </c>
      <c r="P1744" s="2" t="s">
        <v>1</v>
      </c>
      <c r="Q1744" s="1">
        <v>273715915.75</v>
      </c>
      <c r="R1744" s="1">
        <v>0</v>
      </c>
      <c r="S1744" s="1">
        <v>250202425.75</v>
      </c>
      <c r="T1744" s="1">
        <v>0</v>
      </c>
      <c r="U1744" s="2" t="s">
        <v>0</v>
      </c>
      <c r="V1744" s="1">
        <v>0</v>
      </c>
      <c r="W1744" s="1">
        <v>20270250</v>
      </c>
      <c r="X1744" s="2" t="s">
        <v>9</v>
      </c>
      <c r="Y1744" s="1">
        <v>3243240</v>
      </c>
      <c r="Z1744" s="3">
        <v>0</v>
      </c>
      <c r="AA1744" s="3" t="s">
        <v>0</v>
      </c>
      <c r="AB1744" s="3">
        <v>0</v>
      </c>
      <c r="AC1744" s="3">
        <v>0</v>
      </c>
      <c r="AD1744" s="3" t="s">
        <v>0</v>
      </c>
      <c r="AE1744" s="3">
        <v>0</v>
      </c>
      <c r="AF1744" s="4">
        <v>0</v>
      </c>
      <c r="AG1744" s="4" t="s">
        <v>0</v>
      </c>
      <c r="AH1744" s="4">
        <v>0</v>
      </c>
      <c r="AI1744" s="4">
        <v>0</v>
      </c>
      <c r="AJ1744" s="4" t="s">
        <v>0</v>
      </c>
      <c r="AK1744" s="4">
        <v>0</v>
      </c>
      <c r="AL1744" s="4">
        <v>0</v>
      </c>
      <c r="AM1744" s="4" t="s">
        <v>1</v>
      </c>
      <c r="AN1744" s="4" t="s">
        <v>1</v>
      </c>
      <c r="AO1744" s="4" t="s">
        <v>1</v>
      </c>
      <c r="AP1744" s="4" t="s">
        <v>1</v>
      </c>
      <c r="AQ1744" s="4">
        <v>0</v>
      </c>
    </row>
    <row r="1745" spans="1:43" x14ac:dyDescent="0.25">
      <c r="A1745" s="2" t="s">
        <v>789</v>
      </c>
      <c r="B1745" s="47">
        <v>44402</v>
      </c>
      <c r="C1745" s="2" t="s">
        <v>27</v>
      </c>
      <c r="D1745" s="2" t="s">
        <v>901</v>
      </c>
      <c r="E1745" s="2" t="s">
        <v>905</v>
      </c>
      <c r="F1745" s="2" t="s">
        <v>4494</v>
      </c>
      <c r="G1745" s="2" t="s">
        <v>3</v>
      </c>
      <c r="H1745" s="2" t="s">
        <v>4495</v>
      </c>
      <c r="I1745" s="1" t="s">
        <v>1</v>
      </c>
      <c r="J1745" s="1" t="s">
        <v>1</v>
      </c>
      <c r="K1745" s="1" t="s">
        <v>1</v>
      </c>
      <c r="L1745" s="1" t="s">
        <v>1</v>
      </c>
      <c r="M1745" s="1">
        <v>0</v>
      </c>
      <c r="N1745" s="2" t="s">
        <v>1</v>
      </c>
      <c r="O1745" s="2" t="s">
        <v>2</v>
      </c>
      <c r="P1745" s="2" t="s">
        <v>1</v>
      </c>
      <c r="Q1745" s="1">
        <v>263990664</v>
      </c>
      <c r="R1745" s="1">
        <v>0</v>
      </c>
      <c r="S1745" s="1">
        <v>31590000</v>
      </c>
      <c r="T1745" s="1">
        <v>0</v>
      </c>
      <c r="U1745" s="2" t="s">
        <v>0</v>
      </c>
      <c r="V1745" s="1">
        <v>0</v>
      </c>
      <c r="W1745" s="1">
        <v>200345400</v>
      </c>
      <c r="X1745" s="2" t="s">
        <v>9</v>
      </c>
      <c r="Y1745" s="1">
        <v>32055264</v>
      </c>
      <c r="Z1745" s="3">
        <v>0</v>
      </c>
      <c r="AA1745" s="3" t="s">
        <v>0</v>
      </c>
      <c r="AB1745" s="3">
        <v>0</v>
      </c>
      <c r="AC1745" s="3">
        <v>0</v>
      </c>
      <c r="AD1745" s="3" t="s">
        <v>0</v>
      </c>
      <c r="AE1745" s="3">
        <v>0</v>
      </c>
      <c r="AF1745" s="4">
        <v>0</v>
      </c>
      <c r="AG1745" s="4" t="s">
        <v>0</v>
      </c>
      <c r="AH1745" s="4">
        <v>0</v>
      </c>
      <c r="AI1745" s="4">
        <v>0</v>
      </c>
      <c r="AJ1745" s="4" t="s">
        <v>0</v>
      </c>
      <c r="AK1745" s="4">
        <v>0</v>
      </c>
      <c r="AL1745" s="4">
        <v>0</v>
      </c>
      <c r="AM1745" s="4" t="s">
        <v>1</v>
      </c>
      <c r="AN1745" s="4" t="s">
        <v>1</v>
      </c>
      <c r="AO1745" s="4" t="s">
        <v>1</v>
      </c>
      <c r="AP1745" s="4" t="s">
        <v>1</v>
      </c>
      <c r="AQ1745" s="4">
        <v>0</v>
      </c>
    </row>
    <row r="1746" spans="1:43" x14ac:dyDescent="0.25">
      <c r="A1746" s="2" t="s">
        <v>790</v>
      </c>
      <c r="B1746" s="47">
        <v>44402</v>
      </c>
      <c r="C1746" s="2" t="s">
        <v>6</v>
      </c>
      <c r="D1746" s="2" t="s">
        <v>901</v>
      </c>
      <c r="E1746" s="2" t="s">
        <v>902</v>
      </c>
      <c r="F1746" s="2" t="s">
        <v>938</v>
      </c>
      <c r="G1746" s="2" t="s">
        <v>3</v>
      </c>
      <c r="H1746" s="2" t="s">
        <v>4496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2</v>
      </c>
      <c r="P1746" s="2" t="s">
        <v>1</v>
      </c>
      <c r="Q1746" s="1">
        <v>4518086978.3699989</v>
      </c>
      <c r="R1746" s="1">
        <v>0</v>
      </c>
      <c r="S1746" s="1">
        <v>3471050108.2299995</v>
      </c>
      <c r="T1746" s="1">
        <v>0</v>
      </c>
      <c r="U1746" s="2" t="s">
        <v>0</v>
      </c>
      <c r="V1746" s="1">
        <v>0</v>
      </c>
      <c r="W1746" s="1">
        <v>902617991.5</v>
      </c>
      <c r="X1746" s="2" t="s">
        <v>0</v>
      </c>
      <c r="Y1746" s="1">
        <v>144418878.64000002</v>
      </c>
      <c r="Z1746" s="3">
        <v>0</v>
      </c>
      <c r="AA1746" s="3" t="s">
        <v>0</v>
      </c>
      <c r="AB1746" s="3">
        <v>0</v>
      </c>
      <c r="AC1746" s="3">
        <v>0</v>
      </c>
      <c r="AD1746" s="3" t="s">
        <v>0</v>
      </c>
      <c r="AE1746" s="3">
        <v>0</v>
      </c>
      <c r="AF1746" s="4">
        <v>0</v>
      </c>
      <c r="AG1746" s="4" t="s">
        <v>0</v>
      </c>
      <c r="AH1746" s="4">
        <v>0</v>
      </c>
      <c r="AI1746" s="4">
        <v>0</v>
      </c>
      <c r="AJ1746" s="4" t="s">
        <v>0</v>
      </c>
      <c r="AK1746" s="4">
        <v>0</v>
      </c>
      <c r="AL1746" s="4">
        <v>0</v>
      </c>
      <c r="AM1746" s="4" t="s">
        <v>1</v>
      </c>
      <c r="AN1746" s="4" t="s">
        <v>1</v>
      </c>
      <c r="AO1746" s="4" t="s">
        <v>1</v>
      </c>
      <c r="AP1746" s="4" t="s">
        <v>1</v>
      </c>
      <c r="AQ1746" s="4">
        <v>0</v>
      </c>
    </row>
    <row r="1747" spans="1:43" x14ac:dyDescent="0.25">
      <c r="A1747" s="2" t="s">
        <v>791</v>
      </c>
      <c r="B1747" s="47">
        <v>44402</v>
      </c>
      <c r="C1747" s="2" t="s">
        <v>6</v>
      </c>
      <c r="D1747" s="2" t="s">
        <v>19</v>
      </c>
      <c r="E1747" s="2" t="s">
        <v>185</v>
      </c>
      <c r="F1747" s="2" t="s">
        <v>1198</v>
      </c>
      <c r="G1747" s="2" t="s">
        <v>3</v>
      </c>
      <c r="H1747" s="2" t="s">
        <v>4497</v>
      </c>
      <c r="I1747" s="1" t="s">
        <v>1</v>
      </c>
      <c r="J1747" s="1" t="s">
        <v>1</v>
      </c>
      <c r="K1747" s="1" t="s">
        <v>1</v>
      </c>
      <c r="L1747" s="1" t="s">
        <v>1</v>
      </c>
      <c r="M1747" s="1">
        <v>0</v>
      </c>
      <c r="N1747" s="2" t="s">
        <v>1</v>
      </c>
      <c r="O1747" s="2" t="s">
        <v>1446</v>
      </c>
      <c r="P1747" s="2" t="s">
        <v>1447</v>
      </c>
      <c r="Q1747" s="1">
        <v>57706830</v>
      </c>
      <c r="R1747" s="1">
        <v>0</v>
      </c>
      <c r="S1747" s="1">
        <v>57706830</v>
      </c>
      <c r="T1747" s="1">
        <v>0</v>
      </c>
      <c r="U1747" s="2" t="s">
        <v>0</v>
      </c>
      <c r="V1747" s="1">
        <v>0</v>
      </c>
      <c r="W1747" s="1">
        <v>0</v>
      </c>
      <c r="X1747" s="2" t="s">
        <v>0</v>
      </c>
      <c r="Y1747" s="1">
        <v>0</v>
      </c>
      <c r="Z1747" s="3">
        <v>0</v>
      </c>
      <c r="AA1747" s="3" t="s">
        <v>0</v>
      </c>
      <c r="AB1747" s="3">
        <v>0</v>
      </c>
      <c r="AC1747" s="3">
        <v>0</v>
      </c>
      <c r="AD1747" s="3" t="s">
        <v>0</v>
      </c>
      <c r="AE1747" s="3">
        <v>0</v>
      </c>
      <c r="AF1747" s="4">
        <v>0</v>
      </c>
      <c r="AG1747" s="4" t="s">
        <v>0</v>
      </c>
      <c r="AH1747" s="4">
        <v>0</v>
      </c>
      <c r="AI1747" s="4">
        <v>0</v>
      </c>
      <c r="AJ1747" s="4" t="s">
        <v>0</v>
      </c>
      <c r="AK1747" s="4">
        <v>0</v>
      </c>
      <c r="AL1747" s="4">
        <v>0</v>
      </c>
      <c r="AM1747" s="4" t="s">
        <v>1</v>
      </c>
      <c r="AN1747" s="4" t="s">
        <v>1</v>
      </c>
      <c r="AO1747" s="4" t="s">
        <v>1</v>
      </c>
      <c r="AP1747" s="4" t="s">
        <v>1</v>
      </c>
      <c r="AQ1747" s="4">
        <v>0</v>
      </c>
    </row>
    <row r="1748" spans="1:43" x14ac:dyDescent="0.25">
      <c r="A1748" s="2" t="s">
        <v>792</v>
      </c>
      <c r="B1748" s="47">
        <v>44402</v>
      </c>
      <c r="C1748" s="2" t="s">
        <v>6</v>
      </c>
      <c r="D1748" s="2" t="s">
        <v>19</v>
      </c>
      <c r="E1748" s="2" t="s">
        <v>185</v>
      </c>
      <c r="F1748" s="2" t="s">
        <v>1198</v>
      </c>
      <c r="G1748" s="2" t="s">
        <v>3</v>
      </c>
      <c r="H1748" s="2" t="s">
        <v>4498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4499</v>
      </c>
      <c r="P1748" s="2" t="s">
        <v>4500</v>
      </c>
      <c r="Q1748" s="1">
        <v>24429600</v>
      </c>
      <c r="R1748" s="1">
        <v>0</v>
      </c>
      <c r="S1748" s="1">
        <v>0</v>
      </c>
      <c r="T1748" s="1">
        <v>21060000</v>
      </c>
      <c r="U1748" s="2" t="s">
        <v>9</v>
      </c>
      <c r="V1748" s="1">
        <v>3369600</v>
      </c>
      <c r="W1748" s="1">
        <v>0</v>
      </c>
      <c r="X1748" s="2" t="s">
        <v>0</v>
      </c>
      <c r="Y1748" s="1">
        <v>0</v>
      </c>
      <c r="Z1748" s="3">
        <v>0</v>
      </c>
      <c r="AA1748" s="3" t="s">
        <v>0</v>
      </c>
      <c r="AB1748" s="3">
        <v>0</v>
      </c>
      <c r="AC1748" s="3">
        <v>0</v>
      </c>
      <c r="AD1748" s="3" t="s">
        <v>0</v>
      </c>
      <c r="AE1748" s="3">
        <v>0</v>
      </c>
      <c r="AF1748" s="4">
        <v>0</v>
      </c>
      <c r="AG1748" s="4" t="s">
        <v>0</v>
      </c>
      <c r="AH1748" s="4">
        <v>0</v>
      </c>
      <c r="AI1748" s="4">
        <v>0</v>
      </c>
      <c r="AJ1748" s="4" t="s">
        <v>0</v>
      </c>
      <c r="AK1748" s="4">
        <v>0</v>
      </c>
      <c r="AL1748" s="4">
        <v>0</v>
      </c>
      <c r="AM1748" s="4" t="s">
        <v>1</v>
      </c>
      <c r="AN1748" s="4" t="s">
        <v>1</v>
      </c>
      <c r="AO1748" s="4" t="s">
        <v>1</v>
      </c>
      <c r="AP1748" s="4" t="s">
        <v>1</v>
      </c>
      <c r="AQ1748" s="4">
        <v>0</v>
      </c>
    </row>
    <row r="1749" spans="1:43" x14ac:dyDescent="0.25">
      <c r="A1749" s="2" t="s">
        <v>793</v>
      </c>
      <c r="B1749" s="47">
        <v>44402</v>
      </c>
      <c r="C1749" s="2" t="s">
        <v>6</v>
      </c>
      <c r="D1749" s="2" t="s">
        <v>19</v>
      </c>
      <c r="E1749" s="2" t="s">
        <v>185</v>
      </c>
      <c r="F1749" s="2" t="s">
        <v>1198</v>
      </c>
      <c r="G1749" s="2" t="s">
        <v>3</v>
      </c>
      <c r="H1749" s="2" t="s">
        <v>4501</v>
      </c>
      <c r="I1749" s="1" t="s">
        <v>1</v>
      </c>
      <c r="J1749" s="1" t="s">
        <v>1</v>
      </c>
      <c r="K1749" s="1" t="s">
        <v>1</v>
      </c>
      <c r="L1749" s="1" t="s">
        <v>1</v>
      </c>
      <c r="M1749" s="1">
        <v>0</v>
      </c>
      <c r="N1749" s="2" t="s">
        <v>1</v>
      </c>
      <c r="O1749" s="2" t="s">
        <v>2</v>
      </c>
      <c r="P1749" s="2" t="s">
        <v>1</v>
      </c>
      <c r="Q1749" s="1">
        <v>3138411388.3600001</v>
      </c>
      <c r="R1749" s="1">
        <v>0</v>
      </c>
      <c r="S1749" s="1">
        <v>2088701706.25</v>
      </c>
      <c r="T1749" s="1">
        <v>0</v>
      </c>
      <c r="U1749" s="2" t="s">
        <v>0</v>
      </c>
      <c r="V1749" s="1">
        <v>0</v>
      </c>
      <c r="W1749" s="1">
        <v>904922139.75</v>
      </c>
      <c r="X1749" s="2" t="s">
        <v>9</v>
      </c>
      <c r="Y1749" s="1">
        <v>144787542.36000001</v>
      </c>
      <c r="Z1749" s="3">
        <v>0</v>
      </c>
      <c r="AA1749" s="3" t="s">
        <v>0</v>
      </c>
      <c r="AB1749" s="3">
        <v>0</v>
      </c>
      <c r="AC1749" s="3">
        <v>0</v>
      </c>
      <c r="AD1749" s="3" t="s">
        <v>0</v>
      </c>
      <c r="AE1749" s="3">
        <v>0</v>
      </c>
      <c r="AF1749" s="4">
        <v>0</v>
      </c>
      <c r="AG1749" s="4" t="s">
        <v>0</v>
      </c>
      <c r="AH1749" s="4">
        <v>0</v>
      </c>
      <c r="AI1749" s="4">
        <v>0</v>
      </c>
      <c r="AJ1749" s="4" t="s">
        <v>0</v>
      </c>
      <c r="AK1749" s="4">
        <v>0</v>
      </c>
      <c r="AL1749" s="4">
        <v>0</v>
      </c>
      <c r="AM1749" s="4" t="s">
        <v>1</v>
      </c>
      <c r="AN1749" s="4" t="s">
        <v>1</v>
      </c>
      <c r="AO1749" s="4" t="s">
        <v>1</v>
      </c>
      <c r="AP1749" s="4" t="s">
        <v>1</v>
      </c>
      <c r="AQ1749" s="4">
        <v>0</v>
      </c>
    </row>
    <row r="1750" spans="1:43" x14ac:dyDescent="0.25">
      <c r="A1750" s="2" t="s">
        <v>794</v>
      </c>
      <c r="B1750" s="47">
        <v>44402</v>
      </c>
      <c r="C1750" s="2" t="s">
        <v>6</v>
      </c>
      <c r="D1750" s="2" t="s">
        <v>19</v>
      </c>
      <c r="E1750" s="2" t="s">
        <v>185</v>
      </c>
      <c r="F1750" s="2" t="s">
        <v>1198</v>
      </c>
      <c r="G1750" s="2" t="s">
        <v>3</v>
      </c>
      <c r="H1750" s="2" t="s">
        <v>4502</v>
      </c>
      <c r="I1750" s="1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 t="s">
        <v>1</v>
      </c>
      <c r="Q1750" s="1">
        <v>431462072.25</v>
      </c>
      <c r="R1750" s="1">
        <v>0</v>
      </c>
      <c r="S1750" s="1">
        <v>329735103.75</v>
      </c>
      <c r="T1750" s="1">
        <v>0</v>
      </c>
      <c r="U1750" s="2" t="s">
        <v>0</v>
      </c>
      <c r="V1750" s="1">
        <v>0</v>
      </c>
      <c r="W1750" s="1">
        <v>87695662.5</v>
      </c>
      <c r="X1750" s="2" t="s">
        <v>0</v>
      </c>
      <c r="Y1750" s="1">
        <v>14031306</v>
      </c>
      <c r="Z1750" s="3">
        <v>0</v>
      </c>
      <c r="AA1750" s="3" t="s">
        <v>0</v>
      </c>
      <c r="AB1750" s="3">
        <v>0</v>
      </c>
      <c r="AC1750" s="3">
        <v>0</v>
      </c>
      <c r="AD1750" s="3" t="s">
        <v>0</v>
      </c>
      <c r="AE1750" s="3">
        <v>0</v>
      </c>
      <c r="AF1750" s="4">
        <v>0</v>
      </c>
      <c r="AG1750" s="4" t="s">
        <v>0</v>
      </c>
      <c r="AH1750" s="4">
        <v>0</v>
      </c>
      <c r="AI1750" s="4">
        <v>0</v>
      </c>
      <c r="AJ1750" s="4" t="s">
        <v>0</v>
      </c>
      <c r="AK1750" s="4">
        <v>0</v>
      </c>
      <c r="AL1750" s="4">
        <v>0</v>
      </c>
      <c r="AM1750" s="4" t="s">
        <v>1</v>
      </c>
      <c r="AN1750" s="4" t="s">
        <v>1</v>
      </c>
      <c r="AO1750" s="4" t="s">
        <v>1</v>
      </c>
      <c r="AP1750" s="4" t="s">
        <v>1</v>
      </c>
      <c r="AQ1750" s="4">
        <v>0</v>
      </c>
    </row>
    <row r="1751" spans="1:43" x14ac:dyDescent="0.25">
      <c r="A1751" s="2" t="s">
        <v>795</v>
      </c>
      <c r="B1751" s="46">
        <v>44402</v>
      </c>
      <c r="C1751" s="2" t="s">
        <v>6</v>
      </c>
      <c r="D1751" s="2" t="s">
        <v>19</v>
      </c>
      <c r="E1751" s="2" t="s">
        <v>185</v>
      </c>
      <c r="F1751" s="59" t="s">
        <v>1198</v>
      </c>
      <c r="G1751" s="2" t="s">
        <v>3</v>
      </c>
      <c r="H1751" s="2" t="s">
        <v>4503</v>
      </c>
      <c r="I1751" s="2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2</v>
      </c>
      <c r="P1751" s="2" t="s">
        <v>1</v>
      </c>
      <c r="Q1751" s="1">
        <v>1130922510.73</v>
      </c>
      <c r="R1751" s="1">
        <v>0</v>
      </c>
      <c r="S1751" s="1">
        <v>815109984.25</v>
      </c>
      <c r="T1751" s="1">
        <v>0</v>
      </c>
      <c r="U1751" s="2" t="s">
        <v>0</v>
      </c>
      <c r="V1751" s="1">
        <v>0</v>
      </c>
      <c r="W1751" s="1">
        <v>272252178</v>
      </c>
      <c r="X1751" s="2" t="s">
        <v>9</v>
      </c>
      <c r="Y1751" s="1">
        <v>43560348.480000004</v>
      </c>
      <c r="Z1751" s="3">
        <v>0</v>
      </c>
      <c r="AA1751" s="3" t="s">
        <v>0</v>
      </c>
      <c r="AB1751" s="3">
        <v>0</v>
      </c>
      <c r="AC1751" s="3">
        <v>0</v>
      </c>
      <c r="AD1751" s="3" t="s">
        <v>0</v>
      </c>
      <c r="AE1751" s="3">
        <v>0</v>
      </c>
      <c r="AF1751" s="4">
        <v>0</v>
      </c>
      <c r="AG1751" s="4" t="s">
        <v>0</v>
      </c>
      <c r="AH1751" s="4">
        <v>0</v>
      </c>
      <c r="AI1751" s="4">
        <v>0</v>
      </c>
      <c r="AJ1751" s="4" t="s">
        <v>0</v>
      </c>
      <c r="AK1751" s="4">
        <v>0</v>
      </c>
      <c r="AL1751" s="4">
        <v>0</v>
      </c>
      <c r="AM1751" s="4" t="s">
        <v>1</v>
      </c>
      <c r="AN1751" s="4" t="s">
        <v>1</v>
      </c>
      <c r="AO1751" s="4" t="s">
        <v>1</v>
      </c>
      <c r="AP1751" s="4" t="s">
        <v>1</v>
      </c>
      <c r="AQ1751" s="4">
        <v>0</v>
      </c>
    </row>
    <row r="1752" spans="1:43" x14ac:dyDescent="0.25">
      <c r="A1752" s="2" t="s">
        <v>796</v>
      </c>
      <c r="B1752" s="47">
        <v>44402</v>
      </c>
      <c r="C1752" s="2" t="s">
        <v>6</v>
      </c>
      <c r="D1752" s="2" t="s">
        <v>17</v>
      </c>
      <c r="E1752" s="2" t="s">
        <v>183</v>
      </c>
      <c r="F1752" s="2" t="s">
        <v>4504</v>
      </c>
      <c r="G1752" s="2" t="s">
        <v>3</v>
      </c>
      <c r="H1752" s="2" t="s">
        <v>4505</v>
      </c>
      <c r="I1752" s="1" t="s">
        <v>1</v>
      </c>
      <c r="J1752" s="1" t="s">
        <v>1</v>
      </c>
      <c r="K1752" s="1" t="s">
        <v>1</v>
      </c>
      <c r="L1752" s="1" t="s">
        <v>1</v>
      </c>
      <c r="M1752" s="1">
        <v>0</v>
      </c>
      <c r="N1752" s="2" t="s">
        <v>1</v>
      </c>
      <c r="O1752" s="2" t="s">
        <v>2</v>
      </c>
      <c r="P1752" s="2" t="s">
        <v>1</v>
      </c>
      <c r="Q1752" s="1">
        <v>5097825281.2799997</v>
      </c>
      <c r="R1752" s="1">
        <v>0</v>
      </c>
      <c r="S1752" s="1">
        <v>4674213528.5</v>
      </c>
      <c r="T1752" s="1">
        <v>0</v>
      </c>
      <c r="U1752" s="2" t="s">
        <v>0</v>
      </c>
      <c r="V1752" s="1">
        <v>0</v>
      </c>
      <c r="W1752" s="1">
        <v>365182545.5</v>
      </c>
      <c r="X1752" s="2" t="s">
        <v>9</v>
      </c>
      <c r="Y1752" s="1">
        <v>58429207.280000001</v>
      </c>
      <c r="Z1752" s="3">
        <v>0</v>
      </c>
      <c r="AA1752" s="3" t="s">
        <v>0</v>
      </c>
      <c r="AB1752" s="3">
        <v>0</v>
      </c>
      <c r="AC1752" s="3">
        <v>0</v>
      </c>
      <c r="AD1752" s="3" t="s">
        <v>0</v>
      </c>
      <c r="AE1752" s="3">
        <v>0</v>
      </c>
      <c r="AF1752" s="4">
        <v>0</v>
      </c>
      <c r="AG1752" s="4" t="s">
        <v>0</v>
      </c>
      <c r="AH1752" s="4">
        <v>0</v>
      </c>
      <c r="AI1752" s="4">
        <v>0</v>
      </c>
      <c r="AJ1752" s="4" t="s">
        <v>0</v>
      </c>
      <c r="AK1752" s="4">
        <v>0</v>
      </c>
      <c r="AL1752" s="4">
        <v>0</v>
      </c>
      <c r="AM1752" s="4" t="s">
        <v>1</v>
      </c>
      <c r="AN1752" s="4" t="s">
        <v>1</v>
      </c>
      <c r="AO1752" s="4" t="s">
        <v>1</v>
      </c>
      <c r="AP1752" s="4" t="s">
        <v>1</v>
      </c>
      <c r="AQ1752" s="4">
        <v>0</v>
      </c>
    </row>
    <row r="1753" spans="1:43" x14ac:dyDescent="0.25">
      <c r="A1753" s="2" t="s">
        <v>797</v>
      </c>
      <c r="B1753" s="47">
        <v>44402</v>
      </c>
      <c r="C1753" s="2" t="s">
        <v>6</v>
      </c>
      <c r="D1753" s="2" t="s">
        <v>14</v>
      </c>
      <c r="E1753" s="2" t="s">
        <v>181</v>
      </c>
      <c r="F1753" s="2" t="s">
        <v>4506</v>
      </c>
      <c r="G1753" s="2" t="s">
        <v>3</v>
      </c>
      <c r="H1753" s="2" t="s">
        <v>4507</v>
      </c>
      <c r="I1753" s="1" t="s">
        <v>1</v>
      </c>
      <c r="J1753" s="1" t="s">
        <v>1</v>
      </c>
      <c r="K1753" s="1" t="s">
        <v>1</v>
      </c>
      <c r="L1753" s="1" t="s">
        <v>1</v>
      </c>
      <c r="M1753" s="1">
        <v>0</v>
      </c>
      <c r="N1753" s="2" t="s">
        <v>1</v>
      </c>
      <c r="O1753" s="2" t="s">
        <v>2</v>
      </c>
      <c r="P1753" s="2" t="s">
        <v>1</v>
      </c>
      <c r="Q1753" s="1">
        <v>1382567284.4400001</v>
      </c>
      <c r="R1753" s="1">
        <v>0</v>
      </c>
      <c r="S1753" s="1">
        <v>1185984172.4400001</v>
      </c>
      <c r="T1753" s="1">
        <v>0</v>
      </c>
      <c r="U1753" s="2" t="s">
        <v>0</v>
      </c>
      <c r="V1753" s="1">
        <v>0</v>
      </c>
      <c r="W1753" s="1">
        <v>169468200</v>
      </c>
      <c r="X1753" s="2" t="s">
        <v>0</v>
      </c>
      <c r="Y1753" s="1">
        <v>27114912</v>
      </c>
      <c r="Z1753" s="3">
        <v>0</v>
      </c>
      <c r="AA1753" s="3" t="s">
        <v>0</v>
      </c>
      <c r="AB1753" s="3">
        <v>0</v>
      </c>
      <c r="AC1753" s="3">
        <v>0</v>
      </c>
      <c r="AD1753" s="3" t="s">
        <v>0</v>
      </c>
      <c r="AE1753" s="3">
        <v>0</v>
      </c>
      <c r="AF1753" s="4">
        <v>0</v>
      </c>
      <c r="AG1753" s="4" t="s">
        <v>0</v>
      </c>
      <c r="AH1753" s="4">
        <v>0</v>
      </c>
      <c r="AI1753" s="4">
        <v>0</v>
      </c>
      <c r="AJ1753" s="4" t="s">
        <v>0</v>
      </c>
      <c r="AK1753" s="4">
        <v>0</v>
      </c>
      <c r="AL1753" s="4">
        <v>0</v>
      </c>
      <c r="AM1753" s="4" t="s">
        <v>1</v>
      </c>
      <c r="AN1753" s="4" t="s">
        <v>1</v>
      </c>
      <c r="AO1753" s="4" t="s">
        <v>1</v>
      </c>
      <c r="AP1753" s="4" t="s">
        <v>1</v>
      </c>
      <c r="AQ1753" s="4">
        <v>0</v>
      </c>
    </row>
    <row r="1754" spans="1:43" x14ac:dyDescent="0.25">
      <c r="A1754" s="2" t="s">
        <v>798</v>
      </c>
      <c r="B1754" s="47">
        <v>44402</v>
      </c>
      <c r="C1754" s="2" t="s">
        <v>6</v>
      </c>
      <c r="D1754" s="2" t="s">
        <v>10</v>
      </c>
      <c r="E1754" s="2" t="s">
        <v>178</v>
      </c>
      <c r="F1754" s="2" t="s">
        <v>4508</v>
      </c>
      <c r="G1754" s="2" t="s">
        <v>3</v>
      </c>
      <c r="H1754" s="2" t="s">
        <v>4509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2</v>
      </c>
      <c r="P1754" s="2" t="s">
        <v>1</v>
      </c>
      <c r="Q1754" s="1">
        <v>143335170</v>
      </c>
      <c r="R1754" s="1">
        <v>0</v>
      </c>
      <c r="S1754" s="1">
        <v>48952350</v>
      </c>
      <c r="T1754" s="1">
        <v>0</v>
      </c>
      <c r="U1754" s="2" t="s">
        <v>0</v>
      </c>
      <c r="V1754" s="1">
        <v>0</v>
      </c>
      <c r="W1754" s="1">
        <v>81364500</v>
      </c>
      <c r="X1754" s="2" t="s">
        <v>9</v>
      </c>
      <c r="Y1754" s="1">
        <v>13018320</v>
      </c>
      <c r="Z1754" s="3">
        <v>0</v>
      </c>
      <c r="AA1754" s="3" t="s">
        <v>0</v>
      </c>
      <c r="AB1754" s="3">
        <v>0</v>
      </c>
      <c r="AC1754" s="3">
        <v>0</v>
      </c>
      <c r="AD1754" s="3" t="s">
        <v>0</v>
      </c>
      <c r="AE1754" s="3">
        <v>0</v>
      </c>
      <c r="AF1754" s="4">
        <v>0</v>
      </c>
      <c r="AG1754" s="4" t="s">
        <v>0</v>
      </c>
      <c r="AH1754" s="4">
        <v>0</v>
      </c>
      <c r="AI1754" s="4">
        <v>0</v>
      </c>
      <c r="AJ1754" s="4" t="s">
        <v>0</v>
      </c>
      <c r="AK1754" s="4">
        <v>0</v>
      </c>
      <c r="AL1754" s="4">
        <v>0</v>
      </c>
      <c r="AM1754" s="4" t="s">
        <v>1</v>
      </c>
      <c r="AN1754" s="4" t="s">
        <v>1</v>
      </c>
      <c r="AO1754" s="4" t="s">
        <v>1</v>
      </c>
      <c r="AP1754" s="4" t="s">
        <v>1</v>
      </c>
      <c r="AQ1754" s="4">
        <v>0</v>
      </c>
    </row>
    <row r="1755" spans="1:43" x14ac:dyDescent="0.25">
      <c r="A1755" s="2" t="s">
        <v>799</v>
      </c>
      <c r="B1755" s="47">
        <v>44402</v>
      </c>
      <c r="C1755" s="2" t="s">
        <v>6</v>
      </c>
      <c r="D1755" s="2" t="s">
        <v>278</v>
      </c>
      <c r="E1755" s="2" t="s">
        <v>202</v>
      </c>
      <c r="F1755" s="2" t="s">
        <v>4510</v>
      </c>
      <c r="G1755" s="2" t="s">
        <v>3</v>
      </c>
      <c r="H1755" s="2" t="s">
        <v>4511</v>
      </c>
      <c r="I1755" s="1" t="s">
        <v>1</v>
      </c>
      <c r="J1755" s="1" t="s">
        <v>1</v>
      </c>
      <c r="K1755" s="1" t="s">
        <v>1</v>
      </c>
      <c r="L1755" s="1" t="s">
        <v>1</v>
      </c>
      <c r="M1755" s="1">
        <v>0</v>
      </c>
      <c r="N1755" s="2" t="s">
        <v>1</v>
      </c>
      <c r="O1755" s="2" t="s">
        <v>2</v>
      </c>
      <c r="P1755" s="2" t="s">
        <v>1</v>
      </c>
      <c r="Q1755" s="1">
        <v>636016927.71000004</v>
      </c>
      <c r="R1755" s="1">
        <v>0</v>
      </c>
      <c r="S1755" s="1">
        <v>573820105.71000004</v>
      </c>
      <c r="T1755" s="1">
        <v>0</v>
      </c>
      <c r="U1755" s="2" t="s">
        <v>0</v>
      </c>
      <c r="V1755" s="1">
        <v>0</v>
      </c>
      <c r="W1755" s="1">
        <v>53617950</v>
      </c>
      <c r="X1755" s="2" t="s">
        <v>0</v>
      </c>
      <c r="Y1755" s="1">
        <v>8578872</v>
      </c>
      <c r="Z1755" s="3">
        <v>0</v>
      </c>
      <c r="AA1755" s="3" t="s">
        <v>0</v>
      </c>
      <c r="AB1755" s="3">
        <v>0</v>
      </c>
      <c r="AC1755" s="3">
        <v>0</v>
      </c>
      <c r="AD1755" s="3" t="s">
        <v>0</v>
      </c>
      <c r="AE1755" s="3">
        <v>0</v>
      </c>
      <c r="AF1755" s="4">
        <v>0</v>
      </c>
      <c r="AG1755" s="4" t="s">
        <v>0</v>
      </c>
      <c r="AH1755" s="4">
        <v>0</v>
      </c>
      <c r="AI1755" s="4">
        <v>0</v>
      </c>
      <c r="AJ1755" s="4" t="s">
        <v>0</v>
      </c>
      <c r="AK1755" s="4">
        <v>0</v>
      </c>
      <c r="AL1755" s="4">
        <v>0</v>
      </c>
      <c r="AM1755" s="4" t="s">
        <v>1</v>
      </c>
      <c r="AN1755" s="4" t="s">
        <v>1</v>
      </c>
      <c r="AO1755" s="4" t="s">
        <v>1</v>
      </c>
      <c r="AP1755" s="4" t="s">
        <v>1</v>
      </c>
      <c r="AQ1755" s="4">
        <v>0</v>
      </c>
    </row>
    <row r="1756" spans="1:43" x14ac:dyDescent="0.25">
      <c r="A1756" s="2" t="s">
        <v>800</v>
      </c>
      <c r="B1756" s="47">
        <v>44402</v>
      </c>
      <c r="C1756" s="2" t="s">
        <v>6</v>
      </c>
      <c r="D1756" s="2" t="s">
        <v>7</v>
      </c>
      <c r="E1756" s="2" t="s">
        <v>736</v>
      </c>
      <c r="F1756" s="2" t="s">
        <v>4512</v>
      </c>
      <c r="G1756" s="2" t="s">
        <v>3</v>
      </c>
      <c r="H1756" s="2" t="s">
        <v>4513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2</v>
      </c>
      <c r="P1756" s="2" t="s">
        <v>1</v>
      </c>
      <c r="Q1756" s="1">
        <v>937226052</v>
      </c>
      <c r="R1756" s="1">
        <v>0</v>
      </c>
      <c r="S1756" s="1">
        <v>751777200</v>
      </c>
      <c r="T1756" s="1">
        <v>0</v>
      </c>
      <c r="U1756" s="2" t="s">
        <v>0</v>
      </c>
      <c r="V1756" s="1">
        <v>0</v>
      </c>
      <c r="W1756" s="1">
        <v>159869700</v>
      </c>
      <c r="X1756" s="2" t="s">
        <v>9</v>
      </c>
      <c r="Y1756" s="1">
        <v>25579152</v>
      </c>
      <c r="Z1756" s="3">
        <v>0</v>
      </c>
      <c r="AA1756" s="3" t="s">
        <v>0</v>
      </c>
      <c r="AB1756" s="3">
        <v>0</v>
      </c>
      <c r="AC1756" s="3">
        <v>0</v>
      </c>
      <c r="AD1756" s="3" t="s">
        <v>0</v>
      </c>
      <c r="AE1756" s="3">
        <v>0</v>
      </c>
      <c r="AF1756" s="4">
        <v>0</v>
      </c>
      <c r="AG1756" s="4" t="s">
        <v>0</v>
      </c>
      <c r="AH1756" s="4">
        <v>0</v>
      </c>
      <c r="AI1756" s="4">
        <v>0</v>
      </c>
      <c r="AJ1756" s="4" t="s">
        <v>0</v>
      </c>
      <c r="AK1756" s="4">
        <v>0</v>
      </c>
      <c r="AL1756" s="4">
        <v>0</v>
      </c>
      <c r="AM1756" s="4" t="s">
        <v>1</v>
      </c>
      <c r="AN1756" s="4" t="s">
        <v>1</v>
      </c>
      <c r="AO1756" s="4" t="s">
        <v>1</v>
      </c>
      <c r="AP1756" s="4" t="s">
        <v>1</v>
      </c>
      <c r="AQ1756" s="4">
        <v>0</v>
      </c>
    </row>
    <row r="1757" spans="1:43" x14ac:dyDescent="0.25">
      <c r="A1757" s="2" t="s">
        <v>801</v>
      </c>
      <c r="B1757" s="47">
        <v>44402</v>
      </c>
      <c r="C1757" s="2" t="s">
        <v>6</v>
      </c>
      <c r="D1757" s="2" t="s">
        <v>5</v>
      </c>
      <c r="E1757" s="2" t="s">
        <v>175</v>
      </c>
      <c r="F1757" s="2" t="s">
        <v>1806</v>
      </c>
      <c r="G1757" s="2" t="s">
        <v>13</v>
      </c>
      <c r="H1757" s="2" t="s">
        <v>1</v>
      </c>
      <c r="I1757" s="1" t="s">
        <v>960</v>
      </c>
      <c r="J1757" s="1" t="s">
        <v>1</v>
      </c>
      <c r="K1757" s="1" t="s">
        <v>4514</v>
      </c>
      <c r="L1757" s="1" t="s">
        <v>3749</v>
      </c>
      <c r="M1757" s="1">
        <v>14600000</v>
      </c>
      <c r="N1757" s="2" t="s">
        <v>12</v>
      </c>
      <c r="O1757" s="2" t="s">
        <v>4515</v>
      </c>
      <c r="P1757" s="2" t="s">
        <v>4516</v>
      </c>
      <c r="Q1757" s="1">
        <v>-14600000</v>
      </c>
      <c r="R1757" s="1">
        <v>0</v>
      </c>
      <c r="S1757" s="1">
        <v>-14600000</v>
      </c>
      <c r="T1757" s="1">
        <v>0</v>
      </c>
      <c r="U1757" s="2" t="s">
        <v>0</v>
      </c>
      <c r="V1757" s="1">
        <v>0</v>
      </c>
      <c r="W1757" s="1">
        <v>0</v>
      </c>
      <c r="X1757" s="2" t="s">
        <v>0</v>
      </c>
      <c r="Y1757" s="1">
        <v>0</v>
      </c>
      <c r="Z1757" s="3">
        <v>0</v>
      </c>
      <c r="AA1757" s="3" t="s">
        <v>0</v>
      </c>
      <c r="AB1757" s="3">
        <v>0</v>
      </c>
      <c r="AC1757" s="3">
        <v>0</v>
      </c>
      <c r="AD1757" s="3" t="s">
        <v>0</v>
      </c>
      <c r="AE1757" s="3">
        <v>0</v>
      </c>
      <c r="AF1757" s="4">
        <v>0</v>
      </c>
      <c r="AG1757" s="4" t="s">
        <v>0</v>
      </c>
      <c r="AH1757" s="4">
        <v>0</v>
      </c>
      <c r="AI1757" s="4">
        <v>0</v>
      </c>
      <c r="AJ1757" s="4" t="s">
        <v>0</v>
      </c>
      <c r="AK1757" s="4">
        <v>0</v>
      </c>
      <c r="AL1757" s="4">
        <v>0</v>
      </c>
      <c r="AM1757" s="4" t="s">
        <v>1</v>
      </c>
      <c r="AN1757" s="4" t="s">
        <v>1</v>
      </c>
      <c r="AO1757" s="4" t="s">
        <v>1</v>
      </c>
      <c r="AP1757" s="4" t="s">
        <v>1</v>
      </c>
      <c r="AQ1757" s="4">
        <v>0</v>
      </c>
    </row>
    <row r="1758" spans="1:43" x14ac:dyDescent="0.25">
      <c r="A1758" s="2" t="s">
        <v>802</v>
      </c>
      <c r="B1758" s="47">
        <v>44402</v>
      </c>
      <c r="C1758" s="2" t="s">
        <v>6</v>
      </c>
      <c r="D1758" s="2" t="s">
        <v>5</v>
      </c>
      <c r="E1758" s="2" t="s">
        <v>175</v>
      </c>
      <c r="F1758" s="2" t="s">
        <v>1806</v>
      </c>
      <c r="G1758" s="2" t="s">
        <v>3</v>
      </c>
      <c r="H1758" s="2" t="s">
        <v>4517</v>
      </c>
      <c r="I1758" s="1" t="s">
        <v>1</v>
      </c>
      <c r="J1758" s="1" t="s">
        <v>1</v>
      </c>
      <c r="K1758" s="1" t="s">
        <v>1</v>
      </c>
      <c r="L1758" s="1" t="s">
        <v>1</v>
      </c>
      <c r="M1758" s="1">
        <v>0</v>
      </c>
      <c r="N1758" s="2" t="s">
        <v>1</v>
      </c>
      <c r="O1758" s="2" t="s">
        <v>1241</v>
      </c>
      <c r="P1758" s="2" t="s">
        <v>1242</v>
      </c>
      <c r="Q1758" s="1">
        <v>39503497.5</v>
      </c>
      <c r="R1758" s="1">
        <v>0</v>
      </c>
      <c r="S1758" s="1">
        <v>37671277.5</v>
      </c>
      <c r="T1758" s="1">
        <v>1579500</v>
      </c>
      <c r="U1758" s="2" t="s">
        <v>9</v>
      </c>
      <c r="V1758" s="1">
        <v>252720</v>
      </c>
      <c r="W1758" s="1">
        <v>0</v>
      </c>
      <c r="X1758" s="2" t="s">
        <v>0</v>
      </c>
      <c r="Y1758" s="1">
        <v>0</v>
      </c>
      <c r="Z1758" s="3">
        <v>0</v>
      </c>
      <c r="AA1758" s="3" t="s">
        <v>0</v>
      </c>
      <c r="AB1758" s="3">
        <v>0</v>
      </c>
      <c r="AC1758" s="3">
        <v>0</v>
      </c>
      <c r="AD1758" s="3" t="s">
        <v>0</v>
      </c>
      <c r="AE1758" s="3">
        <v>0</v>
      </c>
      <c r="AF1758" s="4">
        <v>0</v>
      </c>
      <c r="AG1758" s="4" t="s">
        <v>0</v>
      </c>
      <c r="AH1758" s="4">
        <v>0</v>
      </c>
      <c r="AI1758" s="4">
        <v>0</v>
      </c>
      <c r="AJ1758" s="4" t="s">
        <v>0</v>
      </c>
      <c r="AK1758" s="4">
        <v>0</v>
      </c>
      <c r="AL1758" s="4">
        <v>0</v>
      </c>
      <c r="AM1758" s="4" t="s">
        <v>1</v>
      </c>
      <c r="AN1758" s="4" t="s">
        <v>1</v>
      </c>
      <c r="AO1758" s="4" t="s">
        <v>1</v>
      </c>
      <c r="AP1758" s="4" t="s">
        <v>1</v>
      </c>
      <c r="AQ1758" s="4">
        <v>0</v>
      </c>
    </row>
    <row r="1759" spans="1:43" x14ac:dyDescent="0.25">
      <c r="A1759" s="2" t="s">
        <v>803</v>
      </c>
      <c r="B1759" s="47">
        <v>44402</v>
      </c>
      <c r="C1759" s="2" t="s">
        <v>6</v>
      </c>
      <c r="D1759" s="2" t="s">
        <v>5</v>
      </c>
      <c r="E1759" s="2" t="s">
        <v>175</v>
      </c>
      <c r="F1759" s="2" t="s">
        <v>1806</v>
      </c>
      <c r="G1759" s="2" t="s">
        <v>3</v>
      </c>
      <c r="H1759" s="2" t="s">
        <v>4518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2</v>
      </c>
      <c r="P1759" s="2" t="s">
        <v>1</v>
      </c>
      <c r="Q1759" s="1">
        <v>396644148.25</v>
      </c>
      <c r="R1759" s="1">
        <v>0</v>
      </c>
      <c r="S1759" s="1">
        <v>302073995.5</v>
      </c>
      <c r="T1759" s="1">
        <v>0</v>
      </c>
      <c r="U1759" s="2" t="s">
        <v>0</v>
      </c>
      <c r="V1759" s="1">
        <v>0</v>
      </c>
      <c r="W1759" s="1">
        <v>81525993.75</v>
      </c>
      <c r="X1759" s="2" t="s">
        <v>0</v>
      </c>
      <c r="Y1759" s="1">
        <v>13044159</v>
      </c>
      <c r="Z1759" s="3">
        <v>0</v>
      </c>
      <c r="AA1759" s="3" t="s">
        <v>0</v>
      </c>
      <c r="AB1759" s="3">
        <v>0</v>
      </c>
      <c r="AC1759" s="3">
        <v>0</v>
      </c>
      <c r="AD1759" s="3" t="s">
        <v>0</v>
      </c>
      <c r="AE1759" s="3">
        <v>0</v>
      </c>
      <c r="AF1759" s="4">
        <v>0</v>
      </c>
      <c r="AG1759" s="4" t="s">
        <v>0</v>
      </c>
      <c r="AH1759" s="4">
        <v>0</v>
      </c>
      <c r="AI1759" s="4">
        <v>0</v>
      </c>
      <c r="AJ1759" s="4" t="s">
        <v>0</v>
      </c>
      <c r="AK1759" s="4">
        <v>0</v>
      </c>
      <c r="AL1759" s="4">
        <v>0</v>
      </c>
      <c r="AM1759" s="4" t="s">
        <v>1</v>
      </c>
      <c r="AN1759" s="4" t="s">
        <v>1</v>
      </c>
      <c r="AO1759" s="4" t="s">
        <v>1</v>
      </c>
      <c r="AP1759" s="4" t="s">
        <v>1</v>
      </c>
      <c r="AQ1759" s="4">
        <v>0</v>
      </c>
    </row>
    <row r="1760" spans="1:43" x14ac:dyDescent="0.25">
      <c r="A1760" s="2" t="s">
        <v>804</v>
      </c>
      <c r="B1760" s="47">
        <v>44402</v>
      </c>
      <c r="C1760" s="2" t="s">
        <v>6</v>
      </c>
      <c r="D1760" s="2" t="s">
        <v>5</v>
      </c>
      <c r="E1760" s="2" t="s">
        <v>175</v>
      </c>
      <c r="F1760" s="2" t="s">
        <v>1806</v>
      </c>
      <c r="G1760" s="2" t="s">
        <v>3</v>
      </c>
      <c r="H1760" s="2" t="s">
        <v>4519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2</v>
      </c>
      <c r="P1760" s="2" t="s">
        <v>1</v>
      </c>
      <c r="Q1760" s="1">
        <v>546064559.25</v>
      </c>
      <c r="R1760" s="1">
        <v>0</v>
      </c>
      <c r="S1760" s="1">
        <v>441167615.25</v>
      </c>
      <c r="T1760" s="1">
        <v>0</v>
      </c>
      <c r="U1760" s="2" t="s">
        <v>0</v>
      </c>
      <c r="V1760" s="1">
        <v>0</v>
      </c>
      <c r="W1760" s="1">
        <v>90428400</v>
      </c>
      <c r="X1760" s="2" t="s">
        <v>0</v>
      </c>
      <c r="Y1760" s="1">
        <v>14468544</v>
      </c>
      <c r="Z1760" s="3">
        <v>0</v>
      </c>
      <c r="AA1760" s="3" t="s">
        <v>0</v>
      </c>
      <c r="AB1760" s="3">
        <v>0</v>
      </c>
      <c r="AC1760" s="3">
        <v>0</v>
      </c>
      <c r="AD1760" s="3" t="s">
        <v>0</v>
      </c>
      <c r="AE1760" s="3">
        <v>0</v>
      </c>
      <c r="AF1760" s="4">
        <v>0</v>
      </c>
      <c r="AG1760" s="4" t="s">
        <v>0</v>
      </c>
      <c r="AH1760" s="4">
        <v>0</v>
      </c>
      <c r="AI1760" s="4">
        <v>0</v>
      </c>
      <c r="AJ1760" s="4" t="s">
        <v>0</v>
      </c>
      <c r="AK1760" s="4">
        <v>0</v>
      </c>
      <c r="AL1760" s="4">
        <v>0</v>
      </c>
      <c r="AM1760" s="4" t="s">
        <v>1</v>
      </c>
      <c r="AN1760" s="4" t="s">
        <v>1</v>
      </c>
      <c r="AO1760" s="4" t="s">
        <v>1</v>
      </c>
      <c r="AP1760" s="4" t="s">
        <v>1</v>
      </c>
      <c r="AQ1760" s="4">
        <v>0</v>
      </c>
    </row>
    <row r="1761" spans="1:43" x14ac:dyDescent="0.25">
      <c r="A1761" s="2" t="s">
        <v>805</v>
      </c>
      <c r="B1761" s="47">
        <v>44402</v>
      </c>
      <c r="C1761" s="2" t="s">
        <v>6</v>
      </c>
      <c r="D1761" s="2" t="s">
        <v>1245</v>
      </c>
      <c r="E1761" s="2" t="s">
        <v>1246</v>
      </c>
      <c r="F1761" s="2" t="s">
        <v>4520</v>
      </c>
      <c r="G1761" s="2" t="s">
        <v>3</v>
      </c>
      <c r="H1761" s="2" t="s">
        <v>4521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4522</v>
      </c>
      <c r="P1761" s="2" t="s">
        <v>4523</v>
      </c>
      <c r="Q1761" s="1">
        <v>20057868</v>
      </c>
      <c r="R1761" s="1">
        <v>0</v>
      </c>
      <c r="S1761" s="1">
        <v>13480668</v>
      </c>
      <c r="T1761" s="1">
        <v>5670000</v>
      </c>
      <c r="U1761" s="2" t="s">
        <v>9</v>
      </c>
      <c r="V1761" s="1">
        <v>907200</v>
      </c>
      <c r="W1761" s="1">
        <v>0</v>
      </c>
      <c r="X1761" s="2" t="s">
        <v>0</v>
      </c>
      <c r="Y1761" s="1">
        <v>0</v>
      </c>
      <c r="Z1761" s="3">
        <v>0</v>
      </c>
      <c r="AA1761" s="3" t="s">
        <v>0</v>
      </c>
      <c r="AB1761" s="3">
        <v>0</v>
      </c>
      <c r="AC1761" s="3">
        <v>0</v>
      </c>
      <c r="AD1761" s="3" t="s">
        <v>0</v>
      </c>
      <c r="AE1761" s="3">
        <v>0</v>
      </c>
      <c r="AF1761" s="4">
        <v>0</v>
      </c>
      <c r="AG1761" s="4" t="s">
        <v>0</v>
      </c>
      <c r="AH1761" s="4">
        <v>0</v>
      </c>
      <c r="AI1761" s="4">
        <v>0</v>
      </c>
      <c r="AJ1761" s="4" t="s">
        <v>0</v>
      </c>
      <c r="AK1761" s="4">
        <v>0</v>
      </c>
      <c r="AL1761" s="4">
        <v>0</v>
      </c>
      <c r="AM1761" s="4" t="s">
        <v>1</v>
      </c>
      <c r="AN1761" s="4" t="s">
        <v>1</v>
      </c>
      <c r="AO1761" s="4" t="s">
        <v>1</v>
      </c>
      <c r="AP1761" s="4" t="s">
        <v>1</v>
      </c>
      <c r="AQ1761" s="4">
        <v>0</v>
      </c>
    </row>
    <row r="1762" spans="1:43" x14ac:dyDescent="0.25">
      <c r="A1762" s="2" t="s">
        <v>806</v>
      </c>
      <c r="B1762" s="47">
        <v>44402</v>
      </c>
      <c r="C1762" s="2" t="s">
        <v>6</v>
      </c>
      <c r="D1762" s="2" t="s">
        <v>1245</v>
      </c>
      <c r="E1762" s="2" t="s">
        <v>1246</v>
      </c>
      <c r="F1762" s="2" t="s">
        <v>4520</v>
      </c>
      <c r="G1762" s="2" t="s">
        <v>3</v>
      </c>
      <c r="H1762" s="2" t="s">
        <v>4524</v>
      </c>
      <c r="I1762" s="1" t="s">
        <v>1</v>
      </c>
      <c r="J1762" s="1" t="s">
        <v>1</v>
      </c>
      <c r="K1762" s="1" t="s">
        <v>1</v>
      </c>
      <c r="L1762" s="1" t="s">
        <v>1</v>
      </c>
      <c r="M1762" s="1">
        <v>0</v>
      </c>
      <c r="N1762" s="2" t="s">
        <v>1</v>
      </c>
      <c r="O1762" s="2" t="s">
        <v>2</v>
      </c>
      <c r="P1762" s="2" t="s">
        <v>1</v>
      </c>
      <c r="Q1762" s="1">
        <v>57209550.75</v>
      </c>
      <c r="R1762" s="1">
        <v>0</v>
      </c>
      <c r="S1762" s="1">
        <v>44055150.75</v>
      </c>
      <c r="T1762" s="1">
        <v>0</v>
      </c>
      <c r="U1762" s="2" t="s">
        <v>0</v>
      </c>
      <c r="V1762" s="1">
        <v>0</v>
      </c>
      <c r="W1762" s="1">
        <v>11340000</v>
      </c>
      <c r="X1762" s="2" t="s">
        <v>0</v>
      </c>
      <c r="Y1762" s="1">
        <v>1814400</v>
      </c>
      <c r="Z1762" s="3">
        <v>0</v>
      </c>
      <c r="AA1762" s="3" t="s">
        <v>0</v>
      </c>
      <c r="AB1762" s="3">
        <v>0</v>
      </c>
      <c r="AC1762" s="3">
        <v>0</v>
      </c>
      <c r="AD1762" s="3" t="s">
        <v>0</v>
      </c>
      <c r="AE1762" s="3">
        <v>0</v>
      </c>
      <c r="AF1762" s="4">
        <v>0</v>
      </c>
      <c r="AG1762" s="4" t="s">
        <v>0</v>
      </c>
      <c r="AH1762" s="4">
        <v>0</v>
      </c>
      <c r="AI1762" s="4">
        <v>0</v>
      </c>
      <c r="AJ1762" s="4" t="s">
        <v>0</v>
      </c>
      <c r="AK1762" s="4">
        <v>0</v>
      </c>
      <c r="AL1762" s="4">
        <v>0</v>
      </c>
      <c r="AM1762" s="4" t="s">
        <v>1</v>
      </c>
      <c r="AN1762" s="4" t="s">
        <v>1</v>
      </c>
      <c r="AO1762" s="4" t="s">
        <v>1</v>
      </c>
      <c r="AP1762" s="4" t="s">
        <v>1</v>
      </c>
      <c r="AQ1762" s="4">
        <v>0</v>
      </c>
    </row>
    <row r="1763" spans="1:43" x14ac:dyDescent="0.25">
      <c r="A1763" s="2" t="s">
        <v>807</v>
      </c>
      <c r="B1763" s="47">
        <v>44402</v>
      </c>
      <c r="C1763" s="2" t="s">
        <v>6</v>
      </c>
      <c r="D1763" s="2" t="s">
        <v>1245</v>
      </c>
      <c r="E1763" s="2" t="s">
        <v>1246</v>
      </c>
      <c r="F1763" s="2" t="s">
        <v>4520</v>
      </c>
      <c r="G1763" s="2" t="s">
        <v>3</v>
      </c>
      <c r="H1763" s="2" t="s">
        <v>4525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1">
        <v>311582554.19999999</v>
      </c>
      <c r="R1763" s="1">
        <v>0</v>
      </c>
      <c r="S1763" s="1">
        <v>250220097</v>
      </c>
      <c r="T1763" s="1">
        <v>0</v>
      </c>
      <c r="U1763" s="2" t="s">
        <v>0</v>
      </c>
      <c r="V1763" s="1">
        <v>0</v>
      </c>
      <c r="W1763" s="1">
        <v>52898670</v>
      </c>
      <c r="X1763" s="2" t="s">
        <v>0</v>
      </c>
      <c r="Y1763" s="1">
        <v>8463787.1999999993</v>
      </c>
      <c r="Z1763" s="3">
        <v>0</v>
      </c>
      <c r="AA1763" s="3" t="s">
        <v>0</v>
      </c>
      <c r="AB1763" s="3">
        <v>0</v>
      </c>
      <c r="AC1763" s="3">
        <v>0</v>
      </c>
      <c r="AD1763" s="3" t="s">
        <v>0</v>
      </c>
      <c r="AE1763" s="3">
        <v>0</v>
      </c>
      <c r="AF1763" s="4">
        <v>0</v>
      </c>
      <c r="AG1763" s="4" t="s">
        <v>0</v>
      </c>
      <c r="AH1763" s="4">
        <v>0</v>
      </c>
      <c r="AI1763" s="4">
        <v>0</v>
      </c>
      <c r="AJ1763" s="4" t="s">
        <v>0</v>
      </c>
      <c r="AK1763" s="4">
        <v>0</v>
      </c>
      <c r="AL1763" s="4">
        <v>0</v>
      </c>
      <c r="AM1763" s="4" t="s">
        <v>1</v>
      </c>
      <c r="AN1763" s="4" t="s">
        <v>1</v>
      </c>
      <c r="AO1763" s="4" t="s">
        <v>1</v>
      </c>
      <c r="AP1763" s="4" t="s">
        <v>1</v>
      </c>
      <c r="AQ1763" s="4">
        <v>0</v>
      </c>
    </row>
    <row r="1764" spans="1:43" x14ac:dyDescent="0.25">
      <c r="A1764" s="2" t="s">
        <v>808</v>
      </c>
      <c r="B1764" s="47">
        <v>44402</v>
      </c>
      <c r="C1764" s="2" t="s">
        <v>6</v>
      </c>
      <c r="D1764" s="2" t="s">
        <v>890</v>
      </c>
      <c r="E1764" s="2" t="s">
        <v>856</v>
      </c>
      <c r="F1764" s="2" t="s">
        <v>4526</v>
      </c>
      <c r="G1764" s="2" t="s">
        <v>3</v>
      </c>
      <c r="H1764" s="2" t="s">
        <v>3728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98</v>
      </c>
      <c r="P1764" s="2" t="s">
        <v>1</v>
      </c>
      <c r="Q1764" s="1">
        <v>0</v>
      </c>
      <c r="R1764" s="1">
        <v>0</v>
      </c>
      <c r="S1764" s="1">
        <v>0</v>
      </c>
      <c r="T1764" s="1">
        <v>0</v>
      </c>
      <c r="U1764" s="2" t="s">
        <v>0</v>
      </c>
      <c r="V1764" s="1">
        <v>0</v>
      </c>
      <c r="W1764" s="1">
        <v>0</v>
      </c>
      <c r="X1764" s="2" t="s">
        <v>9</v>
      </c>
      <c r="Y1764" s="1">
        <v>0</v>
      </c>
      <c r="Z1764" s="3">
        <v>0</v>
      </c>
      <c r="AA1764" s="3" t="s">
        <v>0</v>
      </c>
      <c r="AB1764" s="3">
        <v>0</v>
      </c>
      <c r="AC1764" s="3">
        <v>0</v>
      </c>
      <c r="AD1764" s="3" t="s">
        <v>0</v>
      </c>
      <c r="AE1764" s="3">
        <v>0</v>
      </c>
      <c r="AF1764" s="4">
        <v>0</v>
      </c>
      <c r="AG1764" s="4" t="s">
        <v>0</v>
      </c>
      <c r="AH1764" s="4">
        <v>0</v>
      </c>
      <c r="AI1764" s="4">
        <v>0</v>
      </c>
      <c r="AJ1764" s="4" t="s">
        <v>0</v>
      </c>
      <c r="AK1764" s="4">
        <v>0</v>
      </c>
      <c r="AL1764" s="4">
        <v>0</v>
      </c>
      <c r="AP1764" s="4">
        <v>0</v>
      </c>
      <c r="AQ1764" s="4">
        <v>0</v>
      </c>
    </row>
    <row r="1765" spans="1:43" x14ac:dyDescent="0.25">
      <c r="A1765" s="2" t="s">
        <v>809</v>
      </c>
      <c r="B1765" s="47">
        <v>44403</v>
      </c>
      <c r="C1765" s="2" t="s">
        <v>27</v>
      </c>
      <c r="D1765" s="2" t="s">
        <v>49</v>
      </c>
      <c r="E1765" s="2" t="s">
        <v>221</v>
      </c>
      <c r="F1765" s="2" t="s">
        <v>4527</v>
      </c>
      <c r="G1765" s="2" t="s">
        <v>3</v>
      </c>
      <c r="H1765" s="2" t="s">
        <v>4528</v>
      </c>
      <c r="I1765" s="1" t="s">
        <v>1</v>
      </c>
      <c r="J1765" s="1" t="s">
        <v>1</v>
      </c>
      <c r="K1765" s="1" t="s">
        <v>1</v>
      </c>
      <c r="L1765" s="1" t="s">
        <v>1</v>
      </c>
      <c r="M1765" s="1">
        <v>0</v>
      </c>
      <c r="N1765" s="2" t="s">
        <v>1</v>
      </c>
      <c r="O1765" s="2" t="s">
        <v>2</v>
      </c>
      <c r="P1765" s="2" t="s">
        <v>1</v>
      </c>
      <c r="Q1765" s="1">
        <v>687089271.24400008</v>
      </c>
      <c r="R1765" s="1">
        <v>0</v>
      </c>
      <c r="S1765" s="1">
        <v>505472480.81000006</v>
      </c>
      <c r="T1765" s="1">
        <v>0</v>
      </c>
      <c r="U1765" s="2" t="s">
        <v>0</v>
      </c>
      <c r="V1765" s="1">
        <v>0</v>
      </c>
      <c r="W1765" s="1">
        <v>156566198.65000001</v>
      </c>
      <c r="X1765" s="2" t="s">
        <v>0</v>
      </c>
      <c r="Y1765" s="1">
        <v>25050591.783999998</v>
      </c>
      <c r="Z1765" s="3">
        <v>0</v>
      </c>
      <c r="AA1765" s="3" t="s">
        <v>0</v>
      </c>
      <c r="AB1765" s="3">
        <v>0</v>
      </c>
      <c r="AC1765" s="3">
        <v>0</v>
      </c>
      <c r="AD1765" s="3" t="s">
        <v>0</v>
      </c>
      <c r="AE1765" s="3">
        <v>0</v>
      </c>
      <c r="AF1765" s="4">
        <v>0</v>
      </c>
      <c r="AG1765" s="4" t="s">
        <v>0</v>
      </c>
      <c r="AH1765" s="4">
        <v>0</v>
      </c>
      <c r="AI1765" s="4">
        <v>0</v>
      </c>
      <c r="AJ1765" s="4" t="s">
        <v>0</v>
      </c>
      <c r="AK1765" s="4">
        <v>0</v>
      </c>
      <c r="AL1765" s="4">
        <v>0</v>
      </c>
      <c r="AM1765" s="4" t="s">
        <v>1</v>
      </c>
      <c r="AN1765" s="4" t="s">
        <v>1</v>
      </c>
      <c r="AO1765" s="4" t="s">
        <v>1</v>
      </c>
      <c r="AP1765" s="4" t="s">
        <v>1</v>
      </c>
      <c r="AQ1765" s="4">
        <v>0</v>
      </c>
    </row>
    <row r="1766" spans="1:43" x14ac:dyDescent="0.25">
      <c r="A1766" s="2" t="s">
        <v>810</v>
      </c>
      <c r="B1766" s="47">
        <v>44403</v>
      </c>
      <c r="C1766" s="2" t="s">
        <v>6</v>
      </c>
      <c r="D1766" s="2" t="s">
        <v>49</v>
      </c>
      <c r="E1766" s="2" t="s">
        <v>230</v>
      </c>
      <c r="F1766" s="2" t="s">
        <v>1573</v>
      </c>
      <c r="G1766" s="2" t="s">
        <v>3</v>
      </c>
      <c r="H1766" s="2" t="s">
        <v>4529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4530</v>
      </c>
      <c r="P1766" s="2" t="s">
        <v>4531</v>
      </c>
      <c r="Q1766" s="1">
        <v>300760000</v>
      </c>
      <c r="R1766" s="1">
        <v>0</v>
      </c>
      <c r="S1766" s="1">
        <v>300760000</v>
      </c>
      <c r="T1766" s="1">
        <v>0</v>
      </c>
      <c r="U1766" s="2" t="s">
        <v>0</v>
      </c>
      <c r="V1766" s="1">
        <v>0</v>
      </c>
      <c r="W1766" s="1">
        <v>0</v>
      </c>
      <c r="X1766" s="2" t="s">
        <v>0</v>
      </c>
      <c r="Y1766" s="1">
        <v>0</v>
      </c>
      <c r="Z1766" s="3">
        <v>0</v>
      </c>
      <c r="AA1766" s="3" t="s">
        <v>0</v>
      </c>
      <c r="AB1766" s="3">
        <v>0</v>
      </c>
      <c r="AC1766" s="3">
        <v>0</v>
      </c>
      <c r="AD1766" s="3" t="s">
        <v>0</v>
      </c>
      <c r="AE1766" s="3">
        <v>0</v>
      </c>
      <c r="AF1766" s="4">
        <v>0</v>
      </c>
      <c r="AG1766" s="4" t="s">
        <v>0</v>
      </c>
      <c r="AH1766" s="4">
        <v>0</v>
      </c>
      <c r="AI1766" s="4">
        <v>0</v>
      </c>
      <c r="AJ1766" s="4" t="s">
        <v>0</v>
      </c>
      <c r="AK1766" s="4">
        <v>0</v>
      </c>
      <c r="AL1766" s="4">
        <v>0</v>
      </c>
      <c r="AM1766" s="4" t="s">
        <v>1</v>
      </c>
      <c r="AN1766" s="4" t="s">
        <v>1</v>
      </c>
      <c r="AO1766" s="4" t="s">
        <v>1</v>
      </c>
      <c r="AP1766" s="4" t="s">
        <v>1</v>
      </c>
      <c r="AQ1766" s="4">
        <v>0</v>
      </c>
    </row>
    <row r="1767" spans="1:43" x14ac:dyDescent="0.25">
      <c r="A1767" s="2" t="s">
        <v>811</v>
      </c>
      <c r="B1767" s="47">
        <v>44403</v>
      </c>
      <c r="C1767" s="2" t="s">
        <v>6</v>
      </c>
      <c r="D1767" s="2" t="s">
        <v>49</v>
      </c>
      <c r="E1767" s="2" t="s">
        <v>230</v>
      </c>
      <c r="F1767" s="2" t="s">
        <v>1573</v>
      </c>
      <c r="G1767" s="2" t="s">
        <v>3</v>
      </c>
      <c r="H1767" s="2" t="s">
        <v>4532</v>
      </c>
      <c r="I1767" s="1" t="s">
        <v>1</v>
      </c>
      <c r="J1767" s="1" t="s">
        <v>1</v>
      </c>
      <c r="K1767" s="1" t="s">
        <v>1</v>
      </c>
      <c r="L1767" s="1" t="s">
        <v>1</v>
      </c>
      <c r="M1767" s="1">
        <v>0</v>
      </c>
      <c r="N1767" s="2" t="s">
        <v>1</v>
      </c>
      <c r="O1767" s="2" t="s">
        <v>1007</v>
      </c>
      <c r="P1767" s="2" t="s">
        <v>4056</v>
      </c>
      <c r="Q1767" s="1">
        <v>591300000</v>
      </c>
      <c r="R1767" s="1">
        <v>0</v>
      </c>
      <c r="S1767" s="1">
        <v>591300000</v>
      </c>
      <c r="T1767" s="1">
        <v>0</v>
      </c>
      <c r="U1767" s="2" t="s">
        <v>0</v>
      </c>
      <c r="V1767" s="1">
        <v>0</v>
      </c>
      <c r="W1767" s="1">
        <v>0</v>
      </c>
      <c r="X1767" s="2" t="s">
        <v>0</v>
      </c>
      <c r="Y1767" s="1">
        <v>0</v>
      </c>
      <c r="Z1767" s="3">
        <v>0</v>
      </c>
      <c r="AA1767" s="3" t="s">
        <v>0</v>
      </c>
      <c r="AB1767" s="3">
        <v>0</v>
      </c>
      <c r="AC1767" s="3">
        <v>0</v>
      </c>
      <c r="AD1767" s="3" t="s">
        <v>0</v>
      </c>
      <c r="AE1767" s="3">
        <v>0</v>
      </c>
      <c r="AF1767" s="4">
        <v>0</v>
      </c>
      <c r="AG1767" s="4" t="s">
        <v>0</v>
      </c>
      <c r="AH1767" s="4">
        <v>0</v>
      </c>
      <c r="AI1767" s="4">
        <v>0</v>
      </c>
      <c r="AJ1767" s="4" t="s">
        <v>0</v>
      </c>
      <c r="AK1767" s="4">
        <v>0</v>
      </c>
      <c r="AL1767" s="4">
        <v>0</v>
      </c>
      <c r="AM1767" s="4" t="s">
        <v>1</v>
      </c>
      <c r="AN1767" s="4" t="s">
        <v>1</v>
      </c>
      <c r="AO1767" s="4" t="s">
        <v>1</v>
      </c>
      <c r="AP1767" s="4" t="s">
        <v>1</v>
      </c>
      <c r="AQ1767" s="4">
        <v>0</v>
      </c>
    </row>
    <row r="1768" spans="1:43" x14ac:dyDescent="0.25">
      <c r="A1768" s="2" t="s">
        <v>812</v>
      </c>
      <c r="B1768" s="47">
        <v>44403</v>
      </c>
      <c r="C1768" s="2" t="s">
        <v>6</v>
      </c>
      <c r="D1768" s="2" t="s">
        <v>49</v>
      </c>
      <c r="E1768" s="2" t="s">
        <v>230</v>
      </c>
      <c r="F1768" s="2" t="s">
        <v>1573</v>
      </c>
      <c r="G1768" s="2" t="s">
        <v>3</v>
      </c>
      <c r="H1768" s="2" t="s">
        <v>4533</v>
      </c>
      <c r="I1768" s="1" t="s">
        <v>1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1">
        <v>69782148</v>
      </c>
      <c r="R1768" s="1">
        <v>0</v>
      </c>
      <c r="S1768" s="1">
        <v>61461990</v>
      </c>
      <c r="T1768" s="1">
        <v>0</v>
      </c>
      <c r="U1768" s="2" t="s">
        <v>0</v>
      </c>
      <c r="V1768" s="1">
        <v>0</v>
      </c>
      <c r="W1768" s="1">
        <v>7172550</v>
      </c>
      <c r="X1768" s="2" t="s">
        <v>0</v>
      </c>
      <c r="Y1768" s="1">
        <v>1147608</v>
      </c>
      <c r="Z1768" s="3">
        <v>0</v>
      </c>
      <c r="AA1768" s="3" t="s">
        <v>0</v>
      </c>
      <c r="AB1768" s="3">
        <v>0</v>
      </c>
      <c r="AC1768" s="3">
        <v>0</v>
      </c>
      <c r="AD1768" s="3" t="s">
        <v>0</v>
      </c>
      <c r="AE1768" s="3">
        <v>0</v>
      </c>
      <c r="AF1768" s="4">
        <v>0</v>
      </c>
      <c r="AG1768" s="4" t="s">
        <v>0</v>
      </c>
      <c r="AH1768" s="4">
        <v>0</v>
      </c>
      <c r="AI1768" s="4">
        <v>0</v>
      </c>
      <c r="AJ1768" s="4" t="s">
        <v>0</v>
      </c>
      <c r="AK1768" s="4">
        <v>0</v>
      </c>
      <c r="AL1768" s="4">
        <v>0</v>
      </c>
      <c r="AM1768" s="4" t="s">
        <v>1</v>
      </c>
      <c r="AN1768" s="4" t="s">
        <v>1</v>
      </c>
      <c r="AO1768" s="4" t="s">
        <v>1</v>
      </c>
      <c r="AP1768" s="4" t="s">
        <v>1</v>
      </c>
      <c r="AQ1768" s="4">
        <v>0</v>
      </c>
    </row>
    <row r="1769" spans="1:43" x14ac:dyDescent="0.25">
      <c r="A1769" s="2" t="s">
        <v>813</v>
      </c>
      <c r="B1769" s="47">
        <v>44403</v>
      </c>
      <c r="C1769" s="2" t="s">
        <v>6</v>
      </c>
      <c r="D1769" s="2" t="s">
        <v>49</v>
      </c>
      <c r="E1769" s="2" t="s">
        <v>230</v>
      </c>
      <c r="F1769" s="2" t="s">
        <v>1573</v>
      </c>
      <c r="G1769" s="2" t="s">
        <v>3</v>
      </c>
      <c r="H1769" s="2" t="s">
        <v>4534</v>
      </c>
      <c r="I1769" s="1" t="s">
        <v>1</v>
      </c>
      <c r="J1769" s="1" t="s">
        <v>1</v>
      </c>
      <c r="K1769" s="1" t="s">
        <v>1</v>
      </c>
      <c r="L1769" s="1" t="s">
        <v>1</v>
      </c>
      <c r="M1769" s="1">
        <v>0</v>
      </c>
      <c r="N1769" s="2" t="s">
        <v>1</v>
      </c>
      <c r="O1769" s="2" t="s">
        <v>2</v>
      </c>
      <c r="P1769" s="2" t="s">
        <v>1</v>
      </c>
      <c r="Q1769" s="1">
        <v>770940532.12799978</v>
      </c>
      <c r="R1769" s="1">
        <v>0</v>
      </c>
      <c r="S1769" s="1">
        <v>663279887.20000017</v>
      </c>
      <c r="T1769" s="1">
        <v>0</v>
      </c>
      <c r="U1769" s="2" t="s">
        <v>0</v>
      </c>
      <c r="V1769" s="1">
        <v>0</v>
      </c>
      <c r="W1769" s="1">
        <v>92810900.799999997</v>
      </c>
      <c r="X1769" s="2" t="s">
        <v>0</v>
      </c>
      <c r="Y1769" s="1">
        <v>14849744.128000002</v>
      </c>
      <c r="Z1769" s="3">
        <v>0</v>
      </c>
      <c r="AA1769" s="3" t="s">
        <v>0</v>
      </c>
      <c r="AB1769" s="3">
        <v>0</v>
      </c>
      <c r="AC1769" s="3">
        <v>0</v>
      </c>
      <c r="AD1769" s="3" t="s">
        <v>0</v>
      </c>
      <c r="AE1769" s="3">
        <v>0</v>
      </c>
      <c r="AF1769" s="4">
        <v>0</v>
      </c>
      <c r="AG1769" s="4" t="s">
        <v>0</v>
      </c>
      <c r="AH1769" s="4">
        <v>0</v>
      </c>
      <c r="AI1769" s="4">
        <v>0</v>
      </c>
      <c r="AJ1769" s="4" t="s">
        <v>0</v>
      </c>
      <c r="AK1769" s="4">
        <v>0</v>
      </c>
      <c r="AL1769" s="4">
        <v>0</v>
      </c>
      <c r="AM1769" s="4" t="s">
        <v>1</v>
      </c>
      <c r="AN1769" s="4" t="s">
        <v>1</v>
      </c>
      <c r="AO1769" s="4" t="s">
        <v>1</v>
      </c>
      <c r="AP1769" s="4" t="s">
        <v>1</v>
      </c>
      <c r="AQ1769" s="4">
        <v>0</v>
      </c>
    </row>
    <row r="1770" spans="1:43" x14ac:dyDescent="0.25">
      <c r="A1770" s="2" t="s">
        <v>814</v>
      </c>
      <c r="B1770" s="47">
        <v>44403</v>
      </c>
      <c r="C1770" s="2" t="s">
        <v>6</v>
      </c>
      <c r="D1770" s="2" t="s">
        <v>49</v>
      </c>
      <c r="E1770" s="2" t="s">
        <v>230</v>
      </c>
      <c r="F1770" s="2" t="s">
        <v>1573</v>
      </c>
      <c r="G1770" s="2" t="s">
        <v>3</v>
      </c>
      <c r="H1770" s="2" t="s">
        <v>4535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2</v>
      </c>
      <c r="P1770" s="2" t="s">
        <v>1</v>
      </c>
      <c r="Q1770" s="1">
        <v>1752185223.0000002</v>
      </c>
      <c r="R1770" s="1">
        <v>0</v>
      </c>
      <c r="S1770" s="1">
        <v>1347103218</v>
      </c>
      <c r="T1770" s="1">
        <v>0</v>
      </c>
      <c r="U1770" s="2" t="s">
        <v>0</v>
      </c>
      <c r="V1770" s="1">
        <v>0</v>
      </c>
      <c r="W1770" s="1">
        <v>349208625</v>
      </c>
      <c r="X1770" s="2" t="s">
        <v>9</v>
      </c>
      <c r="Y1770" s="1">
        <v>55873379.999999993</v>
      </c>
      <c r="Z1770" s="3">
        <v>0</v>
      </c>
      <c r="AA1770" s="3" t="s">
        <v>0</v>
      </c>
      <c r="AB1770" s="3">
        <v>0</v>
      </c>
      <c r="AC1770" s="3">
        <v>0</v>
      </c>
      <c r="AD1770" s="3" t="s">
        <v>0</v>
      </c>
      <c r="AE1770" s="3">
        <v>0</v>
      </c>
      <c r="AF1770" s="4">
        <v>0</v>
      </c>
      <c r="AG1770" s="4" t="s">
        <v>0</v>
      </c>
      <c r="AH1770" s="4">
        <v>0</v>
      </c>
      <c r="AI1770" s="4">
        <v>0</v>
      </c>
      <c r="AJ1770" s="4" t="s">
        <v>0</v>
      </c>
      <c r="AK1770" s="4">
        <v>0</v>
      </c>
      <c r="AL1770" s="4">
        <v>0</v>
      </c>
      <c r="AM1770" s="4" t="s">
        <v>1</v>
      </c>
      <c r="AN1770" s="4" t="s">
        <v>1</v>
      </c>
      <c r="AO1770" s="4" t="s">
        <v>1</v>
      </c>
      <c r="AP1770" s="4" t="s">
        <v>1</v>
      </c>
      <c r="AQ1770" s="4">
        <v>0</v>
      </c>
    </row>
    <row r="1771" spans="1:43" x14ac:dyDescent="0.25">
      <c r="A1771" s="2" t="s">
        <v>815</v>
      </c>
      <c r="B1771" s="47">
        <v>44403</v>
      </c>
      <c r="C1771" s="2" t="s">
        <v>27</v>
      </c>
      <c r="D1771" s="2" t="s">
        <v>42</v>
      </c>
      <c r="E1771" s="2" t="s">
        <v>212</v>
      </c>
      <c r="F1771" s="2" t="s">
        <v>4251</v>
      </c>
      <c r="G1771" s="2" t="s">
        <v>3</v>
      </c>
      <c r="H1771" s="2" t="s">
        <v>4092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4536</v>
      </c>
      <c r="P1771" s="2" t="s">
        <v>4537</v>
      </c>
      <c r="Q1771" s="1">
        <v>52218270</v>
      </c>
      <c r="R1771" s="1">
        <v>0</v>
      </c>
      <c r="S1771" s="1">
        <v>0</v>
      </c>
      <c r="T1771" s="1">
        <v>45015750</v>
      </c>
      <c r="U1771" s="2" t="s">
        <v>9</v>
      </c>
      <c r="V1771" s="1">
        <v>7202520</v>
      </c>
      <c r="W1771" s="1">
        <v>0</v>
      </c>
      <c r="X1771" s="2" t="s">
        <v>0</v>
      </c>
      <c r="Y1771" s="1">
        <v>0</v>
      </c>
      <c r="Z1771" s="3">
        <v>0</v>
      </c>
      <c r="AA1771" s="3" t="s">
        <v>0</v>
      </c>
      <c r="AB1771" s="3">
        <v>0</v>
      </c>
      <c r="AC1771" s="3">
        <v>0</v>
      </c>
      <c r="AD1771" s="3" t="s">
        <v>0</v>
      </c>
      <c r="AE1771" s="3">
        <v>0</v>
      </c>
      <c r="AF1771" s="4">
        <v>0</v>
      </c>
      <c r="AG1771" s="4" t="s">
        <v>0</v>
      </c>
      <c r="AH1771" s="4">
        <v>0</v>
      </c>
      <c r="AI1771" s="4">
        <v>0</v>
      </c>
      <c r="AJ1771" s="4" t="s">
        <v>0</v>
      </c>
      <c r="AK1771" s="4">
        <v>0</v>
      </c>
      <c r="AL1771" s="4">
        <v>0</v>
      </c>
      <c r="AM1771" s="4" t="s">
        <v>1</v>
      </c>
      <c r="AN1771" s="4" t="s">
        <v>1</v>
      </c>
      <c r="AO1771" s="4" t="s">
        <v>1</v>
      </c>
      <c r="AP1771" s="4" t="s">
        <v>1</v>
      </c>
      <c r="AQ1771" s="4">
        <v>0</v>
      </c>
    </row>
    <row r="1772" spans="1:43" x14ac:dyDescent="0.25">
      <c r="A1772" s="2" t="s">
        <v>816</v>
      </c>
      <c r="B1772" s="47">
        <v>44403</v>
      </c>
      <c r="C1772" s="2" t="s">
        <v>27</v>
      </c>
      <c r="D1772" s="2" t="s">
        <v>42</v>
      </c>
      <c r="E1772" s="2" t="s">
        <v>212</v>
      </c>
      <c r="F1772" s="2" t="s">
        <v>4255</v>
      </c>
      <c r="G1772" s="2" t="s">
        <v>3</v>
      </c>
      <c r="H1772" s="2" t="s">
        <v>4538</v>
      </c>
      <c r="I1772" s="1" t="s">
        <v>1</v>
      </c>
      <c r="J1772" s="1" t="s">
        <v>1</v>
      </c>
      <c r="K1772" s="1" t="s">
        <v>1</v>
      </c>
      <c r="L1772" s="1" t="s">
        <v>1</v>
      </c>
      <c r="M1772" s="1">
        <v>0</v>
      </c>
      <c r="N1772" s="2" t="s">
        <v>1</v>
      </c>
      <c r="O1772" s="2" t="s">
        <v>2</v>
      </c>
      <c r="P1772" s="2" t="s">
        <v>1</v>
      </c>
      <c r="Q1772" s="1">
        <v>16463250</v>
      </c>
      <c r="R1772" s="1">
        <v>0</v>
      </c>
      <c r="S1772" s="1">
        <v>12939750</v>
      </c>
      <c r="T1772" s="1">
        <v>0</v>
      </c>
      <c r="U1772" s="2" t="s">
        <v>0</v>
      </c>
      <c r="V1772" s="1">
        <v>0</v>
      </c>
      <c r="W1772" s="1">
        <v>3037500</v>
      </c>
      <c r="X1772" s="2" t="s">
        <v>0</v>
      </c>
      <c r="Y1772" s="1">
        <v>486000</v>
      </c>
      <c r="Z1772" s="3">
        <v>0</v>
      </c>
      <c r="AA1772" s="3" t="s">
        <v>0</v>
      </c>
      <c r="AB1772" s="3">
        <v>0</v>
      </c>
      <c r="AC1772" s="3">
        <v>0</v>
      </c>
      <c r="AD1772" s="3" t="s">
        <v>0</v>
      </c>
      <c r="AE1772" s="3">
        <v>0</v>
      </c>
      <c r="AF1772" s="4">
        <v>0</v>
      </c>
      <c r="AG1772" s="4" t="s">
        <v>0</v>
      </c>
      <c r="AH1772" s="4">
        <v>0</v>
      </c>
      <c r="AI1772" s="4">
        <v>0</v>
      </c>
      <c r="AJ1772" s="4" t="s">
        <v>0</v>
      </c>
      <c r="AK1772" s="4">
        <v>0</v>
      </c>
      <c r="AL1772" s="4">
        <v>0</v>
      </c>
      <c r="AM1772" s="4" t="s">
        <v>1</v>
      </c>
      <c r="AN1772" s="4" t="s">
        <v>1</v>
      </c>
      <c r="AO1772" s="4" t="s">
        <v>1</v>
      </c>
      <c r="AP1772" s="4" t="s">
        <v>1</v>
      </c>
      <c r="AQ1772" s="4">
        <v>0</v>
      </c>
    </row>
    <row r="1773" spans="1:43" x14ac:dyDescent="0.25">
      <c r="A1773" s="2" t="s">
        <v>817</v>
      </c>
      <c r="B1773" s="47">
        <v>44403</v>
      </c>
      <c r="C1773" s="2" t="s">
        <v>27</v>
      </c>
      <c r="D1773" s="2" t="s">
        <v>42</v>
      </c>
      <c r="E1773" s="2" t="s">
        <v>212</v>
      </c>
      <c r="F1773" s="2" t="s">
        <v>4255</v>
      </c>
      <c r="G1773" s="2" t="s">
        <v>3</v>
      </c>
      <c r="H1773" s="2" t="s">
        <v>4539</v>
      </c>
      <c r="I1773" s="1" t="s">
        <v>1</v>
      </c>
      <c r="J1773" s="1" t="s">
        <v>1</v>
      </c>
      <c r="K1773" s="1" t="s">
        <v>1</v>
      </c>
      <c r="L1773" s="1" t="s">
        <v>1</v>
      </c>
      <c r="M1773" s="1">
        <v>0</v>
      </c>
      <c r="N1773" s="2" t="s">
        <v>1</v>
      </c>
      <c r="O1773" s="2" t="s">
        <v>2</v>
      </c>
      <c r="P1773" s="2" t="s">
        <v>1</v>
      </c>
      <c r="Q1773" s="1">
        <v>1435356790.1200001</v>
      </c>
      <c r="R1773" s="1">
        <v>0</v>
      </c>
      <c r="S1773" s="1">
        <v>786337010.51999974</v>
      </c>
      <c r="T1773" s="1">
        <v>0</v>
      </c>
      <c r="U1773" s="2" t="s">
        <v>0</v>
      </c>
      <c r="V1773" s="1">
        <v>0</v>
      </c>
      <c r="W1773" s="1">
        <v>559499810</v>
      </c>
      <c r="X1773" s="2" t="s">
        <v>0</v>
      </c>
      <c r="Y1773" s="1">
        <v>89519969.599999994</v>
      </c>
      <c r="Z1773" s="3">
        <v>0</v>
      </c>
      <c r="AA1773" s="3" t="s">
        <v>0</v>
      </c>
      <c r="AB1773" s="3">
        <v>0</v>
      </c>
      <c r="AC1773" s="3">
        <v>0</v>
      </c>
      <c r="AD1773" s="3" t="s">
        <v>0</v>
      </c>
      <c r="AE1773" s="3">
        <v>0</v>
      </c>
      <c r="AF1773" s="4">
        <v>0</v>
      </c>
      <c r="AG1773" s="4" t="s">
        <v>0</v>
      </c>
      <c r="AH1773" s="4">
        <v>0</v>
      </c>
      <c r="AI1773" s="4">
        <v>0</v>
      </c>
      <c r="AJ1773" s="4" t="s">
        <v>0</v>
      </c>
      <c r="AK1773" s="4">
        <v>0</v>
      </c>
      <c r="AL1773" s="4">
        <v>0</v>
      </c>
      <c r="AM1773" s="4" t="s">
        <v>1</v>
      </c>
      <c r="AN1773" s="4" t="s">
        <v>1</v>
      </c>
      <c r="AO1773" s="4" t="s">
        <v>1</v>
      </c>
      <c r="AP1773" s="4" t="s">
        <v>1</v>
      </c>
      <c r="AQ1773" s="4">
        <v>0</v>
      </c>
    </row>
    <row r="1774" spans="1:43" x14ac:dyDescent="0.25">
      <c r="A1774" s="2" t="s">
        <v>818</v>
      </c>
      <c r="B1774" s="47">
        <v>44403</v>
      </c>
      <c r="C1774" s="2" t="s">
        <v>35</v>
      </c>
      <c r="D1774" s="2" t="s">
        <v>42</v>
      </c>
      <c r="E1774" s="2" t="s">
        <v>217</v>
      </c>
      <c r="F1774" s="2" t="s">
        <v>4540</v>
      </c>
      <c r="G1774" s="2" t="s">
        <v>3</v>
      </c>
      <c r="H1774" s="2" t="s">
        <v>4541</v>
      </c>
      <c r="I1774" s="1" t="s">
        <v>1</v>
      </c>
      <c r="J1774" s="1" t="s">
        <v>1</v>
      </c>
      <c r="K1774" s="1" t="s">
        <v>1</v>
      </c>
      <c r="L1774" s="1" t="s">
        <v>1</v>
      </c>
      <c r="M1774" s="1">
        <v>0</v>
      </c>
      <c r="N1774" s="2" t="s">
        <v>1</v>
      </c>
      <c r="O1774" s="2" t="s">
        <v>2</v>
      </c>
      <c r="P1774" s="2" t="s">
        <v>1</v>
      </c>
      <c r="Q1774" s="1">
        <v>974283106.90000021</v>
      </c>
      <c r="R1774" s="1">
        <v>0</v>
      </c>
      <c r="S1774" s="1">
        <v>880310752.89999998</v>
      </c>
      <c r="T1774" s="1">
        <v>0</v>
      </c>
      <c r="U1774" s="2" t="s">
        <v>0</v>
      </c>
      <c r="V1774" s="1">
        <v>0</v>
      </c>
      <c r="W1774" s="1">
        <v>81010650</v>
      </c>
      <c r="X1774" s="2" t="s">
        <v>0</v>
      </c>
      <c r="Y1774" s="1">
        <v>12961703.999999996</v>
      </c>
      <c r="Z1774" s="3">
        <v>0</v>
      </c>
      <c r="AA1774" s="3" t="s">
        <v>0</v>
      </c>
      <c r="AB1774" s="3">
        <v>0</v>
      </c>
      <c r="AC1774" s="3">
        <v>0</v>
      </c>
      <c r="AD1774" s="3" t="s">
        <v>0</v>
      </c>
      <c r="AE1774" s="3">
        <v>0</v>
      </c>
      <c r="AF1774" s="4">
        <v>0</v>
      </c>
      <c r="AG1774" s="4" t="s">
        <v>0</v>
      </c>
      <c r="AH1774" s="4">
        <v>0</v>
      </c>
      <c r="AI1774" s="4">
        <v>0</v>
      </c>
      <c r="AJ1774" s="4" t="s">
        <v>0</v>
      </c>
      <c r="AK1774" s="4">
        <v>0</v>
      </c>
      <c r="AL1774" s="4">
        <v>0</v>
      </c>
      <c r="AM1774" s="4" t="s">
        <v>1</v>
      </c>
      <c r="AN1774" s="4" t="s">
        <v>1</v>
      </c>
      <c r="AO1774" s="4" t="s">
        <v>1</v>
      </c>
      <c r="AP1774" s="4" t="s">
        <v>1</v>
      </c>
      <c r="AQ1774" s="4">
        <v>0</v>
      </c>
    </row>
    <row r="1775" spans="1:43" x14ac:dyDescent="0.25">
      <c r="A1775" s="2" t="s">
        <v>819</v>
      </c>
      <c r="B1775" s="47">
        <v>44403</v>
      </c>
      <c r="C1775" s="2" t="s">
        <v>6</v>
      </c>
      <c r="D1775" s="2" t="s">
        <v>42</v>
      </c>
      <c r="E1775" s="2" t="s">
        <v>219</v>
      </c>
      <c r="F1775" s="2" t="s">
        <v>1356</v>
      </c>
      <c r="G1775" s="2" t="s">
        <v>3</v>
      </c>
      <c r="H1775" s="2" t="s">
        <v>4542</v>
      </c>
      <c r="I1775" s="1" t="s">
        <v>1</v>
      </c>
      <c r="J1775" s="1" t="s">
        <v>1</v>
      </c>
      <c r="K1775" s="1" t="s">
        <v>1</v>
      </c>
      <c r="L1775" s="1" t="s">
        <v>1</v>
      </c>
      <c r="M1775" s="1">
        <v>0</v>
      </c>
      <c r="N1775" s="2" t="s">
        <v>1</v>
      </c>
      <c r="O1775" s="2" t="s">
        <v>3519</v>
      </c>
      <c r="P1775" s="2" t="s">
        <v>4543</v>
      </c>
      <c r="Q1775" s="1">
        <v>751900000</v>
      </c>
      <c r="R1775" s="1">
        <v>0</v>
      </c>
      <c r="S1775" s="1">
        <v>751900000</v>
      </c>
      <c r="T1775" s="1">
        <v>0</v>
      </c>
      <c r="U1775" s="2" t="s">
        <v>0</v>
      </c>
      <c r="V1775" s="1">
        <v>0</v>
      </c>
      <c r="W1775" s="1">
        <v>0</v>
      </c>
      <c r="X1775" s="2" t="s">
        <v>0</v>
      </c>
      <c r="Y1775" s="1">
        <v>0</v>
      </c>
      <c r="Z1775" s="3">
        <v>0</v>
      </c>
      <c r="AA1775" s="3" t="s">
        <v>0</v>
      </c>
      <c r="AB1775" s="3">
        <v>0</v>
      </c>
      <c r="AC1775" s="3">
        <v>0</v>
      </c>
      <c r="AD1775" s="3" t="s">
        <v>0</v>
      </c>
      <c r="AE1775" s="3">
        <v>0</v>
      </c>
      <c r="AF1775" s="4">
        <v>0</v>
      </c>
      <c r="AG1775" s="4" t="s">
        <v>0</v>
      </c>
      <c r="AH1775" s="4">
        <v>0</v>
      </c>
      <c r="AI1775" s="4">
        <v>0</v>
      </c>
      <c r="AJ1775" s="4" t="s">
        <v>0</v>
      </c>
      <c r="AK1775" s="4">
        <v>0</v>
      </c>
      <c r="AL1775" s="4">
        <v>0</v>
      </c>
      <c r="AM1775" s="4" t="s">
        <v>1</v>
      </c>
      <c r="AN1775" s="4" t="s">
        <v>1</v>
      </c>
      <c r="AO1775" s="4" t="s">
        <v>1</v>
      </c>
      <c r="AP1775" s="4" t="s">
        <v>1</v>
      </c>
      <c r="AQ1775" s="4">
        <v>0</v>
      </c>
    </row>
    <row r="1776" spans="1:43" x14ac:dyDescent="0.25">
      <c r="A1776" s="2" t="s">
        <v>820</v>
      </c>
      <c r="B1776" s="47">
        <v>44403</v>
      </c>
      <c r="C1776" s="2" t="s">
        <v>6</v>
      </c>
      <c r="D1776" s="2" t="s">
        <v>42</v>
      </c>
      <c r="E1776" s="2" t="s">
        <v>219</v>
      </c>
      <c r="F1776" s="2" t="s">
        <v>1356</v>
      </c>
      <c r="G1776" s="2" t="s">
        <v>3</v>
      </c>
      <c r="H1776" s="2" t="s">
        <v>4544</v>
      </c>
      <c r="I1776" s="1" t="s">
        <v>1</v>
      </c>
      <c r="J1776" s="1" t="s">
        <v>1</v>
      </c>
      <c r="K1776" s="1" t="s">
        <v>1</v>
      </c>
      <c r="L1776" s="1" t="s">
        <v>1</v>
      </c>
      <c r="M1776" s="1">
        <v>0</v>
      </c>
      <c r="N1776" s="2" t="s">
        <v>1</v>
      </c>
      <c r="O1776" s="2" t="s">
        <v>2</v>
      </c>
      <c r="P1776" s="2" t="s">
        <v>1</v>
      </c>
      <c r="Q1776" s="1">
        <v>970416983.85400009</v>
      </c>
      <c r="R1776" s="1">
        <v>0</v>
      </c>
      <c r="S1776" s="1">
        <v>625082641.35000002</v>
      </c>
      <c r="T1776" s="1">
        <v>0</v>
      </c>
      <c r="U1776" s="2" t="s">
        <v>0</v>
      </c>
      <c r="V1776" s="1">
        <v>0</v>
      </c>
      <c r="W1776" s="1">
        <v>297702019.39999998</v>
      </c>
      <c r="X1776" s="2" t="s">
        <v>0</v>
      </c>
      <c r="Y1776" s="1">
        <v>47632323.103999995</v>
      </c>
      <c r="Z1776" s="3">
        <v>0</v>
      </c>
      <c r="AA1776" s="3" t="s">
        <v>0</v>
      </c>
      <c r="AB1776" s="3">
        <v>0</v>
      </c>
      <c r="AC1776" s="3">
        <v>0</v>
      </c>
      <c r="AD1776" s="3" t="s">
        <v>0</v>
      </c>
      <c r="AE1776" s="3">
        <v>0</v>
      </c>
      <c r="AF1776" s="4">
        <v>0</v>
      </c>
      <c r="AG1776" s="4" t="s">
        <v>0</v>
      </c>
      <c r="AH1776" s="4">
        <v>0</v>
      </c>
      <c r="AI1776" s="4">
        <v>0</v>
      </c>
      <c r="AJ1776" s="4" t="s">
        <v>0</v>
      </c>
      <c r="AK1776" s="4">
        <v>0</v>
      </c>
      <c r="AL1776" s="4">
        <v>0</v>
      </c>
      <c r="AM1776" s="4" t="s">
        <v>1</v>
      </c>
      <c r="AN1776" s="4" t="s">
        <v>1</v>
      </c>
      <c r="AO1776" s="4" t="s">
        <v>1</v>
      </c>
      <c r="AP1776" s="4" t="s">
        <v>1</v>
      </c>
      <c r="AQ1776" s="4">
        <v>0</v>
      </c>
    </row>
    <row r="1777" spans="1:43" x14ac:dyDescent="0.25">
      <c r="A1777" s="2" t="s">
        <v>821</v>
      </c>
      <c r="B1777" s="47">
        <v>44403</v>
      </c>
      <c r="C1777" s="2" t="s">
        <v>6</v>
      </c>
      <c r="D1777" s="2" t="s">
        <v>42</v>
      </c>
      <c r="E1777" s="2" t="s">
        <v>219</v>
      </c>
      <c r="F1777" s="2" t="s">
        <v>1356</v>
      </c>
      <c r="G1777" s="2" t="s">
        <v>3</v>
      </c>
      <c r="H1777" s="2" t="s">
        <v>4545</v>
      </c>
      <c r="I1777" s="1" t="s">
        <v>1</v>
      </c>
      <c r="J1777" s="1" t="s">
        <v>1</v>
      </c>
      <c r="K1777" s="1" t="s">
        <v>1</v>
      </c>
      <c r="L1777" s="1" t="s">
        <v>1</v>
      </c>
      <c r="M1777" s="1">
        <v>0</v>
      </c>
      <c r="N1777" s="2" t="s">
        <v>1</v>
      </c>
      <c r="O1777" s="2" t="s">
        <v>2</v>
      </c>
      <c r="P1777" s="2" t="s">
        <v>1</v>
      </c>
      <c r="Q1777" s="1">
        <v>1945168820.9520001</v>
      </c>
      <c r="R1777" s="1">
        <v>0</v>
      </c>
      <c r="S1777" s="1">
        <v>1408437979.8500001</v>
      </c>
      <c r="T1777" s="1">
        <v>0</v>
      </c>
      <c r="U1777" s="2" t="s">
        <v>0</v>
      </c>
      <c r="V1777" s="1">
        <v>0</v>
      </c>
      <c r="W1777" s="1">
        <v>462699000.95000005</v>
      </c>
      <c r="X1777" s="2" t="s">
        <v>9</v>
      </c>
      <c r="Y1777" s="1">
        <v>74031840.151999995</v>
      </c>
      <c r="Z1777" s="3">
        <v>0</v>
      </c>
      <c r="AA1777" s="3" t="s">
        <v>0</v>
      </c>
      <c r="AB1777" s="3">
        <v>0</v>
      </c>
      <c r="AC1777" s="3">
        <v>0</v>
      </c>
      <c r="AD1777" s="3" t="s">
        <v>0</v>
      </c>
      <c r="AE1777" s="3">
        <v>0</v>
      </c>
      <c r="AF1777" s="4">
        <v>0</v>
      </c>
      <c r="AG1777" s="4" t="s">
        <v>0</v>
      </c>
      <c r="AH1777" s="4">
        <v>0</v>
      </c>
      <c r="AI1777" s="4">
        <v>0</v>
      </c>
      <c r="AJ1777" s="4" t="s">
        <v>0</v>
      </c>
      <c r="AK1777" s="4">
        <v>0</v>
      </c>
      <c r="AL1777" s="4">
        <v>0</v>
      </c>
      <c r="AM1777" s="4" t="s">
        <v>1</v>
      </c>
      <c r="AN1777" s="4" t="s">
        <v>1</v>
      </c>
      <c r="AO1777" s="4" t="s">
        <v>1</v>
      </c>
      <c r="AP1777" s="4" t="s">
        <v>1</v>
      </c>
      <c r="AQ1777" s="4">
        <v>0</v>
      </c>
    </row>
    <row r="1778" spans="1:43" x14ac:dyDescent="0.25">
      <c r="A1778" s="2" t="s">
        <v>822</v>
      </c>
      <c r="B1778" s="47">
        <v>44403</v>
      </c>
      <c r="C1778" s="2" t="s">
        <v>6</v>
      </c>
      <c r="D1778" s="2" t="s">
        <v>42</v>
      </c>
      <c r="E1778" s="2" t="s">
        <v>1495</v>
      </c>
      <c r="F1778" s="2" t="s">
        <v>4546</v>
      </c>
      <c r="G1778" s="2" t="s">
        <v>906</v>
      </c>
      <c r="H1778" s="2" t="s">
        <v>4547</v>
      </c>
      <c r="I1778" s="1"/>
      <c r="J1778" s="1"/>
      <c r="K1778" s="1"/>
      <c r="L1778" s="1"/>
      <c r="M1778" s="1">
        <v>0</v>
      </c>
      <c r="N1778" s="2"/>
      <c r="O1778" s="2" t="s">
        <v>98</v>
      </c>
      <c r="P1778" s="2"/>
      <c r="Q1778" s="1">
        <v>0</v>
      </c>
      <c r="R1778" s="1">
        <v>0</v>
      </c>
      <c r="S1778" s="1">
        <v>0</v>
      </c>
      <c r="T1778" s="1">
        <v>0</v>
      </c>
      <c r="U1778" s="2" t="s">
        <v>0</v>
      </c>
      <c r="V1778" s="1">
        <v>0</v>
      </c>
      <c r="W1778" s="1">
        <v>0</v>
      </c>
      <c r="X1778" s="2" t="s">
        <v>0</v>
      </c>
      <c r="Y1778" s="1">
        <v>0</v>
      </c>
      <c r="Z1778" s="3">
        <v>0</v>
      </c>
      <c r="AA1778" s="3" t="s">
        <v>0</v>
      </c>
      <c r="AB1778" s="3">
        <v>0</v>
      </c>
      <c r="AC1778" s="3">
        <v>0</v>
      </c>
      <c r="AD1778" s="3" t="s">
        <v>0</v>
      </c>
      <c r="AE1778" s="3">
        <v>0</v>
      </c>
      <c r="AF1778" s="4">
        <v>0</v>
      </c>
      <c r="AG1778" s="4" t="s">
        <v>0</v>
      </c>
      <c r="AH1778" s="4">
        <v>0</v>
      </c>
      <c r="AI1778" s="4">
        <v>0</v>
      </c>
      <c r="AJ1778" s="4" t="s">
        <v>0</v>
      </c>
      <c r="AK1778" s="4">
        <v>0</v>
      </c>
      <c r="AL1778" s="4">
        <v>0</v>
      </c>
      <c r="AP1778" s="4">
        <v>0</v>
      </c>
      <c r="AQ1778" s="4">
        <v>0</v>
      </c>
    </row>
    <row r="1779" spans="1:43" x14ac:dyDescent="0.25">
      <c r="A1779" s="2" t="s">
        <v>823</v>
      </c>
      <c r="B1779" s="47">
        <v>44403</v>
      </c>
      <c r="C1779" s="2" t="s">
        <v>6</v>
      </c>
      <c r="D1779" s="2" t="s">
        <v>42</v>
      </c>
      <c r="E1779" s="2" t="s">
        <v>215</v>
      </c>
      <c r="F1779" s="2" t="s">
        <v>2310</v>
      </c>
      <c r="G1779" s="2" t="s">
        <v>3</v>
      </c>
      <c r="H1779" s="2" t="s">
        <v>4548</v>
      </c>
      <c r="I1779" s="1"/>
      <c r="J1779" s="1"/>
      <c r="K1779" s="1"/>
      <c r="L1779" s="1"/>
      <c r="M1779" s="1">
        <v>0</v>
      </c>
      <c r="N1779" s="2"/>
      <c r="O1779" s="2" t="s">
        <v>2</v>
      </c>
      <c r="P1779" s="2"/>
      <c r="Q1779" s="1">
        <v>1105103811</v>
      </c>
      <c r="R1779" s="1">
        <v>0</v>
      </c>
      <c r="S1779" s="1">
        <v>1105103811</v>
      </c>
      <c r="T1779" s="1">
        <v>0</v>
      </c>
      <c r="U1779" s="2" t="s">
        <v>0</v>
      </c>
      <c r="V1779" s="1">
        <v>0</v>
      </c>
      <c r="W1779" s="1">
        <v>0</v>
      </c>
      <c r="X1779" s="2" t="s">
        <v>0</v>
      </c>
      <c r="Y1779" s="1">
        <v>0</v>
      </c>
      <c r="Z1779" s="3">
        <v>0</v>
      </c>
      <c r="AA1779" s="3" t="s">
        <v>0</v>
      </c>
      <c r="AB1779" s="3">
        <v>0</v>
      </c>
      <c r="AC1779" s="3">
        <v>0</v>
      </c>
      <c r="AD1779" s="3" t="s">
        <v>0</v>
      </c>
      <c r="AE1779" s="3">
        <v>0</v>
      </c>
      <c r="AF1779" s="4">
        <v>0</v>
      </c>
      <c r="AG1779" s="4" t="s">
        <v>0</v>
      </c>
      <c r="AH1779" s="4">
        <v>0</v>
      </c>
      <c r="AI1779" s="4">
        <v>0</v>
      </c>
      <c r="AJ1779" s="4" t="s">
        <v>0</v>
      </c>
      <c r="AK1779" s="4">
        <v>0</v>
      </c>
      <c r="AL1779" s="4">
        <v>0</v>
      </c>
      <c r="AP1779" s="4">
        <v>0</v>
      </c>
      <c r="AQ1779" s="4">
        <v>0</v>
      </c>
    </row>
    <row r="1780" spans="1:43" x14ac:dyDescent="0.25">
      <c r="A1780" s="2" t="s">
        <v>824</v>
      </c>
      <c r="B1780" s="47">
        <v>44403</v>
      </c>
      <c r="C1780" s="2" t="s">
        <v>6</v>
      </c>
      <c r="D1780" s="2" t="s">
        <v>42</v>
      </c>
      <c r="E1780" s="2" t="s">
        <v>215</v>
      </c>
      <c r="F1780" s="2" t="s">
        <v>2310</v>
      </c>
      <c r="G1780" s="2" t="s">
        <v>4455</v>
      </c>
      <c r="H1780" s="2"/>
      <c r="I1780" s="1" t="s">
        <v>4549</v>
      </c>
      <c r="J1780" s="1"/>
      <c r="K1780" s="1"/>
      <c r="L1780" s="1"/>
      <c r="M1780" s="1">
        <v>0</v>
      </c>
      <c r="N1780" s="2"/>
      <c r="O1780" s="2" t="s">
        <v>1133</v>
      </c>
      <c r="P1780" s="2"/>
      <c r="Q1780" s="1">
        <v>-3625600</v>
      </c>
      <c r="R1780" s="1">
        <v>0</v>
      </c>
      <c r="S1780" s="1">
        <v>-3625600</v>
      </c>
      <c r="T1780" s="1">
        <v>0</v>
      </c>
      <c r="U1780" s="2" t="s">
        <v>0</v>
      </c>
      <c r="V1780" s="1">
        <v>0</v>
      </c>
      <c r="W1780" s="1">
        <v>0</v>
      </c>
      <c r="X1780" s="2" t="s">
        <v>0</v>
      </c>
      <c r="Y1780" s="1">
        <v>0</v>
      </c>
      <c r="Z1780" s="3">
        <v>0</v>
      </c>
      <c r="AA1780" s="3" t="s">
        <v>0</v>
      </c>
      <c r="AB1780" s="3">
        <v>0</v>
      </c>
      <c r="AC1780" s="3">
        <v>0</v>
      </c>
      <c r="AD1780" s="3" t="s">
        <v>0</v>
      </c>
      <c r="AE1780" s="3">
        <v>0</v>
      </c>
      <c r="AF1780" s="4">
        <v>0</v>
      </c>
      <c r="AG1780" s="4" t="s">
        <v>0</v>
      </c>
      <c r="AH1780" s="4">
        <v>0</v>
      </c>
      <c r="AI1780" s="4">
        <v>0</v>
      </c>
      <c r="AJ1780" s="4" t="s">
        <v>0</v>
      </c>
      <c r="AK1780" s="4">
        <v>0</v>
      </c>
      <c r="AL1780" s="4">
        <v>0</v>
      </c>
      <c r="AP1780" s="4">
        <v>0</v>
      </c>
      <c r="AQ1780" s="4">
        <v>0</v>
      </c>
    </row>
    <row r="1781" spans="1:43" x14ac:dyDescent="0.25">
      <c r="A1781" s="2" t="s">
        <v>825</v>
      </c>
      <c r="B1781" s="47">
        <v>44403</v>
      </c>
      <c r="C1781" s="2" t="s">
        <v>27</v>
      </c>
      <c r="D1781" s="2" t="s">
        <v>38</v>
      </c>
      <c r="E1781" s="2" t="s">
        <v>4</v>
      </c>
      <c r="F1781" s="2" t="s">
        <v>3494</v>
      </c>
      <c r="G1781" s="2" t="s">
        <v>3</v>
      </c>
      <c r="H1781" s="2" t="s">
        <v>4550</v>
      </c>
      <c r="I1781" s="1" t="s">
        <v>1</v>
      </c>
      <c r="J1781" s="1" t="s">
        <v>1</v>
      </c>
      <c r="K1781" s="1" t="s">
        <v>1</v>
      </c>
      <c r="L1781" s="1" t="s">
        <v>1</v>
      </c>
      <c r="M1781" s="1">
        <v>0</v>
      </c>
      <c r="N1781" s="2" t="s">
        <v>1</v>
      </c>
      <c r="O1781" s="2" t="s">
        <v>4536</v>
      </c>
      <c r="P1781" s="2" t="s">
        <v>4537</v>
      </c>
      <c r="Q1781" s="1">
        <v>66100860</v>
      </c>
      <c r="R1781" s="1">
        <v>0</v>
      </c>
      <c r="S1781" s="1">
        <v>0</v>
      </c>
      <c r="T1781" s="1">
        <v>56983500</v>
      </c>
      <c r="U1781" s="2" t="s">
        <v>9</v>
      </c>
      <c r="V1781" s="1">
        <v>9117360</v>
      </c>
      <c r="W1781" s="1">
        <v>0</v>
      </c>
      <c r="X1781" s="2" t="s">
        <v>0</v>
      </c>
      <c r="Y1781" s="1">
        <v>0</v>
      </c>
      <c r="Z1781" s="3">
        <v>0</v>
      </c>
      <c r="AA1781" s="3" t="s">
        <v>0</v>
      </c>
      <c r="AB1781" s="3">
        <v>0</v>
      </c>
      <c r="AC1781" s="3">
        <v>0</v>
      </c>
      <c r="AD1781" s="3" t="s">
        <v>0</v>
      </c>
      <c r="AE1781" s="3">
        <v>0</v>
      </c>
      <c r="AF1781" s="4">
        <v>0</v>
      </c>
      <c r="AG1781" s="4" t="s">
        <v>0</v>
      </c>
      <c r="AH1781" s="4">
        <v>0</v>
      </c>
      <c r="AI1781" s="4">
        <v>0</v>
      </c>
      <c r="AJ1781" s="4" t="s">
        <v>0</v>
      </c>
      <c r="AK1781" s="4">
        <v>0</v>
      </c>
      <c r="AL1781" s="4">
        <v>0</v>
      </c>
      <c r="AM1781" s="4" t="s">
        <v>1</v>
      </c>
      <c r="AN1781" s="4" t="s">
        <v>1</v>
      </c>
      <c r="AO1781" s="4" t="s">
        <v>1</v>
      </c>
      <c r="AP1781" s="4" t="s">
        <v>1</v>
      </c>
      <c r="AQ1781" s="4">
        <v>0</v>
      </c>
    </row>
    <row r="1782" spans="1:43" x14ac:dyDescent="0.25">
      <c r="A1782" s="2" t="s">
        <v>826</v>
      </c>
      <c r="B1782" s="47">
        <v>44403</v>
      </c>
      <c r="C1782" s="2" t="s">
        <v>27</v>
      </c>
      <c r="D1782" s="2" t="s">
        <v>38</v>
      </c>
      <c r="E1782" s="2" t="s">
        <v>4</v>
      </c>
      <c r="F1782" s="2" t="s">
        <v>3494</v>
      </c>
      <c r="G1782" s="2" t="s">
        <v>13</v>
      </c>
      <c r="H1782" s="2" t="s">
        <v>1</v>
      </c>
      <c r="I1782" s="1" t="s">
        <v>928</v>
      </c>
      <c r="J1782" s="1" t="s">
        <v>1</v>
      </c>
      <c r="K1782" s="1" t="s">
        <v>4551</v>
      </c>
      <c r="L1782" s="1" t="s">
        <v>4552</v>
      </c>
      <c r="M1782" s="1">
        <v>63707889.600000001</v>
      </c>
      <c r="N1782" s="2" t="s">
        <v>12</v>
      </c>
      <c r="O1782" s="2" t="s">
        <v>4553</v>
      </c>
      <c r="P1782" s="2" t="s">
        <v>4554</v>
      </c>
      <c r="Q1782" s="1">
        <v>-7210000</v>
      </c>
      <c r="R1782" s="1">
        <v>0</v>
      </c>
      <c r="S1782" s="1">
        <v>-7210000</v>
      </c>
      <c r="T1782" s="1">
        <v>0</v>
      </c>
      <c r="U1782" s="2" t="s">
        <v>0</v>
      </c>
      <c r="V1782" s="1">
        <v>0</v>
      </c>
      <c r="W1782" s="1">
        <v>0</v>
      </c>
      <c r="X1782" s="2" t="s">
        <v>0</v>
      </c>
      <c r="Y1782" s="1">
        <v>0</v>
      </c>
      <c r="Z1782" s="3">
        <v>0</v>
      </c>
      <c r="AA1782" s="3" t="s">
        <v>0</v>
      </c>
      <c r="AB1782" s="3">
        <v>0</v>
      </c>
      <c r="AC1782" s="3">
        <v>0</v>
      </c>
      <c r="AD1782" s="3" t="s">
        <v>0</v>
      </c>
      <c r="AE1782" s="3">
        <v>0</v>
      </c>
      <c r="AF1782" s="4">
        <v>0</v>
      </c>
      <c r="AG1782" s="4" t="s">
        <v>0</v>
      </c>
      <c r="AH1782" s="4">
        <v>0</v>
      </c>
      <c r="AI1782" s="4">
        <v>0</v>
      </c>
      <c r="AJ1782" s="4" t="s">
        <v>0</v>
      </c>
      <c r="AK1782" s="4">
        <v>0</v>
      </c>
      <c r="AL1782" s="4">
        <v>0</v>
      </c>
      <c r="AM1782" s="4" t="s">
        <v>1</v>
      </c>
      <c r="AN1782" s="4" t="s">
        <v>1</v>
      </c>
      <c r="AO1782" s="4" t="s">
        <v>1</v>
      </c>
      <c r="AP1782" s="4" t="s">
        <v>1</v>
      </c>
      <c r="AQ1782" s="4">
        <v>0</v>
      </c>
    </row>
    <row r="1783" spans="1:43" x14ac:dyDescent="0.25">
      <c r="A1783" s="2" t="s">
        <v>827</v>
      </c>
      <c r="B1783" s="47">
        <v>44403</v>
      </c>
      <c r="C1783" s="2" t="s">
        <v>27</v>
      </c>
      <c r="D1783" s="2" t="s">
        <v>38</v>
      </c>
      <c r="E1783" s="2" t="s">
        <v>4</v>
      </c>
      <c r="F1783" s="2" t="s">
        <v>3494</v>
      </c>
      <c r="G1783" s="2" t="s">
        <v>3</v>
      </c>
      <c r="H1783" s="2" t="s">
        <v>4555</v>
      </c>
      <c r="I1783" s="1" t="s">
        <v>1</v>
      </c>
      <c r="J1783" s="1" t="s">
        <v>1</v>
      </c>
      <c r="K1783" s="1" t="s">
        <v>1</v>
      </c>
      <c r="L1783" s="1" t="s">
        <v>1</v>
      </c>
      <c r="M1783" s="1">
        <v>0</v>
      </c>
      <c r="N1783" s="2" t="s">
        <v>1</v>
      </c>
      <c r="O1783" s="2" t="s">
        <v>1100</v>
      </c>
      <c r="P1783" s="2" t="s">
        <v>1101</v>
      </c>
      <c r="Q1783" s="1">
        <v>45444483</v>
      </c>
      <c r="R1783" s="1">
        <v>0</v>
      </c>
      <c r="S1783" s="1">
        <v>30194775</v>
      </c>
      <c r="T1783" s="1">
        <v>13146300</v>
      </c>
      <c r="U1783" s="2" t="s">
        <v>9</v>
      </c>
      <c r="V1783" s="1">
        <v>2103408</v>
      </c>
      <c r="W1783" s="1">
        <v>0</v>
      </c>
      <c r="X1783" s="2" t="s">
        <v>0</v>
      </c>
      <c r="Y1783" s="1">
        <v>0</v>
      </c>
      <c r="Z1783" s="3">
        <v>0</v>
      </c>
      <c r="AA1783" s="3" t="s">
        <v>0</v>
      </c>
      <c r="AB1783" s="3">
        <v>0</v>
      </c>
      <c r="AC1783" s="3">
        <v>0</v>
      </c>
      <c r="AD1783" s="3" t="s">
        <v>0</v>
      </c>
      <c r="AE1783" s="3">
        <v>0</v>
      </c>
      <c r="AF1783" s="4">
        <v>0</v>
      </c>
      <c r="AG1783" s="4" t="s">
        <v>0</v>
      </c>
      <c r="AH1783" s="4">
        <v>0</v>
      </c>
      <c r="AI1783" s="4">
        <v>0</v>
      </c>
      <c r="AJ1783" s="4" t="s">
        <v>0</v>
      </c>
      <c r="AK1783" s="4">
        <v>0</v>
      </c>
      <c r="AL1783" s="4">
        <v>0</v>
      </c>
      <c r="AM1783" s="4" t="s">
        <v>1</v>
      </c>
      <c r="AN1783" s="4" t="s">
        <v>1</v>
      </c>
      <c r="AO1783" s="4" t="s">
        <v>1</v>
      </c>
      <c r="AP1783" s="4" t="s">
        <v>1</v>
      </c>
      <c r="AQ1783" s="4">
        <v>0</v>
      </c>
    </row>
    <row r="1784" spans="1:43" x14ac:dyDescent="0.25">
      <c r="A1784" s="2" t="s">
        <v>828</v>
      </c>
      <c r="B1784" s="47">
        <v>44403</v>
      </c>
      <c r="C1784" s="2" t="s">
        <v>27</v>
      </c>
      <c r="D1784" s="2" t="s">
        <v>38</v>
      </c>
      <c r="E1784" s="2" t="s">
        <v>4</v>
      </c>
      <c r="F1784" s="2" t="s">
        <v>3499</v>
      </c>
      <c r="G1784" s="2" t="s">
        <v>3</v>
      </c>
      <c r="H1784" s="2" t="s">
        <v>4556</v>
      </c>
      <c r="I1784" s="1" t="s">
        <v>1</v>
      </c>
      <c r="J1784" s="1" t="s">
        <v>1</v>
      </c>
      <c r="K1784" s="1" t="s">
        <v>1</v>
      </c>
      <c r="L1784" s="1" t="s">
        <v>1</v>
      </c>
      <c r="M1784" s="1">
        <v>0</v>
      </c>
      <c r="N1784" s="2" t="s">
        <v>1</v>
      </c>
      <c r="O1784" s="2" t="s">
        <v>2</v>
      </c>
      <c r="P1784" s="2" t="s">
        <v>1</v>
      </c>
      <c r="Q1784" s="1">
        <v>40030762.399999999</v>
      </c>
      <c r="R1784" s="1">
        <v>0</v>
      </c>
      <c r="S1784" s="1">
        <v>30405500</v>
      </c>
      <c r="T1784" s="1">
        <v>0</v>
      </c>
      <c r="U1784" s="2" t="s">
        <v>0</v>
      </c>
      <c r="V1784" s="1">
        <v>0</v>
      </c>
      <c r="W1784" s="1">
        <v>8297640</v>
      </c>
      <c r="X1784" s="2" t="s">
        <v>9</v>
      </c>
      <c r="Y1784" s="1">
        <v>1327622.3999999999</v>
      </c>
      <c r="Z1784" s="3">
        <v>0</v>
      </c>
      <c r="AA1784" s="3" t="s">
        <v>0</v>
      </c>
      <c r="AB1784" s="3">
        <v>0</v>
      </c>
      <c r="AC1784" s="3">
        <v>0</v>
      </c>
      <c r="AD1784" s="3" t="s">
        <v>0</v>
      </c>
      <c r="AE1784" s="3">
        <v>0</v>
      </c>
      <c r="AF1784" s="4">
        <v>0</v>
      </c>
      <c r="AG1784" s="4" t="s">
        <v>0</v>
      </c>
      <c r="AH1784" s="4">
        <v>0</v>
      </c>
      <c r="AI1784" s="4">
        <v>0</v>
      </c>
      <c r="AJ1784" s="4" t="s">
        <v>0</v>
      </c>
      <c r="AK1784" s="4">
        <v>0</v>
      </c>
      <c r="AL1784" s="4">
        <v>0</v>
      </c>
      <c r="AM1784" s="4" t="s">
        <v>1</v>
      </c>
      <c r="AN1784" s="4" t="s">
        <v>1</v>
      </c>
      <c r="AO1784" s="4" t="s">
        <v>1</v>
      </c>
      <c r="AP1784" s="4" t="s">
        <v>1</v>
      </c>
      <c r="AQ1784" s="4">
        <v>0</v>
      </c>
    </row>
    <row r="1785" spans="1:43" x14ac:dyDescent="0.25">
      <c r="A1785" s="2" t="s">
        <v>829</v>
      </c>
      <c r="B1785" s="47">
        <v>44403</v>
      </c>
      <c r="C1785" s="2" t="s">
        <v>27</v>
      </c>
      <c r="D1785" s="2" t="s">
        <v>38</v>
      </c>
      <c r="E1785" s="2" t="s">
        <v>4</v>
      </c>
      <c r="F1785" s="2" t="s">
        <v>3499</v>
      </c>
      <c r="G1785" s="2" t="s">
        <v>3</v>
      </c>
      <c r="H1785" s="2" t="s">
        <v>4557</v>
      </c>
      <c r="I1785" s="1" t="s">
        <v>1</v>
      </c>
      <c r="J1785" s="1" t="s">
        <v>1</v>
      </c>
      <c r="K1785" s="1" t="s">
        <v>1</v>
      </c>
      <c r="L1785" s="1" t="s">
        <v>1</v>
      </c>
      <c r="M1785" s="1">
        <v>0</v>
      </c>
      <c r="N1785" s="2" t="s">
        <v>1</v>
      </c>
      <c r="O1785" s="2" t="s">
        <v>2</v>
      </c>
      <c r="P1785" s="2" t="s">
        <v>1</v>
      </c>
      <c r="Q1785" s="1">
        <v>1218611623.1299999</v>
      </c>
      <c r="R1785" s="1">
        <v>0</v>
      </c>
      <c r="S1785" s="1">
        <v>927910999.36999989</v>
      </c>
      <c r="T1785" s="1">
        <v>0</v>
      </c>
      <c r="U1785" s="2" t="s">
        <v>0</v>
      </c>
      <c r="V1785" s="1">
        <v>0</v>
      </c>
      <c r="W1785" s="1">
        <v>250603986</v>
      </c>
      <c r="X1785" s="2" t="s">
        <v>9</v>
      </c>
      <c r="Y1785" s="1">
        <v>40096637.760000005</v>
      </c>
      <c r="Z1785" s="3">
        <v>0</v>
      </c>
      <c r="AA1785" s="3" t="s">
        <v>0</v>
      </c>
      <c r="AB1785" s="3">
        <v>0</v>
      </c>
      <c r="AC1785" s="3">
        <v>0</v>
      </c>
      <c r="AD1785" s="3" t="s">
        <v>0</v>
      </c>
      <c r="AE1785" s="3">
        <v>0</v>
      </c>
      <c r="AF1785" s="4">
        <v>0</v>
      </c>
      <c r="AG1785" s="4" t="s">
        <v>0</v>
      </c>
      <c r="AH1785" s="4">
        <v>0</v>
      </c>
      <c r="AI1785" s="4">
        <v>0</v>
      </c>
      <c r="AJ1785" s="4" t="s">
        <v>0</v>
      </c>
      <c r="AK1785" s="4">
        <v>0</v>
      </c>
      <c r="AL1785" s="4">
        <v>0</v>
      </c>
      <c r="AM1785" s="4" t="s">
        <v>1</v>
      </c>
      <c r="AN1785" s="4" t="s">
        <v>1</v>
      </c>
      <c r="AO1785" s="4" t="s">
        <v>1</v>
      </c>
      <c r="AP1785" s="4" t="s">
        <v>1</v>
      </c>
      <c r="AQ1785" s="4">
        <v>0</v>
      </c>
    </row>
    <row r="1786" spans="1:43" x14ac:dyDescent="0.25">
      <c r="A1786" s="2" t="s">
        <v>830</v>
      </c>
      <c r="B1786" s="47">
        <v>44403</v>
      </c>
      <c r="C1786" s="2" t="s">
        <v>27</v>
      </c>
      <c r="D1786" s="2" t="s">
        <v>38</v>
      </c>
      <c r="E1786" s="2" t="s">
        <v>4</v>
      </c>
      <c r="F1786" s="2" t="s">
        <v>3494</v>
      </c>
      <c r="G1786" s="2" t="s">
        <v>13</v>
      </c>
      <c r="H1786" s="2" t="s">
        <v>1</v>
      </c>
      <c r="I1786" s="1" t="s">
        <v>1366</v>
      </c>
      <c r="J1786" s="1" t="s">
        <v>1</v>
      </c>
      <c r="K1786" s="1" t="s">
        <v>4558</v>
      </c>
      <c r="L1786" s="1" t="s">
        <v>4270</v>
      </c>
      <c r="M1786" s="1">
        <v>161791789.5</v>
      </c>
      <c r="N1786" s="2" t="s">
        <v>12</v>
      </c>
      <c r="O1786" s="2" t="s">
        <v>4559</v>
      </c>
      <c r="P1786" s="2" t="s">
        <v>4560</v>
      </c>
      <c r="Q1786" s="1">
        <v>-13324500</v>
      </c>
      <c r="R1786" s="1">
        <v>0</v>
      </c>
      <c r="S1786" s="1">
        <v>-13324500</v>
      </c>
      <c r="T1786" s="1">
        <v>0</v>
      </c>
      <c r="U1786" s="2" t="s">
        <v>0</v>
      </c>
      <c r="V1786" s="1">
        <v>0</v>
      </c>
      <c r="W1786" s="1">
        <v>0</v>
      </c>
      <c r="X1786" s="2" t="s">
        <v>0</v>
      </c>
      <c r="Y1786" s="1">
        <v>0</v>
      </c>
      <c r="Z1786" s="3">
        <v>0</v>
      </c>
      <c r="AA1786" s="3" t="s">
        <v>0</v>
      </c>
      <c r="AB1786" s="3">
        <v>0</v>
      </c>
      <c r="AC1786" s="3">
        <v>0</v>
      </c>
      <c r="AD1786" s="3" t="s">
        <v>0</v>
      </c>
      <c r="AE1786" s="3">
        <v>0</v>
      </c>
      <c r="AF1786" s="4">
        <v>0</v>
      </c>
      <c r="AG1786" s="4" t="s">
        <v>0</v>
      </c>
      <c r="AH1786" s="4">
        <v>0</v>
      </c>
      <c r="AI1786" s="4">
        <v>0</v>
      </c>
      <c r="AJ1786" s="4" t="s">
        <v>0</v>
      </c>
      <c r="AK1786" s="4">
        <v>0</v>
      </c>
      <c r="AL1786" s="4">
        <v>0</v>
      </c>
      <c r="AM1786" s="4" t="s">
        <v>1</v>
      </c>
      <c r="AN1786" s="4" t="s">
        <v>1</v>
      </c>
      <c r="AO1786" s="4" t="s">
        <v>1</v>
      </c>
      <c r="AP1786" s="4" t="s">
        <v>1</v>
      </c>
      <c r="AQ1786" s="4">
        <v>0</v>
      </c>
    </row>
    <row r="1787" spans="1:43" x14ac:dyDescent="0.25">
      <c r="A1787" s="2" t="s">
        <v>831</v>
      </c>
      <c r="B1787" s="47">
        <v>44403</v>
      </c>
      <c r="C1787" s="2" t="s">
        <v>35</v>
      </c>
      <c r="D1787" s="2" t="s">
        <v>38</v>
      </c>
      <c r="E1787" s="2" t="s">
        <v>208</v>
      </c>
      <c r="F1787" s="2" t="s">
        <v>2238</v>
      </c>
      <c r="G1787" s="2" t="s">
        <v>3</v>
      </c>
      <c r="H1787" s="2" t="s">
        <v>4561</v>
      </c>
      <c r="I1787" s="1" t="s">
        <v>1</v>
      </c>
      <c r="J1787" s="1" t="s">
        <v>1</v>
      </c>
      <c r="K1787" s="1" t="s">
        <v>1</v>
      </c>
      <c r="L1787" s="1" t="s">
        <v>1</v>
      </c>
      <c r="M1787" s="1">
        <v>0</v>
      </c>
      <c r="N1787" s="2" t="s">
        <v>1</v>
      </c>
      <c r="O1787" s="2" t="s">
        <v>2</v>
      </c>
      <c r="P1787" s="2" t="s">
        <v>1</v>
      </c>
      <c r="Q1787" s="1">
        <v>1345921716.7520001</v>
      </c>
      <c r="R1787" s="1">
        <v>0</v>
      </c>
      <c r="S1787" s="1">
        <v>1226518982.96</v>
      </c>
      <c r="T1787" s="1">
        <v>0</v>
      </c>
      <c r="U1787" s="2" t="s">
        <v>0</v>
      </c>
      <c r="V1787" s="1">
        <v>0</v>
      </c>
      <c r="W1787" s="1">
        <v>102933391.2</v>
      </c>
      <c r="X1787" s="2" t="s">
        <v>0</v>
      </c>
      <c r="Y1787" s="1">
        <v>16469342.591999998</v>
      </c>
      <c r="Z1787" s="3">
        <v>0</v>
      </c>
      <c r="AA1787" s="3" t="s">
        <v>0</v>
      </c>
      <c r="AB1787" s="3">
        <v>0</v>
      </c>
      <c r="AC1787" s="3">
        <v>0</v>
      </c>
      <c r="AD1787" s="3" t="s">
        <v>0</v>
      </c>
      <c r="AE1787" s="3">
        <v>0</v>
      </c>
      <c r="AF1787" s="4">
        <v>0</v>
      </c>
      <c r="AG1787" s="4" t="s">
        <v>0</v>
      </c>
      <c r="AH1787" s="4">
        <v>0</v>
      </c>
      <c r="AI1787" s="4">
        <v>0</v>
      </c>
      <c r="AJ1787" s="4" t="s">
        <v>0</v>
      </c>
      <c r="AK1787" s="4">
        <v>0</v>
      </c>
      <c r="AL1787" s="4">
        <v>0</v>
      </c>
      <c r="AM1787" s="4" t="s">
        <v>1</v>
      </c>
      <c r="AN1787" s="4" t="s">
        <v>1</v>
      </c>
      <c r="AO1787" s="4" t="s">
        <v>1</v>
      </c>
      <c r="AP1787" s="4" t="s">
        <v>1</v>
      </c>
      <c r="AQ1787" s="4">
        <v>0</v>
      </c>
    </row>
    <row r="1788" spans="1:43" x14ac:dyDescent="0.25">
      <c r="A1788" s="2" t="s">
        <v>832</v>
      </c>
      <c r="B1788" s="47">
        <v>44403</v>
      </c>
      <c r="C1788" s="2" t="s">
        <v>6</v>
      </c>
      <c r="D1788" s="2" t="s">
        <v>38</v>
      </c>
      <c r="E1788" s="2" t="s">
        <v>210</v>
      </c>
      <c r="F1788" s="2" t="s">
        <v>4478</v>
      </c>
      <c r="G1788" s="2" t="s">
        <v>3</v>
      </c>
      <c r="H1788" s="2" t="s">
        <v>4562</v>
      </c>
      <c r="I1788" s="1" t="s">
        <v>1</v>
      </c>
      <c r="J1788" s="1" t="s">
        <v>1</v>
      </c>
      <c r="K1788" s="1" t="s">
        <v>1</v>
      </c>
      <c r="L1788" s="1" t="s">
        <v>1</v>
      </c>
      <c r="M1788" s="1">
        <v>0</v>
      </c>
      <c r="N1788" s="2" t="s">
        <v>1</v>
      </c>
      <c r="O1788" s="2" t="s">
        <v>929</v>
      </c>
      <c r="P1788" s="2" t="s">
        <v>1018</v>
      </c>
      <c r="Q1788" s="1">
        <v>123218139.448</v>
      </c>
      <c r="R1788" s="1">
        <v>0</v>
      </c>
      <c r="S1788" s="1">
        <v>118209824.60000001</v>
      </c>
      <c r="T1788" s="1">
        <v>4317512.8</v>
      </c>
      <c r="U1788" s="2" t="s">
        <v>9</v>
      </c>
      <c r="V1788" s="1">
        <v>690802.04799999995</v>
      </c>
      <c r="W1788" s="1">
        <v>0</v>
      </c>
      <c r="X1788" s="2" t="s">
        <v>0</v>
      </c>
      <c r="Y1788" s="1">
        <v>0</v>
      </c>
      <c r="Z1788" s="3">
        <v>0</v>
      </c>
      <c r="AA1788" s="3" t="s">
        <v>0</v>
      </c>
      <c r="AB1788" s="3">
        <v>0</v>
      </c>
      <c r="AC1788" s="3">
        <v>0</v>
      </c>
      <c r="AD1788" s="3" t="s">
        <v>0</v>
      </c>
      <c r="AE1788" s="3">
        <v>0</v>
      </c>
      <c r="AF1788" s="4">
        <v>0</v>
      </c>
      <c r="AG1788" s="4" t="s">
        <v>0</v>
      </c>
      <c r="AH1788" s="4">
        <v>0</v>
      </c>
      <c r="AI1788" s="4">
        <v>0</v>
      </c>
      <c r="AJ1788" s="4" t="s">
        <v>0</v>
      </c>
      <c r="AK1788" s="4">
        <v>0</v>
      </c>
      <c r="AL1788" s="4">
        <v>0</v>
      </c>
      <c r="AM1788" s="4" t="s">
        <v>1</v>
      </c>
      <c r="AN1788" s="4" t="s">
        <v>1</v>
      </c>
      <c r="AO1788" s="4" t="s">
        <v>1</v>
      </c>
      <c r="AP1788" s="4" t="s">
        <v>1</v>
      </c>
      <c r="AQ1788" s="4">
        <v>0</v>
      </c>
    </row>
    <row r="1789" spans="1:43" x14ac:dyDescent="0.25">
      <c r="A1789" s="2" t="s">
        <v>833</v>
      </c>
      <c r="B1789" s="47">
        <v>44403</v>
      </c>
      <c r="C1789" s="2" t="s">
        <v>6</v>
      </c>
      <c r="D1789" s="2" t="s">
        <v>38</v>
      </c>
      <c r="E1789" s="2" t="s">
        <v>210</v>
      </c>
      <c r="F1789" s="2" t="s">
        <v>4478</v>
      </c>
      <c r="G1789" s="2" t="s">
        <v>3</v>
      </c>
      <c r="H1789" s="2" t="s">
        <v>4563</v>
      </c>
      <c r="I1789" s="1" t="s">
        <v>1</v>
      </c>
      <c r="J1789" s="1" t="s">
        <v>1</v>
      </c>
      <c r="K1789" s="1" t="s">
        <v>1</v>
      </c>
      <c r="L1789" s="1" t="s">
        <v>1</v>
      </c>
      <c r="M1789" s="1">
        <v>0</v>
      </c>
      <c r="N1789" s="2" t="s">
        <v>1</v>
      </c>
      <c r="O1789" s="2" t="s">
        <v>2</v>
      </c>
      <c r="P1789" s="2" t="s">
        <v>1</v>
      </c>
      <c r="Q1789" s="1">
        <v>813796198.49600005</v>
      </c>
      <c r="R1789" s="1">
        <v>0</v>
      </c>
      <c r="S1789" s="1">
        <v>659191589.19999993</v>
      </c>
      <c r="T1789" s="1">
        <v>0</v>
      </c>
      <c r="U1789" s="2" t="s">
        <v>0</v>
      </c>
      <c r="V1789" s="1">
        <v>0</v>
      </c>
      <c r="W1789" s="1">
        <v>133279835.59999999</v>
      </c>
      <c r="X1789" s="2" t="s">
        <v>9</v>
      </c>
      <c r="Y1789" s="1">
        <v>21324773.696000002</v>
      </c>
      <c r="Z1789" s="3">
        <v>0</v>
      </c>
      <c r="AA1789" s="3" t="s">
        <v>0</v>
      </c>
      <c r="AB1789" s="3">
        <v>0</v>
      </c>
      <c r="AC1789" s="3">
        <v>0</v>
      </c>
      <c r="AD1789" s="3" t="s">
        <v>0</v>
      </c>
      <c r="AE1789" s="3">
        <v>0</v>
      </c>
      <c r="AF1789" s="4">
        <v>0</v>
      </c>
      <c r="AG1789" s="4" t="s">
        <v>0</v>
      </c>
      <c r="AH1789" s="4">
        <v>0</v>
      </c>
      <c r="AI1789" s="4">
        <v>0</v>
      </c>
      <c r="AJ1789" s="4" t="s">
        <v>0</v>
      </c>
      <c r="AK1789" s="4">
        <v>0</v>
      </c>
      <c r="AL1789" s="4">
        <v>0</v>
      </c>
      <c r="AM1789" s="4" t="s">
        <v>1</v>
      </c>
      <c r="AN1789" s="4" t="s">
        <v>1</v>
      </c>
      <c r="AO1789" s="4" t="s">
        <v>1</v>
      </c>
      <c r="AP1789" s="4" t="s">
        <v>1</v>
      </c>
      <c r="AQ1789" s="4">
        <v>0</v>
      </c>
    </row>
    <row r="1790" spans="1:43" x14ac:dyDescent="0.25">
      <c r="A1790" s="2" t="s">
        <v>834</v>
      </c>
      <c r="B1790" s="47">
        <v>44403</v>
      </c>
      <c r="C1790" s="2" t="s">
        <v>6</v>
      </c>
      <c r="D1790" s="2" t="s">
        <v>38</v>
      </c>
      <c r="E1790" s="2" t="s">
        <v>210</v>
      </c>
      <c r="F1790" s="2" t="s">
        <v>4478</v>
      </c>
      <c r="G1790" s="2" t="s">
        <v>3</v>
      </c>
      <c r="H1790" s="2" t="s">
        <v>4564</v>
      </c>
      <c r="I1790" s="1" t="s">
        <v>1</v>
      </c>
      <c r="J1790" s="1" t="s">
        <v>1</v>
      </c>
      <c r="K1790" s="1" t="s">
        <v>1</v>
      </c>
      <c r="L1790" s="1" t="s">
        <v>1</v>
      </c>
      <c r="M1790" s="1">
        <v>0</v>
      </c>
      <c r="N1790" s="2" t="s">
        <v>1</v>
      </c>
      <c r="O1790" s="2" t="s">
        <v>2</v>
      </c>
      <c r="P1790" s="2" t="s">
        <v>1</v>
      </c>
      <c r="Q1790" s="1">
        <v>2175113634.9199996</v>
      </c>
      <c r="R1790" s="1">
        <v>0</v>
      </c>
      <c r="S1790" s="1">
        <v>1599015365.6800003</v>
      </c>
      <c r="T1790" s="1">
        <v>0</v>
      </c>
      <c r="U1790" s="2" t="s">
        <v>0</v>
      </c>
      <c r="V1790" s="1">
        <v>0</v>
      </c>
      <c r="W1790" s="1">
        <v>496636439.00000006</v>
      </c>
      <c r="X1790" s="2" t="s">
        <v>9</v>
      </c>
      <c r="Y1790" s="1">
        <v>79461830.239999995</v>
      </c>
      <c r="Z1790" s="3">
        <v>0</v>
      </c>
      <c r="AA1790" s="3" t="s">
        <v>0</v>
      </c>
      <c r="AB1790" s="3">
        <v>0</v>
      </c>
      <c r="AC1790" s="3">
        <v>0</v>
      </c>
      <c r="AD1790" s="3" t="s">
        <v>0</v>
      </c>
      <c r="AE1790" s="3">
        <v>0</v>
      </c>
      <c r="AF1790" s="4">
        <v>0</v>
      </c>
      <c r="AG1790" s="4" t="s">
        <v>0</v>
      </c>
      <c r="AH1790" s="4">
        <v>0</v>
      </c>
      <c r="AI1790" s="4">
        <v>0</v>
      </c>
      <c r="AJ1790" s="4" t="s">
        <v>0</v>
      </c>
      <c r="AK1790" s="4">
        <v>0</v>
      </c>
      <c r="AL1790" s="4">
        <v>0</v>
      </c>
      <c r="AM1790" s="4" t="s">
        <v>1</v>
      </c>
      <c r="AN1790" s="4" t="s">
        <v>1</v>
      </c>
      <c r="AO1790" s="4" t="s">
        <v>1</v>
      </c>
      <c r="AP1790" s="4" t="s">
        <v>1</v>
      </c>
      <c r="AQ1790" s="4">
        <v>0</v>
      </c>
    </row>
    <row r="1791" spans="1:43" x14ac:dyDescent="0.25">
      <c r="A1791" s="2" t="s">
        <v>835</v>
      </c>
      <c r="B1791" s="47">
        <v>44403</v>
      </c>
      <c r="C1791" s="2" t="s">
        <v>27</v>
      </c>
      <c r="D1791" s="2" t="s">
        <v>33</v>
      </c>
      <c r="E1791" s="2" t="s">
        <v>32</v>
      </c>
      <c r="F1791" s="2" t="s">
        <v>4353</v>
      </c>
      <c r="G1791" s="2" t="s">
        <v>3</v>
      </c>
      <c r="H1791" s="2" t="s">
        <v>4565</v>
      </c>
      <c r="I1791" s="1" t="s">
        <v>1</v>
      </c>
      <c r="J1791" s="1" t="s">
        <v>1</v>
      </c>
      <c r="K1791" s="1" t="s">
        <v>1</v>
      </c>
      <c r="L1791" s="1" t="s">
        <v>1</v>
      </c>
      <c r="M1791" s="1">
        <v>0</v>
      </c>
      <c r="N1791" s="2" t="s">
        <v>1</v>
      </c>
      <c r="O1791" s="2" t="s">
        <v>1717</v>
      </c>
      <c r="P1791" s="2" t="s">
        <v>1718</v>
      </c>
      <c r="Q1791" s="1">
        <v>17573118.399999999</v>
      </c>
      <c r="R1791" s="1">
        <v>0</v>
      </c>
      <c r="S1791" s="1">
        <v>0</v>
      </c>
      <c r="T1791" s="1">
        <v>15149240</v>
      </c>
      <c r="U1791" s="2" t="s">
        <v>9</v>
      </c>
      <c r="V1791" s="1">
        <v>2423878.4</v>
      </c>
      <c r="W1791" s="1">
        <v>0</v>
      </c>
      <c r="X1791" s="2" t="s">
        <v>0</v>
      </c>
      <c r="Y1791" s="1">
        <v>0</v>
      </c>
      <c r="Z1791" s="3">
        <v>0</v>
      </c>
      <c r="AA1791" s="3" t="s">
        <v>0</v>
      </c>
      <c r="AB1791" s="3">
        <v>0</v>
      </c>
      <c r="AC1791" s="3">
        <v>0</v>
      </c>
      <c r="AD1791" s="3" t="s">
        <v>0</v>
      </c>
      <c r="AE1791" s="3">
        <v>0</v>
      </c>
      <c r="AF1791" s="4">
        <v>0</v>
      </c>
      <c r="AG1791" s="4" t="s">
        <v>0</v>
      </c>
      <c r="AH1791" s="4">
        <v>0</v>
      </c>
      <c r="AI1791" s="4">
        <v>0</v>
      </c>
      <c r="AJ1791" s="4" t="s">
        <v>0</v>
      </c>
      <c r="AK1791" s="4">
        <v>0</v>
      </c>
      <c r="AL1791" s="4">
        <v>0</v>
      </c>
      <c r="AM1791" s="4" t="s">
        <v>1</v>
      </c>
      <c r="AN1791" s="4" t="s">
        <v>1</v>
      </c>
      <c r="AO1791" s="4" t="s">
        <v>1</v>
      </c>
      <c r="AP1791" s="4" t="s">
        <v>1</v>
      </c>
      <c r="AQ1791" s="4">
        <v>0</v>
      </c>
    </row>
    <row r="1792" spans="1:43" x14ac:dyDescent="0.25">
      <c r="A1792" s="2" t="s">
        <v>836</v>
      </c>
      <c r="B1792" s="47">
        <v>44403</v>
      </c>
      <c r="C1792" s="2" t="s">
        <v>27</v>
      </c>
      <c r="D1792" s="2" t="s">
        <v>33</v>
      </c>
      <c r="E1792" s="2" t="s">
        <v>32</v>
      </c>
      <c r="F1792" s="2" t="s">
        <v>4353</v>
      </c>
      <c r="G1792" s="2" t="s">
        <v>13</v>
      </c>
      <c r="H1792" s="2" t="s">
        <v>1</v>
      </c>
      <c r="I1792" s="1" t="s">
        <v>4382</v>
      </c>
      <c r="J1792" s="1" t="s">
        <v>1</v>
      </c>
      <c r="K1792" s="1" t="s">
        <v>4566</v>
      </c>
      <c r="L1792" s="1" t="s">
        <v>4552</v>
      </c>
      <c r="M1792" s="1">
        <v>12963795.199999999</v>
      </c>
      <c r="N1792" s="2" t="s">
        <v>12</v>
      </c>
      <c r="O1792" s="2" t="s">
        <v>4567</v>
      </c>
      <c r="P1792" s="2" t="s">
        <v>4568</v>
      </c>
      <c r="Q1792" s="1">
        <v>-12963795.199999999</v>
      </c>
      <c r="R1792" s="1">
        <v>0</v>
      </c>
      <c r="S1792" s="1">
        <v>-12963795.199999999</v>
      </c>
      <c r="T1792" s="1">
        <v>0</v>
      </c>
      <c r="U1792" s="2" t="s">
        <v>0</v>
      </c>
      <c r="V1792" s="1">
        <v>0</v>
      </c>
      <c r="W1792" s="1">
        <v>0</v>
      </c>
      <c r="X1792" s="2" t="s">
        <v>0</v>
      </c>
      <c r="Y1792" s="1">
        <v>0</v>
      </c>
      <c r="Z1792" s="3">
        <v>0</v>
      </c>
      <c r="AA1792" s="3" t="s">
        <v>0</v>
      </c>
      <c r="AB1792" s="3">
        <v>0</v>
      </c>
      <c r="AC1792" s="3">
        <v>0</v>
      </c>
      <c r="AD1792" s="3" t="s">
        <v>0</v>
      </c>
      <c r="AE1792" s="3">
        <v>0</v>
      </c>
      <c r="AF1792" s="4">
        <v>0</v>
      </c>
      <c r="AG1792" s="4" t="s">
        <v>0</v>
      </c>
      <c r="AH1792" s="4">
        <v>0</v>
      </c>
      <c r="AI1792" s="4">
        <v>0</v>
      </c>
      <c r="AJ1792" s="4" t="s">
        <v>0</v>
      </c>
      <c r="AK1792" s="4">
        <v>0</v>
      </c>
      <c r="AL1792" s="4">
        <v>0</v>
      </c>
      <c r="AM1792" s="4" t="s">
        <v>1</v>
      </c>
      <c r="AN1792" s="4" t="s">
        <v>1</v>
      </c>
      <c r="AO1792" s="4" t="s">
        <v>1</v>
      </c>
      <c r="AP1792" s="4" t="s">
        <v>1</v>
      </c>
      <c r="AQ1792" s="4">
        <v>0</v>
      </c>
    </row>
    <row r="1793" spans="1:43" x14ac:dyDescent="0.25">
      <c r="A1793" s="2" t="s">
        <v>837</v>
      </c>
      <c r="B1793" s="47">
        <v>44403</v>
      </c>
      <c r="C1793" s="2" t="s">
        <v>27</v>
      </c>
      <c r="D1793" s="2" t="s">
        <v>33</v>
      </c>
      <c r="E1793" s="2" t="s">
        <v>32</v>
      </c>
      <c r="F1793" s="2" t="s">
        <v>4355</v>
      </c>
      <c r="G1793" s="2" t="s">
        <v>3</v>
      </c>
      <c r="H1793" s="2" t="s">
        <v>4569</v>
      </c>
      <c r="I1793" s="1" t="s">
        <v>1</v>
      </c>
      <c r="J1793" s="1" t="s">
        <v>1</v>
      </c>
      <c r="K1793" s="1" t="s">
        <v>1</v>
      </c>
      <c r="L1793" s="1" t="s">
        <v>1</v>
      </c>
      <c r="M1793" s="1">
        <v>0</v>
      </c>
      <c r="N1793" s="2" t="s">
        <v>1</v>
      </c>
      <c r="O1793" s="2" t="s">
        <v>2</v>
      </c>
      <c r="P1793" s="2" t="s">
        <v>1</v>
      </c>
      <c r="Q1793" s="1">
        <v>770073202.67000008</v>
      </c>
      <c r="R1793" s="1">
        <v>0</v>
      </c>
      <c r="S1793" s="1">
        <v>439701907.11000013</v>
      </c>
      <c r="T1793" s="1">
        <v>0</v>
      </c>
      <c r="U1793" s="2" t="s">
        <v>0</v>
      </c>
      <c r="V1793" s="1">
        <v>0</v>
      </c>
      <c r="W1793" s="1">
        <v>284802841</v>
      </c>
      <c r="X1793" s="2" t="s">
        <v>9</v>
      </c>
      <c r="Y1793" s="1">
        <v>45568454.560000002</v>
      </c>
      <c r="Z1793" s="3">
        <v>0</v>
      </c>
      <c r="AA1793" s="3" t="s">
        <v>0</v>
      </c>
      <c r="AB1793" s="3">
        <v>0</v>
      </c>
      <c r="AC1793" s="3">
        <v>0</v>
      </c>
      <c r="AD1793" s="3" t="s">
        <v>0</v>
      </c>
      <c r="AE1793" s="3">
        <v>0</v>
      </c>
      <c r="AF1793" s="4">
        <v>0</v>
      </c>
      <c r="AG1793" s="4" t="s">
        <v>0</v>
      </c>
      <c r="AH1793" s="4">
        <v>0</v>
      </c>
      <c r="AI1793" s="4">
        <v>0</v>
      </c>
      <c r="AJ1793" s="4" t="s">
        <v>0</v>
      </c>
      <c r="AK1793" s="4">
        <v>0</v>
      </c>
      <c r="AL1793" s="4">
        <v>0</v>
      </c>
      <c r="AM1793" s="4" t="s">
        <v>1</v>
      </c>
      <c r="AN1793" s="4" t="s">
        <v>1</v>
      </c>
      <c r="AO1793" s="4" t="s">
        <v>1</v>
      </c>
      <c r="AP1793" s="4" t="s">
        <v>1</v>
      </c>
      <c r="AQ1793" s="4">
        <v>0</v>
      </c>
    </row>
    <row r="1794" spans="1:43" x14ac:dyDescent="0.25">
      <c r="A1794" s="2" t="s">
        <v>838</v>
      </c>
      <c r="B1794" s="47">
        <v>44403</v>
      </c>
      <c r="C1794" s="2" t="s">
        <v>27</v>
      </c>
      <c r="D1794" s="2" t="s">
        <v>33</v>
      </c>
      <c r="E1794" s="2" t="s">
        <v>32</v>
      </c>
      <c r="F1794" s="2" t="s">
        <v>4355</v>
      </c>
      <c r="G1794" s="2" t="s">
        <v>3</v>
      </c>
      <c r="H1794" s="2" t="s">
        <v>4570</v>
      </c>
      <c r="I1794" s="1" t="s">
        <v>1</v>
      </c>
      <c r="J1794" s="1" t="s">
        <v>1</v>
      </c>
      <c r="K1794" s="1" t="s">
        <v>1</v>
      </c>
      <c r="L1794" s="1" t="s">
        <v>1</v>
      </c>
      <c r="M1794" s="1">
        <v>0</v>
      </c>
      <c r="N1794" s="2" t="s">
        <v>1</v>
      </c>
      <c r="O1794" s="2" t="s">
        <v>2</v>
      </c>
      <c r="P1794" s="2" t="s">
        <v>1</v>
      </c>
      <c r="Q1794" s="1">
        <v>2349198374.3659992</v>
      </c>
      <c r="R1794" s="1">
        <v>0</v>
      </c>
      <c r="S1794" s="1">
        <v>1664233982.0500002</v>
      </c>
      <c r="T1794" s="1">
        <v>0</v>
      </c>
      <c r="U1794" s="2" t="s">
        <v>0</v>
      </c>
      <c r="V1794" s="1">
        <v>0</v>
      </c>
      <c r="W1794" s="1">
        <v>590486545.0999999</v>
      </c>
      <c r="X1794" s="2" t="s">
        <v>9</v>
      </c>
      <c r="Y1794" s="1">
        <v>94477847.215999991</v>
      </c>
      <c r="Z1794" s="3">
        <v>0</v>
      </c>
      <c r="AA1794" s="3" t="s">
        <v>0</v>
      </c>
      <c r="AB1794" s="3">
        <v>0</v>
      </c>
      <c r="AC1794" s="3">
        <v>0</v>
      </c>
      <c r="AD1794" s="3" t="s">
        <v>0</v>
      </c>
      <c r="AE1794" s="3">
        <v>0</v>
      </c>
      <c r="AF1794" s="4">
        <v>0</v>
      </c>
      <c r="AG1794" s="4" t="s">
        <v>0</v>
      </c>
      <c r="AH1794" s="4">
        <v>0</v>
      </c>
      <c r="AI1794" s="4">
        <v>0</v>
      </c>
      <c r="AJ1794" s="4" t="s">
        <v>0</v>
      </c>
      <c r="AK1794" s="4">
        <v>0</v>
      </c>
      <c r="AL1794" s="4">
        <v>0</v>
      </c>
      <c r="AM1794" s="4" t="s">
        <v>1</v>
      </c>
      <c r="AN1794" s="4" t="s">
        <v>1</v>
      </c>
      <c r="AO1794" s="4" t="s">
        <v>1</v>
      </c>
      <c r="AP1794" s="4" t="s">
        <v>1</v>
      </c>
      <c r="AQ1794" s="4">
        <v>0</v>
      </c>
    </row>
    <row r="1795" spans="1:43" x14ac:dyDescent="0.25">
      <c r="A1795" s="2" t="s">
        <v>839</v>
      </c>
      <c r="B1795" s="47">
        <v>44403</v>
      </c>
      <c r="C1795" s="2" t="s">
        <v>6</v>
      </c>
      <c r="D1795" s="2" t="s">
        <v>33</v>
      </c>
      <c r="E1795" s="2" t="s">
        <v>204</v>
      </c>
      <c r="F1795" s="2" t="s">
        <v>2764</v>
      </c>
      <c r="G1795" s="2" t="s">
        <v>13</v>
      </c>
      <c r="H1795" s="2" t="s">
        <v>1</v>
      </c>
      <c r="I1795" s="1" t="s">
        <v>4571</v>
      </c>
      <c r="J1795" s="1" t="s">
        <v>1</v>
      </c>
      <c r="K1795" s="1" t="s">
        <v>4572</v>
      </c>
      <c r="L1795" s="1" t="s">
        <v>4573</v>
      </c>
      <c r="M1795" s="1">
        <v>15920469</v>
      </c>
      <c r="N1795" s="2" t="s">
        <v>12</v>
      </c>
      <c r="O1795" s="2" t="s">
        <v>4574</v>
      </c>
      <c r="P1795" s="2" t="s">
        <v>4575</v>
      </c>
      <c r="Q1795" s="1">
        <v>-7528950</v>
      </c>
      <c r="R1795" s="1">
        <v>0</v>
      </c>
      <c r="S1795" s="1">
        <v>-7528950</v>
      </c>
      <c r="T1795" s="1">
        <v>0</v>
      </c>
      <c r="U1795" s="2" t="s">
        <v>0</v>
      </c>
      <c r="V1795" s="1">
        <v>0</v>
      </c>
      <c r="W1795" s="1">
        <v>0</v>
      </c>
      <c r="X1795" s="2" t="s">
        <v>0</v>
      </c>
      <c r="Y1795" s="1">
        <v>0</v>
      </c>
      <c r="Z1795" s="3">
        <v>0</v>
      </c>
      <c r="AA1795" s="3" t="s">
        <v>0</v>
      </c>
      <c r="AB1795" s="3">
        <v>0</v>
      </c>
      <c r="AC1795" s="3">
        <v>0</v>
      </c>
      <c r="AD1795" s="3" t="s">
        <v>0</v>
      </c>
      <c r="AE1795" s="3">
        <v>0</v>
      </c>
      <c r="AF1795" s="127">
        <v>0</v>
      </c>
      <c r="AG1795" s="127" t="s">
        <v>0</v>
      </c>
      <c r="AH1795" s="4">
        <v>0</v>
      </c>
      <c r="AI1795" s="4">
        <v>0</v>
      </c>
      <c r="AJ1795" s="4" t="s">
        <v>0</v>
      </c>
      <c r="AK1795" s="4">
        <v>0</v>
      </c>
      <c r="AL1795" s="4">
        <v>0</v>
      </c>
      <c r="AM1795" s="4" t="s">
        <v>1</v>
      </c>
      <c r="AN1795" s="4" t="s">
        <v>1</v>
      </c>
      <c r="AO1795" s="4" t="s">
        <v>1</v>
      </c>
      <c r="AP1795" s="4" t="s">
        <v>1</v>
      </c>
      <c r="AQ1795" s="4">
        <v>0</v>
      </c>
    </row>
    <row r="1796" spans="1:43" x14ac:dyDescent="0.25">
      <c r="A1796" s="2" t="s">
        <v>840</v>
      </c>
      <c r="B1796" s="47">
        <v>44403</v>
      </c>
      <c r="C1796" s="2" t="s">
        <v>6</v>
      </c>
      <c r="D1796" s="2" t="s">
        <v>33</v>
      </c>
      <c r="E1796" s="2" t="s">
        <v>204</v>
      </c>
      <c r="F1796" s="2" t="s">
        <v>2764</v>
      </c>
      <c r="G1796" s="2" t="s">
        <v>3</v>
      </c>
      <c r="H1796" s="2" t="s">
        <v>4576</v>
      </c>
      <c r="I1796" s="1" t="s">
        <v>1</v>
      </c>
      <c r="J1796" s="1" t="s">
        <v>1</v>
      </c>
      <c r="K1796" s="1" t="s">
        <v>1</v>
      </c>
      <c r="L1796" s="1" t="s">
        <v>1</v>
      </c>
      <c r="M1796" s="1">
        <v>0</v>
      </c>
      <c r="N1796" s="2" t="s">
        <v>1</v>
      </c>
      <c r="O1796" s="2" t="s">
        <v>2</v>
      </c>
      <c r="P1796" s="2" t="s">
        <v>1</v>
      </c>
      <c r="Q1796" s="1">
        <v>4960327918.7519989</v>
      </c>
      <c r="R1796" s="1">
        <v>0</v>
      </c>
      <c r="S1796" s="1">
        <v>3846864515.4799995</v>
      </c>
      <c r="T1796" s="1">
        <v>0</v>
      </c>
      <c r="U1796" s="2" t="s">
        <v>0</v>
      </c>
      <c r="V1796" s="1">
        <v>0</v>
      </c>
      <c r="W1796" s="1">
        <v>959882244.20000005</v>
      </c>
      <c r="X1796" s="2" t="s">
        <v>0</v>
      </c>
      <c r="Y1796" s="1">
        <v>153581159.07200003</v>
      </c>
      <c r="Z1796" s="3">
        <v>0</v>
      </c>
      <c r="AA1796" s="3" t="s">
        <v>0</v>
      </c>
      <c r="AB1796" s="3">
        <v>0</v>
      </c>
      <c r="AC1796" s="3">
        <v>0</v>
      </c>
      <c r="AD1796" s="3" t="s">
        <v>0</v>
      </c>
      <c r="AE1796" s="3">
        <v>0</v>
      </c>
      <c r="AF1796" s="4">
        <v>0</v>
      </c>
      <c r="AG1796" s="4" t="s">
        <v>0</v>
      </c>
      <c r="AH1796" s="4">
        <v>0</v>
      </c>
      <c r="AI1796" s="4">
        <v>0</v>
      </c>
      <c r="AJ1796" s="4" t="s">
        <v>0</v>
      </c>
      <c r="AK1796" s="4">
        <v>0</v>
      </c>
      <c r="AL1796" s="4">
        <v>0</v>
      </c>
      <c r="AM1796" s="4" t="s">
        <v>1</v>
      </c>
      <c r="AN1796" s="4" t="s">
        <v>1</v>
      </c>
      <c r="AO1796" s="4" t="s">
        <v>1</v>
      </c>
      <c r="AP1796" s="4" t="s">
        <v>1</v>
      </c>
      <c r="AQ1796" s="4">
        <v>0</v>
      </c>
    </row>
    <row r="1797" spans="1:43" x14ac:dyDescent="0.25">
      <c r="A1797" s="2" t="s">
        <v>841</v>
      </c>
      <c r="B1797" s="47">
        <v>44403</v>
      </c>
      <c r="C1797" s="2" t="s">
        <v>27</v>
      </c>
      <c r="D1797" s="2" t="s">
        <v>26</v>
      </c>
      <c r="E1797" s="2" t="s">
        <v>251</v>
      </c>
      <c r="F1797" s="2" t="s">
        <v>3150</v>
      </c>
      <c r="G1797" s="2" t="s">
        <v>3</v>
      </c>
      <c r="H1797" s="2" t="s">
        <v>4577</v>
      </c>
      <c r="I1797" s="1" t="s">
        <v>1</v>
      </c>
      <c r="J1797" s="1" t="s">
        <v>1</v>
      </c>
      <c r="K1797" s="1" t="s">
        <v>1</v>
      </c>
      <c r="L1797" s="1" t="s">
        <v>1</v>
      </c>
      <c r="M1797" s="1">
        <v>0</v>
      </c>
      <c r="N1797" s="2" t="s">
        <v>1</v>
      </c>
      <c r="O1797" s="2" t="s">
        <v>2</v>
      </c>
      <c r="P1797" s="2" t="s">
        <v>1</v>
      </c>
      <c r="Q1797" s="1">
        <v>2338041126.02</v>
      </c>
      <c r="R1797" s="1">
        <v>0</v>
      </c>
      <c r="S1797" s="1">
        <v>1504783149.0099998</v>
      </c>
      <c r="T1797" s="1">
        <v>0</v>
      </c>
      <c r="U1797" s="2" t="s">
        <v>0</v>
      </c>
      <c r="V1797" s="1">
        <v>0</v>
      </c>
      <c r="W1797" s="1">
        <v>718325842.25</v>
      </c>
      <c r="X1797" s="2" t="s">
        <v>0</v>
      </c>
      <c r="Y1797" s="1">
        <v>114932134.75999999</v>
      </c>
      <c r="Z1797" s="3">
        <v>0</v>
      </c>
      <c r="AA1797" s="3" t="s">
        <v>0</v>
      </c>
      <c r="AB1797" s="3">
        <v>0</v>
      </c>
      <c r="AC1797" s="3">
        <v>0</v>
      </c>
      <c r="AD1797" s="3" t="s">
        <v>0</v>
      </c>
      <c r="AE1797" s="3">
        <v>0</v>
      </c>
      <c r="AF1797" s="4">
        <v>0</v>
      </c>
      <c r="AG1797" s="4" t="s">
        <v>0</v>
      </c>
      <c r="AH1797" s="4">
        <v>0</v>
      </c>
      <c r="AI1797" s="4">
        <v>0</v>
      </c>
      <c r="AJ1797" s="4" t="s">
        <v>0</v>
      </c>
      <c r="AK1797" s="4">
        <v>0</v>
      </c>
      <c r="AL1797" s="4">
        <v>0</v>
      </c>
      <c r="AM1797" s="4" t="s">
        <v>1</v>
      </c>
      <c r="AN1797" s="4" t="s">
        <v>1</v>
      </c>
      <c r="AO1797" s="4" t="s">
        <v>1</v>
      </c>
      <c r="AP1797" s="4" t="s">
        <v>1</v>
      </c>
      <c r="AQ1797" s="4">
        <v>0</v>
      </c>
    </row>
    <row r="1798" spans="1:43" x14ac:dyDescent="0.25">
      <c r="A1798" s="2" t="s">
        <v>842</v>
      </c>
      <c r="B1798" s="47">
        <v>44403</v>
      </c>
      <c r="C1798" s="2" t="s">
        <v>6</v>
      </c>
      <c r="D1798" s="2" t="s">
        <v>26</v>
      </c>
      <c r="E1798" s="2" t="s">
        <v>198</v>
      </c>
      <c r="F1798" s="2" t="s">
        <v>4578</v>
      </c>
      <c r="G1798" s="2" t="s">
        <v>13</v>
      </c>
      <c r="H1798" s="2" t="s">
        <v>1</v>
      </c>
      <c r="I1798" s="1" t="s">
        <v>4579</v>
      </c>
      <c r="J1798" s="1" t="s">
        <v>1</v>
      </c>
      <c r="K1798" s="1" t="s">
        <v>4580</v>
      </c>
      <c r="L1798" s="1" t="s">
        <v>4581</v>
      </c>
      <c r="M1798" s="1">
        <v>135708680</v>
      </c>
      <c r="N1798" s="2" t="s">
        <v>12</v>
      </c>
      <c r="O1798" s="2" t="s">
        <v>4582</v>
      </c>
      <c r="P1798" s="2" t="s">
        <v>4583</v>
      </c>
      <c r="Q1798" s="1">
        <v>-135708680</v>
      </c>
      <c r="R1798" s="1">
        <v>0</v>
      </c>
      <c r="S1798" s="1">
        <v>-135708680</v>
      </c>
      <c r="T1798" s="1">
        <v>0</v>
      </c>
      <c r="U1798" s="2" t="s">
        <v>0</v>
      </c>
      <c r="V1798" s="1">
        <v>0</v>
      </c>
      <c r="W1798" s="1">
        <v>0</v>
      </c>
      <c r="X1798" s="2" t="s">
        <v>0</v>
      </c>
      <c r="Y1798" s="1">
        <v>0</v>
      </c>
      <c r="Z1798" s="3">
        <v>0</v>
      </c>
      <c r="AA1798" s="3" t="s">
        <v>0</v>
      </c>
      <c r="AB1798" s="3">
        <v>0</v>
      </c>
      <c r="AC1798" s="3">
        <v>0</v>
      </c>
      <c r="AD1798" s="3" t="s">
        <v>0</v>
      </c>
      <c r="AE1798" s="3">
        <v>0</v>
      </c>
      <c r="AF1798" s="4">
        <v>0</v>
      </c>
      <c r="AG1798" s="4" t="s">
        <v>0</v>
      </c>
      <c r="AH1798" s="4">
        <v>0</v>
      </c>
      <c r="AI1798" s="4">
        <v>0</v>
      </c>
      <c r="AJ1798" s="4" t="s">
        <v>0</v>
      </c>
      <c r="AK1798" s="4">
        <v>0</v>
      </c>
      <c r="AL1798" s="4">
        <v>0</v>
      </c>
      <c r="AM1798" s="4" t="s">
        <v>1</v>
      </c>
      <c r="AN1798" s="4" t="s">
        <v>1</v>
      </c>
      <c r="AO1798" s="4" t="s">
        <v>1</v>
      </c>
      <c r="AP1798" s="4" t="s">
        <v>1</v>
      </c>
      <c r="AQ1798" s="4">
        <v>0</v>
      </c>
    </row>
    <row r="1799" spans="1:43" x14ac:dyDescent="0.25">
      <c r="A1799" s="2" t="s">
        <v>843</v>
      </c>
      <c r="B1799" s="47">
        <v>44403</v>
      </c>
      <c r="C1799" s="2" t="s">
        <v>6</v>
      </c>
      <c r="D1799" s="2" t="s">
        <v>26</v>
      </c>
      <c r="E1799" s="2" t="s">
        <v>198</v>
      </c>
      <c r="F1799" s="2" t="s">
        <v>4578</v>
      </c>
      <c r="G1799" s="2" t="s">
        <v>13</v>
      </c>
      <c r="H1799" s="2" t="s">
        <v>1</v>
      </c>
      <c r="I1799" s="1" t="s">
        <v>4584</v>
      </c>
      <c r="J1799" s="1" t="s">
        <v>1</v>
      </c>
      <c r="K1799" s="1" t="s">
        <v>4585</v>
      </c>
      <c r="L1799" s="1" t="s">
        <v>4581</v>
      </c>
      <c r="M1799" s="1">
        <v>20381557.600000001</v>
      </c>
      <c r="N1799" s="2" t="s">
        <v>12</v>
      </c>
      <c r="O1799" s="2" t="s">
        <v>4586</v>
      </c>
      <c r="P1799" s="2" t="s">
        <v>4587</v>
      </c>
      <c r="Q1799" s="1">
        <v>-20381557.600000001</v>
      </c>
      <c r="R1799" s="1">
        <v>0</v>
      </c>
      <c r="S1799" s="1">
        <v>-20381557.600000001</v>
      </c>
      <c r="T1799" s="1">
        <v>0</v>
      </c>
      <c r="U1799" s="2" t="s">
        <v>0</v>
      </c>
      <c r="V1799" s="1">
        <v>0</v>
      </c>
      <c r="W1799" s="1">
        <v>0</v>
      </c>
      <c r="X1799" s="2" t="s">
        <v>0</v>
      </c>
      <c r="Y1799" s="1">
        <v>0</v>
      </c>
      <c r="Z1799" s="3">
        <v>0</v>
      </c>
      <c r="AA1799" s="3" t="s">
        <v>0</v>
      </c>
      <c r="AB1799" s="3">
        <v>0</v>
      </c>
      <c r="AC1799" s="3">
        <v>0</v>
      </c>
      <c r="AD1799" s="3" t="s">
        <v>0</v>
      </c>
      <c r="AE1799" s="3">
        <v>0</v>
      </c>
      <c r="AF1799" s="4">
        <v>0</v>
      </c>
      <c r="AG1799" s="4" t="s">
        <v>0</v>
      </c>
      <c r="AH1799" s="4">
        <v>0</v>
      </c>
      <c r="AI1799" s="4">
        <v>0</v>
      </c>
      <c r="AJ1799" s="4" t="s">
        <v>0</v>
      </c>
      <c r="AK1799" s="4">
        <v>0</v>
      </c>
      <c r="AL1799" s="4">
        <v>0</v>
      </c>
      <c r="AM1799" s="4" t="s">
        <v>1</v>
      </c>
      <c r="AN1799" s="4" t="s">
        <v>1</v>
      </c>
      <c r="AO1799" s="4" t="s">
        <v>1</v>
      </c>
      <c r="AP1799" s="4" t="s">
        <v>1</v>
      </c>
      <c r="AQ1799" s="4">
        <v>0</v>
      </c>
    </row>
    <row r="1800" spans="1:43" x14ac:dyDescent="0.25">
      <c r="A1800" s="2" t="s">
        <v>844</v>
      </c>
      <c r="B1800" s="47">
        <v>44403</v>
      </c>
      <c r="C1800" s="2" t="s">
        <v>6</v>
      </c>
      <c r="D1800" s="2" t="s">
        <v>26</v>
      </c>
      <c r="E1800" s="2" t="s">
        <v>198</v>
      </c>
      <c r="F1800" s="2" t="s">
        <v>4578</v>
      </c>
      <c r="G1800" s="2" t="s">
        <v>3</v>
      </c>
      <c r="H1800" s="2" t="s">
        <v>4588</v>
      </c>
      <c r="I1800" s="1" t="s">
        <v>1</v>
      </c>
      <c r="J1800" s="1" t="s">
        <v>1</v>
      </c>
      <c r="K1800" s="1" t="s">
        <v>1</v>
      </c>
      <c r="L1800" s="1" t="s">
        <v>1</v>
      </c>
      <c r="M1800" s="1">
        <v>0</v>
      </c>
      <c r="N1800" s="2" t="s">
        <v>1</v>
      </c>
      <c r="O1800" s="2" t="s">
        <v>2</v>
      </c>
      <c r="P1800" s="2" t="s">
        <v>1</v>
      </c>
      <c r="Q1800" s="1">
        <v>5127960267.4720011</v>
      </c>
      <c r="R1800" s="1">
        <v>0</v>
      </c>
      <c r="S1800" s="1">
        <v>3907750276.7100015</v>
      </c>
      <c r="T1800" s="1">
        <v>0</v>
      </c>
      <c r="U1800" s="2" t="s">
        <v>0</v>
      </c>
      <c r="V1800" s="1">
        <v>0</v>
      </c>
      <c r="W1800" s="1">
        <v>1051905164.4500002</v>
      </c>
      <c r="X1800" s="2" t="s">
        <v>9</v>
      </c>
      <c r="Y1800" s="1">
        <v>168304826.31199995</v>
      </c>
      <c r="Z1800" s="3">
        <v>0</v>
      </c>
      <c r="AA1800" s="3" t="s">
        <v>0</v>
      </c>
      <c r="AB1800" s="3">
        <v>0</v>
      </c>
      <c r="AC1800" s="3">
        <v>0</v>
      </c>
      <c r="AD1800" s="3" t="s">
        <v>0</v>
      </c>
      <c r="AE1800" s="3">
        <v>0</v>
      </c>
      <c r="AF1800" s="4">
        <v>0</v>
      </c>
      <c r="AG1800" s="4" t="s">
        <v>0</v>
      </c>
      <c r="AH1800" s="4">
        <v>0</v>
      </c>
      <c r="AI1800" s="4">
        <v>0</v>
      </c>
      <c r="AJ1800" s="4" t="s">
        <v>0</v>
      </c>
      <c r="AK1800" s="4">
        <v>0</v>
      </c>
      <c r="AL1800" s="4">
        <v>0</v>
      </c>
      <c r="AM1800" s="4" t="s">
        <v>1</v>
      </c>
      <c r="AN1800" s="4" t="s">
        <v>1</v>
      </c>
      <c r="AO1800" s="4" t="s">
        <v>1</v>
      </c>
      <c r="AP1800" s="4" t="s">
        <v>1</v>
      </c>
      <c r="AQ1800" s="4">
        <v>0</v>
      </c>
    </row>
    <row r="1801" spans="1:43" x14ac:dyDescent="0.25">
      <c r="A1801" s="2" t="s">
        <v>845</v>
      </c>
      <c r="B1801" s="47">
        <v>44403</v>
      </c>
      <c r="C1801" s="2" t="s">
        <v>27</v>
      </c>
      <c r="D1801" s="2" t="s">
        <v>24</v>
      </c>
      <c r="E1801" s="2" t="s">
        <v>356</v>
      </c>
      <c r="F1801" s="2" t="s">
        <v>1099</v>
      </c>
      <c r="G1801" s="2" t="s">
        <v>13</v>
      </c>
      <c r="H1801" s="2" t="s">
        <v>1</v>
      </c>
      <c r="I1801" s="1" t="s">
        <v>4589</v>
      </c>
      <c r="J1801" s="1" t="s">
        <v>1</v>
      </c>
      <c r="K1801" s="1" t="s">
        <v>4590</v>
      </c>
      <c r="L1801" s="1" t="s">
        <v>4552</v>
      </c>
      <c r="M1801" s="1">
        <v>186993780.80000001</v>
      </c>
      <c r="N1801" s="2" t="s">
        <v>12</v>
      </c>
      <c r="O1801" s="2" t="s">
        <v>4591</v>
      </c>
      <c r="P1801" s="2" t="s">
        <v>4592</v>
      </c>
      <c r="Q1801" s="1">
        <v>-16837121.600000001</v>
      </c>
      <c r="R1801" s="1">
        <v>0</v>
      </c>
      <c r="S1801" s="1">
        <v>0</v>
      </c>
      <c r="T1801" s="1">
        <v>0</v>
      </c>
      <c r="U1801" s="2" t="s">
        <v>0</v>
      </c>
      <c r="V1801" s="1">
        <v>0</v>
      </c>
      <c r="W1801" s="1">
        <v>-14514760</v>
      </c>
      <c r="X1801" s="2" t="s">
        <v>9</v>
      </c>
      <c r="Y1801" s="1">
        <v>-2322361.6</v>
      </c>
      <c r="Z1801" s="3">
        <v>0</v>
      </c>
      <c r="AA1801" s="3" t="s">
        <v>0</v>
      </c>
      <c r="AB1801" s="3">
        <v>0</v>
      </c>
      <c r="AC1801" s="3">
        <v>0</v>
      </c>
      <c r="AD1801" s="3" t="s">
        <v>0</v>
      </c>
      <c r="AE1801" s="3">
        <v>0</v>
      </c>
      <c r="AF1801" s="4">
        <v>0</v>
      </c>
      <c r="AG1801" s="4" t="s">
        <v>0</v>
      </c>
      <c r="AH1801" s="4">
        <v>0</v>
      </c>
      <c r="AI1801" s="4">
        <v>0</v>
      </c>
      <c r="AJ1801" s="4" t="s">
        <v>0</v>
      </c>
      <c r="AK1801" s="4">
        <v>0</v>
      </c>
      <c r="AL1801" s="4">
        <v>0</v>
      </c>
      <c r="AM1801" s="4" t="s">
        <v>1</v>
      </c>
      <c r="AN1801" s="4" t="s">
        <v>1</v>
      </c>
      <c r="AO1801" s="4" t="s">
        <v>1</v>
      </c>
      <c r="AP1801" s="4" t="s">
        <v>1</v>
      </c>
      <c r="AQ1801" s="4">
        <v>0</v>
      </c>
    </row>
    <row r="1802" spans="1:43" x14ac:dyDescent="0.25">
      <c r="A1802" s="2" t="s">
        <v>846</v>
      </c>
      <c r="B1802" s="47">
        <v>44403</v>
      </c>
      <c r="C1802" s="2" t="s">
        <v>27</v>
      </c>
      <c r="D1802" s="2" t="s">
        <v>24</v>
      </c>
      <c r="E1802" s="2" t="s">
        <v>356</v>
      </c>
      <c r="F1802" s="2" t="s">
        <v>1152</v>
      </c>
      <c r="G1802" s="2" t="s">
        <v>3</v>
      </c>
      <c r="H1802" s="2" t="s">
        <v>4593</v>
      </c>
      <c r="I1802" s="1" t="s">
        <v>1</v>
      </c>
      <c r="J1802" s="1" t="s">
        <v>1</v>
      </c>
      <c r="K1802" s="1" t="s">
        <v>1</v>
      </c>
      <c r="L1802" s="1" t="s">
        <v>1</v>
      </c>
      <c r="M1802" s="1">
        <v>0</v>
      </c>
      <c r="N1802" s="2" t="s">
        <v>1</v>
      </c>
      <c r="O1802" s="2" t="s">
        <v>2</v>
      </c>
      <c r="P1802" s="2" t="s">
        <v>1</v>
      </c>
      <c r="Q1802" s="1">
        <v>1812933891.0820003</v>
      </c>
      <c r="R1802" s="1">
        <v>0</v>
      </c>
      <c r="S1802" s="1">
        <v>1036763161.7500004</v>
      </c>
      <c r="T1802" s="1">
        <v>0</v>
      </c>
      <c r="U1802" s="2" t="s">
        <v>0</v>
      </c>
      <c r="V1802" s="1">
        <v>0</v>
      </c>
      <c r="W1802" s="1">
        <v>669112697.69999993</v>
      </c>
      <c r="X1802" s="2" t="s">
        <v>9</v>
      </c>
      <c r="Y1802" s="1">
        <v>107058031.632</v>
      </c>
      <c r="Z1802" s="3">
        <v>0</v>
      </c>
      <c r="AA1802" s="3" t="s">
        <v>0</v>
      </c>
      <c r="AB1802" s="3">
        <v>0</v>
      </c>
      <c r="AC1802" s="3">
        <v>0</v>
      </c>
      <c r="AD1802" s="3" t="s">
        <v>0</v>
      </c>
      <c r="AE1802" s="3">
        <v>0</v>
      </c>
      <c r="AF1802" s="4">
        <v>0</v>
      </c>
      <c r="AG1802" s="4" t="s">
        <v>0</v>
      </c>
      <c r="AH1802" s="4">
        <v>0</v>
      </c>
      <c r="AI1802" s="4">
        <v>0</v>
      </c>
      <c r="AJ1802" s="4" t="s">
        <v>0</v>
      </c>
      <c r="AK1802" s="4">
        <v>0</v>
      </c>
      <c r="AL1802" s="4">
        <v>0</v>
      </c>
      <c r="AM1802" s="4" t="s">
        <v>1</v>
      </c>
      <c r="AN1802" s="4" t="s">
        <v>1</v>
      </c>
      <c r="AO1802" s="4" t="s">
        <v>1</v>
      </c>
      <c r="AP1802" s="4" t="s">
        <v>1</v>
      </c>
      <c r="AQ1802" s="4">
        <v>0</v>
      </c>
    </row>
    <row r="1803" spans="1:43" x14ac:dyDescent="0.25">
      <c r="A1803" s="2" t="s">
        <v>847</v>
      </c>
      <c r="B1803" s="47">
        <v>44403</v>
      </c>
      <c r="C1803" s="2" t="s">
        <v>6</v>
      </c>
      <c r="D1803" s="2" t="s">
        <v>24</v>
      </c>
      <c r="E1803" s="2" t="s">
        <v>194</v>
      </c>
      <c r="F1803" s="2" t="s">
        <v>1186</v>
      </c>
      <c r="G1803" s="2" t="s">
        <v>3</v>
      </c>
      <c r="H1803" s="2" t="s">
        <v>4594</v>
      </c>
      <c r="I1803" s="1" t="s">
        <v>1</v>
      </c>
      <c r="J1803" s="1" t="s">
        <v>1</v>
      </c>
      <c r="K1803" s="1" t="s">
        <v>1</v>
      </c>
      <c r="L1803" s="1" t="s">
        <v>1</v>
      </c>
      <c r="M1803" s="1">
        <v>0</v>
      </c>
      <c r="N1803" s="2" t="s">
        <v>1</v>
      </c>
      <c r="O1803" s="2" t="s">
        <v>4595</v>
      </c>
      <c r="P1803" s="2" t="s">
        <v>4596</v>
      </c>
      <c r="Q1803" s="1">
        <v>43322129.600000001</v>
      </c>
      <c r="R1803" s="1">
        <v>0</v>
      </c>
      <c r="S1803" s="1">
        <v>43260000</v>
      </c>
      <c r="T1803" s="1">
        <v>53560</v>
      </c>
      <c r="U1803" s="2" t="s">
        <v>9</v>
      </c>
      <c r="V1803" s="1">
        <v>8569.6</v>
      </c>
      <c r="W1803" s="1">
        <v>0</v>
      </c>
      <c r="X1803" s="2" t="s">
        <v>0</v>
      </c>
      <c r="Y1803" s="1">
        <v>0</v>
      </c>
      <c r="Z1803" s="3">
        <v>0</v>
      </c>
      <c r="AA1803" s="3" t="s">
        <v>0</v>
      </c>
      <c r="AB1803" s="3">
        <v>0</v>
      </c>
      <c r="AC1803" s="3">
        <v>0</v>
      </c>
      <c r="AD1803" s="3" t="s">
        <v>0</v>
      </c>
      <c r="AE1803" s="3">
        <v>0</v>
      </c>
      <c r="AF1803" s="4">
        <v>0</v>
      </c>
      <c r="AG1803" s="4" t="s">
        <v>0</v>
      </c>
      <c r="AH1803" s="4">
        <v>0</v>
      </c>
      <c r="AI1803" s="4">
        <v>0</v>
      </c>
      <c r="AJ1803" s="4" t="s">
        <v>0</v>
      </c>
      <c r="AK1803" s="4">
        <v>0</v>
      </c>
      <c r="AL1803" s="4">
        <v>0</v>
      </c>
      <c r="AM1803" s="4" t="s">
        <v>1</v>
      </c>
      <c r="AN1803" s="4" t="s">
        <v>1</v>
      </c>
      <c r="AO1803" s="4" t="s">
        <v>1</v>
      </c>
      <c r="AP1803" s="4" t="s">
        <v>1</v>
      </c>
      <c r="AQ1803" s="4">
        <v>0</v>
      </c>
    </row>
    <row r="1804" spans="1:43" x14ac:dyDescent="0.25">
      <c r="A1804" s="2" t="s">
        <v>848</v>
      </c>
      <c r="B1804" s="47">
        <v>44403</v>
      </c>
      <c r="C1804" s="2" t="s">
        <v>6</v>
      </c>
      <c r="D1804" s="2" t="s">
        <v>24</v>
      </c>
      <c r="E1804" s="2" t="s">
        <v>194</v>
      </c>
      <c r="F1804" s="2" t="s">
        <v>1186</v>
      </c>
      <c r="G1804" s="2" t="s">
        <v>13</v>
      </c>
      <c r="H1804" s="2" t="s">
        <v>1</v>
      </c>
      <c r="I1804" s="1" t="s">
        <v>4597</v>
      </c>
      <c r="J1804" s="1" t="s">
        <v>1</v>
      </c>
      <c r="K1804" s="1" t="s">
        <v>4598</v>
      </c>
      <c r="L1804" s="1" t="s">
        <v>4581</v>
      </c>
      <c r="M1804" s="1">
        <v>8149710.2000000002</v>
      </c>
      <c r="N1804" s="2" t="s">
        <v>12</v>
      </c>
      <c r="O1804" s="2" t="s">
        <v>4599</v>
      </c>
      <c r="P1804" s="2" t="s">
        <v>4600</v>
      </c>
      <c r="Q1804" s="1">
        <v>-4120000</v>
      </c>
      <c r="R1804" s="1">
        <v>0</v>
      </c>
      <c r="S1804" s="1">
        <v>-4120000</v>
      </c>
      <c r="T1804" s="1">
        <v>0</v>
      </c>
      <c r="U1804" s="2" t="s">
        <v>0</v>
      </c>
      <c r="V1804" s="1">
        <v>0</v>
      </c>
      <c r="W1804" s="1">
        <v>0</v>
      </c>
      <c r="X1804" s="2" t="s">
        <v>0</v>
      </c>
      <c r="Y1804" s="1">
        <v>0</v>
      </c>
      <c r="Z1804" s="3">
        <v>0</v>
      </c>
      <c r="AA1804" s="3" t="s">
        <v>0</v>
      </c>
      <c r="AB1804" s="3">
        <v>0</v>
      </c>
      <c r="AC1804" s="3">
        <v>0</v>
      </c>
      <c r="AD1804" s="3" t="s">
        <v>0</v>
      </c>
      <c r="AE1804" s="3">
        <v>0</v>
      </c>
      <c r="AF1804" s="4">
        <v>0</v>
      </c>
      <c r="AG1804" s="4" t="s">
        <v>0</v>
      </c>
      <c r="AH1804" s="4">
        <v>0</v>
      </c>
      <c r="AI1804" s="4">
        <v>0</v>
      </c>
      <c r="AJ1804" s="4" t="s">
        <v>0</v>
      </c>
      <c r="AK1804" s="4">
        <v>0</v>
      </c>
      <c r="AL1804" s="4">
        <v>0</v>
      </c>
      <c r="AM1804" s="4" t="s">
        <v>1</v>
      </c>
      <c r="AN1804" s="4" t="s">
        <v>1</v>
      </c>
      <c r="AO1804" s="4" t="s">
        <v>1</v>
      </c>
      <c r="AP1804" s="4" t="s">
        <v>1</v>
      </c>
      <c r="AQ1804" s="4">
        <v>0</v>
      </c>
    </row>
    <row r="1805" spans="1:43" x14ac:dyDescent="0.25">
      <c r="A1805" s="2" t="s">
        <v>849</v>
      </c>
      <c r="B1805" s="47">
        <v>44403</v>
      </c>
      <c r="C1805" s="2" t="s">
        <v>6</v>
      </c>
      <c r="D1805" s="2" t="s">
        <v>24</v>
      </c>
      <c r="E1805" s="2" t="s">
        <v>194</v>
      </c>
      <c r="F1805" s="2" t="s">
        <v>1186</v>
      </c>
      <c r="G1805" s="2" t="s">
        <v>3</v>
      </c>
      <c r="H1805" s="2" t="s">
        <v>4601</v>
      </c>
      <c r="I1805" s="1" t="s">
        <v>1</v>
      </c>
      <c r="J1805" s="1" t="s">
        <v>1</v>
      </c>
      <c r="K1805" s="1" t="s">
        <v>1</v>
      </c>
      <c r="L1805" s="1" t="s">
        <v>1</v>
      </c>
      <c r="M1805" s="1">
        <v>0</v>
      </c>
      <c r="N1805" s="2" t="s">
        <v>1</v>
      </c>
      <c r="O1805" s="2" t="s">
        <v>2</v>
      </c>
      <c r="P1805" s="2" t="s">
        <v>1</v>
      </c>
      <c r="Q1805" s="1">
        <v>3923270598.8959999</v>
      </c>
      <c r="R1805" s="1">
        <v>0</v>
      </c>
      <c r="S1805" s="1">
        <v>2895773146.8000007</v>
      </c>
      <c r="T1805" s="1">
        <v>0</v>
      </c>
      <c r="U1805" s="2" t="s">
        <v>0</v>
      </c>
      <c r="V1805" s="1">
        <v>0</v>
      </c>
      <c r="W1805" s="1">
        <v>885773665.60000002</v>
      </c>
      <c r="X1805" s="2" t="s">
        <v>9</v>
      </c>
      <c r="Y1805" s="1">
        <v>141723786.49600005</v>
      </c>
      <c r="Z1805" s="3">
        <v>0</v>
      </c>
      <c r="AA1805" s="3" t="s">
        <v>0</v>
      </c>
      <c r="AB1805" s="3">
        <v>0</v>
      </c>
      <c r="AC1805" s="3">
        <v>0</v>
      </c>
      <c r="AD1805" s="3" t="s">
        <v>0</v>
      </c>
      <c r="AE1805" s="3">
        <v>0</v>
      </c>
      <c r="AF1805" s="4">
        <v>0</v>
      </c>
      <c r="AG1805" s="4" t="s">
        <v>0</v>
      </c>
      <c r="AH1805" s="4">
        <v>0</v>
      </c>
      <c r="AI1805" s="4">
        <v>0</v>
      </c>
      <c r="AJ1805" s="4" t="s">
        <v>0</v>
      </c>
      <c r="AK1805" s="4">
        <v>0</v>
      </c>
      <c r="AL1805" s="4">
        <v>0</v>
      </c>
      <c r="AM1805" s="4" t="s">
        <v>1</v>
      </c>
      <c r="AN1805" s="4" t="s">
        <v>1</v>
      </c>
      <c r="AO1805" s="4" t="s">
        <v>1</v>
      </c>
      <c r="AP1805" s="4" t="s">
        <v>1</v>
      </c>
      <c r="AQ1805" s="4">
        <v>0</v>
      </c>
    </row>
    <row r="1806" spans="1:43" x14ac:dyDescent="0.25">
      <c r="A1806" s="2" t="s">
        <v>850</v>
      </c>
      <c r="B1806" s="47">
        <v>44403</v>
      </c>
      <c r="C1806" s="2" t="s">
        <v>6</v>
      </c>
      <c r="D1806" s="2" t="s">
        <v>24</v>
      </c>
      <c r="E1806" s="2" t="s">
        <v>194</v>
      </c>
      <c r="F1806" s="2" t="s">
        <v>1186</v>
      </c>
      <c r="G1806" s="2" t="s">
        <v>3</v>
      </c>
      <c r="H1806" s="2" t="s">
        <v>4602</v>
      </c>
      <c r="I1806" s="1" t="s">
        <v>1</v>
      </c>
      <c r="J1806" s="1" t="s">
        <v>1</v>
      </c>
      <c r="K1806" s="1" t="s">
        <v>1</v>
      </c>
      <c r="L1806" s="1" t="s">
        <v>1</v>
      </c>
      <c r="M1806" s="1">
        <v>0</v>
      </c>
      <c r="N1806" s="2" t="s">
        <v>1</v>
      </c>
      <c r="O1806" s="2" t="s">
        <v>2</v>
      </c>
      <c r="P1806" s="2" t="s">
        <v>1</v>
      </c>
      <c r="Q1806" s="1">
        <v>748266331.51200008</v>
      </c>
      <c r="R1806" s="1">
        <v>0</v>
      </c>
      <c r="S1806" s="1">
        <v>602147703.54999995</v>
      </c>
      <c r="T1806" s="1">
        <v>0</v>
      </c>
      <c r="U1806" s="2" t="s">
        <v>0</v>
      </c>
      <c r="V1806" s="1">
        <v>0</v>
      </c>
      <c r="W1806" s="1">
        <v>125964334.44999999</v>
      </c>
      <c r="X1806" s="2" t="s">
        <v>0</v>
      </c>
      <c r="Y1806" s="1">
        <v>20154293.512000002</v>
      </c>
      <c r="Z1806" s="3">
        <v>0</v>
      </c>
      <c r="AA1806" s="3" t="s">
        <v>0</v>
      </c>
      <c r="AB1806" s="3">
        <v>0</v>
      </c>
      <c r="AC1806" s="3">
        <v>0</v>
      </c>
      <c r="AD1806" s="3" t="s">
        <v>0</v>
      </c>
      <c r="AE1806" s="3">
        <v>0</v>
      </c>
      <c r="AF1806" s="4">
        <v>0</v>
      </c>
      <c r="AG1806" s="4" t="s">
        <v>0</v>
      </c>
      <c r="AH1806" s="4">
        <v>0</v>
      </c>
      <c r="AI1806" s="4">
        <v>0</v>
      </c>
      <c r="AJ1806" s="4" t="s">
        <v>0</v>
      </c>
      <c r="AK1806" s="4">
        <v>0</v>
      </c>
      <c r="AL1806" s="4">
        <v>0</v>
      </c>
      <c r="AM1806" s="4" t="s">
        <v>1</v>
      </c>
      <c r="AN1806" s="4" t="s">
        <v>1</v>
      </c>
      <c r="AO1806" s="4" t="s">
        <v>1</v>
      </c>
      <c r="AP1806" s="4" t="s">
        <v>1</v>
      </c>
      <c r="AQ1806" s="4">
        <v>0</v>
      </c>
    </row>
    <row r="1807" spans="1:43" x14ac:dyDescent="0.25">
      <c r="A1807" s="2" t="s">
        <v>851</v>
      </c>
      <c r="B1807" s="47">
        <v>44403</v>
      </c>
      <c r="C1807" s="2" t="s">
        <v>6</v>
      </c>
      <c r="D1807" s="2" t="s">
        <v>22</v>
      </c>
      <c r="E1807" s="2" t="s">
        <v>192</v>
      </c>
      <c r="F1807" s="2" t="s">
        <v>984</v>
      </c>
      <c r="G1807" s="2" t="s">
        <v>13</v>
      </c>
      <c r="H1807" s="2" t="s">
        <v>1</v>
      </c>
      <c r="I1807" s="1" t="s">
        <v>4603</v>
      </c>
      <c r="J1807" s="1" t="s">
        <v>1</v>
      </c>
      <c r="K1807" s="1" t="s">
        <v>4604</v>
      </c>
      <c r="L1807" s="1" t="s">
        <v>4581</v>
      </c>
      <c r="M1807" s="1">
        <v>46321946.920000002</v>
      </c>
      <c r="N1807" s="2" t="s">
        <v>12</v>
      </c>
      <c r="O1807" s="2" t="s">
        <v>4605</v>
      </c>
      <c r="P1807" s="2" t="s">
        <v>4606</v>
      </c>
      <c r="Q1807" s="1">
        <v>-46321946.920000002</v>
      </c>
      <c r="R1807" s="1">
        <v>0</v>
      </c>
      <c r="S1807" s="1">
        <v>-23321569</v>
      </c>
      <c r="T1807" s="1">
        <v>0</v>
      </c>
      <c r="U1807" s="2" t="s">
        <v>0</v>
      </c>
      <c r="V1807" s="1">
        <v>0</v>
      </c>
      <c r="W1807" s="1">
        <v>-19827912</v>
      </c>
      <c r="X1807" s="2" t="s">
        <v>9</v>
      </c>
      <c r="Y1807" s="1">
        <v>-3172465.92</v>
      </c>
      <c r="Z1807" s="3">
        <v>0</v>
      </c>
      <c r="AA1807" s="3" t="s">
        <v>0</v>
      </c>
      <c r="AB1807" s="3">
        <v>0</v>
      </c>
      <c r="AC1807" s="3">
        <v>0</v>
      </c>
      <c r="AD1807" s="3" t="s">
        <v>0</v>
      </c>
      <c r="AE1807" s="3">
        <v>0</v>
      </c>
      <c r="AF1807" s="4">
        <v>0</v>
      </c>
      <c r="AG1807" s="4" t="s">
        <v>0</v>
      </c>
      <c r="AH1807" s="4">
        <v>0</v>
      </c>
      <c r="AI1807" s="4">
        <v>0</v>
      </c>
      <c r="AJ1807" s="4" t="s">
        <v>0</v>
      </c>
      <c r="AK1807" s="4">
        <v>0</v>
      </c>
      <c r="AL1807" s="4">
        <v>0</v>
      </c>
      <c r="AM1807" s="4" t="s">
        <v>1</v>
      </c>
      <c r="AN1807" s="4" t="s">
        <v>1</v>
      </c>
      <c r="AO1807" s="4" t="s">
        <v>1</v>
      </c>
      <c r="AP1807" s="4" t="s">
        <v>1</v>
      </c>
      <c r="AQ1807" s="4">
        <v>0</v>
      </c>
    </row>
    <row r="1808" spans="1:43" x14ac:dyDescent="0.25">
      <c r="A1808" s="2" t="s">
        <v>852</v>
      </c>
      <c r="B1808" s="47">
        <v>44403</v>
      </c>
      <c r="C1808" s="2" t="s">
        <v>6</v>
      </c>
      <c r="D1808" s="2" t="s">
        <v>22</v>
      </c>
      <c r="E1808" s="2" t="s">
        <v>192</v>
      </c>
      <c r="F1808" s="2" t="s">
        <v>984</v>
      </c>
      <c r="G1808" s="2" t="s">
        <v>3</v>
      </c>
      <c r="H1808" s="2" t="s">
        <v>4607</v>
      </c>
      <c r="I1808" s="1" t="s">
        <v>1</v>
      </c>
      <c r="J1808" s="1" t="s">
        <v>1</v>
      </c>
      <c r="K1808" s="1" t="s">
        <v>1</v>
      </c>
      <c r="L1808" s="1" t="s">
        <v>1</v>
      </c>
      <c r="M1808" s="1">
        <v>0</v>
      </c>
      <c r="N1808" s="2" t="s">
        <v>1</v>
      </c>
      <c r="O1808" s="2" t="s">
        <v>2</v>
      </c>
      <c r="P1808" s="2" t="s">
        <v>1</v>
      </c>
      <c r="Q1808" s="1">
        <v>1531450064.7720001</v>
      </c>
      <c r="R1808" s="1">
        <v>0</v>
      </c>
      <c r="S1808" s="1">
        <v>1229852846.7999997</v>
      </c>
      <c r="T1808" s="1">
        <v>0</v>
      </c>
      <c r="U1808" s="2" t="s">
        <v>0</v>
      </c>
      <c r="V1808" s="1">
        <v>0</v>
      </c>
      <c r="W1808" s="1">
        <v>259997601.69999999</v>
      </c>
      <c r="X1808" s="2" t="s">
        <v>9</v>
      </c>
      <c r="Y1808" s="1">
        <v>41599616.272</v>
      </c>
      <c r="Z1808" s="3">
        <v>0</v>
      </c>
      <c r="AA1808" s="3" t="s">
        <v>0</v>
      </c>
      <c r="AB1808" s="3">
        <v>0</v>
      </c>
      <c r="AC1808" s="3">
        <v>0</v>
      </c>
      <c r="AD1808" s="3" t="s">
        <v>0</v>
      </c>
      <c r="AE1808" s="3">
        <v>0</v>
      </c>
      <c r="AF1808" s="4">
        <v>0</v>
      </c>
      <c r="AG1808" s="4" t="s">
        <v>0</v>
      </c>
      <c r="AH1808" s="4">
        <v>0</v>
      </c>
      <c r="AI1808" s="4">
        <v>0</v>
      </c>
      <c r="AJ1808" s="4" t="s">
        <v>0</v>
      </c>
      <c r="AK1808" s="4">
        <v>0</v>
      </c>
      <c r="AL1808" s="4">
        <v>0</v>
      </c>
      <c r="AM1808" s="4" t="s">
        <v>1</v>
      </c>
      <c r="AN1808" s="4" t="s">
        <v>1</v>
      </c>
      <c r="AO1808" s="4" t="s">
        <v>1</v>
      </c>
      <c r="AP1808" s="4" t="s">
        <v>1</v>
      </c>
      <c r="AQ1808" s="4">
        <v>0</v>
      </c>
    </row>
    <row r="1809" spans="1:43" x14ac:dyDescent="0.25">
      <c r="A1809" s="2" t="s">
        <v>853</v>
      </c>
      <c r="B1809" s="47">
        <v>44403</v>
      </c>
      <c r="C1809" s="2" t="s">
        <v>27</v>
      </c>
      <c r="D1809" s="2" t="s">
        <v>901</v>
      </c>
      <c r="E1809" s="2" t="s">
        <v>905</v>
      </c>
      <c r="F1809" s="2" t="s">
        <v>4608</v>
      </c>
      <c r="G1809" s="2" t="s">
        <v>3</v>
      </c>
      <c r="H1809" s="2" t="s">
        <v>4609</v>
      </c>
      <c r="I1809" s="1" t="s">
        <v>1</v>
      </c>
      <c r="J1809" s="1" t="s">
        <v>1</v>
      </c>
      <c r="K1809" s="1" t="s">
        <v>1</v>
      </c>
      <c r="L1809" s="1" t="s">
        <v>1</v>
      </c>
      <c r="M1809" s="1">
        <v>0</v>
      </c>
      <c r="N1809" s="2" t="s">
        <v>1</v>
      </c>
      <c r="O1809" s="2" t="s">
        <v>2</v>
      </c>
      <c r="P1809" s="2" t="s">
        <v>1</v>
      </c>
      <c r="Q1809" s="1">
        <v>109021792</v>
      </c>
      <c r="R1809" s="1">
        <v>0</v>
      </c>
      <c r="S1809" s="1">
        <v>12195200</v>
      </c>
      <c r="T1809" s="1">
        <v>0</v>
      </c>
      <c r="U1809" s="2" t="s">
        <v>0</v>
      </c>
      <c r="V1809" s="1">
        <v>0</v>
      </c>
      <c r="W1809" s="1">
        <v>83471200</v>
      </c>
      <c r="X1809" s="2" t="s">
        <v>9</v>
      </c>
      <c r="Y1809" s="1">
        <v>13355392</v>
      </c>
      <c r="Z1809" s="3">
        <v>0</v>
      </c>
      <c r="AA1809" s="3" t="s">
        <v>0</v>
      </c>
      <c r="AB1809" s="3">
        <v>0</v>
      </c>
      <c r="AC1809" s="3">
        <v>0</v>
      </c>
      <c r="AD1809" s="3" t="s">
        <v>0</v>
      </c>
      <c r="AE1809" s="3">
        <v>0</v>
      </c>
      <c r="AF1809" s="4">
        <v>0</v>
      </c>
      <c r="AG1809" s="4" t="s">
        <v>0</v>
      </c>
      <c r="AH1809" s="4">
        <v>0</v>
      </c>
      <c r="AI1809" s="4">
        <v>0</v>
      </c>
      <c r="AJ1809" s="4" t="s">
        <v>0</v>
      </c>
      <c r="AK1809" s="4">
        <v>0</v>
      </c>
      <c r="AL1809" s="4">
        <v>0</v>
      </c>
      <c r="AM1809" s="4" t="s">
        <v>1</v>
      </c>
      <c r="AN1809" s="4" t="s">
        <v>1</v>
      </c>
      <c r="AO1809" s="4" t="s">
        <v>1</v>
      </c>
      <c r="AP1809" s="4" t="s">
        <v>1</v>
      </c>
      <c r="AQ1809" s="4">
        <v>0</v>
      </c>
    </row>
    <row r="1810" spans="1:43" x14ac:dyDescent="0.25">
      <c r="A1810" s="2" t="s">
        <v>854</v>
      </c>
      <c r="B1810" s="47">
        <v>44403</v>
      </c>
      <c r="C1810" s="2" t="s">
        <v>6</v>
      </c>
      <c r="D1810" s="2" t="s">
        <v>901</v>
      </c>
      <c r="E1810" s="2" t="s">
        <v>902</v>
      </c>
      <c r="F1810" s="2" t="s">
        <v>939</v>
      </c>
      <c r="G1810" s="2" t="s">
        <v>3</v>
      </c>
      <c r="H1810" s="2" t="s">
        <v>4610</v>
      </c>
      <c r="I1810" s="1" t="s">
        <v>1</v>
      </c>
      <c r="J1810" s="1" t="s">
        <v>1</v>
      </c>
      <c r="K1810" s="1" t="s">
        <v>1</v>
      </c>
      <c r="L1810" s="1" t="s">
        <v>1</v>
      </c>
      <c r="M1810" s="1">
        <v>0</v>
      </c>
      <c r="N1810" s="2" t="s">
        <v>1</v>
      </c>
      <c r="O1810" s="2" t="s">
        <v>4611</v>
      </c>
      <c r="P1810" s="2" t="s">
        <v>4612</v>
      </c>
      <c r="Q1810" s="1">
        <v>30858099.600000001</v>
      </c>
      <c r="R1810" s="1">
        <v>0</v>
      </c>
      <c r="S1810" s="1">
        <v>19923290</v>
      </c>
      <c r="T1810" s="1">
        <v>9426560</v>
      </c>
      <c r="U1810" s="2" t="s">
        <v>9</v>
      </c>
      <c r="V1810" s="1">
        <v>1508249.6000000001</v>
      </c>
      <c r="W1810" s="1">
        <v>0</v>
      </c>
      <c r="X1810" s="2" t="s">
        <v>0</v>
      </c>
      <c r="Y1810" s="1">
        <v>0</v>
      </c>
      <c r="Z1810" s="3">
        <v>0</v>
      </c>
      <c r="AA1810" s="3" t="s">
        <v>0</v>
      </c>
      <c r="AB1810" s="3">
        <v>0</v>
      </c>
      <c r="AC1810" s="3">
        <v>0</v>
      </c>
      <c r="AD1810" s="3" t="s">
        <v>0</v>
      </c>
      <c r="AE1810" s="3">
        <v>0</v>
      </c>
      <c r="AF1810" s="4">
        <v>0</v>
      </c>
      <c r="AG1810" s="4" t="s">
        <v>0</v>
      </c>
      <c r="AH1810" s="4">
        <v>0</v>
      </c>
      <c r="AI1810" s="4">
        <v>0</v>
      </c>
      <c r="AJ1810" s="4" t="s">
        <v>0</v>
      </c>
      <c r="AK1810" s="4">
        <v>0</v>
      </c>
      <c r="AL1810" s="4">
        <v>0</v>
      </c>
      <c r="AM1810" s="4" t="s">
        <v>1</v>
      </c>
      <c r="AN1810" s="4" t="s">
        <v>1</v>
      </c>
      <c r="AO1810" s="4" t="s">
        <v>1</v>
      </c>
      <c r="AP1810" s="4" t="s">
        <v>1</v>
      </c>
      <c r="AQ1810" s="4">
        <v>0</v>
      </c>
    </row>
    <row r="1811" spans="1:43" x14ac:dyDescent="0.25">
      <c r="A1811" s="2" t="s">
        <v>855</v>
      </c>
      <c r="B1811" s="47">
        <v>44403</v>
      </c>
      <c r="C1811" s="2" t="s">
        <v>6</v>
      </c>
      <c r="D1811" s="2" t="s">
        <v>901</v>
      </c>
      <c r="E1811" s="2" t="s">
        <v>902</v>
      </c>
      <c r="F1811" s="2" t="s">
        <v>939</v>
      </c>
      <c r="G1811" s="2" t="s">
        <v>3</v>
      </c>
      <c r="H1811" s="2" t="s">
        <v>4613</v>
      </c>
      <c r="I1811" s="1" t="s">
        <v>1</v>
      </c>
      <c r="J1811" s="1" t="s">
        <v>1</v>
      </c>
      <c r="K1811" s="1" t="s">
        <v>1</v>
      </c>
      <c r="L1811" s="1" t="s">
        <v>1</v>
      </c>
      <c r="M1811" s="1">
        <v>0</v>
      </c>
      <c r="N1811" s="2" t="s">
        <v>1</v>
      </c>
      <c r="O1811" s="2" t="s">
        <v>2</v>
      </c>
      <c r="P1811" s="2" t="s">
        <v>1</v>
      </c>
      <c r="Q1811" s="1">
        <v>2978956041.5319996</v>
      </c>
      <c r="R1811" s="1">
        <v>0</v>
      </c>
      <c r="S1811" s="1">
        <v>2084558961.9000001</v>
      </c>
      <c r="T1811" s="1">
        <v>0</v>
      </c>
      <c r="U1811" s="2" t="s">
        <v>0</v>
      </c>
      <c r="V1811" s="1">
        <v>0</v>
      </c>
      <c r="W1811" s="1">
        <v>771031965.19999993</v>
      </c>
      <c r="X1811" s="2" t="s">
        <v>9</v>
      </c>
      <c r="Y1811" s="1">
        <v>123365114.43199998</v>
      </c>
      <c r="Z1811" s="3">
        <v>0</v>
      </c>
      <c r="AA1811" s="3" t="s">
        <v>0</v>
      </c>
      <c r="AB1811" s="3">
        <v>0</v>
      </c>
      <c r="AC1811" s="3">
        <v>0</v>
      </c>
      <c r="AD1811" s="3" t="s">
        <v>0</v>
      </c>
      <c r="AE1811" s="3">
        <v>0</v>
      </c>
      <c r="AF1811" s="4">
        <v>0</v>
      </c>
      <c r="AG1811" s="4" t="s">
        <v>0</v>
      </c>
      <c r="AH1811" s="4">
        <v>0</v>
      </c>
      <c r="AI1811" s="4">
        <v>0</v>
      </c>
      <c r="AJ1811" s="4" t="s">
        <v>0</v>
      </c>
      <c r="AK1811" s="4">
        <v>0</v>
      </c>
      <c r="AL1811" s="4">
        <v>0</v>
      </c>
      <c r="AM1811" s="4" t="s">
        <v>1</v>
      </c>
      <c r="AN1811" s="4" t="s">
        <v>1</v>
      </c>
      <c r="AO1811" s="4" t="s">
        <v>1</v>
      </c>
      <c r="AP1811" s="4" t="s">
        <v>1</v>
      </c>
      <c r="AQ1811" s="4">
        <v>0</v>
      </c>
    </row>
    <row r="1812" spans="1:43" x14ac:dyDescent="0.25">
      <c r="A1812" s="2" t="s">
        <v>857</v>
      </c>
      <c r="B1812" s="47">
        <v>44403</v>
      </c>
      <c r="C1812" s="2" t="s">
        <v>6</v>
      </c>
      <c r="D1812" s="2" t="s">
        <v>901</v>
      </c>
      <c r="E1812" s="2" t="s">
        <v>902</v>
      </c>
      <c r="F1812" s="2" t="s">
        <v>939</v>
      </c>
      <c r="G1812" s="2" t="s">
        <v>3</v>
      </c>
      <c r="H1812" s="2" t="s">
        <v>4614</v>
      </c>
      <c r="I1812" s="1" t="s">
        <v>1</v>
      </c>
      <c r="J1812" s="1" t="s">
        <v>1</v>
      </c>
      <c r="K1812" s="1" t="s">
        <v>1</v>
      </c>
      <c r="L1812" s="1" t="s">
        <v>1</v>
      </c>
      <c r="M1812" s="1">
        <v>0</v>
      </c>
      <c r="N1812" s="2" t="s">
        <v>1</v>
      </c>
      <c r="O1812" s="2" t="s">
        <v>2</v>
      </c>
      <c r="P1812" s="2" t="s">
        <v>1</v>
      </c>
      <c r="Q1812" s="1">
        <v>1355557699.8920002</v>
      </c>
      <c r="R1812" s="1">
        <v>0</v>
      </c>
      <c r="S1812" s="1">
        <v>922492163.80000019</v>
      </c>
      <c r="T1812" s="1">
        <v>0</v>
      </c>
      <c r="U1812" s="2" t="s">
        <v>0</v>
      </c>
      <c r="V1812" s="1">
        <v>0</v>
      </c>
      <c r="W1812" s="1">
        <v>373332358.69999999</v>
      </c>
      <c r="X1812" s="2" t="s">
        <v>9</v>
      </c>
      <c r="Y1812" s="1">
        <v>59733177.391999997</v>
      </c>
      <c r="Z1812" s="3">
        <v>0</v>
      </c>
      <c r="AA1812" s="3" t="s">
        <v>0</v>
      </c>
      <c r="AB1812" s="3">
        <v>0</v>
      </c>
      <c r="AC1812" s="3">
        <v>0</v>
      </c>
      <c r="AD1812" s="3" t="s">
        <v>0</v>
      </c>
      <c r="AE1812" s="3">
        <v>0</v>
      </c>
      <c r="AF1812" s="4">
        <v>0</v>
      </c>
      <c r="AG1812" s="4" t="s">
        <v>0</v>
      </c>
      <c r="AH1812" s="4">
        <v>0</v>
      </c>
      <c r="AI1812" s="4">
        <v>0</v>
      </c>
      <c r="AJ1812" s="4" t="s">
        <v>0</v>
      </c>
      <c r="AK1812" s="4">
        <v>0</v>
      </c>
      <c r="AL1812" s="4">
        <v>0</v>
      </c>
      <c r="AM1812" s="4" t="s">
        <v>1</v>
      </c>
      <c r="AN1812" s="4" t="s">
        <v>1</v>
      </c>
      <c r="AO1812" s="4" t="s">
        <v>1</v>
      </c>
      <c r="AP1812" s="4" t="s">
        <v>1</v>
      </c>
      <c r="AQ1812" s="4">
        <v>0</v>
      </c>
    </row>
    <row r="1813" spans="1:43" x14ac:dyDescent="0.25">
      <c r="A1813" s="2" t="s">
        <v>858</v>
      </c>
      <c r="B1813" s="47">
        <v>44403</v>
      </c>
      <c r="C1813" s="2" t="s">
        <v>6</v>
      </c>
      <c r="D1813" s="2" t="s">
        <v>19</v>
      </c>
      <c r="E1813" s="2" t="s">
        <v>185</v>
      </c>
      <c r="F1813" s="2" t="s">
        <v>1206</v>
      </c>
      <c r="G1813" s="2" t="s">
        <v>3</v>
      </c>
      <c r="H1813" s="2" t="s">
        <v>4615</v>
      </c>
      <c r="I1813" s="1" t="s">
        <v>1</v>
      </c>
      <c r="J1813" s="1" t="s">
        <v>1</v>
      </c>
      <c r="K1813" s="1" t="s">
        <v>1</v>
      </c>
      <c r="L1813" s="1" t="s">
        <v>1</v>
      </c>
      <c r="M1813" s="1">
        <v>0</v>
      </c>
      <c r="N1813" s="2" t="s">
        <v>1</v>
      </c>
      <c r="O1813" s="2" t="s">
        <v>2</v>
      </c>
      <c r="P1813" s="2" t="s">
        <v>1</v>
      </c>
      <c r="Q1813" s="1">
        <v>3148247882.1760001</v>
      </c>
      <c r="R1813" s="1">
        <v>0</v>
      </c>
      <c r="S1813" s="1">
        <v>1988871032.9000001</v>
      </c>
      <c r="T1813" s="1">
        <v>0</v>
      </c>
      <c r="U1813" s="2" t="s">
        <v>0</v>
      </c>
      <c r="V1813" s="1">
        <v>0</v>
      </c>
      <c r="W1813" s="1">
        <v>999462801.10000014</v>
      </c>
      <c r="X1813" s="2" t="s">
        <v>9</v>
      </c>
      <c r="Y1813" s="1">
        <v>159914048.176</v>
      </c>
      <c r="Z1813" s="3">
        <v>0</v>
      </c>
      <c r="AA1813" s="3" t="s">
        <v>0</v>
      </c>
      <c r="AB1813" s="3">
        <v>0</v>
      </c>
      <c r="AC1813" s="3">
        <v>0</v>
      </c>
      <c r="AD1813" s="3" t="s">
        <v>0</v>
      </c>
      <c r="AE1813" s="3">
        <v>0</v>
      </c>
      <c r="AF1813" s="4">
        <v>0</v>
      </c>
      <c r="AG1813" s="4" t="s">
        <v>0</v>
      </c>
      <c r="AH1813" s="4">
        <v>0</v>
      </c>
      <c r="AI1813" s="4">
        <v>0</v>
      </c>
      <c r="AJ1813" s="4" t="s">
        <v>0</v>
      </c>
      <c r="AK1813" s="4">
        <v>0</v>
      </c>
      <c r="AL1813" s="4">
        <v>0</v>
      </c>
      <c r="AM1813" s="4" t="s">
        <v>1</v>
      </c>
      <c r="AN1813" s="4" t="s">
        <v>1</v>
      </c>
      <c r="AO1813" s="4" t="s">
        <v>1</v>
      </c>
      <c r="AP1813" s="4" t="s">
        <v>1</v>
      </c>
      <c r="AQ1813" s="4">
        <v>0</v>
      </c>
    </row>
    <row r="1814" spans="1:43" x14ac:dyDescent="0.25">
      <c r="A1814" s="2" t="s">
        <v>859</v>
      </c>
      <c r="B1814" s="47">
        <v>44403</v>
      </c>
      <c r="C1814" s="2" t="s">
        <v>6</v>
      </c>
      <c r="D1814" s="2" t="s">
        <v>17</v>
      </c>
      <c r="E1814" s="2" t="s">
        <v>183</v>
      </c>
      <c r="F1814" s="2" t="s">
        <v>4616</v>
      </c>
      <c r="G1814" s="2" t="s">
        <v>3</v>
      </c>
      <c r="H1814" s="2" t="s">
        <v>4617</v>
      </c>
      <c r="I1814" s="1"/>
      <c r="J1814" s="1" t="s">
        <v>1</v>
      </c>
      <c r="K1814" s="1"/>
      <c r="L1814" s="1"/>
      <c r="M1814" s="1">
        <v>66059916.280000001</v>
      </c>
      <c r="N1814" s="2" t="s">
        <v>12</v>
      </c>
      <c r="O1814" s="2" t="s">
        <v>98</v>
      </c>
      <c r="P1814" s="2"/>
      <c r="Q1814" s="1">
        <v>0</v>
      </c>
      <c r="R1814" s="1">
        <v>0</v>
      </c>
      <c r="S1814" s="1">
        <v>0</v>
      </c>
      <c r="T1814" s="1">
        <v>0</v>
      </c>
      <c r="U1814" s="2" t="s">
        <v>0</v>
      </c>
      <c r="V1814" s="1">
        <v>0</v>
      </c>
      <c r="W1814" s="1">
        <v>0</v>
      </c>
      <c r="X1814" s="2" t="s">
        <v>9</v>
      </c>
      <c r="Y1814" s="1">
        <v>0</v>
      </c>
      <c r="Z1814" s="3">
        <v>0</v>
      </c>
      <c r="AA1814" s="3" t="s">
        <v>0</v>
      </c>
      <c r="AB1814" s="3">
        <v>0</v>
      </c>
      <c r="AC1814" s="3">
        <v>0</v>
      </c>
      <c r="AD1814" s="3" t="s">
        <v>0</v>
      </c>
      <c r="AE1814" s="3">
        <v>0</v>
      </c>
      <c r="AF1814" s="4">
        <v>0</v>
      </c>
      <c r="AG1814" s="4" t="s">
        <v>0</v>
      </c>
      <c r="AH1814" s="4">
        <v>0</v>
      </c>
      <c r="AI1814" s="4">
        <v>0</v>
      </c>
      <c r="AJ1814" s="4" t="s">
        <v>0</v>
      </c>
      <c r="AK1814" s="4">
        <v>0</v>
      </c>
      <c r="AL1814" s="4">
        <v>0</v>
      </c>
      <c r="AM1814" s="4" t="s">
        <v>1</v>
      </c>
      <c r="AN1814" s="4" t="s">
        <v>1</v>
      </c>
      <c r="AO1814" s="4" t="s">
        <v>1</v>
      </c>
      <c r="AP1814" s="4" t="s">
        <v>1</v>
      </c>
      <c r="AQ1814" s="4">
        <v>0</v>
      </c>
    </row>
    <row r="1815" spans="1:43" x14ac:dyDescent="0.25">
      <c r="A1815" s="2" t="s">
        <v>860</v>
      </c>
      <c r="B1815" s="46">
        <v>44403</v>
      </c>
      <c r="C1815" s="2" t="s">
        <v>6</v>
      </c>
      <c r="D1815" s="2" t="s">
        <v>14</v>
      </c>
      <c r="E1815" s="2" t="s">
        <v>181</v>
      </c>
      <c r="F1815" s="59" t="s">
        <v>4618</v>
      </c>
      <c r="G1815" s="2" t="s">
        <v>3</v>
      </c>
      <c r="H1815" s="2" t="s">
        <v>4619</v>
      </c>
      <c r="I1815" s="2" t="s">
        <v>1</v>
      </c>
      <c r="J1815" s="1" t="s">
        <v>1</v>
      </c>
      <c r="K1815" s="1" t="s">
        <v>1</v>
      </c>
      <c r="L1815" s="1" t="s">
        <v>1</v>
      </c>
      <c r="M1815" s="1">
        <v>0</v>
      </c>
      <c r="N1815" s="2" t="s">
        <v>1</v>
      </c>
      <c r="O1815" s="2" t="s">
        <v>2</v>
      </c>
      <c r="P1815" s="2" t="s">
        <v>1</v>
      </c>
      <c r="Q1815" s="1">
        <v>1541091720.3999999</v>
      </c>
      <c r="R1815" s="1">
        <v>0</v>
      </c>
      <c r="S1815" s="1">
        <v>1434271450.0000002</v>
      </c>
      <c r="T1815" s="1">
        <v>0</v>
      </c>
      <c r="U1815" s="2" t="s">
        <v>0</v>
      </c>
      <c r="V1815" s="1">
        <v>0</v>
      </c>
      <c r="W1815" s="1">
        <v>92086440</v>
      </c>
      <c r="X1815" s="2" t="s">
        <v>9</v>
      </c>
      <c r="Y1815" s="1">
        <v>14733830.399999997</v>
      </c>
      <c r="Z1815" s="3">
        <v>0</v>
      </c>
      <c r="AA1815" s="3" t="s">
        <v>0</v>
      </c>
      <c r="AB1815" s="3">
        <v>0</v>
      </c>
      <c r="AC1815" s="3">
        <v>0</v>
      </c>
      <c r="AD1815" s="3" t="s">
        <v>0</v>
      </c>
      <c r="AE1815" s="3">
        <v>0</v>
      </c>
      <c r="AF1815" s="4">
        <v>0</v>
      </c>
      <c r="AG1815" s="4" t="s">
        <v>0</v>
      </c>
      <c r="AH1815" s="4">
        <v>0</v>
      </c>
      <c r="AI1815" s="4">
        <v>0</v>
      </c>
      <c r="AJ1815" s="4" t="s">
        <v>0</v>
      </c>
      <c r="AK1815" s="4">
        <v>0</v>
      </c>
      <c r="AL1815" s="4">
        <v>0</v>
      </c>
      <c r="AM1815" s="4" t="s">
        <v>1</v>
      </c>
      <c r="AN1815" s="4" t="s">
        <v>1</v>
      </c>
      <c r="AO1815" s="4" t="s">
        <v>1</v>
      </c>
      <c r="AP1815" s="4" t="s">
        <v>1</v>
      </c>
      <c r="AQ1815" s="4">
        <v>0</v>
      </c>
    </row>
    <row r="1816" spans="1:43" x14ac:dyDescent="0.25">
      <c r="A1816" s="2" t="s">
        <v>861</v>
      </c>
      <c r="B1816" s="47">
        <v>44403</v>
      </c>
      <c r="C1816" s="2" t="s">
        <v>6</v>
      </c>
      <c r="D1816" s="2" t="s">
        <v>10</v>
      </c>
      <c r="E1816" s="2" t="s">
        <v>178</v>
      </c>
      <c r="F1816" s="2" t="s">
        <v>4620</v>
      </c>
      <c r="G1816" s="2" t="s">
        <v>3</v>
      </c>
      <c r="H1816" s="2" t="s">
        <v>4621</v>
      </c>
      <c r="I1816" s="1" t="s">
        <v>1</v>
      </c>
      <c r="J1816" s="1" t="s">
        <v>1</v>
      </c>
      <c r="K1816" s="1" t="s">
        <v>1</v>
      </c>
      <c r="L1816" s="1" t="s">
        <v>1</v>
      </c>
      <c r="M1816" s="1">
        <v>0</v>
      </c>
      <c r="N1816" s="2" t="s">
        <v>1</v>
      </c>
      <c r="O1816" s="2" t="s">
        <v>2</v>
      </c>
      <c r="P1816" s="2" t="s">
        <v>1</v>
      </c>
      <c r="Q1816" s="1">
        <v>137712505.15000001</v>
      </c>
      <c r="R1816" s="1">
        <v>0</v>
      </c>
      <c r="S1816" s="1">
        <v>106126772.34999999</v>
      </c>
      <c r="T1816" s="1">
        <v>0</v>
      </c>
      <c r="U1816" s="2" t="s">
        <v>0</v>
      </c>
      <c r="V1816" s="1">
        <v>0</v>
      </c>
      <c r="W1816" s="1">
        <v>27229080</v>
      </c>
      <c r="X1816" s="2" t="s">
        <v>0</v>
      </c>
      <c r="Y1816" s="1">
        <v>4356652.8</v>
      </c>
      <c r="Z1816" s="3">
        <v>0</v>
      </c>
      <c r="AA1816" s="3" t="s">
        <v>0</v>
      </c>
      <c r="AB1816" s="3">
        <v>0</v>
      </c>
      <c r="AC1816" s="3">
        <v>0</v>
      </c>
      <c r="AD1816" s="3" t="s">
        <v>0</v>
      </c>
      <c r="AE1816" s="3">
        <v>0</v>
      </c>
      <c r="AF1816" s="4">
        <v>0</v>
      </c>
      <c r="AG1816" s="4" t="s">
        <v>0</v>
      </c>
      <c r="AH1816" s="4">
        <v>0</v>
      </c>
      <c r="AI1816" s="4">
        <v>0</v>
      </c>
      <c r="AJ1816" s="4" t="s">
        <v>0</v>
      </c>
      <c r="AK1816" s="4">
        <v>0</v>
      </c>
      <c r="AL1816" s="4">
        <v>0</v>
      </c>
      <c r="AM1816" s="4" t="s">
        <v>1</v>
      </c>
      <c r="AN1816" s="4" t="s">
        <v>1</v>
      </c>
      <c r="AO1816" s="4" t="s">
        <v>1</v>
      </c>
      <c r="AP1816" s="4" t="s">
        <v>1</v>
      </c>
      <c r="AQ1816" s="4">
        <v>0</v>
      </c>
    </row>
    <row r="1817" spans="1:43" x14ac:dyDescent="0.25">
      <c r="A1817" s="2" t="s">
        <v>862</v>
      </c>
      <c r="B1817" s="47">
        <v>44403</v>
      </c>
      <c r="C1817" s="2" t="s">
        <v>6</v>
      </c>
      <c r="D1817" s="2" t="s">
        <v>278</v>
      </c>
      <c r="E1817" s="2" t="s">
        <v>202</v>
      </c>
      <c r="F1817" s="2" t="s">
        <v>4622</v>
      </c>
      <c r="G1817" s="2" t="s">
        <v>3</v>
      </c>
      <c r="H1817" s="2" t="s">
        <v>4623</v>
      </c>
      <c r="I1817" s="1" t="s">
        <v>1</v>
      </c>
      <c r="J1817" s="1" t="s">
        <v>1</v>
      </c>
      <c r="K1817" s="1" t="s">
        <v>1</v>
      </c>
      <c r="L1817" s="1" t="s">
        <v>1</v>
      </c>
      <c r="M1817" s="1">
        <v>0</v>
      </c>
      <c r="N1817" s="2" t="s">
        <v>1</v>
      </c>
      <c r="O1817" s="2" t="s">
        <v>2</v>
      </c>
      <c r="P1817" s="2" t="s">
        <v>1</v>
      </c>
      <c r="Q1817" s="1">
        <v>911769102.72399986</v>
      </c>
      <c r="R1817" s="1">
        <v>0</v>
      </c>
      <c r="S1817" s="1">
        <v>847687308.0999999</v>
      </c>
      <c r="T1817" s="1">
        <v>0</v>
      </c>
      <c r="U1817" s="2" t="s">
        <v>0</v>
      </c>
      <c r="V1817" s="1">
        <v>0</v>
      </c>
      <c r="W1817" s="1">
        <v>55242926.399999999</v>
      </c>
      <c r="X1817" s="2" t="s">
        <v>0</v>
      </c>
      <c r="Y1817" s="1">
        <v>8838868.2239999995</v>
      </c>
      <c r="Z1817" s="3">
        <v>0</v>
      </c>
      <c r="AA1817" s="3" t="s">
        <v>0</v>
      </c>
      <c r="AB1817" s="3">
        <v>0</v>
      </c>
      <c r="AC1817" s="3">
        <v>0</v>
      </c>
      <c r="AD1817" s="3" t="s">
        <v>0</v>
      </c>
      <c r="AE1817" s="3">
        <v>0</v>
      </c>
      <c r="AF1817" s="4">
        <v>0</v>
      </c>
      <c r="AG1817" s="4" t="s">
        <v>0</v>
      </c>
      <c r="AH1817" s="4">
        <v>0</v>
      </c>
      <c r="AI1817" s="4">
        <v>0</v>
      </c>
      <c r="AJ1817" s="4" t="s">
        <v>0</v>
      </c>
      <c r="AK1817" s="4">
        <v>0</v>
      </c>
      <c r="AL1817" s="4">
        <v>0</v>
      </c>
      <c r="AM1817" s="4" t="s">
        <v>1</v>
      </c>
      <c r="AN1817" s="4" t="s">
        <v>1</v>
      </c>
      <c r="AO1817" s="4" t="s">
        <v>1</v>
      </c>
      <c r="AP1817" s="4" t="s">
        <v>1</v>
      </c>
      <c r="AQ1817" s="4">
        <v>0</v>
      </c>
    </row>
    <row r="1818" spans="1:43" x14ac:dyDescent="0.25">
      <c r="A1818" s="2" t="s">
        <v>863</v>
      </c>
      <c r="B1818" s="47">
        <v>44403</v>
      </c>
      <c r="C1818" s="2" t="s">
        <v>6</v>
      </c>
      <c r="D1818" s="2" t="s">
        <v>7</v>
      </c>
      <c r="E1818" s="2" t="s">
        <v>736</v>
      </c>
      <c r="F1818" s="2" t="s">
        <v>4624</v>
      </c>
      <c r="G1818" s="2" t="s">
        <v>3</v>
      </c>
      <c r="H1818" s="2" t="s">
        <v>4625</v>
      </c>
      <c r="I1818" s="1" t="s">
        <v>1</v>
      </c>
      <c r="J1818" s="1" t="s">
        <v>1</v>
      </c>
      <c r="K1818" s="1" t="s">
        <v>1</v>
      </c>
      <c r="L1818" s="1" t="s">
        <v>1</v>
      </c>
      <c r="M1818" s="1">
        <v>0</v>
      </c>
      <c r="N1818" s="2" t="s">
        <v>1</v>
      </c>
      <c r="O1818" s="2" t="s">
        <v>2</v>
      </c>
      <c r="P1818" s="2" t="s">
        <v>1</v>
      </c>
      <c r="Q1818" s="1">
        <v>426862532.79999995</v>
      </c>
      <c r="R1818" s="1">
        <v>0</v>
      </c>
      <c r="S1818" s="1">
        <v>322906720</v>
      </c>
      <c r="T1818" s="1">
        <v>0</v>
      </c>
      <c r="U1818" s="2" t="s">
        <v>0</v>
      </c>
      <c r="V1818" s="1">
        <v>0</v>
      </c>
      <c r="W1818" s="1">
        <v>89617080</v>
      </c>
      <c r="X1818" s="2" t="s">
        <v>0</v>
      </c>
      <c r="Y1818" s="1">
        <v>14338732.800000003</v>
      </c>
      <c r="Z1818" s="3">
        <v>0</v>
      </c>
      <c r="AA1818" s="3" t="s">
        <v>0</v>
      </c>
      <c r="AB1818" s="3">
        <v>0</v>
      </c>
      <c r="AC1818" s="3">
        <v>0</v>
      </c>
      <c r="AD1818" s="3" t="s">
        <v>0</v>
      </c>
      <c r="AE1818" s="3">
        <v>0</v>
      </c>
      <c r="AF1818" s="4">
        <v>0</v>
      </c>
      <c r="AG1818" s="4" t="s">
        <v>0</v>
      </c>
      <c r="AH1818" s="4">
        <v>0</v>
      </c>
      <c r="AI1818" s="4">
        <v>0</v>
      </c>
      <c r="AJ1818" s="4" t="s">
        <v>0</v>
      </c>
      <c r="AK1818" s="4">
        <v>0</v>
      </c>
      <c r="AL1818" s="4">
        <v>0</v>
      </c>
      <c r="AM1818" s="4" t="s">
        <v>1</v>
      </c>
      <c r="AN1818" s="4" t="s">
        <v>1</v>
      </c>
      <c r="AO1818" s="4" t="s">
        <v>1</v>
      </c>
      <c r="AP1818" s="4" t="s">
        <v>1</v>
      </c>
      <c r="AQ1818" s="4">
        <v>0</v>
      </c>
    </row>
    <row r="1819" spans="1:43" x14ac:dyDescent="0.25">
      <c r="A1819" s="2" t="s">
        <v>864</v>
      </c>
      <c r="B1819" s="47">
        <v>44403</v>
      </c>
      <c r="C1819" s="2" t="s">
        <v>6</v>
      </c>
      <c r="D1819" s="2" t="s">
        <v>5</v>
      </c>
      <c r="E1819" s="2" t="s">
        <v>175</v>
      </c>
      <c r="F1819" s="2" t="s">
        <v>1938</v>
      </c>
      <c r="G1819" s="2" t="s">
        <v>3</v>
      </c>
      <c r="H1819" s="2" t="s">
        <v>4626</v>
      </c>
      <c r="I1819" s="1" t="s">
        <v>1</v>
      </c>
      <c r="J1819" s="1" t="s">
        <v>1</v>
      </c>
      <c r="K1819" s="1" t="s">
        <v>1</v>
      </c>
      <c r="L1819" s="1" t="s">
        <v>1</v>
      </c>
      <c r="M1819" s="1">
        <v>0</v>
      </c>
      <c r="N1819" s="2" t="s">
        <v>1</v>
      </c>
      <c r="O1819" s="2" t="s">
        <v>2</v>
      </c>
      <c r="P1819" s="2" t="s">
        <v>1</v>
      </c>
      <c r="Q1819" s="1">
        <v>136657969.20000002</v>
      </c>
      <c r="R1819" s="1">
        <v>0</v>
      </c>
      <c r="S1819" s="1">
        <v>117402572.40000001</v>
      </c>
      <c r="T1819" s="1">
        <v>0</v>
      </c>
      <c r="U1819" s="2" t="s">
        <v>0</v>
      </c>
      <c r="V1819" s="1">
        <v>0</v>
      </c>
      <c r="W1819" s="1">
        <v>16599480</v>
      </c>
      <c r="X1819" s="2" t="s">
        <v>9</v>
      </c>
      <c r="Y1819" s="1">
        <v>2655916.7999999998</v>
      </c>
      <c r="Z1819" s="3">
        <v>0</v>
      </c>
      <c r="AA1819" s="3" t="s">
        <v>0</v>
      </c>
      <c r="AB1819" s="3">
        <v>0</v>
      </c>
      <c r="AC1819" s="3">
        <v>0</v>
      </c>
      <c r="AD1819" s="3" t="s">
        <v>0</v>
      </c>
      <c r="AE1819" s="3">
        <v>0</v>
      </c>
      <c r="AF1819" s="4">
        <v>0</v>
      </c>
      <c r="AG1819" s="4" t="s">
        <v>0</v>
      </c>
      <c r="AH1819" s="4">
        <v>0</v>
      </c>
      <c r="AI1819" s="4">
        <v>0</v>
      </c>
      <c r="AJ1819" s="4" t="s">
        <v>0</v>
      </c>
      <c r="AK1819" s="4">
        <v>0</v>
      </c>
      <c r="AL1819" s="4">
        <v>0</v>
      </c>
      <c r="AM1819" s="4" t="s">
        <v>1</v>
      </c>
      <c r="AN1819" s="4" t="s">
        <v>1</v>
      </c>
      <c r="AO1819" s="4" t="s">
        <v>1</v>
      </c>
      <c r="AP1819" s="4" t="s">
        <v>1</v>
      </c>
      <c r="AQ1819" s="4">
        <v>0</v>
      </c>
    </row>
    <row r="1820" spans="1:43" x14ac:dyDescent="0.25">
      <c r="A1820" s="2" t="s">
        <v>865</v>
      </c>
      <c r="B1820" s="47">
        <v>44403</v>
      </c>
      <c r="C1820" s="2" t="s">
        <v>6</v>
      </c>
      <c r="D1820" s="2" t="s">
        <v>1245</v>
      </c>
      <c r="E1820" s="2" t="s">
        <v>1246</v>
      </c>
      <c r="F1820" s="2" t="s">
        <v>4627</v>
      </c>
      <c r="G1820" s="2" t="s">
        <v>3</v>
      </c>
      <c r="H1820" s="2" t="s">
        <v>4628</v>
      </c>
      <c r="I1820" s="1" t="s">
        <v>1</v>
      </c>
      <c r="J1820" s="1" t="s">
        <v>1</v>
      </c>
      <c r="K1820" s="1" t="s">
        <v>1</v>
      </c>
      <c r="L1820" s="1" t="s">
        <v>1</v>
      </c>
      <c r="M1820" s="1">
        <v>0</v>
      </c>
      <c r="N1820" s="2" t="s">
        <v>1</v>
      </c>
      <c r="O1820" s="2" t="s">
        <v>4595</v>
      </c>
      <c r="P1820" s="2" t="s">
        <v>4629</v>
      </c>
      <c r="Q1820" s="1">
        <v>59057316</v>
      </c>
      <c r="R1820" s="1">
        <v>0</v>
      </c>
      <c r="S1820" s="1">
        <v>12221156</v>
      </c>
      <c r="T1820" s="1">
        <v>40376000</v>
      </c>
      <c r="U1820" s="2" t="s">
        <v>9</v>
      </c>
      <c r="V1820" s="1">
        <v>6460160</v>
      </c>
      <c r="W1820" s="1">
        <v>0</v>
      </c>
      <c r="X1820" s="2" t="s">
        <v>0</v>
      </c>
      <c r="Y1820" s="1">
        <v>0</v>
      </c>
      <c r="Z1820" s="3">
        <v>0</v>
      </c>
      <c r="AA1820" s="3" t="s">
        <v>0</v>
      </c>
      <c r="AB1820" s="3">
        <v>0</v>
      </c>
      <c r="AC1820" s="3">
        <v>0</v>
      </c>
      <c r="AD1820" s="3" t="s">
        <v>0</v>
      </c>
      <c r="AE1820" s="3">
        <v>0</v>
      </c>
      <c r="AF1820" s="4">
        <v>0</v>
      </c>
      <c r="AG1820" s="4" t="s">
        <v>0</v>
      </c>
      <c r="AH1820" s="4">
        <v>0</v>
      </c>
      <c r="AI1820" s="4">
        <v>0</v>
      </c>
      <c r="AJ1820" s="4" t="s">
        <v>0</v>
      </c>
      <c r="AK1820" s="4">
        <v>0</v>
      </c>
      <c r="AL1820" s="4">
        <v>0</v>
      </c>
      <c r="AM1820" s="4" t="s">
        <v>1</v>
      </c>
      <c r="AN1820" s="4" t="s">
        <v>1</v>
      </c>
      <c r="AO1820" s="4" t="s">
        <v>1</v>
      </c>
      <c r="AP1820" s="4" t="s">
        <v>1</v>
      </c>
      <c r="AQ1820" s="4">
        <v>0</v>
      </c>
    </row>
    <row r="1821" spans="1:43" x14ac:dyDescent="0.25">
      <c r="A1821" s="2" t="s">
        <v>866</v>
      </c>
      <c r="B1821" s="47">
        <v>44403</v>
      </c>
      <c r="C1821" s="2" t="s">
        <v>6</v>
      </c>
      <c r="D1821" s="2" t="s">
        <v>1245</v>
      </c>
      <c r="E1821" s="2" t="s">
        <v>1246</v>
      </c>
      <c r="F1821" s="2" t="s">
        <v>4627</v>
      </c>
      <c r="G1821" s="2" t="s">
        <v>3</v>
      </c>
      <c r="H1821" s="2" t="s">
        <v>4630</v>
      </c>
      <c r="I1821" s="1" t="s">
        <v>1</v>
      </c>
      <c r="J1821" s="1" t="s">
        <v>1</v>
      </c>
      <c r="K1821" s="1" t="s">
        <v>1</v>
      </c>
      <c r="L1821" s="1" t="s">
        <v>1</v>
      </c>
      <c r="M1821" s="1">
        <v>0</v>
      </c>
      <c r="N1821" s="2" t="s">
        <v>1</v>
      </c>
      <c r="O1821" s="2" t="s">
        <v>2</v>
      </c>
      <c r="P1821" s="2" t="s">
        <v>1</v>
      </c>
      <c r="Q1821" s="1">
        <v>525985349.60000008</v>
      </c>
      <c r="R1821" s="1">
        <v>0</v>
      </c>
      <c r="S1821" s="1">
        <v>451326601.20000005</v>
      </c>
      <c r="T1821" s="1">
        <v>0</v>
      </c>
      <c r="U1821" s="2" t="s">
        <v>0</v>
      </c>
      <c r="V1821" s="1">
        <v>0</v>
      </c>
      <c r="W1821" s="1">
        <v>64360990</v>
      </c>
      <c r="X1821" s="2" t="s">
        <v>0</v>
      </c>
      <c r="Y1821" s="1">
        <v>10297758.4</v>
      </c>
      <c r="Z1821" s="3">
        <v>0</v>
      </c>
      <c r="AA1821" s="3" t="s">
        <v>0</v>
      </c>
      <c r="AB1821" s="3">
        <v>0</v>
      </c>
      <c r="AC1821" s="3">
        <v>0</v>
      </c>
      <c r="AD1821" s="3" t="s">
        <v>0</v>
      </c>
      <c r="AE1821" s="3">
        <v>0</v>
      </c>
      <c r="AF1821" s="4">
        <v>0</v>
      </c>
      <c r="AG1821" s="4" t="s">
        <v>0</v>
      </c>
      <c r="AH1821" s="4">
        <v>0</v>
      </c>
      <c r="AI1821" s="4">
        <v>0</v>
      </c>
      <c r="AJ1821" s="4" t="s">
        <v>0</v>
      </c>
      <c r="AK1821" s="4">
        <v>0</v>
      </c>
      <c r="AL1821" s="4">
        <v>0</v>
      </c>
      <c r="AM1821" s="4" t="s">
        <v>1</v>
      </c>
      <c r="AN1821" s="4" t="s">
        <v>1</v>
      </c>
      <c r="AO1821" s="4" t="s">
        <v>1</v>
      </c>
      <c r="AP1821" s="4" t="s">
        <v>1</v>
      </c>
      <c r="AQ1821" s="4">
        <v>0</v>
      </c>
    </row>
    <row r="1822" spans="1:43" x14ac:dyDescent="0.25">
      <c r="A1822" s="2" t="s">
        <v>867</v>
      </c>
      <c r="B1822" s="47">
        <v>44403</v>
      </c>
      <c r="C1822" s="2" t="s">
        <v>6</v>
      </c>
      <c r="D1822" s="2" t="s">
        <v>1245</v>
      </c>
      <c r="E1822" s="2" t="s">
        <v>1246</v>
      </c>
      <c r="F1822" s="2" t="s">
        <v>4627</v>
      </c>
      <c r="G1822" s="2" t="s">
        <v>3</v>
      </c>
      <c r="H1822" s="2" t="s">
        <v>4631</v>
      </c>
      <c r="I1822" s="1" t="s">
        <v>1</v>
      </c>
      <c r="J1822" s="1" t="s">
        <v>1</v>
      </c>
      <c r="K1822" s="1" t="s">
        <v>1</v>
      </c>
      <c r="L1822" s="1" t="s">
        <v>1</v>
      </c>
      <c r="M1822" s="1">
        <v>0</v>
      </c>
      <c r="N1822" s="2" t="s">
        <v>1</v>
      </c>
      <c r="O1822" s="2" t="s">
        <v>2</v>
      </c>
      <c r="P1822" s="2" t="s">
        <v>1</v>
      </c>
      <c r="Q1822" s="1">
        <v>52327872.799999997</v>
      </c>
      <c r="R1822" s="1">
        <v>0</v>
      </c>
      <c r="S1822" s="1">
        <v>19834092</v>
      </c>
      <c r="T1822" s="1">
        <v>0</v>
      </c>
      <c r="U1822" s="2" t="s">
        <v>0</v>
      </c>
      <c r="V1822" s="1">
        <v>0</v>
      </c>
      <c r="W1822" s="1">
        <v>28011880</v>
      </c>
      <c r="X1822" s="2" t="s">
        <v>0</v>
      </c>
      <c r="Y1822" s="1">
        <v>4481900.8000000007</v>
      </c>
      <c r="Z1822" s="3">
        <v>0</v>
      </c>
      <c r="AA1822" s="3" t="s">
        <v>0</v>
      </c>
      <c r="AB1822" s="3">
        <v>0</v>
      </c>
      <c r="AC1822" s="3">
        <v>0</v>
      </c>
      <c r="AD1822" s="3" t="s">
        <v>0</v>
      </c>
      <c r="AE1822" s="3">
        <v>0</v>
      </c>
      <c r="AF1822" s="4">
        <v>0</v>
      </c>
      <c r="AG1822" s="4" t="s">
        <v>0</v>
      </c>
      <c r="AH1822" s="4">
        <v>0</v>
      </c>
      <c r="AI1822" s="4">
        <v>0</v>
      </c>
      <c r="AJ1822" s="4" t="s">
        <v>0</v>
      </c>
      <c r="AK1822" s="4">
        <v>0</v>
      </c>
      <c r="AL1822" s="4">
        <v>0</v>
      </c>
      <c r="AM1822" s="4" t="s">
        <v>1</v>
      </c>
      <c r="AN1822" s="4" t="s">
        <v>1</v>
      </c>
      <c r="AO1822" s="4" t="s">
        <v>1</v>
      </c>
      <c r="AP1822" s="4" t="s">
        <v>1</v>
      </c>
      <c r="AQ1822" s="4">
        <v>0</v>
      </c>
    </row>
    <row r="1823" spans="1:43" x14ac:dyDescent="0.25">
      <c r="A1823" s="2" t="s">
        <v>868</v>
      </c>
      <c r="B1823" s="47">
        <v>44403</v>
      </c>
      <c r="C1823" s="2" t="s">
        <v>6</v>
      </c>
      <c r="D1823" s="2" t="s">
        <v>890</v>
      </c>
      <c r="E1823" s="2" t="s">
        <v>856</v>
      </c>
      <c r="F1823" s="2" t="s">
        <v>4632</v>
      </c>
      <c r="G1823" s="2" t="s">
        <v>3</v>
      </c>
      <c r="H1823" s="2" t="s">
        <v>3728</v>
      </c>
      <c r="I1823" s="1" t="s">
        <v>1</v>
      </c>
      <c r="J1823" s="1" t="s">
        <v>1</v>
      </c>
      <c r="K1823" s="1" t="s">
        <v>1</v>
      </c>
      <c r="L1823" s="1" t="s">
        <v>1</v>
      </c>
      <c r="M1823" s="1">
        <v>0</v>
      </c>
      <c r="N1823" s="2" t="s">
        <v>1</v>
      </c>
      <c r="O1823" s="2" t="s">
        <v>98</v>
      </c>
      <c r="P1823" s="2" t="s">
        <v>1</v>
      </c>
      <c r="Q1823" s="1">
        <v>0</v>
      </c>
      <c r="R1823" s="1">
        <v>0</v>
      </c>
      <c r="S1823" s="1">
        <v>0</v>
      </c>
      <c r="T1823" s="1">
        <v>0</v>
      </c>
      <c r="U1823" s="2" t="s">
        <v>0</v>
      </c>
      <c r="V1823" s="1">
        <v>0</v>
      </c>
      <c r="W1823" s="1">
        <v>0</v>
      </c>
      <c r="X1823" s="2" t="s">
        <v>9</v>
      </c>
      <c r="Y1823" s="1">
        <v>0</v>
      </c>
      <c r="Z1823" s="3">
        <v>0</v>
      </c>
      <c r="AA1823" s="3" t="s">
        <v>0</v>
      </c>
      <c r="AB1823" s="3">
        <v>0</v>
      </c>
      <c r="AC1823" s="3">
        <v>0</v>
      </c>
      <c r="AD1823" s="3" t="s">
        <v>0</v>
      </c>
      <c r="AE1823" s="3">
        <v>0</v>
      </c>
      <c r="AF1823" s="4">
        <v>0</v>
      </c>
      <c r="AG1823" s="4" t="s">
        <v>0</v>
      </c>
      <c r="AH1823" s="4">
        <v>0</v>
      </c>
      <c r="AI1823" s="4">
        <v>0</v>
      </c>
      <c r="AJ1823" s="4" t="s">
        <v>0</v>
      </c>
      <c r="AK1823" s="4">
        <v>0</v>
      </c>
      <c r="AL1823" s="4">
        <v>0</v>
      </c>
      <c r="AP1823" s="4">
        <v>0</v>
      </c>
      <c r="AQ1823" s="4">
        <v>0</v>
      </c>
    </row>
    <row r="1824" spans="1:43" x14ac:dyDescent="0.25">
      <c r="A1824" s="2" t="s">
        <v>869</v>
      </c>
      <c r="B1824" s="47">
        <v>44404</v>
      </c>
      <c r="C1824" s="2" t="s">
        <v>27</v>
      </c>
      <c r="D1824" s="2" t="s">
        <v>49</v>
      </c>
      <c r="E1824" s="2" t="s">
        <v>221</v>
      </c>
      <c r="F1824" s="2" t="s">
        <v>4633</v>
      </c>
      <c r="G1824" s="2" t="s">
        <v>3</v>
      </c>
      <c r="H1824" s="2" t="s">
        <v>4634</v>
      </c>
      <c r="I1824" s="1" t="s">
        <v>1</v>
      </c>
      <c r="J1824" s="1" t="s">
        <v>1</v>
      </c>
      <c r="K1824" s="1" t="s">
        <v>1</v>
      </c>
      <c r="L1824" s="1" t="s">
        <v>1</v>
      </c>
      <c r="M1824" s="1">
        <v>0</v>
      </c>
      <c r="N1824" s="2" t="s">
        <v>1</v>
      </c>
      <c r="O1824" s="2" t="s">
        <v>2</v>
      </c>
      <c r="P1824" s="2" t="s">
        <v>1</v>
      </c>
      <c r="Q1824" s="1">
        <v>642838361.47399998</v>
      </c>
      <c r="R1824" s="1">
        <v>0</v>
      </c>
      <c r="S1824" s="1">
        <v>438811755.5</v>
      </c>
      <c r="T1824" s="1">
        <v>0</v>
      </c>
      <c r="U1824" s="2" t="s">
        <v>0</v>
      </c>
      <c r="V1824" s="1">
        <v>0</v>
      </c>
      <c r="W1824" s="1">
        <v>175885005.15000001</v>
      </c>
      <c r="X1824" s="2" t="s">
        <v>9</v>
      </c>
      <c r="Y1824" s="1">
        <v>28141600.824000001</v>
      </c>
      <c r="Z1824" s="3">
        <v>0</v>
      </c>
      <c r="AA1824" s="3" t="s">
        <v>0</v>
      </c>
      <c r="AB1824" s="3">
        <v>0</v>
      </c>
      <c r="AC1824" s="3">
        <v>0</v>
      </c>
      <c r="AD1824" s="3" t="s">
        <v>0</v>
      </c>
      <c r="AE1824" s="3">
        <v>0</v>
      </c>
      <c r="AF1824" s="4">
        <v>0</v>
      </c>
      <c r="AG1824" s="4" t="s">
        <v>0</v>
      </c>
      <c r="AH1824" s="4">
        <v>0</v>
      </c>
      <c r="AI1824" s="4">
        <v>0</v>
      </c>
      <c r="AJ1824" s="4" t="s">
        <v>0</v>
      </c>
      <c r="AK1824" s="4">
        <v>0</v>
      </c>
      <c r="AL1824" s="4">
        <v>0</v>
      </c>
      <c r="AM1824" s="4" t="s">
        <v>1</v>
      </c>
      <c r="AN1824" s="4" t="s">
        <v>1</v>
      </c>
      <c r="AO1824" s="4" t="s">
        <v>1</v>
      </c>
      <c r="AP1824" s="4" t="s">
        <v>1</v>
      </c>
      <c r="AQ1824" s="4">
        <v>0</v>
      </c>
    </row>
    <row r="1825" spans="1:43" x14ac:dyDescent="0.25">
      <c r="A1825" s="2" t="s">
        <v>870</v>
      </c>
      <c r="B1825" s="47">
        <v>44404</v>
      </c>
      <c r="C1825" s="2" t="s">
        <v>6</v>
      </c>
      <c r="D1825" s="2" t="s">
        <v>49</v>
      </c>
      <c r="E1825" s="2" t="s">
        <v>230</v>
      </c>
      <c r="F1825" s="2" t="s">
        <v>1698</v>
      </c>
      <c r="G1825" s="2" t="s">
        <v>3</v>
      </c>
      <c r="H1825" s="2" t="s">
        <v>4635</v>
      </c>
      <c r="I1825" s="1" t="s">
        <v>1</v>
      </c>
      <c r="J1825" s="1" t="s">
        <v>1</v>
      </c>
      <c r="K1825" s="1" t="s">
        <v>1</v>
      </c>
      <c r="L1825" s="1" t="s">
        <v>1</v>
      </c>
      <c r="M1825" s="1">
        <v>0</v>
      </c>
      <c r="N1825" s="2" t="s">
        <v>1</v>
      </c>
      <c r="O1825" s="2" t="s">
        <v>4636</v>
      </c>
      <c r="P1825" s="2" t="s">
        <v>4637</v>
      </c>
      <c r="Q1825" s="1">
        <v>8240000</v>
      </c>
      <c r="R1825" s="1">
        <v>0</v>
      </c>
      <c r="S1825" s="1">
        <v>8240000</v>
      </c>
      <c r="T1825" s="1">
        <v>0</v>
      </c>
      <c r="U1825" s="2" t="s">
        <v>0</v>
      </c>
      <c r="V1825" s="1">
        <v>0</v>
      </c>
      <c r="W1825" s="1">
        <v>0</v>
      </c>
      <c r="X1825" s="2" t="s">
        <v>0</v>
      </c>
      <c r="Y1825" s="1">
        <v>0</v>
      </c>
      <c r="Z1825" s="3">
        <v>0</v>
      </c>
      <c r="AA1825" s="3" t="s">
        <v>0</v>
      </c>
      <c r="AB1825" s="3">
        <v>0</v>
      </c>
      <c r="AC1825" s="3">
        <v>0</v>
      </c>
      <c r="AD1825" s="3" t="s">
        <v>0</v>
      </c>
      <c r="AE1825" s="3">
        <v>0</v>
      </c>
      <c r="AF1825" s="4">
        <v>0</v>
      </c>
      <c r="AG1825" s="4" t="s">
        <v>0</v>
      </c>
      <c r="AH1825" s="4">
        <v>0</v>
      </c>
      <c r="AI1825" s="4">
        <v>0</v>
      </c>
      <c r="AJ1825" s="4" t="s">
        <v>0</v>
      </c>
      <c r="AK1825" s="4">
        <v>0</v>
      </c>
      <c r="AL1825" s="4">
        <v>0</v>
      </c>
      <c r="AM1825" s="4" t="s">
        <v>1</v>
      </c>
      <c r="AN1825" s="4" t="s">
        <v>1</v>
      </c>
      <c r="AO1825" s="4" t="s">
        <v>1</v>
      </c>
      <c r="AP1825" s="4" t="s">
        <v>1</v>
      </c>
      <c r="AQ1825" s="4">
        <v>0</v>
      </c>
    </row>
    <row r="1826" spans="1:43" x14ac:dyDescent="0.25">
      <c r="A1826" s="2" t="s">
        <v>871</v>
      </c>
      <c r="B1826" s="47">
        <v>44404</v>
      </c>
      <c r="C1826" s="2" t="s">
        <v>6</v>
      </c>
      <c r="D1826" s="2" t="s">
        <v>49</v>
      </c>
      <c r="E1826" s="2" t="s">
        <v>230</v>
      </c>
      <c r="F1826" s="2" t="s">
        <v>1698</v>
      </c>
      <c r="G1826" s="2" t="s">
        <v>3</v>
      </c>
      <c r="H1826" s="2" t="s">
        <v>4638</v>
      </c>
      <c r="I1826" s="1" t="s">
        <v>1</v>
      </c>
      <c r="J1826" s="1" t="s">
        <v>1</v>
      </c>
      <c r="K1826" s="1" t="s">
        <v>1</v>
      </c>
      <c r="L1826" s="1" t="s">
        <v>1</v>
      </c>
      <c r="M1826" s="1">
        <v>0</v>
      </c>
      <c r="N1826" s="2" t="s">
        <v>1</v>
      </c>
      <c r="O1826" s="2" t="s">
        <v>4639</v>
      </c>
      <c r="P1826" s="2" t="s">
        <v>4640</v>
      </c>
      <c r="Q1826" s="1">
        <v>162739600</v>
      </c>
      <c r="R1826" s="1">
        <v>0</v>
      </c>
      <c r="S1826" s="1">
        <v>162739600</v>
      </c>
      <c r="T1826" s="1">
        <v>0</v>
      </c>
      <c r="U1826" s="2" t="s">
        <v>0</v>
      </c>
      <c r="V1826" s="1">
        <v>0</v>
      </c>
      <c r="W1826" s="1">
        <v>0</v>
      </c>
      <c r="X1826" s="2" t="s">
        <v>0</v>
      </c>
      <c r="Y1826" s="1">
        <v>0</v>
      </c>
      <c r="Z1826" s="3">
        <v>0</v>
      </c>
      <c r="AA1826" s="3" t="s">
        <v>0</v>
      </c>
      <c r="AB1826" s="3">
        <v>0</v>
      </c>
      <c r="AC1826" s="3">
        <v>0</v>
      </c>
      <c r="AD1826" s="3" t="s">
        <v>0</v>
      </c>
      <c r="AE1826" s="3">
        <v>0</v>
      </c>
      <c r="AF1826" s="4">
        <v>0</v>
      </c>
      <c r="AG1826" s="4" t="s">
        <v>0</v>
      </c>
      <c r="AH1826" s="4">
        <v>0</v>
      </c>
      <c r="AI1826" s="4">
        <v>0</v>
      </c>
      <c r="AJ1826" s="4" t="s">
        <v>0</v>
      </c>
      <c r="AK1826" s="4">
        <v>0</v>
      </c>
      <c r="AL1826" s="4">
        <v>0</v>
      </c>
      <c r="AM1826" s="4" t="s">
        <v>1</v>
      </c>
      <c r="AN1826" s="4" t="s">
        <v>1</v>
      </c>
      <c r="AO1826" s="4" t="s">
        <v>1</v>
      </c>
      <c r="AP1826" s="4" t="s">
        <v>1</v>
      </c>
      <c r="AQ1826" s="4">
        <v>0</v>
      </c>
    </row>
    <row r="1827" spans="1:43" x14ac:dyDescent="0.25">
      <c r="A1827" s="2" t="s">
        <v>872</v>
      </c>
      <c r="B1827" s="47">
        <v>44404</v>
      </c>
      <c r="C1827" s="2" t="s">
        <v>6</v>
      </c>
      <c r="D1827" s="2" t="s">
        <v>49</v>
      </c>
      <c r="E1827" s="2" t="s">
        <v>230</v>
      </c>
      <c r="F1827" s="2" t="s">
        <v>1698</v>
      </c>
      <c r="G1827" s="2" t="s">
        <v>3</v>
      </c>
      <c r="H1827" s="2" t="s">
        <v>4641</v>
      </c>
      <c r="I1827" s="1" t="s">
        <v>1</v>
      </c>
      <c r="J1827" s="1" t="s">
        <v>1</v>
      </c>
      <c r="K1827" s="1" t="s">
        <v>1</v>
      </c>
      <c r="L1827" s="1" t="s">
        <v>1</v>
      </c>
      <c r="M1827" s="1">
        <v>0</v>
      </c>
      <c r="N1827" s="2" t="s">
        <v>1</v>
      </c>
      <c r="O1827" s="2" t="s">
        <v>407</v>
      </c>
      <c r="P1827" s="2" t="s">
        <v>408</v>
      </c>
      <c r="Q1827" s="1">
        <v>63834309.772</v>
      </c>
      <c r="R1827" s="1">
        <v>0</v>
      </c>
      <c r="S1827" s="1">
        <v>43648801.25</v>
      </c>
      <c r="T1827" s="1">
        <v>17401300.449999999</v>
      </c>
      <c r="U1827" s="2" t="s">
        <v>9</v>
      </c>
      <c r="V1827" s="1">
        <v>2784208.0720000002</v>
      </c>
      <c r="W1827" s="1">
        <v>0</v>
      </c>
      <c r="X1827" s="2" t="s">
        <v>0</v>
      </c>
      <c r="Y1827" s="1">
        <v>0</v>
      </c>
      <c r="Z1827" s="3">
        <v>0</v>
      </c>
      <c r="AA1827" s="3" t="s">
        <v>0</v>
      </c>
      <c r="AB1827" s="3">
        <v>0</v>
      </c>
      <c r="AC1827" s="3">
        <v>0</v>
      </c>
      <c r="AD1827" s="3" t="s">
        <v>0</v>
      </c>
      <c r="AE1827" s="3">
        <v>0</v>
      </c>
      <c r="AF1827" s="4">
        <v>0</v>
      </c>
      <c r="AG1827" s="4" t="s">
        <v>0</v>
      </c>
      <c r="AH1827" s="4">
        <v>0</v>
      </c>
      <c r="AI1827" s="4">
        <v>0</v>
      </c>
      <c r="AJ1827" s="4" t="s">
        <v>0</v>
      </c>
      <c r="AK1827" s="4">
        <v>0</v>
      </c>
      <c r="AL1827" s="4">
        <v>0</v>
      </c>
      <c r="AM1827" s="4" t="s">
        <v>1</v>
      </c>
      <c r="AN1827" s="4" t="s">
        <v>1</v>
      </c>
      <c r="AO1827" s="4" t="s">
        <v>1</v>
      </c>
      <c r="AP1827" s="4" t="s">
        <v>1</v>
      </c>
      <c r="AQ1827" s="4">
        <v>0</v>
      </c>
    </row>
    <row r="1828" spans="1:43" x14ac:dyDescent="0.25">
      <c r="A1828" s="2" t="s">
        <v>873</v>
      </c>
      <c r="B1828" s="47">
        <v>44404</v>
      </c>
      <c r="C1828" s="2" t="s">
        <v>6</v>
      </c>
      <c r="D1828" s="2" t="s">
        <v>49</v>
      </c>
      <c r="E1828" s="2" t="s">
        <v>230</v>
      </c>
      <c r="F1828" s="2" t="s">
        <v>1698</v>
      </c>
      <c r="G1828" s="2" t="s">
        <v>3</v>
      </c>
      <c r="H1828" s="2" t="s">
        <v>4642</v>
      </c>
      <c r="I1828" s="1" t="s">
        <v>1</v>
      </c>
      <c r="J1828" s="1" t="s">
        <v>1</v>
      </c>
      <c r="K1828" s="1" t="s">
        <v>1</v>
      </c>
      <c r="L1828" s="1" t="s">
        <v>1</v>
      </c>
      <c r="M1828" s="1">
        <v>0</v>
      </c>
      <c r="N1828" s="2" t="s">
        <v>1</v>
      </c>
      <c r="O1828" s="2" t="s">
        <v>4277</v>
      </c>
      <c r="P1828" s="2" t="s">
        <v>4643</v>
      </c>
      <c r="Q1828" s="1">
        <v>1203040000</v>
      </c>
      <c r="R1828" s="1">
        <v>0</v>
      </c>
      <c r="S1828" s="1">
        <v>1203040000</v>
      </c>
      <c r="T1828" s="1">
        <v>0</v>
      </c>
      <c r="U1828" s="2" t="s">
        <v>0</v>
      </c>
      <c r="V1828" s="1">
        <v>0</v>
      </c>
      <c r="W1828" s="1">
        <v>0</v>
      </c>
      <c r="X1828" s="2" t="s">
        <v>0</v>
      </c>
      <c r="Y1828" s="1">
        <v>0</v>
      </c>
      <c r="Z1828" s="3">
        <v>0</v>
      </c>
      <c r="AA1828" s="3" t="s">
        <v>0</v>
      </c>
      <c r="AB1828" s="3">
        <v>0</v>
      </c>
      <c r="AC1828" s="3">
        <v>0</v>
      </c>
      <c r="AD1828" s="3" t="s">
        <v>0</v>
      </c>
      <c r="AE1828" s="3">
        <v>0</v>
      </c>
      <c r="AF1828" s="4">
        <v>0</v>
      </c>
      <c r="AG1828" s="4" t="s">
        <v>0</v>
      </c>
      <c r="AH1828" s="4">
        <v>0</v>
      </c>
      <c r="AI1828" s="4">
        <v>0</v>
      </c>
      <c r="AJ1828" s="4" t="s">
        <v>0</v>
      </c>
      <c r="AK1828" s="4">
        <v>0</v>
      </c>
      <c r="AL1828" s="4">
        <v>0</v>
      </c>
      <c r="AM1828" s="4" t="s">
        <v>1</v>
      </c>
      <c r="AN1828" s="4" t="s">
        <v>1</v>
      </c>
      <c r="AO1828" s="4" t="s">
        <v>1</v>
      </c>
      <c r="AP1828" s="4" t="s">
        <v>1</v>
      </c>
      <c r="AQ1828" s="4">
        <v>0</v>
      </c>
    </row>
    <row r="1829" spans="1:43" x14ac:dyDescent="0.25">
      <c r="A1829" s="2" t="s">
        <v>874</v>
      </c>
      <c r="B1829" s="47">
        <v>44404</v>
      </c>
      <c r="C1829" s="2" t="s">
        <v>6</v>
      </c>
      <c r="D1829" s="2" t="s">
        <v>49</v>
      </c>
      <c r="E1829" s="2" t="s">
        <v>230</v>
      </c>
      <c r="F1829" s="2" t="s">
        <v>1698</v>
      </c>
      <c r="G1829" s="2" t="s">
        <v>3</v>
      </c>
      <c r="H1829" s="2" t="s">
        <v>4644</v>
      </c>
      <c r="I1829" s="1" t="s">
        <v>1</v>
      </c>
      <c r="J1829" s="1" t="s">
        <v>1</v>
      </c>
      <c r="K1829" s="1" t="s">
        <v>1</v>
      </c>
      <c r="L1829" s="1" t="s">
        <v>1</v>
      </c>
      <c r="M1829" s="1">
        <v>0</v>
      </c>
      <c r="N1829" s="2" t="s">
        <v>1</v>
      </c>
      <c r="O1829" s="2" t="s">
        <v>1669</v>
      </c>
      <c r="P1829" s="2" t="s">
        <v>1670</v>
      </c>
      <c r="Q1829" s="1">
        <v>917610000</v>
      </c>
      <c r="R1829" s="1">
        <v>0</v>
      </c>
      <c r="S1829" s="1">
        <v>917610000</v>
      </c>
      <c r="T1829" s="1">
        <v>0</v>
      </c>
      <c r="U1829" s="2" t="s">
        <v>0</v>
      </c>
      <c r="V1829" s="1">
        <v>0</v>
      </c>
      <c r="W1829" s="1">
        <v>0</v>
      </c>
      <c r="X1829" s="2" t="s">
        <v>0</v>
      </c>
      <c r="Y1829" s="1">
        <v>0</v>
      </c>
      <c r="Z1829" s="3">
        <v>0</v>
      </c>
      <c r="AA1829" s="3" t="s">
        <v>0</v>
      </c>
      <c r="AB1829" s="3">
        <v>0</v>
      </c>
      <c r="AC1829" s="3">
        <v>0</v>
      </c>
      <c r="AD1829" s="3" t="s">
        <v>0</v>
      </c>
      <c r="AE1829" s="3">
        <v>0</v>
      </c>
      <c r="AF1829" s="4">
        <v>0</v>
      </c>
      <c r="AG1829" s="4" t="s">
        <v>0</v>
      </c>
      <c r="AH1829" s="4">
        <v>0</v>
      </c>
      <c r="AI1829" s="4">
        <v>0</v>
      </c>
      <c r="AJ1829" s="4" t="s">
        <v>0</v>
      </c>
      <c r="AK1829" s="4">
        <v>0</v>
      </c>
      <c r="AL1829" s="4">
        <v>0</v>
      </c>
      <c r="AM1829" s="4" t="s">
        <v>1</v>
      </c>
      <c r="AN1829" s="4" t="s">
        <v>1</v>
      </c>
      <c r="AO1829" s="4" t="s">
        <v>1</v>
      </c>
      <c r="AP1829" s="4" t="s">
        <v>1</v>
      </c>
      <c r="AQ1829" s="4">
        <v>0</v>
      </c>
    </row>
    <row r="1830" spans="1:43" x14ac:dyDescent="0.25">
      <c r="A1830" s="2" t="s">
        <v>875</v>
      </c>
      <c r="B1830" s="47">
        <v>44404</v>
      </c>
      <c r="C1830" s="2" t="s">
        <v>6</v>
      </c>
      <c r="D1830" s="2" t="s">
        <v>49</v>
      </c>
      <c r="E1830" s="2" t="s">
        <v>230</v>
      </c>
      <c r="F1830" s="2" t="s">
        <v>1698</v>
      </c>
      <c r="G1830" s="2" t="s">
        <v>3</v>
      </c>
      <c r="H1830" s="2" t="s">
        <v>4645</v>
      </c>
      <c r="I1830" s="1" t="s">
        <v>1</v>
      </c>
      <c r="J1830" s="1" t="s">
        <v>1</v>
      </c>
      <c r="K1830" s="1" t="s">
        <v>1</v>
      </c>
      <c r="L1830" s="1" t="s">
        <v>1</v>
      </c>
      <c r="M1830" s="1">
        <v>0</v>
      </c>
      <c r="N1830" s="2" t="s">
        <v>1</v>
      </c>
      <c r="O1830" s="2" t="s">
        <v>4646</v>
      </c>
      <c r="P1830" s="2" t="s">
        <v>4647</v>
      </c>
      <c r="Q1830" s="1">
        <v>309724800</v>
      </c>
      <c r="R1830" s="1">
        <v>0</v>
      </c>
      <c r="S1830" s="1">
        <v>309724800</v>
      </c>
      <c r="T1830" s="1">
        <v>0</v>
      </c>
      <c r="U1830" s="2" t="s">
        <v>0</v>
      </c>
      <c r="V1830" s="1">
        <v>0</v>
      </c>
      <c r="W1830" s="1">
        <v>0</v>
      </c>
      <c r="X1830" s="2" t="s">
        <v>0</v>
      </c>
      <c r="Y1830" s="1">
        <v>0</v>
      </c>
      <c r="Z1830" s="3">
        <v>0</v>
      </c>
      <c r="AA1830" s="3" t="s">
        <v>0</v>
      </c>
      <c r="AB1830" s="3">
        <v>0</v>
      </c>
      <c r="AC1830" s="3">
        <v>0</v>
      </c>
      <c r="AD1830" s="3" t="s">
        <v>0</v>
      </c>
      <c r="AE1830" s="3">
        <v>0</v>
      </c>
      <c r="AF1830" s="4">
        <v>0</v>
      </c>
      <c r="AG1830" s="4" t="s">
        <v>0</v>
      </c>
      <c r="AH1830" s="4">
        <v>0</v>
      </c>
      <c r="AI1830" s="4">
        <v>0</v>
      </c>
      <c r="AJ1830" s="4" t="s">
        <v>0</v>
      </c>
      <c r="AK1830" s="4">
        <v>0</v>
      </c>
      <c r="AL1830" s="4">
        <v>0</v>
      </c>
      <c r="AM1830" s="4" t="s">
        <v>1</v>
      </c>
      <c r="AN1830" s="4" t="s">
        <v>1</v>
      </c>
      <c r="AO1830" s="4" t="s">
        <v>1</v>
      </c>
      <c r="AP1830" s="4" t="s">
        <v>1</v>
      </c>
      <c r="AQ1830" s="4">
        <v>0</v>
      </c>
    </row>
    <row r="1831" spans="1:43" x14ac:dyDescent="0.25">
      <c r="A1831" s="2" t="s">
        <v>876</v>
      </c>
      <c r="B1831" s="47">
        <v>44404</v>
      </c>
      <c r="C1831" s="2" t="s">
        <v>6</v>
      </c>
      <c r="D1831" s="2" t="s">
        <v>49</v>
      </c>
      <c r="E1831" s="2" t="s">
        <v>230</v>
      </c>
      <c r="F1831" s="2" t="s">
        <v>1698</v>
      </c>
      <c r="G1831" s="2" t="s">
        <v>3</v>
      </c>
      <c r="H1831" s="2" t="s">
        <v>4648</v>
      </c>
      <c r="I1831" s="1" t="s">
        <v>1</v>
      </c>
      <c r="J1831" s="1" t="s">
        <v>1</v>
      </c>
      <c r="K1831" s="1" t="s">
        <v>1</v>
      </c>
      <c r="L1831" s="1" t="s">
        <v>1</v>
      </c>
      <c r="M1831" s="1">
        <v>0</v>
      </c>
      <c r="N1831" s="2" t="s">
        <v>1</v>
      </c>
      <c r="O1831" s="2" t="s">
        <v>2</v>
      </c>
      <c r="P1831" s="2" t="s">
        <v>1</v>
      </c>
      <c r="Q1831" s="1">
        <v>98521177.599999994</v>
      </c>
      <c r="R1831" s="1">
        <v>0</v>
      </c>
      <c r="S1831" s="1">
        <v>91376273.599999994</v>
      </c>
      <c r="T1831" s="1">
        <v>0</v>
      </c>
      <c r="U1831" s="2" t="s">
        <v>0</v>
      </c>
      <c r="V1831" s="1">
        <v>0</v>
      </c>
      <c r="W1831" s="1">
        <v>6159400</v>
      </c>
      <c r="X1831" s="2" t="s">
        <v>0</v>
      </c>
      <c r="Y1831" s="1">
        <v>985504</v>
      </c>
      <c r="Z1831" s="3">
        <v>0</v>
      </c>
      <c r="AA1831" s="3" t="s">
        <v>0</v>
      </c>
      <c r="AB1831" s="3">
        <v>0</v>
      </c>
      <c r="AC1831" s="3">
        <v>0</v>
      </c>
      <c r="AD1831" s="3" t="s">
        <v>0</v>
      </c>
      <c r="AE1831" s="3">
        <v>0</v>
      </c>
      <c r="AF1831" s="4">
        <v>0</v>
      </c>
      <c r="AG1831" s="4" t="s">
        <v>0</v>
      </c>
      <c r="AH1831" s="4">
        <v>0</v>
      </c>
      <c r="AI1831" s="4">
        <v>0</v>
      </c>
      <c r="AJ1831" s="4" t="s">
        <v>0</v>
      </c>
      <c r="AK1831" s="4">
        <v>0</v>
      </c>
      <c r="AL1831" s="4">
        <v>0</v>
      </c>
      <c r="AM1831" s="4" t="s">
        <v>1</v>
      </c>
      <c r="AN1831" s="4" t="s">
        <v>1</v>
      </c>
      <c r="AO1831" s="4" t="s">
        <v>1</v>
      </c>
      <c r="AP1831" s="4" t="s">
        <v>1</v>
      </c>
      <c r="AQ1831" s="4">
        <v>0</v>
      </c>
    </row>
    <row r="1832" spans="1:43" x14ac:dyDescent="0.25">
      <c r="A1832" s="2" t="s">
        <v>877</v>
      </c>
      <c r="B1832" s="47">
        <v>44404</v>
      </c>
      <c r="C1832" s="2" t="s">
        <v>6</v>
      </c>
      <c r="D1832" s="2" t="s">
        <v>49</v>
      </c>
      <c r="E1832" s="2" t="s">
        <v>230</v>
      </c>
      <c r="F1832" s="2" t="s">
        <v>1698</v>
      </c>
      <c r="G1832" s="2" t="s">
        <v>3</v>
      </c>
      <c r="H1832" s="2" t="s">
        <v>4649</v>
      </c>
      <c r="I1832" s="1" t="s">
        <v>1</v>
      </c>
      <c r="J1832" s="1" t="s">
        <v>1</v>
      </c>
      <c r="K1832" s="1" t="s">
        <v>1</v>
      </c>
      <c r="L1832" s="1" t="s">
        <v>1</v>
      </c>
      <c r="M1832" s="1">
        <v>0</v>
      </c>
      <c r="N1832" s="2" t="s">
        <v>1</v>
      </c>
      <c r="O1832" s="2" t="s">
        <v>2</v>
      </c>
      <c r="P1832" s="2" t="s">
        <v>1</v>
      </c>
      <c r="Q1832" s="1">
        <v>408099966.39999998</v>
      </c>
      <c r="R1832" s="1">
        <v>0</v>
      </c>
      <c r="S1832" s="1">
        <v>154552340</v>
      </c>
      <c r="T1832" s="1">
        <v>0</v>
      </c>
      <c r="U1832" s="2" t="s">
        <v>0</v>
      </c>
      <c r="V1832" s="1">
        <v>0</v>
      </c>
      <c r="W1832" s="1">
        <v>218575540</v>
      </c>
      <c r="X1832" s="2" t="s">
        <v>0</v>
      </c>
      <c r="Y1832" s="1">
        <v>34972086.399999999</v>
      </c>
      <c r="Z1832" s="3">
        <v>0</v>
      </c>
      <c r="AA1832" s="3" t="s">
        <v>0</v>
      </c>
      <c r="AB1832" s="3">
        <v>0</v>
      </c>
      <c r="AC1832" s="3">
        <v>0</v>
      </c>
      <c r="AD1832" s="3" t="s">
        <v>0</v>
      </c>
      <c r="AE1832" s="3">
        <v>0</v>
      </c>
      <c r="AF1832" s="4">
        <v>0</v>
      </c>
      <c r="AG1832" s="4" t="s">
        <v>0</v>
      </c>
      <c r="AH1832" s="4">
        <v>0</v>
      </c>
      <c r="AI1832" s="4">
        <v>0</v>
      </c>
      <c r="AJ1832" s="4" t="s">
        <v>0</v>
      </c>
      <c r="AK1832" s="4">
        <v>0</v>
      </c>
      <c r="AL1832" s="4">
        <v>0</v>
      </c>
      <c r="AM1832" s="4" t="s">
        <v>1</v>
      </c>
      <c r="AN1832" s="4" t="s">
        <v>1</v>
      </c>
      <c r="AO1832" s="4" t="s">
        <v>1</v>
      </c>
      <c r="AP1832" s="4" t="s">
        <v>1</v>
      </c>
      <c r="AQ1832" s="4">
        <v>0</v>
      </c>
    </row>
    <row r="1833" spans="1:43" x14ac:dyDescent="0.25">
      <c r="A1833" s="2" t="s">
        <v>878</v>
      </c>
      <c r="B1833" s="47">
        <v>44404</v>
      </c>
      <c r="C1833" s="2" t="s">
        <v>6</v>
      </c>
      <c r="D1833" s="2" t="s">
        <v>49</v>
      </c>
      <c r="E1833" s="2" t="s">
        <v>230</v>
      </c>
      <c r="F1833" s="2" t="s">
        <v>1698</v>
      </c>
      <c r="G1833" s="2" t="s">
        <v>3</v>
      </c>
      <c r="H1833" s="2" t="s">
        <v>4650</v>
      </c>
      <c r="I1833" s="1" t="s">
        <v>1</v>
      </c>
      <c r="J1833" s="1" t="s">
        <v>1</v>
      </c>
      <c r="K1833" s="1" t="s">
        <v>1</v>
      </c>
      <c r="L1833" s="1" t="s">
        <v>1</v>
      </c>
      <c r="M1833" s="1">
        <v>0</v>
      </c>
      <c r="N1833" s="2" t="s">
        <v>1</v>
      </c>
      <c r="O1833" s="2" t="s">
        <v>2</v>
      </c>
      <c r="P1833" s="2" t="s">
        <v>1</v>
      </c>
      <c r="Q1833" s="1">
        <v>486244379.66400009</v>
      </c>
      <c r="R1833" s="1">
        <v>0</v>
      </c>
      <c r="S1833" s="1">
        <v>355865802.20000005</v>
      </c>
      <c r="T1833" s="1">
        <v>0</v>
      </c>
      <c r="U1833" s="2" t="s">
        <v>0</v>
      </c>
      <c r="V1833" s="1">
        <v>0</v>
      </c>
      <c r="W1833" s="1">
        <v>112395325.40000001</v>
      </c>
      <c r="X1833" s="2" t="s">
        <v>9</v>
      </c>
      <c r="Y1833" s="1">
        <v>17983252.063999999</v>
      </c>
      <c r="Z1833" s="3">
        <v>0</v>
      </c>
      <c r="AA1833" s="3" t="s">
        <v>0</v>
      </c>
      <c r="AB1833" s="3">
        <v>0</v>
      </c>
      <c r="AC1833" s="3">
        <v>0</v>
      </c>
      <c r="AD1833" s="3" t="s">
        <v>0</v>
      </c>
      <c r="AE1833" s="3">
        <v>0</v>
      </c>
      <c r="AF1833" s="4">
        <v>0</v>
      </c>
      <c r="AG1833" s="4" t="s">
        <v>0</v>
      </c>
      <c r="AH1833" s="4">
        <v>0</v>
      </c>
      <c r="AI1833" s="4">
        <v>0</v>
      </c>
      <c r="AJ1833" s="4" t="s">
        <v>0</v>
      </c>
      <c r="AK1833" s="4">
        <v>0</v>
      </c>
      <c r="AL1833" s="4">
        <v>0</v>
      </c>
      <c r="AM1833" s="4" t="s">
        <v>1</v>
      </c>
      <c r="AN1833" s="4" t="s">
        <v>1</v>
      </c>
      <c r="AO1833" s="4" t="s">
        <v>1</v>
      </c>
      <c r="AP1833" s="4" t="s">
        <v>1</v>
      </c>
      <c r="AQ1833" s="4">
        <v>0</v>
      </c>
    </row>
    <row r="1834" spans="1:43" x14ac:dyDescent="0.25">
      <c r="A1834" s="2" t="s">
        <v>879</v>
      </c>
      <c r="B1834" s="47">
        <v>44404</v>
      </c>
      <c r="C1834" s="2" t="s">
        <v>6</v>
      </c>
      <c r="D1834" s="2" t="s">
        <v>49</v>
      </c>
      <c r="E1834" s="2" t="s">
        <v>230</v>
      </c>
      <c r="F1834" s="2" t="s">
        <v>1698</v>
      </c>
      <c r="G1834" s="2" t="s">
        <v>3</v>
      </c>
      <c r="H1834" s="2" t="s">
        <v>4651</v>
      </c>
      <c r="I1834" s="1" t="s">
        <v>1</v>
      </c>
      <c r="J1834" s="1" t="s">
        <v>1</v>
      </c>
      <c r="K1834" s="1" t="s">
        <v>1</v>
      </c>
      <c r="L1834" s="1" t="s">
        <v>1</v>
      </c>
      <c r="M1834" s="1">
        <v>0</v>
      </c>
      <c r="N1834" s="2" t="s">
        <v>1</v>
      </c>
      <c r="O1834" s="2" t="s">
        <v>2</v>
      </c>
      <c r="P1834" s="2" t="s">
        <v>1</v>
      </c>
      <c r="Q1834" s="1">
        <v>1876671048.4299998</v>
      </c>
      <c r="R1834" s="1">
        <v>0</v>
      </c>
      <c r="S1834" s="1">
        <v>1407990855.8799999</v>
      </c>
      <c r="T1834" s="1">
        <v>0</v>
      </c>
      <c r="U1834" s="2" t="s">
        <v>0</v>
      </c>
      <c r="V1834" s="1">
        <v>0</v>
      </c>
      <c r="W1834" s="1">
        <v>404034648.75</v>
      </c>
      <c r="X1834" s="2" t="s">
        <v>9</v>
      </c>
      <c r="Y1834" s="1">
        <v>64645543.799999997</v>
      </c>
      <c r="Z1834" s="3">
        <v>0</v>
      </c>
      <c r="AA1834" s="3" t="s">
        <v>0</v>
      </c>
      <c r="AB1834" s="3">
        <v>0</v>
      </c>
      <c r="AC1834" s="3">
        <v>0</v>
      </c>
      <c r="AD1834" s="3" t="s">
        <v>0</v>
      </c>
      <c r="AE1834" s="3">
        <v>0</v>
      </c>
      <c r="AF1834" s="4">
        <v>0</v>
      </c>
      <c r="AG1834" s="4" t="s">
        <v>0</v>
      </c>
      <c r="AH1834" s="4">
        <v>0</v>
      </c>
      <c r="AI1834" s="4">
        <v>0</v>
      </c>
      <c r="AJ1834" s="4" t="s">
        <v>0</v>
      </c>
      <c r="AK1834" s="4">
        <v>0</v>
      </c>
      <c r="AL1834" s="4">
        <v>0</v>
      </c>
      <c r="AM1834" s="4" t="s">
        <v>1</v>
      </c>
      <c r="AN1834" s="4" t="s">
        <v>1</v>
      </c>
      <c r="AO1834" s="4" t="s">
        <v>1</v>
      </c>
      <c r="AP1834" s="4" t="s">
        <v>1</v>
      </c>
      <c r="AQ1834" s="4">
        <v>0</v>
      </c>
    </row>
    <row r="1835" spans="1:43" x14ac:dyDescent="0.25">
      <c r="A1835" s="2" t="s">
        <v>880</v>
      </c>
      <c r="B1835" s="47">
        <v>44404</v>
      </c>
      <c r="C1835" s="2" t="s">
        <v>6</v>
      </c>
      <c r="D1835" s="2" t="s">
        <v>49</v>
      </c>
      <c r="E1835" s="2" t="s">
        <v>230</v>
      </c>
      <c r="F1835" s="2" t="s">
        <v>1698</v>
      </c>
      <c r="G1835" s="2" t="s">
        <v>3</v>
      </c>
      <c r="H1835" s="2" t="s">
        <v>4652</v>
      </c>
      <c r="I1835" s="1" t="s">
        <v>1</v>
      </c>
      <c r="J1835" s="1" t="s">
        <v>1</v>
      </c>
      <c r="K1835" s="1" t="s">
        <v>1</v>
      </c>
      <c r="L1835" s="1" t="s">
        <v>1</v>
      </c>
      <c r="M1835" s="1">
        <v>0</v>
      </c>
      <c r="N1835" s="2" t="s">
        <v>1</v>
      </c>
      <c r="O1835" s="2" t="s">
        <v>2</v>
      </c>
      <c r="P1835" s="2" t="s">
        <v>1</v>
      </c>
      <c r="Q1835" s="1">
        <v>58663054.510000005</v>
      </c>
      <c r="R1835" s="1">
        <v>0</v>
      </c>
      <c r="S1835" s="1">
        <v>54379097.950000003</v>
      </c>
      <c r="T1835" s="1">
        <v>0</v>
      </c>
      <c r="U1835" s="2" t="s">
        <v>0</v>
      </c>
      <c r="V1835" s="1">
        <v>0</v>
      </c>
      <c r="W1835" s="1">
        <v>3693066</v>
      </c>
      <c r="X1835" s="2" t="s">
        <v>9</v>
      </c>
      <c r="Y1835" s="1">
        <v>590890.56000000006</v>
      </c>
      <c r="Z1835" s="3">
        <v>0</v>
      </c>
      <c r="AA1835" s="3" t="s">
        <v>0</v>
      </c>
      <c r="AB1835" s="3">
        <v>0</v>
      </c>
      <c r="AC1835" s="3">
        <v>0</v>
      </c>
      <c r="AD1835" s="3" t="s">
        <v>0</v>
      </c>
      <c r="AE1835" s="3">
        <v>0</v>
      </c>
      <c r="AF1835" s="4">
        <v>0</v>
      </c>
      <c r="AG1835" s="4" t="s">
        <v>0</v>
      </c>
      <c r="AH1835" s="4">
        <v>0</v>
      </c>
      <c r="AI1835" s="4">
        <v>0</v>
      </c>
      <c r="AJ1835" s="4" t="s">
        <v>0</v>
      </c>
      <c r="AK1835" s="4">
        <v>0</v>
      </c>
      <c r="AL1835" s="4">
        <v>0</v>
      </c>
      <c r="AM1835" s="4" t="s">
        <v>1</v>
      </c>
      <c r="AN1835" s="4" t="s">
        <v>1</v>
      </c>
      <c r="AO1835" s="4" t="s">
        <v>1</v>
      </c>
      <c r="AP1835" s="4" t="s">
        <v>1</v>
      </c>
      <c r="AQ1835" s="4">
        <v>0</v>
      </c>
    </row>
    <row r="1836" spans="1:43" x14ac:dyDescent="0.25">
      <c r="A1836" s="2" t="s">
        <v>881</v>
      </c>
      <c r="B1836" s="47">
        <v>44404</v>
      </c>
      <c r="C1836" s="2" t="s">
        <v>27</v>
      </c>
      <c r="D1836" s="2" t="s">
        <v>42</v>
      </c>
      <c r="E1836" s="2" t="s">
        <v>212</v>
      </c>
      <c r="F1836" s="2" t="s">
        <v>4353</v>
      </c>
      <c r="G1836" s="2" t="s">
        <v>3</v>
      </c>
      <c r="H1836" s="2" t="s">
        <v>4653</v>
      </c>
      <c r="I1836" s="1" t="s">
        <v>1</v>
      </c>
      <c r="J1836" s="1" t="s">
        <v>1</v>
      </c>
      <c r="K1836" s="1" t="s">
        <v>1</v>
      </c>
      <c r="L1836" s="1" t="s">
        <v>1</v>
      </c>
      <c r="M1836" s="1">
        <v>0</v>
      </c>
      <c r="N1836" s="2" t="s">
        <v>1</v>
      </c>
      <c r="O1836" s="2" t="s">
        <v>971</v>
      </c>
      <c r="P1836" s="2" t="s">
        <v>972</v>
      </c>
      <c r="Q1836" s="1">
        <v>84863254.400000006</v>
      </c>
      <c r="R1836" s="1">
        <v>0</v>
      </c>
      <c r="S1836" s="1">
        <v>81140188</v>
      </c>
      <c r="T1836" s="1">
        <v>3209540</v>
      </c>
      <c r="U1836" s="2" t="s">
        <v>9</v>
      </c>
      <c r="V1836" s="1">
        <v>513526.4</v>
      </c>
      <c r="W1836" s="1">
        <v>0</v>
      </c>
      <c r="X1836" s="2" t="s">
        <v>0</v>
      </c>
      <c r="Y1836" s="1">
        <v>0</v>
      </c>
      <c r="Z1836" s="3">
        <v>0</v>
      </c>
      <c r="AA1836" s="3" t="s">
        <v>0</v>
      </c>
      <c r="AB1836" s="3">
        <v>0</v>
      </c>
      <c r="AC1836" s="3">
        <v>0</v>
      </c>
      <c r="AD1836" s="3" t="s">
        <v>0</v>
      </c>
      <c r="AE1836" s="3">
        <v>0</v>
      </c>
      <c r="AF1836" s="4">
        <v>0</v>
      </c>
      <c r="AG1836" s="4" t="s">
        <v>0</v>
      </c>
      <c r="AH1836" s="4">
        <v>0</v>
      </c>
      <c r="AI1836" s="4">
        <v>0</v>
      </c>
      <c r="AJ1836" s="4" t="s">
        <v>0</v>
      </c>
      <c r="AK1836" s="4">
        <v>0</v>
      </c>
      <c r="AL1836" s="4">
        <v>0</v>
      </c>
      <c r="AM1836" s="4" t="s">
        <v>1</v>
      </c>
      <c r="AN1836" s="4" t="s">
        <v>1</v>
      </c>
      <c r="AO1836" s="4" t="s">
        <v>1</v>
      </c>
      <c r="AP1836" s="4" t="s">
        <v>1</v>
      </c>
      <c r="AQ1836" s="4">
        <v>0</v>
      </c>
    </row>
    <row r="1837" spans="1:43" x14ac:dyDescent="0.25">
      <c r="A1837" s="2" t="s">
        <v>882</v>
      </c>
      <c r="B1837" s="47">
        <v>44404</v>
      </c>
      <c r="C1837" s="2" t="s">
        <v>27</v>
      </c>
      <c r="D1837" s="2" t="s">
        <v>42</v>
      </c>
      <c r="E1837" s="2" t="s">
        <v>212</v>
      </c>
      <c r="F1837" s="2" t="s">
        <v>4355</v>
      </c>
      <c r="G1837" s="2" t="s">
        <v>3</v>
      </c>
      <c r="H1837" s="2" t="s">
        <v>4654</v>
      </c>
      <c r="I1837" s="1" t="s">
        <v>1</v>
      </c>
      <c r="J1837" s="1" t="s">
        <v>1</v>
      </c>
      <c r="K1837" s="1" t="s">
        <v>1</v>
      </c>
      <c r="L1837" s="1" t="s">
        <v>1</v>
      </c>
      <c r="M1837" s="1">
        <v>0</v>
      </c>
      <c r="N1837" s="2" t="s">
        <v>1</v>
      </c>
      <c r="O1837" s="2" t="s">
        <v>2</v>
      </c>
      <c r="P1837" s="2" t="s">
        <v>1</v>
      </c>
      <c r="Q1837" s="1">
        <v>998733595.31799984</v>
      </c>
      <c r="R1837" s="1">
        <v>0</v>
      </c>
      <c r="S1837" s="1">
        <v>828744084.1400001</v>
      </c>
      <c r="T1837" s="1">
        <v>0</v>
      </c>
      <c r="U1837" s="2" t="s">
        <v>0</v>
      </c>
      <c r="V1837" s="1">
        <v>0</v>
      </c>
      <c r="W1837" s="1">
        <v>146542682.05000001</v>
      </c>
      <c r="X1837" s="2" t="s">
        <v>0</v>
      </c>
      <c r="Y1837" s="1">
        <v>23446829.128000002</v>
      </c>
      <c r="Z1837" s="3">
        <v>0</v>
      </c>
      <c r="AA1837" s="3" t="s">
        <v>0</v>
      </c>
      <c r="AB1837" s="3">
        <v>0</v>
      </c>
      <c r="AC1837" s="3">
        <v>0</v>
      </c>
      <c r="AD1837" s="3" t="s">
        <v>0</v>
      </c>
      <c r="AE1837" s="3">
        <v>0</v>
      </c>
      <c r="AF1837" s="4">
        <v>0</v>
      </c>
      <c r="AG1837" s="4" t="s">
        <v>0</v>
      </c>
      <c r="AH1837" s="4">
        <v>0</v>
      </c>
      <c r="AI1837" s="4">
        <v>0</v>
      </c>
      <c r="AJ1837" s="4" t="s">
        <v>0</v>
      </c>
      <c r="AK1837" s="4">
        <v>0</v>
      </c>
      <c r="AL1837" s="4">
        <v>0</v>
      </c>
      <c r="AM1837" s="4" t="s">
        <v>1</v>
      </c>
      <c r="AN1837" s="4" t="s">
        <v>1</v>
      </c>
      <c r="AO1837" s="4" t="s">
        <v>1</v>
      </c>
      <c r="AP1837" s="4" t="s">
        <v>1</v>
      </c>
      <c r="AQ1837" s="4">
        <v>0</v>
      </c>
    </row>
    <row r="1838" spans="1:43" x14ac:dyDescent="0.25">
      <c r="A1838" s="2" t="s">
        <v>883</v>
      </c>
      <c r="B1838" s="47">
        <v>44404</v>
      </c>
      <c r="C1838" s="2" t="s">
        <v>27</v>
      </c>
      <c r="D1838" s="2" t="s">
        <v>42</v>
      </c>
      <c r="E1838" s="2" t="s">
        <v>212</v>
      </c>
      <c r="F1838" s="2" t="s">
        <v>4355</v>
      </c>
      <c r="G1838" s="2" t="s">
        <v>3</v>
      </c>
      <c r="H1838" s="2" t="s">
        <v>4655</v>
      </c>
      <c r="I1838" s="1" t="s">
        <v>1</v>
      </c>
      <c r="J1838" s="1" t="s">
        <v>1</v>
      </c>
      <c r="K1838" s="1" t="s">
        <v>1</v>
      </c>
      <c r="L1838" s="1" t="s">
        <v>1</v>
      </c>
      <c r="M1838" s="1">
        <v>0</v>
      </c>
      <c r="N1838" s="2" t="s">
        <v>1</v>
      </c>
      <c r="O1838" s="2" t="s">
        <v>2</v>
      </c>
      <c r="P1838" s="2" t="s">
        <v>1</v>
      </c>
      <c r="Q1838" s="1">
        <v>911372885.85399973</v>
      </c>
      <c r="R1838" s="1">
        <v>0</v>
      </c>
      <c r="S1838" s="1">
        <v>621467839.21999991</v>
      </c>
      <c r="T1838" s="1">
        <v>0</v>
      </c>
      <c r="U1838" s="2" t="s">
        <v>0</v>
      </c>
      <c r="V1838" s="1">
        <v>0</v>
      </c>
      <c r="W1838" s="1">
        <v>249918143.65000001</v>
      </c>
      <c r="X1838" s="2" t="s">
        <v>9</v>
      </c>
      <c r="Y1838" s="1">
        <v>39986902.983999997</v>
      </c>
      <c r="Z1838" s="3">
        <v>0</v>
      </c>
      <c r="AA1838" s="3" t="s">
        <v>0</v>
      </c>
      <c r="AB1838" s="3">
        <v>0</v>
      </c>
      <c r="AC1838" s="3">
        <v>0</v>
      </c>
      <c r="AD1838" s="3" t="s">
        <v>0</v>
      </c>
      <c r="AE1838" s="3">
        <v>0</v>
      </c>
      <c r="AF1838" s="4">
        <v>0</v>
      </c>
      <c r="AG1838" s="4" t="s">
        <v>0</v>
      </c>
      <c r="AH1838" s="4">
        <v>0</v>
      </c>
      <c r="AI1838" s="4">
        <v>0</v>
      </c>
      <c r="AJ1838" s="4" t="s">
        <v>0</v>
      </c>
      <c r="AK1838" s="4">
        <v>0</v>
      </c>
      <c r="AL1838" s="4">
        <v>0</v>
      </c>
      <c r="AM1838" s="4" t="s">
        <v>1</v>
      </c>
      <c r="AN1838" s="4" t="s">
        <v>1</v>
      </c>
      <c r="AO1838" s="4" t="s">
        <v>1</v>
      </c>
      <c r="AP1838" s="4" t="s">
        <v>1</v>
      </c>
      <c r="AQ1838" s="4">
        <v>0</v>
      </c>
    </row>
    <row r="1839" spans="1:43" x14ac:dyDescent="0.25">
      <c r="A1839" s="2" t="s">
        <v>884</v>
      </c>
      <c r="B1839" s="47">
        <v>44404</v>
      </c>
      <c r="C1839" s="2" t="s">
        <v>35</v>
      </c>
      <c r="D1839" s="2" t="s">
        <v>42</v>
      </c>
      <c r="E1839" s="2" t="s">
        <v>217</v>
      </c>
      <c r="F1839" s="2" t="s">
        <v>4656</v>
      </c>
      <c r="G1839" s="2" t="s">
        <v>13</v>
      </c>
      <c r="H1839" s="2" t="s">
        <v>1</v>
      </c>
      <c r="I1839" s="1" t="s">
        <v>1040</v>
      </c>
      <c r="J1839" s="1" t="s">
        <v>1</v>
      </c>
      <c r="K1839" s="1" t="s">
        <v>4657</v>
      </c>
      <c r="L1839" s="1" t="s">
        <v>4658</v>
      </c>
      <c r="M1839" s="1">
        <v>14507875</v>
      </c>
      <c r="N1839" s="2" t="s">
        <v>12</v>
      </c>
      <c r="O1839" s="2" t="s">
        <v>4659</v>
      </c>
      <c r="P1839" s="2" t="s">
        <v>4660</v>
      </c>
      <c r="Q1839" s="1">
        <v>-14507875</v>
      </c>
      <c r="R1839" s="1">
        <v>0</v>
      </c>
      <c r="S1839" s="1">
        <v>-14507875</v>
      </c>
      <c r="T1839" s="1">
        <v>0</v>
      </c>
      <c r="U1839" s="2" t="s">
        <v>0</v>
      </c>
      <c r="V1839" s="1">
        <v>0</v>
      </c>
      <c r="W1839" s="1">
        <v>0</v>
      </c>
      <c r="X1839" s="2" t="s">
        <v>0</v>
      </c>
      <c r="Y1839" s="1">
        <v>0</v>
      </c>
      <c r="Z1839" s="3">
        <v>0</v>
      </c>
      <c r="AA1839" s="3" t="s">
        <v>0</v>
      </c>
      <c r="AB1839" s="3">
        <v>0</v>
      </c>
      <c r="AC1839" s="3">
        <v>0</v>
      </c>
      <c r="AD1839" s="3" t="s">
        <v>0</v>
      </c>
      <c r="AE1839" s="3">
        <v>0</v>
      </c>
      <c r="AF1839" s="4">
        <v>0</v>
      </c>
      <c r="AG1839" s="4" t="s">
        <v>0</v>
      </c>
      <c r="AH1839" s="4">
        <v>0</v>
      </c>
      <c r="AI1839" s="4">
        <v>0</v>
      </c>
      <c r="AJ1839" s="4" t="s">
        <v>0</v>
      </c>
      <c r="AK1839" s="4">
        <v>0</v>
      </c>
      <c r="AL1839" s="4">
        <v>0</v>
      </c>
      <c r="AM1839" s="4" t="s">
        <v>1</v>
      </c>
      <c r="AN1839" s="4" t="s">
        <v>1</v>
      </c>
      <c r="AO1839" s="4" t="s">
        <v>1</v>
      </c>
      <c r="AP1839" s="4" t="s">
        <v>1</v>
      </c>
      <c r="AQ1839" s="4">
        <v>0</v>
      </c>
    </row>
    <row r="1840" spans="1:43" x14ac:dyDescent="0.25">
      <c r="A1840" s="2" t="s">
        <v>885</v>
      </c>
      <c r="B1840" s="47">
        <v>44404</v>
      </c>
      <c r="C1840" s="2" t="s">
        <v>35</v>
      </c>
      <c r="D1840" s="2" t="s">
        <v>42</v>
      </c>
      <c r="E1840" s="2" t="s">
        <v>217</v>
      </c>
      <c r="F1840" s="2" t="s">
        <v>4661</v>
      </c>
      <c r="G1840" s="2" t="s">
        <v>3</v>
      </c>
      <c r="H1840" s="2" t="s">
        <v>4662</v>
      </c>
      <c r="I1840" s="1" t="s">
        <v>1</v>
      </c>
      <c r="J1840" s="1" t="s">
        <v>1</v>
      </c>
      <c r="K1840" s="1" t="s">
        <v>1</v>
      </c>
      <c r="L1840" s="1" t="s">
        <v>1</v>
      </c>
      <c r="M1840" s="1">
        <v>0</v>
      </c>
      <c r="N1840" s="2" t="s">
        <v>1</v>
      </c>
      <c r="O1840" s="2" t="s">
        <v>2</v>
      </c>
      <c r="P1840" s="2" t="s">
        <v>1</v>
      </c>
      <c r="Q1840" s="1">
        <v>1920500685.7600009</v>
      </c>
      <c r="R1840" s="1">
        <v>0</v>
      </c>
      <c r="S1840" s="1">
        <v>1777262783.76</v>
      </c>
      <c r="T1840" s="1">
        <v>0</v>
      </c>
      <c r="U1840" s="2" t="s">
        <v>0</v>
      </c>
      <c r="V1840" s="1">
        <v>0</v>
      </c>
      <c r="W1840" s="1">
        <v>123480950</v>
      </c>
      <c r="X1840" s="2" t="s">
        <v>9</v>
      </c>
      <c r="Y1840" s="1">
        <v>19756951.999999985</v>
      </c>
      <c r="Z1840" s="3">
        <v>0</v>
      </c>
      <c r="AA1840" s="3" t="s">
        <v>0</v>
      </c>
      <c r="AB1840" s="3">
        <v>0</v>
      </c>
      <c r="AC1840" s="3">
        <v>0</v>
      </c>
      <c r="AD1840" s="3" t="s">
        <v>0</v>
      </c>
      <c r="AE1840" s="3">
        <v>0</v>
      </c>
      <c r="AF1840" s="4">
        <v>0</v>
      </c>
      <c r="AG1840" s="4" t="s">
        <v>0</v>
      </c>
      <c r="AH1840" s="4">
        <v>0</v>
      </c>
      <c r="AI1840" s="4">
        <v>0</v>
      </c>
      <c r="AJ1840" s="4" t="s">
        <v>0</v>
      </c>
      <c r="AK1840" s="4">
        <v>0</v>
      </c>
      <c r="AL1840" s="4">
        <v>0</v>
      </c>
      <c r="AM1840" s="4" t="s">
        <v>1</v>
      </c>
      <c r="AN1840" s="4" t="s">
        <v>1</v>
      </c>
      <c r="AO1840" s="4" t="s">
        <v>1</v>
      </c>
      <c r="AP1840" s="4" t="s">
        <v>1</v>
      </c>
      <c r="AQ1840" s="4">
        <v>0</v>
      </c>
    </row>
    <row r="1841" spans="1:43" x14ac:dyDescent="0.25">
      <c r="A1841" s="2" t="s">
        <v>886</v>
      </c>
      <c r="B1841" s="47">
        <v>44404</v>
      </c>
      <c r="C1841" s="2" t="s">
        <v>6</v>
      </c>
      <c r="D1841" s="2" t="s">
        <v>42</v>
      </c>
      <c r="E1841" s="2" t="s">
        <v>219</v>
      </c>
      <c r="F1841" s="2" t="s">
        <v>1435</v>
      </c>
      <c r="G1841" s="2" t="s">
        <v>3</v>
      </c>
      <c r="H1841" s="2" t="s">
        <v>4663</v>
      </c>
      <c r="I1841" s="1" t="s">
        <v>1</v>
      </c>
      <c r="J1841" s="1" t="s">
        <v>1</v>
      </c>
      <c r="K1841" s="1" t="s">
        <v>1</v>
      </c>
      <c r="L1841" s="1" t="s">
        <v>1</v>
      </c>
      <c r="M1841" s="1">
        <v>0</v>
      </c>
      <c r="N1841" s="2" t="s">
        <v>1</v>
      </c>
      <c r="O1841" s="2" t="s">
        <v>4664</v>
      </c>
      <c r="P1841" s="2" t="s">
        <v>4665</v>
      </c>
      <c r="Q1841" s="1">
        <v>34859999.799999997</v>
      </c>
      <c r="R1841" s="1">
        <v>0</v>
      </c>
      <c r="S1841" s="1">
        <v>34735740.600000001</v>
      </c>
      <c r="T1841" s="1">
        <v>0</v>
      </c>
      <c r="U1841" s="2" t="s">
        <v>0</v>
      </c>
      <c r="V1841" s="1">
        <v>0</v>
      </c>
      <c r="W1841" s="1">
        <v>107120</v>
      </c>
      <c r="X1841" s="2" t="s">
        <v>9</v>
      </c>
      <c r="Y1841" s="1">
        <v>17139.2</v>
      </c>
      <c r="Z1841" s="3">
        <v>0</v>
      </c>
      <c r="AA1841" s="3" t="s">
        <v>0</v>
      </c>
      <c r="AB1841" s="3">
        <v>0</v>
      </c>
      <c r="AC1841" s="3">
        <v>0</v>
      </c>
      <c r="AD1841" s="3" t="s">
        <v>0</v>
      </c>
      <c r="AE1841" s="3">
        <v>0</v>
      </c>
      <c r="AF1841" s="4">
        <v>0</v>
      </c>
      <c r="AG1841" s="4" t="s">
        <v>0</v>
      </c>
      <c r="AH1841" s="4">
        <v>0</v>
      </c>
      <c r="AI1841" s="4">
        <v>0</v>
      </c>
      <c r="AJ1841" s="4" t="s">
        <v>0</v>
      </c>
      <c r="AK1841" s="4">
        <v>0</v>
      </c>
      <c r="AL1841" s="4">
        <v>0</v>
      </c>
      <c r="AM1841" s="4" t="s">
        <v>1</v>
      </c>
      <c r="AN1841" s="4" t="s">
        <v>1</v>
      </c>
      <c r="AO1841" s="4" t="s">
        <v>1</v>
      </c>
      <c r="AP1841" s="4" t="s">
        <v>1</v>
      </c>
      <c r="AQ1841" s="4">
        <v>0</v>
      </c>
    </row>
    <row r="1842" spans="1:43" x14ac:dyDescent="0.25">
      <c r="A1842" s="2" t="s">
        <v>887</v>
      </c>
      <c r="B1842" s="47">
        <v>44404</v>
      </c>
      <c r="C1842" s="2" t="s">
        <v>6</v>
      </c>
      <c r="D1842" s="2" t="s">
        <v>42</v>
      </c>
      <c r="E1842" s="2" t="s">
        <v>219</v>
      </c>
      <c r="F1842" s="2" t="s">
        <v>1435</v>
      </c>
      <c r="G1842" s="2" t="s">
        <v>3</v>
      </c>
      <c r="H1842" s="2" t="s">
        <v>4666</v>
      </c>
      <c r="I1842" s="1" t="s">
        <v>1</v>
      </c>
      <c r="J1842" s="1" t="s">
        <v>1</v>
      </c>
      <c r="K1842" s="1" t="s">
        <v>1</v>
      </c>
      <c r="L1842" s="1" t="s">
        <v>1</v>
      </c>
      <c r="M1842" s="1">
        <v>0</v>
      </c>
      <c r="N1842" s="2" t="s">
        <v>1</v>
      </c>
      <c r="O1842" s="2" t="s">
        <v>4667</v>
      </c>
      <c r="P1842" s="2" t="s">
        <v>4668</v>
      </c>
      <c r="Q1842" s="1">
        <v>601520000</v>
      </c>
      <c r="R1842" s="1">
        <v>0</v>
      </c>
      <c r="S1842" s="1">
        <v>601520000</v>
      </c>
      <c r="T1842" s="1">
        <v>0</v>
      </c>
      <c r="U1842" s="2" t="s">
        <v>0</v>
      </c>
      <c r="V1842" s="1">
        <v>0</v>
      </c>
      <c r="W1842" s="1">
        <v>0</v>
      </c>
      <c r="X1842" s="2" t="s">
        <v>0</v>
      </c>
      <c r="Y1842" s="1">
        <v>0</v>
      </c>
      <c r="Z1842" s="3">
        <v>0</v>
      </c>
      <c r="AA1842" s="3" t="s">
        <v>0</v>
      </c>
      <c r="AB1842" s="3">
        <v>0</v>
      </c>
      <c r="AC1842" s="3">
        <v>0</v>
      </c>
      <c r="AD1842" s="3" t="s">
        <v>0</v>
      </c>
      <c r="AE1842" s="3">
        <v>0</v>
      </c>
      <c r="AF1842" s="4">
        <v>0</v>
      </c>
      <c r="AG1842" s="4" t="s">
        <v>0</v>
      </c>
      <c r="AH1842" s="4">
        <v>0</v>
      </c>
      <c r="AI1842" s="4">
        <v>0</v>
      </c>
      <c r="AJ1842" s="4" t="s">
        <v>0</v>
      </c>
      <c r="AK1842" s="4">
        <v>0</v>
      </c>
      <c r="AL1842" s="4">
        <v>0</v>
      </c>
      <c r="AM1842" s="4" t="s">
        <v>1</v>
      </c>
      <c r="AN1842" s="4" t="s">
        <v>1</v>
      </c>
      <c r="AO1842" s="4" t="s">
        <v>1</v>
      </c>
      <c r="AP1842" s="4" t="s">
        <v>1</v>
      </c>
      <c r="AQ1842" s="4">
        <v>0</v>
      </c>
    </row>
    <row r="1843" spans="1:43" x14ac:dyDescent="0.25">
      <c r="A1843" s="2" t="s">
        <v>888</v>
      </c>
      <c r="B1843" s="47">
        <v>44404</v>
      </c>
      <c r="C1843" s="2" t="s">
        <v>6</v>
      </c>
      <c r="D1843" s="2" t="s">
        <v>42</v>
      </c>
      <c r="E1843" s="2" t="s">
        <v>219</v>
      </c>
      <c r="F1843" s="2" t="s">
        <v>1435</v>
      </c>
      <c r="G1843" s="2" t="s">
        <v>3</v>
      </c>
      <c r="H1843" s="2" t="s">
        <v>4669</v>
      </c>
      <c r="I1843" s="1" t="s">
        <v>1</v>
      </c>
      <c r="J1843" s="1" t="s">
        <v>1</v>
      </c>
      <c r="K1843" s="1" t="s">
        <v>1</v>
      </c>
      <c r="L1843" s="1" t="s">
        <v>1</v>
      </c>
      <c r="M1843" s="1">
        <v>0</v>
      </c>
      <c r="N1843" s="2" t="s">
        <v>1</v>
      </c>
      <c r="O1843" s="2" t="s">
        <v>2</v>
      </c>
      <c r="P1843" s="2" t="s">
        <v>1</v>
      </c>
      <c r="Q1843" s="1">
        <v>2452185021.2460003</v>
      </c>
      <c r="R1843" s="1">
        <v>0</v>
      </c>
      <c r="S1843" s="1">
        <v>1888618044.5500007</v>
      </c>
      <c r="T1843" s="1">
        <v>0</v>
      </c>
      <c r="U1843" s="2" t="s">
        <v>0</v>
      </c>
      <c r="V1843" s="1">
        <v>0</v>
      </c>
      <c r="W1843" s="1">
        <v>485833600.59999996</v>
      </c>
      <c r="X1843" s="2" t="s">
        <v>9</v>
      </c>
      <c r="Y1843" s="1">
        <v>77733376.096000001</v>
      </c>
      <c r="Z1843" s="3">
        <v>0</v>
      </c>
      <c r="AA1843" s="3" t="s">
        <v>0</v>
      </c>
      <c r="AB1843" s="3">
        <v>0</v>
      </c>
      <c r="AC1843" s="3">
        <v>0</v>
      </c>
      <c r="AD1843" s="3" t="s">
        <v>0</v>
      </c>
      <c r="AE1843" s="3">
        <v>0</v>
      </c>
      <c r="AF1843" s="4">
        <v>0</v>
      </c>
      <c r="AG1843" s="4" t="s">
        <v>0</v>
      </c>
      <c r="AH1843" s="4">
        <v>0</v>
      </c>
      <c r="AI1843" s="4">
        <v>0</v>
      </c>
      <c r="AJ1843" s="4" t="s">
        <v>0</v>
      </c>
      <c r="AK1843" s="4">
        <v>0</v>
      </c>
      <c r="AL1843" s="4">
        <v>0</v>
      </c>
      <c r="AM1843" s="4" t="s">
        <v>1</v>
      </c>
      <c r="AN1843" s="4" t="s">
        <v>1</v>
      </c>
      <c r="AO1843" s="4" t="s">
        <v>1</v>
      </c>
      <c r="AP1843" s="4" t="s">
        <v>1</v>
      </c>
      <c r="AQ1843" s="4">
        <v>0</v>
      </c>
    </row>
    <row r="1844" spans="1:43" x14ac:dyDescent="0.25">
      <c r="A1844" s="2" t="s">
        <v>1258</v>
      </c>
      <c r="B1844" s="47">
        <v>44404</v>
      </c>
      <c r="C1844" s="2" t="s">
        <v>6</v>
      </c>
      <c r="D1844" s="2" t="s">
        <v>42</v>
      </c>
      <c r="E1844" s="2" t="s">
        <v>1495</v>
      </c>
      <c r="F1844" s="2" t="s">
        <v>4670</v>
      </c>
      <c r="G1844" s="2" t="s">
        <v>906</v>
      </c>
      <c r="H1844" s="2" t="s">
        <v>4547</v>
      </c>
      <c r="I1844" s="1"/>
      <c r="J1844" s="1"/>
      <c r="K1844" s="1"/>
      <c r="L1844" s="1"/>
      <c r="M1844" s="1">
        <v>0</v>
      </c>
      <c r="N1844" s="2"/>
      <c r="O1844" s="2" t="s">
        <v>98</v>
      </c>
      <c r="P1844" s="2"/>
      <c r="Q1844" s="1">
        <v>0</v>
      </c>
      <c r="R1844" s="1">
        <v>0</v>
      </c>
      <c r="S1844" s="1">
        <v>0</v>
      </c>
      <c r="T1844" s="1">
        <v>0</v>
      </c>
      <c r="U1844" s="2" t="s">
        <v>0</v>
      </c>
      <c r="V1844" s="1">
        <v>0</v>
      </c>
      <c r="W1844" s="1">
        <v>0</v>
      </c>
      <c r="X1844" s="2" t="s">
        <v>0</v>
      </c>
      <c r="Y1844" s="1">
        <v>0</v>
      </c>
      <c r="Z1844" s="3">
        <v>0</v>
      </c>
      <c r="AA1844" s="3" t="s">
        <v>0</v>
      </c>
      <c r="AB1844" s="3">
        <v>0</v>
      </c>
      <c r="AC1844" s="3">
        <v>0</v>
      </c>
      <c r="AD1844" s="3" t="s">
        <v>0</v>
      </c>
      <c r="AE1844" s="3">
        <v>0</v>
      </c>
      <c r="AF1844" s="4">
        <v>0</v>
      </c>
      <c r="AG1844" s="4" t="s">
        <v>0</v>
      </c>
      <c r="AH1844" s="4">
        <v>0</v>
      </c>
      <c r="AI1844" s="4">
        <v>0</v>
      </c>
      <c r="AJ1844" s="4" t="s">
        <v>0</v>
      </c>
      <c r="AK1844" s="4">
        <v>0</v>
      </c>
      <c r="AL1844" s="4">
        <v>0</v>
      </c>
      <c r="AP1844" s="4">
        <v>0</v>
      </c>
      <c r="AQ1844" s="4">
        <v>0</v>
      </c>
    </row>
    <row r="1845" spans="1:43" x14ac:dyDescent="0.25">
      <c r="A1845" s="2" t="s">
        <v>1260</v>
      </c>
      <c r="B1845" s="47">
        <v>44404</v>
      </c>
      <c r="C1845" s="2" t="s">
        <v>6</v>
      </c>
      <c r="D1845" s="2" t="s">
        <v>42</v>
      </c>
      <c r="E1845" s="2" t="s">
        <v>215</v>
      </c>
      <c r="F1845" s="2" t="s">
        <v>2400</v>
      </c>
      <c r="G1845" s="2" t="s">
        <v>3</v>
      </c>
      <c r="H1845" s="2" t="s">
        <v>4671</v>
      </c>
      <c r="I1845" s="1"/>
      <c r="J1845" s="1"/>
      <c r="K1845" s="1"/>
      <c r="L1845" s="1"/>
      <c r="M1845" s="1">
        <v>0</v>
      </c>
      <c r="N1845" s="2"/>
      <c r="O1845" s="2" t="s">
        <v>2</v>
      </c>
      <c r="P1845" s="2"/>
      <c r="Q1845" s="1">
        <v>797531799.99839997</v>
      </c>
      <c r="R1845" s="1">
        <v>0</v>
      </c>
      <c r="S1845" s="1">
        <v>786763500</v>
      </c>
      <c r="T1845" s="1">
        <v>0</v>
      </c>
      <c r="U1845" s="2" t="s">
        <v>0</v>
      </c>
      <c r="V1845" s="1">
        <v>0</v>
      </c>
      <c r="W1845" s="1">
        <v>9283017.2400000002</v>
      </c>
      <c r="X1845" s="2" t="s">
        <v>0</v>
      </c>
      <c r="Y1845" s="1">
        <v>1485282.7584000002</v>
      </c>
      <c r="Z1845" s="3">
        <v>0</v>
      </c>
      <c r="AA1845" s="3" t="s">
        <v>0</v>
      </c>
      <c r="AB1845" s="3">
        <v>0</v>
      </c>
      <c r="AC1845" s="3">
        <v>0</v>
      </c>
      <c r="AD1845" s="3" t="s">
        <v>0</v>
      </c>
      <c r="AE1845" s="3">
        <v>0</v>
      </c>
      <c r="AF1845" s="4">
        <v>0</v>
      </c>
      <c r="AG1845" s="4" t="s">
        <v>0</v>
      </c>
      <c r="AH1845" s="4">
        <v>0</v>
      </c>
      <c r="AI1845" s="4">
        <v>0</v>
      </c>
      <c r="AJ1845" s="4" t="s">
        <v>0</v>
      </c>
      <c r="AK1845" s="4">
        <v>0</v>
      </c>
      <c r="AL1845" s="4">
        <v>0</v>
      </c>
      <c r="AP1845" s="4">
        <v>0</v>
      </c>
      <c r="AQ1845" s="4">
        <v>0</v>
      </c>
    </row>
    <row r="1846" spans="1:43" x14ac:dyDescent="0.25">
      <c r="A1846" s="2" t="s">
        <v>1261</v>
      </c>
      <c r="B1846" s="47">
        <v>44404</v>
      </c>
      <c r="C1846" s="2" t="s">
        <v>6</v>
      </c>
      <c r="D1846" s="2" t="s">
        <v>42</v>
      </c>
      <c r="E1846" s="2" t="s">
        <v>215</v>
      </c>
      <c r="F1846" s="2" t="s">
        <v>2400</v>
      </c>
      <c r="G1846" s="2" t="s">
        <v>4455</v>
      </c>
      <c r="H1846" s="2"/>
      <c r="I1846" s="1" t="s">
        <v>4672</v>
      </c>
      <c r="J1846" s="1"/>
      <c r="K1846" s="1"/>
      <c r="L1846" s="1"/>
      <c r="M1846" s="1">
        <v>0</v>
      </c>
      <c r="N1846" s="2"/>
      <c r="O1846" s="2" t="s">
        <v>1133</v>
      </c>
      <c r="P1846" s="2"/>
      <c r="Q1846" s="1">
        <v>-26648400</v>
      </c>
      <c r="R1846" s="1">
        <v>0</v>
      </c>
      <c r="S1846" s="1">
        <v>-26648400</v>
      </c>
      <c r="T1846" s="1">
        <v>0</v>
      </c>
      <c r="U1846" s="2" t="s">
        <v>0</v>
      </c>
      <c r="V1846" s="1">
        <v>0</v>
      </c>
      <c r="W1846" s="1">
        <v>0</v>
      </c>
      <c r="X1846" s="2" t="s">
        <v>0</v>
      </c>
      <c r="Y1846" s="1">
        <v>0</v>
      </c>
      <c r="Z1846" s="3">
        <v>0</v>
      </c>
      <c r="AA1846" s="3" t="s">
        <v>0</v>
      </c>
      <c r="AB1846" s="3">
        <v>0</v>
      </c>
      <c r="AC1846" s="3">
        <v>0</v>
      </c>
      <c r="AD1846" s="3" t="s">
        <v>0</v>
      </c>
      <c r="AE1846" s="3">
        <v>0</v>
      </c>
      <c r="AF1846" s="4">
        <v>0</v>
      </c>
      <c r="AG1846" s="4" t="s">
        <v>0</v>
      </c>
      <c r="AH1846" s="4">
        <v>0</v>
      </c>
      <c r="AI1846" s="4">
        <v>0</v>
      </c>
      <c r="AJ1846" s="4" t="s">
        <v>0</v>
      </c>
      <c r="AK1846" s="4">
        <v>0</v>
      </c>
      <c r="AL1846" s="4">
        <v>0</v>
      </c>
      <c r="AP1846" s="4">
        <v>0</v>
      </c>
      <c r="AQ1846" s="4">
        <v>0</v>
      </c>
    </row>
    <row r="1847" spans="1:43" x14ac:dyDescent="0.25">
      <c r="A1847" s="2" t="s">
        <v>1262</v>
      </c>
      <c r="B1847" s="46">
        <v>44404</v>
      </c>
      <c r="C1847" s="2" t="s">
        <v>27</v>
      </c>
      <c r="D1847" s="2" t="s">
        <v>38</v>
      </c>
      <c r="E1847" s="2" t="s">
        <v>4</v>
      </c>
      <c r="F1847" s="59" t="s">
        <v>3600</v>
      </c>
      <c r="G1847" s="2" t="s">
        <v>13</v>
      </c>
      <c r="H1847" s="2" t="s">
        <v>1</v>
      </c>
      <c r="I1847" s="1" t="s">
        <v>3105</v>
      </c>
      <c r="J1847" s="1" t="s">
        <v>1</v>
      </c>
      <c r="K1847" s="1" t="s">
        <v>4673</v>
      </c>
      <c r="L1847" s="1" t="s">
        <v>4674</v>
      </c>
      <c r="M1847" s="1">
        <v>11384230</v>
      </c>
      <c r="N1847" s="2" t="s">
        <v>12</v>
      </c>
      <c r="O1847" s="2" t="s">
        <v>4675</v>
      </c>
      <c r="P1847" s="2" t="s">
        <v>4676</v>
      </c>
      <c r="Q1847" s="1">
        <v>-3016800</v>
      </c>
      <c r="R1847" s="1">
        <v>0</v>
      </c>
      <c r="S1847" s="1">
        <v>-3016800</v>
      </c>
      <c r="T1847" s="1">
        <v>0</v>
      </c>
      <c r="U1847" s="2" t="s">
        <v>0</v>
      </c>
      <c r="V1847" s="1">
        <v>0</v>
      </c>
      <c r="W1847" s="1">
        <v>0</v>
      </c>
      <c r="X1847" s="2" t="s">
        <v>0</v>
      </c>
      <c r="Y1847" s="1">
        <v>0</v>
      </c>
      <c r="Z1847" s="3">
        <v>0</v>
      </c>
      <c r="AA1847" s="3" t="s">
        <v>0</v>
      </c>
      <c r="AB1847" s="3">
        <v>0</v>
      </c>
      <c r="AC1847" s="3">
        <v>0</v>
      </c>
      <c r="AD1847" s="3" t="s">
        <v>0</v>
      </c>
      <c r="AE1847" s="3">
        <v>0</v>
      </c>
      <c r="AF1847" s="4">
        <v>0</v>
      </c>
      <c r="AG1847" s="4" t="s">
        <v>0</v>
      </c>
      <c r="AH1847" s="4">
        <v>0</v>
      </c>
      <c r="AI1847" s="4">
        <v>0</v>
      </c>
      <c r="AJ1847" s="4" t="s">
        <v>0</v>
      </c>
      <c r="AK1847" s="4">
        <v>0</v>
      </c>
      <c r="AL1847" s="4">
        <v>0</v>
      </c>
      <c r="AM1847" s="4" t="s">
        <v>1</v>
      </c>
      <c r="AN1847" s="4" t="s">
        <v>1</v>
      </c>
      <c r="AO1847" s="4" t="s">
        <v>1</v>
      </c>
      <c r="AP1847" s="4" t="s">
        <v>1</v>
      </c>
      <c r="AQ1847" s="4">
        <v>0</v>
      </c>
    </row>
    <row r="1848" spans="1:43" x14ac:dyDescent="0.25">
      <c r="A1848" s="2" t="s">
        <v>1263</v>
      </c>
      <c r="B1848" s="47">
        <v>44404</v>
      </c>
      <c r="C1848" s="2" t="s">
        <v>27</v>
      </c>
      <c r="D1848" s="2" t="s">
        <v>38</v>
      </c>
      <c r="E1848" s="2" t="s">
        <v>4</v>
      </c>
      <c r="F1848" s="2" t="s">
        <v>3607</v>
      </c>
      <c r="G1848" s="2" t="s">
        <v>3</v>
      </c>
      <c r="H1848" s="2" t="s">
        <v>4677</v>
      </c>
      <c r="I1848" s="1" t="s">
        <v>1</v>
      </c>
      <c r="J1848" s="1" t="s">
        <v>1</v>
      </c>
      <c r="K1848" s="1" t="s">
        <v>1</v>
      </c>
      <c r="L1848" s="1" t="s">
        <v>1</v>
      </c>
      <c r="M1848" s="1">
        <v>0</v>
      </c>
      <c r="N1848" s="2" t="s">
        <v>1</v>
      </c>
      <c r="O1848" s="2" t="s">
        <v>2</v>
      </c>
      <c r="P1848" s="2" t="s">
        <v>1</v>
      </c>
      <c r="Q1848" s="1">
        <v>2812277808.1500001</v>
      </c>
      <c r="R1848" s="1">
        <v>0</v>
      </c>
      <c r="S1848" s="1">
        <v>2000736407.77</v>
      </c>
      <c r="T1848" s="1">
        <v>0</v>
      </c>
      <c r="U1848" s="2" t="s">
        <v>0</v>
      </c>
      <c r="V1848" s="1">
        <v>0</v>
      </c>
      <c r="W1848" s="1">
        <v>699604655.5</v>
      </c>
      <c r="X1848" s="2" t="s">
        <v>9</v>
      </c>
      <c r="Y1848" s="1">
        <v>111936744.88000003</v>
      </c>
      <c r="Z1848" s="3">
        <v>0</v>
      </c>
      <c r="AA1848" s="3" t="s">
        <v>0</v>
      </c>
      <c r="AB1848" s="3">
        <v>0</v>
      </c>
      <c r="AC1848" s="3">
        <v>0</v>
      </c>
      <c r="AD1848" s="3" t="s">
        <v>0</v>
      </c>
      <c r="AE1848" s="3">
        <v>0</v>
      </c>
      <c r="AF1848" s="4">
        <v>0</v>
      </c>
      <c r="AG1848" s="4" t="s">
        <v>0</v>
      </c>
      <c r="AH1848" s="4">
        <v>0</v>
      </c>
      <c r="AI1848" s="4">
        <v>0</v>
      </c>
      <c r="AJ1848" s="4" t="s">
        <v>0</v>
      </c>
      <c r="AK1848" s="4">
        <v>0</v>
      </c>
      <c r="AL1848" s="4">
        <v>0</v>
      </c>
      <c r="AM1848" s="4" t="s">
        <v>1</v>
      </c>
      <c r="AN1848" s="4" t="s">
        <v>1</v>
      </c>
      <c r="AO1848" s="4" t="s">
        <v>1</v>
      </c>
      <c r="AP1848" s="4" t="s">
        <v>1</v>
      </c>
      <c r="AQ1848" s="4">
        <v>0</v>
      </c>
    </row>
    <row r="1849" spans="1:43" x14ac:dyDescent="0.25">
      <c r="A1849" s="2" t="s">
        <v>1264</v>
      </c>
      <c r="B1849" s="47">
        <v>44404</v>
      </c>
      <c r="C1849" s="2" t="s">
        <v>35</v>
      </c>
      <c r="D1849" s="2" t="s">
        <v>38</v>
      </c>
      <c r="E1849" s="2" t="s">
        <v>208</v>
      </c>
      <c r="F1849" s="2" t="s">
        <v>4678</v>
      </c>
      <c r="G1849" s="2" t="s">
        <v>3</v>
      </c>
      <c r="H1849" s="2" t="s">
        <v>4679</v>
      </c>
      <c r="I1849" s="1" t="s">
        <v>1</v>
      </c>
      <c r="J1849" s="1" t="s">
        <v>1</v>
      </c>
      <c r="K1849" s="1" t="s">
        <v>1</v>
      </c>
      <c r="L1849" s="1" t="s">
        <v>1</v>
      </c>
      <c r="M1849" s="1">
        <v>0</v>
      </c>
      <c r="N1849" s="2" t="s">
        <v>1</v>
      </c>
      <c r="O1849" s="2" t="s">
        <v>4445</v>
      </c>
      <c r="P1849" s="2" t="s">
        <v>2918</v>
      </c>
      <c r="Q1849" s="1">
        <v>30317247.800000001</v>
      </c>
      <c r="R1849" s="1">
        <v>0</v>
      </c>
      <c r="S1849" s="1">
        <v>19954875</v>
      </c>
      <c r="T1849" s="1">
        <v>8933080</v>
      </c>
      <c r="U1849" s="2" t="s">
        <v>9</v>
      </c>
      <c r="V1849" s="1">
        <v>1429292.8</v>
      </c>
      <c r="W1849" s="1">
        <v>0</v>
      </c>
      <c r="X1849" s="2" t="s">
        <v>0</v>
      </c>
      <c r="Y1849" s="1">
        <v>0</v>
      </c>
      <c r="Z1849" s="3">
        <v>0</v>
      </c>
      <c r="AA1849" s="3" t="s">
        <v>0</v>
      </c>
      <c r="AB1849" s="3">
        <v>0</v>
      </c>
      <c r="AC1849" s="3">
        <v>0</v>
      </c>
      <c r="AD1849" s="3" t="s">
        <v>0</v>
      </c>
      <c r="AE1849" s="3">
        <v>0</v>
      </c>
      <c r="AF1849" s="4">
        <v>0</v>
      </c>
      <c r="AG1849" s="4" t="s">
        <v>0</v>
      </c>
      <c r="AH1849" s="4">
        <v>0</v>
      </c>
      <c r="AI1849" s="4">
        <v>0</v>
      </c>
      <c r="AJ1849" s="4" t="s">
        <v>0</v>
      </c>
      <c r="AK1849" s="4">
        <v>0</v>
      </c>
      <c r="AL1849" s="4">
        <v>0</v>
      </c>
      <c r="AM1849" s="4" t="s">
        <v>1</v>
      </c>
      <c r="AN1849" s="4" t="s">
        <v>1</v>
      </c>
      <c r="AO1849" s="4" t="s">
        <v>1</v>
      </c>
      <c r="AP1849" s="4" t="s">
        <v>1</v>
      </c>
      <c r="AQ1849" s="4">
        <v>0</v>
      </c>
    </row>
    <row r="1850" spans="1:43" x14ac:dyDescent="0.25">
      <c r="A1850" s="2" t="s">
        <v>1265</v>
      </c>
      <c r="B1850" s="47">
        <v>44404</v>
      </c>
      <c r="C1850" s="2" t="s">
        <v>35</v>
      </c>
      <c r="D1850" s="2" t="s">
        <v>38</v>
      </c>
      <c r="E1850" s="2" t="s">
        <v>208</v>
      </c>
      <c r="F1850" s="2" t="s">
        <v>2259</v>
      </c>
      <c r="G1850" s="2" t="s">
        <v>3</v>
      </c>
      <c r="H1850" s="2" t="s">
        <v>4680</v>
      </c>
      <c r="I1850" s="1" t="s">
        <v>1</v>
      </c>
      <c r="J1850" s="1" t="s">
        <v>1</v>
      </c>
      <c r="K1850" s="1" t="s">
        <v>1</v>
      </c>
      <c r="L1850" s="1" t="s">
        <v>1</v>
      </c>
      <c r="M1850" s="1">
        <v>0</v>
      </c>
      <c r="N1850" s="2" t="s">
        <v>1</v>
      </c>
      <c r="O1850" s="2" t="s">
        <v>2</v>
      </c>
      <c r="P1850" s="2" t="s">
        <v>1</v>
      </c>
      <c r="Q1850" s="1">
        <v>1300688843.2600005</v>
      </c>
      <c r="R1850" s="1">
        <v>0</v>
      </c>
      <c r="S1850" s="1">
        <v>1150158056.0600004</v>
      </c>
      <c r="T1850" s="1">
        <v>0</v>
      </c>
      <c r="U1850" s="2" t="s">
        <v>0</v>
      </c>
      <c r="V1850" s="1">
        <v>0</v>
      </c>
      <c r="W1850" s="1">
        <v>129767920</v>
      </c>
      <c r="X1850" s="2" t="s">
        <v>9</v>
      </c>
      <c r="Y1850" s="1">
        <v>20762867.199999996</v>
      </c>
      <c r="Z1850" s="3">
        <v>0</v>
      </c>
      <c r="AA1850" s="3" t="s">
        <v>0</v>
      </c>
      <c r="AB1850" s="3">
        <v>0</v>
      </c>
      <c r="AC1850" s="3">
        <v>0</v>
      </c>
      <c r="AD1850" s="3" t="s">
        <v>0</v>
      </c>
      <c r="AE1850" s="3">
        <v>0</v>
      </c>
      <c r="AF1850" s="4">
        <v>0</v>
      </c>
      <c r="AG1850" s="4" t="s">
        <v>0</v>
      </c>
      <c r="AH1850" s="4">
        <v>0</v>
      </c>
      <c r="AI1850" s="4">
        <v>0</v>
      </c>
      <c r="AJ1850" s="4" t="s">
        <v>0</v>
      </c>
      <c r="AK1850" s="4">
        <v>0</v>
      </c>
      <c r="AL1850" s="4">
        <v>0</v>
      </c>
      <c r="AM1850" s="4" t="s">
        <v>1</v>
      </c>
      <c r="AN1850" s="4" t="s">
        <v>1</v>
      </c>
      <c r="AO1850" s="4" t="s">
        <v>1</v>
      </c>
      <c r="AP1850" s="4" t="s">
        <v>1</v>
      </c>
      <c r="AQ1850" s="4">
        <v>0</v>
      </c>
    </row>
    <row r="1851" spans="1:43" x14ac:dyDescent="0.25">
      <c r="A1851" s="2" t="s">
        <v>1266</v>
      </c>
      <c r="B1851" s="47">
        <v>44404</v>
      </c>
      <c r="C1851" s="2" t="s">
        <v>35</v>
      </c>
      <c r="D1851" s="2" t="s">
        <v>38</v>
      </c>
      <c r="E1851" s="2" t="s">
        <v>208</v>
      </c>
      <c r="F1851" s="2" t="s">
        <v>2259</v>
      </c>
      <c r="G1851" s="2" t="s">
        <v>3</v>
      </c>
      <c r="H1851" s="2" t="s">
        <v>4681</v>
      </c>
      <c r="I1851" s="1" t="s">
        <v>1</v>
      </c>
      <c r="J1851" s="1" t="s">
        <v>1</v>
      </c>
      <c r="K1851" s="1" t="s">
        <v>1</v>
      </c>
      <c r="L1851" s="1" t="s">
        <v>1</v>
      </c>
      <c r="M1851" s="1">
        <v>0</v>
      </c>
      <c r="N1851" s="2" t="s">
        <v>1</v>
      </c>
      <c r="O1851" s="2" t="s">
        <v>2</v>
      </c>
      <c r="P1851" s="2" t="s">
        <v>1</v>
      </c>
      <c r="Q1851" s="1">
        <v>15504382.699999999</v>
      </c>
      <c r="R1851" s="1">
        <v>0</v>
      </c>
      <c r="S1851" s="1">
        <v>15441197.5</v>
      </c>
      <c r="T1851" s="1">
        <v>0</v>
      </c>
      <c r="U1851" s="2" t="s">
        <v>0</v>
      </c>
      <c r="V1851" s="1">
        <v>0</v>
      </c>
      <c r="W1851" s="1">
        <v>54470</v>
      </c>
      <c r="X1851" s="2" t="s">
        <v>0</v>
      </c>
      <c r="Y1851" s="1">
        <v>8715.2000000000007</v>
      </c>
      <c r="Z1851" s="3">
        <v>0</v>
      </c>
      <c r="AA1851" s="3" t="s">
        <v>0</v>
      </c>
      <c r="AB1851" s="3">
        <v>0</v>
      </c>
      <c r="AC1851" s="3">
        <v>0</v>
      </c>
      <c r="AD1851" s="3" t="s">
        <v>0</v>
      </c>
      <c r="AE1851" s="3">
        <v>0</v>
      </c>
      <c r="AF1851" s="4">
        <v>0</v>
      </c>
      <c r="AG1851" s="4" t="s">
        <v>0</v>
      </c>
      <c r="AH1851" s="4">
        <v>0</v>
      </c>
      <c r="AI1851" s="4">
        <v>0</v>
      </c>
      <c r="AJ1851" s="4" t="s">
        <v>0</v>
      </c>
      <c r="AK1851" s="4">
        <v>0</v>
      </c>
      <c r="AL1851" s="4">
        <v>0</v>
      </c>
      <c r="AM1851" s="4" t="s">
        <v>1</v>
      </c>
      <c r="AN1851" s="4" t="s">
        <v>1</v>
      </c>
      <c r="AO1851" s="4" t="s">
        <v>1</v>
      </c>
      <c r="AP1851" s="4" t="s">
        <v>1</v>
      </c>
      <c r="AQ1851" s="4">
        <v>0</v>
      </c>
    </row>
    <row r="1852" spans="1:43" x14ac:dyDescent="0.25">
      <c r="A1852" s="2" t="s">
        <v>1267</v>
      </c>
      <c r="B1852" s="47">
        <v>44404</v>
      </c>
      <c r="C1852" s="2" t="s">
        <v>6</v>
      </c>
      <c r="D1852" s="2" t="s">
        <v>38</v>
      </c>
      <c r="E1852" s="2" t="s">
        <v>210</v>
      </c>
      <c r="F1852" s="2" t="s">
        <v>4578</v>
      </c>
      <c r="G1852" s="2" t="s">
        <v>3</v>
      </c>
      <c r="H1852" s="2" t="s">
        <v>4682</v>
      </c>
      <c r="I1852" s="1" t="s">
        <v>1</v>
      </c>
      <c r="J1852" s="1" t="s">
        <v>1</v>
      </c>
      <c r="K1852" s="1" t="s">
        <v>1</v>
      </c>
      <c r="L1852" s="1" t="s">
        <v>1</v>
      </c>
      <c r="M1852" s="1">
        <v>0</v>
      </c>
      <c r="N1852" s="2" t="s">
        <v>1</v>
      </c>
      <c r="O1852" s="2" t="s">
        <v>357</v>
      </c>
      <c r="P1852" s="2" t="s">
        <v>1128</v>
      </c>
      <c r="Q1852" s="1">
        <v>32239494.100000001</v>
      </c>
      <c r="R1852" s="1">
        <v>0</v>
      </c>
      <c r="S1852" s="1">
        <v>19096972.5</v>
      </c>
      <c r="T1852" s="1">
        <v>11329760</v>
      </c>
      <c r="U1852" s="2" t="s">
        <v>9</v>
      </c>
      <c r="V1852" s="1">
        <v>1812761.6000000001</v>
      </c>
      <c r="W1852" s="1">
        <v>0</v>
      </c>
      <c r="X1852" s="2" t="s">
        <v>0</v>
      </c>
      <c r="Y1852" s="1">
        <v>0</v>
      </c>
      <c r="Z1852" s="3">
        <v>0</v>
      </c>
      <c r="AA1852" s="3" t="s">
        <v>0</v>
      </c>
      <c r="AB1852" s="3">
        <v>0</v>
      </c>
      <c r="AC1852" s="3">
        <v>0</v>
      </c>
      <c r="AD1852" s="3" t="s">
        <v>0</v>
      </c>
      <c r="AE1852" s="3">
        <v>0</v>
      </c>
      <c r="AF1852" s="4">
        <v>0</v>
      </c>
      <c r="AG1852" s="4" t="s">
        <v>0</v>
      </c>
      <c r="AH1852" s="4">
        <v>0</v>
      </c>
      <c r="AI1852" s="4">
        <v>0</v>
      </c>
      <c r="AJ1852" s="4" t="s">
        <v>0</v>
      </c>
      <c r="AK1852" s="4">
        <v>0</v>
      </c>
      <c r="AL1852" s="4">
        <v>0</v>
      </c>
      <c r="AM1852" s="4" t="s">
        <v>1</v>
      </c>
      <c r="AN1852" s="4" t="s">
        <v>1</v>
      </c>
      <c r="AO1852" s="4" t="s">
        <v>1</v>
      </c>
      <c r="AP1852" s="4" t="s">
        <v>1</v>
      </c>
      <c r="AQ1852" s="4">
        <v>0</v>
      </c>
    </row>
    <row r="1853" spans="1:43" x14ac:dyDescent="0.25">
      <c r="A1853" s="2" t="s">
        <v>1268</v>
      </c>
      <c r="B1853" s="47">
        <v>44404</v>
      </c>
      <c r="C1853" s="2" t="s">
        <v>6</v>
      </c>
      <c r="D1853" s="2" t="s">
        <v>38</v>
      </c>
      <c r="E1853" s="2" t="s">
        <v>210</v>
      </c>
      <c r="F1853" s="2" t="s">
        <v>4578</v>
      </c>
      <c r="G1853" s="2" t="s">
        <v>3</v>
      </c>
      <c r="H1853" s="2" t="s">
        <v>4683</v>
      </c>
      <c r="I1853" s="1" t="s">
        <v>1</v>
      </c>
      <c r="J1853" s="1" t="s">
        <v>1</v>
      </c>
      <c r="K1853" s="1" t="s">
        <v>1</v>
      </c>
      <c r="L1853" s="1" t="s">
        <v>1</v>
      </c>
      <c r="M1853" s="1">
        <v>0</v>
      </c>
      <c r="N1853" s="2" t="s">
        <v>1</v>
      </c>
      <c r="O1853" s="2" t="s">
        <v>2</v>
      </c>
      <c r="P1853" s="2" t="s">
        <v>1</v>
      </c>
      <c r="Q1853" s="1">
        <v>257304397.148</v>
      </c>
      <c r="R1853" s="1">
        <v>0</v>
      </c>
      <c r="S1853" s="1">
        <v>100919228.80000001</v>
      </c>
      <c r="T1853" s="1">
        <v>0</v>
      </c>
      <c r="U1853" s="2" t="s">
        <v>0</v>
      </c>
      <c r="V1853" s="1">
        <v>0</v>
      </c>
      <c r="W1853" s="1">
        <v>134814800.30000001</v>
      </c>
      <c r="X1853" s="2" t="s">
        <v>9</v>
      </c>
      <c r="Y1853" s="1">
        <v>21570368.048</v>
      </c>
      <c r="Z1853" s="3">
        <v>0</v>
      </c>
      <c r="AA1853" s="3" t="s">
        <v>0</v>
      </c>
      <c r="AB1853" s="3">
        <v>0</v>
      </c>
      <c r="AC1853" s="3">
        <v>0</v>
      </c>
      <c r="AD1853" s="3" t="s">
        <v>0</v>
      </c>
      <c r="AE1853" s="3">
        <v>0</v>
      </c>
      <c r="AF1853" s="4">
        <v>0</v>
      </c>
      <c r="AG1853" s="4" t="s">
        <v>0</v>
      </c>
      <c r="AH1853" s="4">
        <v>0</v>
      </c>
      <c r="AI1853" s="4">
        <v>0</v>
      </c>
      <c r="AJ1853" s="4" t="s">
        <v>0</v>
      </c>
      <c r="AK1853" s="4">
        <v>0</v>
      </c>
      <c r="AL1853" s="4">
        <v>0</v>
      </c>
      <c r="AM1853" s="4" t="s">
        <v>1</v>
      </c>
      <c r="AN1853" s="4" t="s">
        <v>1</v>
      </c>
      <c r="AO1853" s="4" t="s">
        <v>1</v>
      </c>
      <c r="AP1853" s="4" t="s">
        <v>1</v>
      </c>
      <c r="AQ1853" s="4">
        <v>0</v>
      </c>
    </row>
    <row r="1854" spans="1:43" x14ac:dyDescent="0.25">
      <c r="A1854" s="2" t="s">
        <v>1269</v>
      </c>
      <c r="B1854" s="47">
        <v>44404</v>
      </c>
      <c r="C1854" s="2" t="s">
        <v>6</v>
      </c>
      <c r="D1854" s="2" t="s">
        <v>38</v>
      </c>
      <c r="E1854" s="2" t="s">
        <v>210</v>
      </c>
      <c r="F1854" s="2" t="s">
        <v>4578</v>
      </c>
      <c r="G1854" s="2" t="s">
        <v>3</v>
      </c>
      <c r="H1854" s="2" t="s">
        <v>4684</v>
      </c>
      <c r="I1854" s="2" t="s">
        <v>1</v>
      </c>
      <c r="J1854" s="1" t="s">
        <v>1</v>
      </c>
      <c r="K1854" s="1" t="s">
        <v>1</v>
      </c>
      <c r="L1854" s="1" t="s">
        <v>1</v>
      </c>
      <c r="M1854" s="1">
        <v>0</v>
      </c>
      <c r="N1854" s="2" t="s">
        <v>1</v>
      </c>
      <c r="O1854" s="2" t="s">
        <v>2</v>
      </c>
      <c r="P1854" s="2" t="s">
        <v>1</v>
      </c>
      <c r="Q1854" s="1">
        <v>3001428403.704</v>
      </c>
      <c r="R1854" s="1">
        <v>0</v>
      </c>
      <c r="S1854" s="1">
        <v>2150123219.5999999</v>
      </c>
      <c r="T1854" s="1">
        <v>0</v>
      </c>
      <c r="U1854" s="2" t="s">
        <v>0</v>
      </c>
      <c r="V1854" s="1">
        <v>0</v>
      </c>
      <c r="W1854" s="1">
        <v>733883779.39999998</v>
      </c>
      <c r="X1854" s="2" t="s">
        <v>0</v>
      </c>
      <c r="Y1854" s="1">
        <v>117421404.70400003</v>
      </c>
      <c r="Z1854" s="3">
        <v>0</v>
      </c>
      <c r="AA1854" s="3" t="s">
        <v>0</v>
      </c>
      <c r="AB1854" s="3">
        <v>0</v>
      </c>
      <c r="AC1854" s="3">
        <v>0</v>
      </c>
      <c r="AD1854" s="3" t="s">
        <v>0</v>
      </c>
      <c r="AE1854" s="3">
        <v>0</v>
      </c>
      <c r="AF1854" s="4">
        <v>0</v>
      </c>
      <c r="AG1854" s="4" t="s">
        <v>0</v>
      </c>
      <c r="AH1854" s="4">
        <v>0</v>
      </c>
      <c r="AI1854" s="4">
        <v>0</v>
      </c>
      <c r="AJ1854" s="4" t="s">
        <v>0</v>
      </c>
      <c r="AK1854" s="4">
        <v>0</v>
      </c>
      <c r="AL1854" s="4">
        <v>0</v>
      </c>
      <c r="AM1854" s="4" t="s">
        <v>1</v>
      </c>
      <c r="AN1854" s="4" t="s">
        <v>1</v>
      </c>
      <c r="AO1854" s="4" t="s">
        <v>1</v>
      </c>
      <c r="AP1854" s="4" t="s">
        <v>1</v>
      </c>
      <c r="AQ1854" s="4">
        <v>0</v>
      </c>
    </row>
    <row r="1855" spans="1:43" x14ac:dyDescent="0.25">
      <c r="A1855" s="2" t="s">
        <v>1270</v>
      </c>
      <c r="B1855" s="47">
        <v>44404</v>
      </c>
      <c r="C1855" s="2" t="s">
        <v>27</v>
      </c>
      <c r="D1855" s="2" t="s">
        <v>33</v>
      </c>
      <c r="E1855" s="2" t="s">
        <v>32</v>
      </c>
      <c r="F1855" s="2" t="s">
        <v>4430</v>
      </c>
      <c r="G1855" s="2" t="s">
        <v>3</v>
      </c>
      <c r="H1855" s="2" t="s">
        <v>4685</v>
      </c>
      <c r="I1855" s="1" t="s">
        <v>1</v>
      </c>
      <c r="J1855" s="1" t="s">
        <v>1</v>
      </c>
      <c r="K1855" s="1" t="s">
        <v>1</v>
      </c>
      <c r="L1855" s="1" t="s">
        <v>1</v>
      </c>
      <c r="M1855" s="1">
        <v>0</v>
      </c>
      <c r="N1855" s="2" t="s">
        <v>1</v>
      </c>
      <c r="O1855" s="2" t="s">
        <v>916</v>
      </c>
      <c r="P1855" s="2" t="s">
        <v>917</v>
      </c>
      <c r="Q1855" s="1">
        <v>335018300.65000004</v>
      </c>
      <c r="R1855" s="1">
        <v>0</v>
      </c>
      <c r="S1855" s="1">
        <v>296271191.85000002</v>
      </c>
      <c r="T1855" s="1">
        <v>33402680</v>
      </c>
      <c r="U1855" s="2" t="s">
        <v>9</v>
      </c>
      <c r="V1855" s="1">
        <v>5344428.8</v>
      </c>
      <c r="W1855" s="1">
        <v>0</v>
      </c>
      <c r="X1855" s="2" t="s">
        <v>0</v>
      </c>
      <c r="Y1855" s="1">
        <v>0</v>
      </c>
      <c r="Z1855" s="3">
        <v>0</v>
      </c>
      <c r="AA1855" s="3" t="s">
        <v>0</v>
      </c>
      <c r="AB1855" s="3">
        <v>0</v>
      </c>
      <c r="AC1855" s="3">
        <v>0</v>
      </c>
      <c r="AD1855" s="3" t="s">
        <v>0</v>
      </c>
      <c r="AE1855" s="3">
        <v>0</v>
      </c>
      <c r="AF1855" s="4">
        <v>0</v>
      </c>
      <c r="AG1855" s="4" t="s">
        <v>0</v>
      </c>
      <c r="AH1855" s="4">
        <v>0</v>
      </c>
      <c r="AI1855" s="4">
        <v>0</v>
      </c>
      <c r="AJ1855" s="4" t="s">
        <v>0</v>
      </c>
      <c r="AK1855" s="4">
        <v>0</v>
      </c>
      <c r="AL1855" s="4">
        <v>0</v>
      </c>
      <c r="AM1855" s="4" t="s">
        <v>1</v>
      </c>
      <c r="AN1855" s="4" t="s">
        <v>1</v>
      </c>
      <c r="AO1855" s="4" t="s">
        <v>1</v>
      </c>
      <c r="AP1855" s="4" t="s">
        <v>1</v>
      </c>
      <c r="AQ1855" s="4">
        <v>0</v>
      </c>
    </row>
    <row r="1856" spans="1:43" x14ac:dyDescent="0.25">
      <c r="A1856" s="2" t="s">
        <v>1271</v>
      </c>
      <c r="B1856" s="47">
        <v>44404</v>
      </c>
      <c r="C1856" s="2" t="s">
        <v>27</v>
      </c>
      <c r="D1856" s="2" t="s">
        <v>33</v>
      </c>
      <c r="E1856" s="2" t="s">
        <v>32</v>
      </c>
      <c r="F1856" s="2" t="s">
        <v>4436</v>
      </c>
      <c r="G1856" s="2" t="s">
        <v>3</v>
      </c>
      <c r="H1856" s="2" t="s">
        <v>4686</v>
      </c>
      <c r="I1856" s="1" t="s">
        <v>1</v>
      </c>
      <c r="J1856" s="1" t="s">
        <v>1</v>
      </c>
      <c r="K1856" s="1" t="s">
        <v>1</v>
      </c>
      <c r="L1856" s="1" t="s">
        <v>1</v>
      </c>
      <c r="M1856" s="1">
        <v>0</v>
      </c>
      <c r="N1856" s="2" t="s">
        <v>1</v>
      </c>
      <c r="O1856" s="2" t="s">
        <v>2</v>
      </c>
      <c r="P1856" s="2" t="s">
        <v>1</v>
      </c>
      <c r="Q1856" s="1">
        <v>1126069738.4399998</v>
      </c>
      <c r="R1856" s="1">
        <v>0</v>
      </c>
      <c r="S1856" s="1">
        <v>822062714.07999992</v>
      </c>
      <c r="T1856" s="1">
        <v>0</v>
      </c>
      <c r="U1856" s="2" t="s">
        <v>0</v>
      </c>
      <c r="V1856" s="1">
        <v>0</v>
      </c>
      <c r="W1856" s="1">
        <v>262075021</v>
      </c>
      <c r="X1856" s="2" t="s">
        <v>9</v>
      </c>
      <c r="Y1856" s="1">
        <v>41932003.359999999</v>
      </c>
      <c r="Z1856" s="3">
        <v>0</v>
      </c>
      <c r="AA1856" s="3" t="s">
        <v>0</v>
      </c>
      <c r="AB1856" s="3">
        <v>0</v>
      </c>
      <c r="AC1856" s="3">
        <v>0</v>
      </c>
      <c r="AD1856" s="3" t="s">
        <v>0</v>
      </c>
      <c r="AE1856" s="3">
        <v>0</v>
      </c>
      <c r="AF1856" s="4">
        <v>0</v>
      </c>
      <c r="AG1856" s="4" t="s">
        <v>0</v>
      </c>
      <c r="AH1856" s="4">
        <v>0</v>
      </c>
      <c r="AI1856" s="4">
        <v>0</v>
      </c>
      <c r="AJ1856" s="4" t="s">
        <v>0</v>
      </c>
      <c r="AK1856" s="4">
        <v>0</v>
      </c>
      <c r="AL1856" s="4">
        <v>0</v>
      </c>
      <c r="AM1856" s="4" t="s">
        <v>1</v>
      </c>
      <c r="AN1856" s="4" t="s">
        <v>1</v>
      </c>
      <c r="AO1856" s="4" t="s">
        <v>1</v>
      </c>
      <c r="AP1856" s="4" t="s">
        <v>1</v>
      </c>
      <c r="AQ1856" s="4">
        <v>0</v>
      </c>
    </row>
    <row r="1857" spans="1:43" x14ac:dyDescent="0.25">
      <c r="A1857" s="2" t="s">
        <v>1272</v>
      </c>
      <c r="B1857" s="47">
        <v>44404</v>
      </c>
      <c r="C1857" s="2" t="s">
        <v>27</v>
      </c>
      <c r="D1857" s="2" t="s">
        <v>33</v>
      </c>
      <c r="E1857" s="2" t="s">
        <v>32</v>
      </c>
      <c r="F1857" s="2" t="s">
        <v>4436</v>
      </c>
      <c r="G1857" s="2" t="s">
        <v>3</v>
      </c>
      <c r="H1857" s="2" t="s">
        <v>4687</v>
      </c>
      <c r="I1857" s="1" t="s">
        <v>1</v>
      </c>
      <c r="J1857" s="1" t="s">
        <v>1</v>
      </c>
      <c r="K1857" s="1" t="s">
        <v>1</v>
      </c>
      <c r="L1857" s="1" t="s">
        <v>1</v>
      </c>
      <c r="M1857" s="1">
        <v>0</v>
      </c>
      <c r="N1857" s="2" t="s">
        <v>1</v>
      </c>
      <c r="O1857" s="2" t="s">
        <v>2</v>
      </c>
      <c r="P1857" s="2" t="s">
        <v>1</v>
      </c>
      <c r="Q1857" s="1">
        <v>355371015.16000003</v>
      </c>
      <c r="R1857" s="1">
        <v>0</v>
      </c>
      <c r="S1857" s="1">
        <v>289148065.15999997</v>
      </c>
      <c r="T1857" s="1">
        <v>0</v>
      </c>
      <c r="U1857" s="2" t="s">
        <v>0</v>
      </c>
      <c r="V1857" s="1">
        <v>0</v>
      </c>
      <c r="W1857" s="1">
        <v>57088750</v>
      </c>
      <c r="X1857" s="2" t="s">
        <v>0</v>
      </c>
      <c r="Y1857" s="1">
        <v>9134200</v>
      </c>
      <c r="Z1857" s="3">
        <v>0</v>
      </c>
      <c r="AA1857" s="3" t="s">
        <v>0</v>
      </c>
      <c r="AB1857" s="3">
        <v>0</v>
      </c>
      <c r="AC1857" s="3">
        <v>0</v>
      </c>
      <c r="AD1857" s="3" t="s">
        <v>0</v>
      </c>
      <c r="AE1857" s="3">
        <v>0</v>
      </c>
      <c r="AF1857" s="4">
        <v>0</v>
      </c>
      <c r="AG1857" s="4" t="s">
        <v>0</v>
      </c>
      <c r="AH1857" s="4">
        <v>0</v>
      </c>
      <c r="AI1857" s="4">
        <v>0</v>
      </c>
      <c r="AJ1857" s="4" t="s">
        <v>0</v>
      </c>
      <c r="AK1857" s="4">
        <v>0</v>
      </c>
      <c r="AL1857" s="4">
        <v>0</v>
      </c>
      <c r="AM1857" s="4" t="s">
        <v>1</v>
      </c>
      <c r="AN1857" s="4" t="s">
        <v>1</v>
      </c>
      <c r="AO1857" s="4" t="s">
        <v>1</v>
      </c>
      <c r="AP1857" s="4" t="s">
        <v>1</v>
      </c>
      <c r="AQ1857" s="4">
        <v>0</v>
      </c>
    </row>
    <row r="1858" spans="1:43" x14ac:dyDescent="0.25">
      <c r="A1858" s="2" t="s">
        <v>1273</v>
      </c>
      <c r="B1858" s="47">
        <v>44404</v>
      </c>
      <c r="C1858" s="2" t="s">
        <v>6</v>
      </c>
      <c r="D1858" s="2" t="s">
        <v>33</v>
      </c>
      <c r="E1858" s="2" t="s">
        <v>204</v>
      </c>
      <c r="F1858" s="2" t="s">
        <v>2920</v>
      </c>
      <c r="G1858" s="2" t="s">
        <v>3</v>
      </c>
      <c r="H1858" s="2" t="s">
        <v>4688</v>
      </c>
      <c r="I1858" s="1" t="s">
        <v>1</v>
      </c>
      <c r="J1858" s="1" t="s">
        <v>1</v>
      </c>
      <c r="K1858" s="1" t="s">
        <v>1</v>
      </c>
      <c r="L1858" s="1" t="s">
        <v>1</v>
      </c>
      <c r="M1858" s="1">
        <v>0</v>
      </c>
      <c r="N1858" s="2" t="s">
        <v>1</v>
      </c>
      <c r="O1858" s="2" t="s">
        <v>1081</v>
      </c>
      <c r="P1858" s="2" t="s">
        <v>1082</v>
      </c>
      <c r="Q1858" s="1">
        <v>878280576.85000002</v>
      </c>
      <c r="R1858" s="1">
        <v>0</v>
      </c>
      <c r="S1858" s="1">
        <v>458503625.14999998</v>
      </c>
      <c r="T1858" s="1">
        <v>361876682.5</v>
      </c>
      <c r="U1858" s="2" t="s">
        <v>9</v>
      </c>
      <c r="V1858" s="1">
        <v>57900269.200000003</v>
      </c>
      <c r="W1858" s="1">
        <v>0</v>
      </c>
      <c r="X1858" s="2" t="s">
        <v>0</v>
      </c>
      <c r="Y1858" s="1">
        <v>0</v>
      </c>
      <c r="Z1858" s="3">
        <v>0</v>
      </c>
      <c r="AA1858" s="3" t="s">
        <v>0</v>
      </c>
      <c r="AB1858" s="3">
        <v>0</v>
      </c>
      <c r="AC1858" s="3">
        <v>0</v>
      </c>
      <c r="AD1858" s="3" t="s">
        <v>0</v>
      </c>
      <c r="AE1858" s="3">
        <v>0</v>
      </c>
      <c r="AF1858" s="4">
        <v>0</v>
      </c>
      <c r="AG1858" s="4" t="s">
        <v>0</v>
      </c>
      <c r="AH1858" s="4">
        <v>0</v>
      </c>
      <c r="AI1858" s="4">
        <v>0</v>
      </c>
      <c r="AJ1858" s="4" t="s">
        <v>0</v>
      </c>
      <c r="AK1858" s="4">
        <v>0</v>
      </c>
      <c r="AL1858" s="4">
        <v>0</v>
      </c>
      <c r="AM1858" s="4" t="s">
        <v>1</v>
      </c>
      <c r="AN1858" s="4" t="s">
        <v>1</v>
      </c>
      <c r="AO1858" s="4" t="s">
        <v>1</v>
      </c>
      <c r="AP1858" s="4" t="s">
        <v>1</v>
      </c>
      <c r="AQ1858" s="4">
        <v>0</v>
      </c>
    </row>
    <row r="1859" spans="1:43" x14ac:dyDescent="0.25">
      <c r="A1859" s="2" t="s">
        <v>1274</v>
      </c>
      <c r="B1859" s="47">
        <v>44404</v>
      </c>
      <c r="C1859" s="2" t="s">
        <v>6</v>
      </c>
      <c r="D1859" s="2" t="s">
        <v>33</v>
      </c>
      <c r="E1859" s="2" t="s">
        <v>204</v>
      </c>
      <c r="F1859" s="2" t="s">
        <v>2920</v>
      </c>
      <c r="G1859" s="2" t="s">
        <v>3</v>
      </c>
      <c r="H1859" s="2" t="s">
        <v>4689</v>
      </c>
      <c r="I1859" s="1" t="s">
        <v>1</v>
      </c>
      <c r="J1859" s="1" t="s">
        <v>1</v>
      </c>
      <c r="K1859" s="1" t="s">
        <v>1</v>
      </c>
      <c r="L1859" s="1" t="s">
        <v>1</v>
      </c>
      <c r="M1859" s="1">
        <v>0</v>
      </c>
      <c r="N1859" s="2" t="s">
        <v>1</v>
      </c>
      <c r="O1859" s="2" t="s">
        <v>2</v>
      </c>
      <c r="P1859" s="2" t="s">
        <v>1</v>
      </c>
      <c r="Q1859" s="1">
        <v>1863697040.5139999</v>
      </c>
      <c r="R1859" s="1">
        <v>0</v>
      </c>
      <c r="S1859" s="1">
        <v>1449094809.7799997</v>
      </c>
      <c r="T1859" s="1">
        <v>0</v>
      </c>
      <c r="U1859" s="2" t="s">
        <v>0</v>
      </c>
      <c r="V1859" s="1">
        <v>0</v>
      </c>
      <c r="W1859" s="1">
        <v>357415716.14999998</v>
      </c>
      <c r="X1859" s="2" t="s">
        <v>0</v>
      </c>
      <c r="Y1859" s="1">
        <v>57186514.583999991</v>
      </c>
      <c r="Z1859" s="3">
        <v>0</v>
      </c>
      <c r="AA1859" s="3" t="s">
        <v>0</v>
      </c>
      <c r="AB1859" s="3">
        <v>0</v>
      </c>
      <c r="AC1859" s="3">
        <v>0</v>
      </c>
      <c r="AD1859" s="3" t="s">
        <v>0</v>
      </c>
      <c r="AE1859" s="3">
        <v>0</v>
      </c>
      <c r="AF1859" s="4">
        <v>0</v>
      </c>
      <c r="AG1859" s="4" t="s">
        <v>0</v>
      </c>
      <c r="AH1859" s="4">
        <v>0</v>
      </c>
      <c r="AI1859" s="4">
        <v>0</v>
      </c>
      <c r="AJ1859" s="4" t="s">
        <v>0</v>
      </c>
      <c r="AK1859" s="4">
        <v>0</v>
      </c>
      <c r="AL1859" s="4">
        <v>0</v>
      </c>
      <c r="AM1859" s="4" t="s">
        <v>1</v>
      </c>
      <c r="AN1859" s="4" t="s">
        <v>1</v>
      </c>
      <c r="AO1859" s="4" t="s">
        <v>1</v>
      </c>
      <c r="AP1859" s="4" t="s">
        <v>1</v>
      </c>
      <c r="AQ1859" s="4">
        <v>0</v>
      </c>
    </row>
    <row r="1860" spans="1:43" x14ac:dyDescent="0.25">
      <c r="A1860" s="2" t="s">
        <v>1275</v>
      </c>
      <c r="B1860" s="46">
        <v>44404</v>
      </c>
      <c r="C1860" s="2" t="s">
        <v>6</v>
      </c>
      <c r="D1860" s="2" t="s">
        <v>33</v>
      </c>
      <c r="E1860" s="2" t="s">
        <v>204</v>
      </c>
      <c r="F1860" s="59" t="s">
        <v>2920</v>
      </c>
      <c r="G1860" s="2" t="s">
        <v>3</v>
      </c>
      <c r="H1860" s="2" t="s">
        <v>4690</v>
      </c>
      <c r="I1860" s="2" t="s">
        <v>1</v>
      </c>
      <c r="J1860" s="1" t="s">
        <v>1</v>
      </c>
      <c r="K1860" s="1" t="s">
        <v>1</v>
      </c>
      <c r="L1860" s="1" t="s">
        <v>1</v>
      </c>
      <c r="M1860" s="1">
        <v>0</v>
      </c>
      <c r="N1860" s="2" t="s">
        <v>1</v>
      </c>
      <c r="O1860" s="2" t="s">
        <v>2</v>
      </c>
      <c r="P1860" s="2" t="s">
        <v>1</v>
      </c>
      <c r="Q1860" s="1">
        <v>2415588660.0419998</v>
      </c>
      <c r="R1860" s="1">
        <v>0</v>
      </c>
      <c r="S1860" s="1">
        <v>1668558643.3499999</v>
      </c>
      <c r="T1860" s="1">
        <v>0</v>
      </c>
      <c r="U1860" s="2" t="s">
        <v>0</v>
      </c>
      <c r="V1860" s="1">
        <v>0</v>
      </c>
      <c r="W1860" s="1">
        <v>643991393.69999993</v>
      </c>
      <c r="X1860" s="2" t="s">
        <v>9</v>
      </c>
      <c r="Y1860" s="1">
        <v>103038622.99200001</v>
      </c>
      <c r="Z1860" s="3">
        <v>0</v>
      </c>
      <c r="AA1860" s="3" t="s">
        <v>0</v>
      </c>
      <c r="AB1860" s="3">
        <v>0</v>
      </c>
      <c r="AC1860" s="3">
        <v>0</v>
      </c>
      <c r="AD1860" s="3" t="s">
        <v>0</v>
      </c>
      <c r="AE1860" s="3">
        <v>0</v>
      </c>
      <c r="AF1860" s="4">
        <v>0</v>
      </c>
      <c r="AG1860" s="4" t="s">
        <v>0</v>
      </c>
      <c r="AH1860" s="4">
        <v>0</v>
      </c>
      <c r="AI1860" s="4">
        <v>0</v>
      </c>
      <c r="AJ1860" s="4" t="s">
        <v>0</v>
      </c>
      <c r="AK1860" s="4">
        <v>0</v>
      </c>
      <c r="AL1860" s="4">
        <v>0</v>
      </c>
      <c r="AM1860" s="4" t="s">
        <v>1</v>
      </c>
      <c r="AN1860" s="4" t="s">
        <v>1</v>
      </c>
      <c r="AO1860" s="4" t="s">
        <v>1</v>
      </c>
      <c r="AP1860" s="4" t="s">
        <v>1</v>
      </c>
      <c r="AQ1860" s="4">
        <v>0</v>
      </c>
    </row>
    <row r="1861" spans="1:43" x14ac:dyDescent="0.25">
      <c r="A1861" s="2" t="s">
        <v>1276</v>
      </c>
      <c r="B1861" s="47">
        <v>44404</v>
      </c>
      <c r="C1861" s="2" t="s">
        <v>27</v>
      </c>
      <c r="D1861" s="2" t="s">
        <v>26</v>
      </c>
      <c r="E1861" s="2" t="s">
        <v>251</v>
      </c>
      <c r="F1861" s="2" t="s">
        <v>3334</v>
      </c>
      <c r="G1861" s="2" t="s">
        <v>3</v>
      </c>
      <c r="H1861" s="2" t="s">
        <v>4691</v>
      </c>
      <c r="I1861" s="1" t="s">
        <v>1</v>
      </c>
      <c r="J1861" s="1" t="s">
        <v>1</v>
      </c>
      <c r="K1861" s="1" t="s">
        <v>1</v>
      </c>
      <c r="L1861" s="1" t="s">
        <v>1</v>
      </c>
      <c r="M1861" s="1">
        <v>0</v>
      </c>
      <c r="N1861" s="2" t="s">
        <v>1</v>
      </c>
      <c r="O1861" s="2" t="s">
        <v>2</v>
      </c>
      <c r="P1861" s="2" t="s">
        <v>1</v>
      </c>
      <c r="Q1861" s="1">
        <v>1689501428.2400005</v>
      </c>
      <c r="R1861" s="1">
        <v>0</v>
      </c>
      <c r="S1861" s="1">
        <v>1266316830.3800004</v>
      </c>
      <c r="T1861" s="1">
        <v>0</v>
      </c>
      <c r="U1861" s="2" t="s">
        <v>0</v>
      </c>
      <c r="V1861" s="1">
        <v>0</v>
      </c>
      <c r="W1861" s="1">
        <v>364814308.5</v>
      </c>
      <c r="X1861" s="2" t="s">
        <v>9</v>
      </c>
      <c r="Y1861" s="1">
        <v>58370289.360000007</v>
      </c>
      <c r="Z1861" s="3">
        <v>0</v>
      </c>
      <c r="AA1861" s="3" t="s">
        <v>0</v>
      </c>
      <c r="AB1861" s="3">
        <v>0</v>
      </c>
      <c r="AC1861" s="3">
        <v>0</v>
      </c>
      <c r="AD1861" s="3" t="s">
        <v>0</v>
      </c>
      <c r="AE1861" s="3">
        <v>0</v>
      </c>
      <c r="AF1861" s="4">
        <v>0</v>
      </c>
      <c r="AG1861" s="4" t="s">
        <v>0</v>
      </c>
      <c r="AH1861" s="4">
        <v>0</v>
      </c>
      <c r="AI1861" s="4">
        <v>0</v>
      </c>
      <c r="AJ1861" s="4" t="s">
        <v>0</v>
      </c>
      <c r="AK1861" s="4">
        <v>0</v>
      </c>
      <c r="AL1861" s="4">
        <v>0</v>
      </c>
      <c r="AM1861" s="4" t="s">
        <v>1</v>
      </c>
      <c r="AN1861" s="4" t="s">
        <v>1</v>
      </c>
      <c r="AO1861" s="4" t="s">
        <v>1</v>
      </c>
      <c r="AP1861" s="4" t="s">
        <v>1</v>
      </c>
      <c r="AQ1861" s="4">
        <v>0</v>
      </c>
    </row>
    <row r="1862" spans="1:43" x14ac:dyDescent="0.25">
      <c r="A1862" s="2" t="s">
        <v>1278</v>
      </c>
      <c r="B1862" s="47">
        <v>44404</v>
      </c>
      <c r="C1862" s="2" t="s">
        <v>6</v>
      </c>
      <c r="D1862" s="2" t="s">
        <v>26</v>
      </c>
      <c r="E1862" s="2" t="s">
        <v>198</v>
      </c>
      <c r="F1862" s="2" t="s">
        <v>4692</v>
      </c>
      <c r="G1862" s="2" t="s">
        <v>3</v>
      </c>
      <c r="H1862" s="2" t="s">
        <v>4693</v>
      </c>
      <c r="I1862" s="1" t="s">
        <v>1</v>
      </c>
      <c r="J1862" s="1" t="s">
        <v>1</v>
      </c>
      <c r="K1862" s="1" t="s">
        <v>1</v>
      </c>
      <c r="L1862" s="1" t="s">
        <v>1</v>
      </c>
      <c r="M1862" s="1">
        <v>0</v>
      </c>
      <c r="N1862" s="2" t="s">
        <v>1</v>
      </c>
      <c r="O1862" s="2" t="s">
        <v>1218</v>
      </c>
      <c r="P1862" s="2" t="s">
        <v>3243</v>
      </c>
      <c r="Q1862" s="1">
        <v>167600000</v>
      </c>
      <c r="R1862" s="1">
        <v>0</v>
      </c>
      <c r="S1862" s="1">
        <v>167600000</v>
      </c>
      <c r="T1862" s="1">
        <v>0</v>
      </c>
      <c r="U1862" s="2" t="s">
        <v>0</v>
      </c>
      <c r="V1862" s="1">
        <v>0</v>
      </c>
      <c r="W1862" s="1">
        <v>0</v>
      </c>
      <c r="X1862" s="2" t="s">
        <v>0</v>
      </c>
      <c r="Y1862" s="1">
        <v>0</v>
      </c>
      <c r="Z1862" s="3">
        <v>0</v>
      </c>
      <c r="AA1862" s="3" t="s">
        <v>0</v>
      </c>
      <c r="AB1862" s="3">
        <v>0</v>
      </c>
      <c r="AC1862" s="3">
        <v>0</v>
      </c>
      <c r="AD1862" s="3" t="s">
        <v>0</v>
      </c>
      <c r="AE1862" s="3">
        <v>0</v>
      </c>
      <c r="AF1862" s="4">
        <v>0</v>
      </c>
      <c r="AG1862" s="4" t="s">
        <v>0</v>
      </c>
      <c r="AH1862" s="4">
        <v>0</v>
      </c>
      <c r="AI1862" s="4">
        <v>0</v>
      </c>
      <c r="AJ1862" s="4" t="s">
        <v>0</v>
      </c>
      <c r="AK1862" s="4">
        <v>0</v>
      </c>
      <c r="AL1862" s="4">
        <v>0</v>
      </c>
      <c r="AM1862" s="4" t="s">
        <v>1</v>
      </c>
      <c r="AN1862" s="4" t="s">
        <v>1</v>
      </c>
      <c r="AO1862" s="4" t="s">
        <v>1</v>
      </c>
      <c r="AP1862" s="4" t="s">
        <v>1</v>
      </c>
      <c r="AQ1862" s="4">
        <v>0</v>
      </c>
    </row>
    <row r="1863" spans="1:43" x14ac:dyDescent="0.25">
      <c r="A1863" s="2" t="s">
        <v>1279</v>
      </c>
      <c r="B1863" s="47">
        <v>44404</v>
      </c>
      <c r="C1863" s="2" t="s">
        <v>6</v>
      </c>
      <c r="D1863" s="2" t="s">
        <v>26</v>
      </c>
      <c r="E1863" s="2" t="s">
        <v>198</v>
      </c>
      <c r="F1863" s="2" t="s">
        <v>4692</v>
      </c>
      <c r="G1863" s="2" t="s">
        <v>3</v>
      </c>
      <c r="H1863" s="2" t="s">
        <v>4694</v>
      </c>
      <c r="I1863" s="1" t="s">
        <v>1</v>
      </c>
      <c r="J1863" s="1" t="s">
        <v>1</v>
      </c>
      <c r="K1863" s="1" t="s">
        <v>1</v>
      </c>
      <c r="L1863" s="1" t="s">
        <v>1</v>
      </c>
      <c r="M1863" s="1">
        <v>0</v>
      </c>
      <c r="N1863" s="2" t="s">
        <v>1</v>
      </c>
      <c r="O1863" s="2" t="s">
        <v>2</v>
      </c>
      <c r="P1863" s="2" t="s">
        <v>1</v>
      </c>
      <c r="Q1863" s="1">
        <v>1402911178.2580001</v>
      </c>
      <c r="R1863" s="1">
        <v>0</v>
      </c>
      <c r="S1863" s="1">
        <v>1004300196.9500003</v>
      </c>
      <c r="T1863" s="1">
        <v>0</v>
      </c>
      <c r="U1863" s="2" t="s">
        <v>0</v>
      </c>
      <c r="V1863" s="1">
        <v>0</v>
      </c>
      <c r="W1863" s="1">
        <v>343630156.29999995</v>
      </c>
      <c r="X1863" s="2" t="s">
        <v>0</v>
      </c>
      <c r="Y1863" s="1">
        <v>54980825.008000001</v>
      </c>
      <c r="Z1863" s="3">
        <v>0</v>
      </c>
      <c r="AA1863" s="3" t="s">
        <v>0</v>
      </c>
      <c r="AB1863" s="3">
        <v>0</v>
      </c>
      <c r="AC1863" s="3">
        <v>0</v>
      </c>
      <c r="AD1863" s="3" t="s">
        <v>0</v>
      </c>
      <c r="AE1863" s="3">
        <v>0</v>
      </c>
      <c r="AF1863" s="4">
        <v>0</v>
      </c>
      <c r="AG1863" s="4" t="s">
        <v>0</v>
      </c>
      <c r="AH1863" s="4">
        <v>0</v>
      </c>
      <c r="AI1863" s="4">
        <v>0</v>
      </c>
      <c r="AJ1863" s="4" t="s">
        <v>0</v>
      </c>
      <c r="AK1863" s="4">
        <v>0</v>
      </c>
      <c r="AL1863" s="4">
        <v>0</v>
      </c>
      <c r="AM1863" s="4" t="s">
        <v>1</v>
      </c>
      <c r="AN1863" s="4" t="s">
        <v>1</v>
      </c>
      <c r="AO1863" s="4" t="s">
        <v>1</v>
      </c>
      <c r="AP1863" s="4" t="s">
        <v>1</v>
      </c>
      <c r="AQ1863" s="4">
        <v>0</v>
      </c>
    </row>
    <row r="1864" spans="1:43" x14ac:dyDescent="0.25">
      <c r="A1864" s="2" t="s">
        <v>1281</v>
      </c>
      <c r="B1864" s="47">
        <v>44404</v>
      </c>
      <c r="C1864" s="2" t="s">
        <v>6</v>
      </c>
      <c r="D1864" s="2" t="s">
        <v>26</v>
      </c>
      <c r="E1864" s="2" t="s">
        <v>198</v>
      </c>
      <c r="F1864" s="2" t="s">
        <v>4692</v>
      </c>
      <c r="G1864" s="2" t="s">
        <v>3</v>
      </c>
      <c r="H1864" s="2" t="s">
        <v>4695</v>
      </c>
      <c r="I1864" s="1" t="s">
        <v>1</v>
      </c>
      <c r="J1864" s="1" t="s">
        <v>1</v>
      </c>
      <c r="K1864" s="1" t="s">
        <v>1</v>
      </c>
      <c r="L1864" s="1" t="s">
        <v>1</v>
      </c>
      <c r="M1864" s="1">
        <v>0</v>
      </c>
      <c r="N1864" s="2" t="s">
        <v>1</v>
      </c>
      <c r="O1864" s="2" t="s">
        <v>2</v>
      </c>
      <c r="P1864" s="2" t="s">
        <v>1</v>
      </c>
      <c r="Q1864" s="1">
        <v>2619394424.1620007</v>
      </c>
      <c r="R1864" s="1">
        <v>0</v>
      </c>
      <c r="S1864" s="1">
        <v>2127429124.4999998</v>
      </c>
      <c r="T1864" s="1">
        <v>0</v>
      </c>
      <c r="U1864" s="2" t="s">
        <v>0</v>
      </c>
      <c r="V1864" s="1">
        <v>0</v>
      </c>
      <c r="W1864" s="1">
        <v>424108016.95000005</v>
      </c>
      <c r="X1864" s="2" t="s">
        <v>9</v>
      </c>
      <c r="Y1864" s="1">
        <v>67857282.711999997</v>
      </c>
      <c r="Z1864" s="3">
        <v>0</v>
      </c>
      <c r="AA1864" s="3" t="s">
        <v>0</v>
      </c>
      <c r="AB1864" s="3">
        <v>0</v>
      </c>
      <c r="AC1864" s="3">
        <v>0</v>
      </c>
      <c r="AD1864" s="3" t="s">
        <v>0</v>
      </c>
      <c r="AE1864" s="3">
        <v>0</v>
      </c>
      <c r="AF1864" s="4">
        <v>0</v>
      </c>
      <c r="AG1864" s="4" t="s">
        <v>0</v>
      </c>
      <c r="AH1864" s="4">
        <v>0</v>
      </c>
      <c r="AI1864" s="4">
        <v>0</v>
      </c>
      <c r="AJ1864" s="4" t="s">
        <v>0</v>
      </c>
      <c r="AK1864" s="4">
        <v>0</v>
      </c>
      <c r="AL1864" s="4">
        <v>0</v>
      </c>
      <c r="AM1864" s="4" t="s">
        <v>1</v>
      </c>
      <c r="AN1864" s="4" t="s">
        <v>1</v>
      </c>
      <c r="AO1864" s="4" t="s">
        <v>1</v>
      </c>
      <c r="AP1864" s="4" t="s">
        <v>1</v>
      </c>
      <c r="AQ1864" s="4">
        <v>0</v>
      </c>
    </row>
    <row r="1865" spans="1:43" x14ac:dyDescent="0.25">
      <c r="A1865" s="2" t="s">
        <v>1283</v>
      </c>
      <c r="B1865" s="47">
        <v>44404</v>
      </c>
      <c r="C1865" s="2" t="s">
        <v>27</v>
      </c>
      <c r="D1865" s="2" t="s">
        <v>24</v>
      </c>
      <c r="E1865" s="2" t="s">
        <v>356</v>
      </c>
      <c r="F1865" s="2" t="s">
        <v>1167</v>
      </c>
      <c r="G1865" s="2" t="s">
        <v>3</v>
      </c>
      <c r="H1865" s="2" t="s">
        <v>4696</v>
      </c>
      <c r="I1865" s="1" t="s">
        <v>1</v>
      </c>
      <c r="J1865" s="1" t="s">
        <v>1</v>
      </c>
      <c r="K1865" s="1" t="s">
        <v>1</v>
      </c>
      <c r="L1865" s="1" t="s">
        <v>1</v>
      </c>
      <c r="M1865" s="1">
        <v>0</v>
      </c>
      <c r="N1865" s="2" t="s">
        <v>1</v>
      </c>
      <c r="O1865" s="2" t="s">
        <v>2</v>
      </c>
      <c r="P1865" s="2" t="s">
        <v>1</v>
      </c>
      <c r="Q1865" s="1">
        <v>1590518285.8180001</v>
      </c>
      <c r="R1865" s="1">
        <v>0</v>
      </c>
      <c r="S1865" s="1">
        <v>1157085700.0900002</v>
      </c>
      <c r="T1865" s="1">
        <v>0</v>
      </c>
      <c r="U1865" s="2" t="s">
        <v>0</v>
      </c>
      <c r="V1865" s="1">
        <v>0</v>
      </c>
      <c r="W1865" s="1">
        <v>373648780.80000001</v>
      </c>
      <c r="X1865" s="2" t="s">
        <v>0</v>
      </c>
      <c r="Y1865" s="1">
        <v>59783804.928000011</v>
      </c>
      <c r="Z1865" s="3">
        <v>0</v>
      </c>
      <c r="AA1865" s="3" t="s">
        <v>0</v>
      </c>
      <c r="AB1865" s="3">
        <v>0</v>
      </c>
      <c r="AC1865" s="3">
        <v>0</v>
      </c>
      <c r="AD1865" s="3" t="s">
        <v>0</v>
      </c>
      <c r="AE1865" s="3">
        <v>0</v>
      </c>
      <c r="AF1865" s="4">
        <v>0</v>
      </c>
      <c r="AG1865" s="4" t="s">
        <v>0</v>
      </c>
      <c r="AH1865" s="4">
        <v>0</v>
      </c>
      <c r="AI1865" s="4">
        <v>0</v>
      </c>
      <c r="AJ1865" s="4" t="s">
        <v>0</v>
      </c>
      <c r="AK1865" s="4">
        <v>0</v>
      </c>
      <c r="AL1865" s="4">
        <v>0</v>
      </c>
      <c r="AM1865" s="4" t="s">
        <v>1</v>
      </c>
      <c r="AN1865" s="4" t="s">
        <v>1</v>
      </c>
      <c r="AO1865" s="4" t="s">
        <v>1</v>
      </c>
      <c r="AP1865" s="4" t="s">
        <v>1</v>
      </c>
      <c r="AQ1865" s="4">
        <v>0</v>
      </c>
    </row>
    <row r="1866" spans="1:43" x14ac:dyDescent="0.25">
      <c r="A1866" s="2" t="s">
        <v>1284</v>
      </c>
      <c r="B1866" s="47">
        <v>44404</v>
      </c>
      <c r="C1866" s="2" t="s">
        <v>6</v>
      </c>
      <c r="D1866" s="2" t="s">
        <v>24</v>
      </c>
      <c r="E1866" s="2" t="s">
        <v>194</v>
      </c>
      <c r="F1866" s="2" t="s">
        <v>1198</v>
      </c>
      <c r="G1866" s="2" t="s">
        <v>3</v>
      </c>
      <c r="H1866" s="2" t="s">
        <v>4697</v>
      </c>
      <c r="I1866" s="1" t="s">
        <v>1</v>
      </c>
      <c r="J1866" s="1" t="s">
        <v>1</v>
      </c>
      <c r="K1866" s="1" t="s">
        <v>1</v>
      </c>
      <c r="L1866" s="1" t="s">
        <v>1</v>
      </c>
      <c r="M1866" s="1">
        <v>0</v>
      </c>
      <c r="N1866" s="2" t="s">
        <v>1</v>
      </c>
      <c r="O1866" s="2" t="s">
        <v>2</v>
      </c>
      <c r="P1866" s="2" t="s">
        <v>1</v>
      </c>
      <c r="Q1866" s="1">
        <v>4284000156.6279998</v>
      </c>
      <c r="R1866" s="1">
        <v>0</v>
      </c>
      <c r="S1866" s="1">
        <v>3216198760.0799994</v>
      </c>
      <c r="T1866" s="1">
        <v>0</v>
      </c>
      <c r="U1866" s="2" t="s">
        <v>0</v>
      </c>
      <c r="V1866" s="1">
        <v>0</v>
      </c>
      <c r="W1866" s="1">
        <v>920518445.30000007</v>
      </c>
      <c r="X1866" s="2" t="s">
        <v>9</v>
      </c>
      <c r="Y1866" s="1">
        <v>147282951.248</v>
      </c>
      <c r="Z1866" s="3">
        <v>0</v>
      </c>
      <c r="AA1866" s="3" t="s">
        <v>0</v>
      </c>
      <c r="AB1866" s="3">
        <v>0</v>
      </c>
      <c r="AC1866" s="3">
        <v>0</v>
      </c>
      <c r="AD1866" s="3" t="s">
        <v>0</v>
      </c>
      <c r="AE1866" s="3">
        <v>0</v>
      </c>
      <c r="AF1866" s="4">
        <v>0</v>
      </c>
      <c r="AG1866" s="4" t="s">
        <v>0</v>
      </c>
      <c r="AH1866" s="4">
        <v>0</v>
      </c>
      <c r="AI1866" s="4">
        <v>0</v>
      </c>
      <c r="AJ1866" s="4" t="s">
        <v>0</v>
      </c>
      <c r="AK1866" s="4">
        <v>0</v>
      </c>
      <c r="AL1866" s="4">
        <v>0</v>
      </c>
      <c r="AM1866" s="4" t="s">
        <v>1</v>
      </c>
      <c r="AN1866" s="4" t="s">
        <v>1</v>
      </c>
      <c r="AO1866" s="4" t="s">
        <v>1</v>
      </c>
      <c r="AP1866" s="4" t="s">
        <v>1</v>
      </c>
      <c r="AQ1866" s="4">
        <v>0</v>
      </c>
    </row>
    <row r="1867" spans="1:43" x14ac:dyDescent="0.25">
      <c r="A1867" s="2" t="s">
        <v>1285</v>
      </c>
      <c r="B1867" s="47">
        <v>44404</v>
      </c>
      <c r="C1867" s="2" t="s">
        <v>6</v>
      </c>
      <c r="D1867" s="2" t="s">
        <v>22</v>
      </c>
      <c r="E1867" s="2" t="s">
        <v>192</v>
      </c>
      <c r="F1867" s="2" t="s">
        <v>985</v>
      </c>
      <c r="G1867" s="2" t="s">
        <v>3</v>
      </c>
      <c r="H1867" s="2" t="s">
        <v>4698</v>
      </c>
      <c r="I1867" s="1" t="s">
        <v>1</v>
      </c>
      <c r="J1867" s="1" t="s">
        <v>1</v>
      </c>
      <c r="K1867" s="1" t="s">
        <v>1</v>
      </c>
      <c r="L1867" s="1" t="s">
        <v>1</v>
      </c>
      <c r="M1867" s="1">
        <v>0</v>
      </c>
      <c r="N1867" s="2" t="s">
        <v>1</v>
      </c>
      <c r="O1867" s="2" t="s">
        <v>2</v>
      </c>
      <c r="P1867" s="2" t="s">
        <v>1</v>
      </c>
      <c r="Q1867" s="1">
        <v>1259165572.5179999</v>
      </c>
      <c r="R1867" s="1">
        <v>0</v>
      </c>
      <c r="S1867" s="1">
        <v>1104077771.95</v>
      </c>
      <c r="T1867" s="1">
        <v>0</v>
      </c>
      <c r="U1867" s="2" t="s">
        <v>0</v>
      </c>
      <c r="V1867" s="1">
        <v>0</v>
      </c>
      <c r="W1867" s="1">
        <v>133696379.8</v>
      </c>
      <c r="X1867" s="2" t="s">
        <v>9</v>
      </c>
      <c r="Y1867" s="1">
        <v>21391420.767999999</v>
      </c>
      <c r="Z1867" s="3">
        <v>0</v>
      </c>
      <c r="AA1867" s="3" t="s">
        <v>0</v>
      </c>
      <c r="AB1867" s="3">
        <v>0</v>
      </c>
      <c r="AC1867" s="3">
        <v>0</v>
      </c>
      <c r="AD1867" s="3" t="s">
        <v>0</v>
      </c>
      <c r="AE1867" s="3">
        <v>0</v>
      </c>
      <c r="AF1867" s="4">
        <v>0</v>
      </c>
      <c r="AG1867" s="4" t="s">
        <v>0</v>
      </c>
      <c r="AH1867" s="4">
        <v>0</v>
      </c>
      <c r="AI1867" s="4">
        <v>0</v>
      </c>
      <c r="AJ1867" s="4" t="s">
        <v>0</v>
      </c>
      <c r="AK1867" s="4">
        <v>0</v>
      </c>
      <c r="AL1867" s="4">
        <v>0</v>
      </c>
      <c r="AM1867" s="4" t="s">
        <v>1</v>
      </c>
      <c r="AN1867" s="4" t="s">
        <v>1</v>
      </c>
      <c r="AO1867" s="4" t="s">
        <v>1</v>
      </c>
      <c r="AP1867" s="4" t="s">
        <v>1</v>
      </c>
      <c r="AQ1867" s="4">
        <v>0</v>
      </c>
    </row>
    <row r="1868" spans="1:43" x14ac:dyDescent="0.25">
      <c r="A1868" s="2" t="s">
        <v>1286</v>
      </c>
      <c r="B1868" s="47">
        <v>44404</v>
      </c>
      <c r="C1868" s="2" t="s">
        <v>27</v>
      </c>
      <c r="D1868" s="2" t="s">
        <v>901</v>
      </c>
      <c r="E1868" s="2" t="s">
        <v>905</v>
      </c>
      <c r="F1868" s="2" t="s">
        <v>4699</v>
      </c>
      <c r="G1868" s="2" t="s">
        <v>3</v>
      </c>
      <c r="H1868" s="2" t="s">
        <v>4700</v>
      </c>
      <c r="I1868" s="1" t="s">
        <v>1</v>
      </c>
      <c r="J1868" s="1" t="s">
        <v>1</v>
      </c>
      <c r="K1868" s="1" t="s">
        <v>1</v>
      </c>
      <c r="L1868" s="1" t="s">
        <v>1</v>
      </c>
      <c r="M1868" s="1">
        <v>0</v>
      </c>
      <c r="N1868" s="2" t="s">
        <v>1</v>
      </c>
      <c r="O1868" s="2" t="s">
        <v>2</v>
      </c>
      <c r="P1868" s="2" t="s">
        <v>1</v>
      </c>
      <c r="Q1868" s="1">
        <v>36997364.799999997</v>
      </c>
      <c r="R1868" s="1">
        <v>0</v>
      </c>
      <c r="S1868" s="1">
        <v>0</v>
      </c>
      <c r="T1868" s="1">
        <v>0</v>
      </c>
      <c r="U1868" s="2" t="s">
        <v>0</v>
      </c>
      <c r="V1868" s="1">
        <v>0</v>
      </c>
      <c r="W1868" s="1">
        <v>31894280</v>
      </c>
      <c r="X1868" s="2" t="s">
        <v>9</v>
      </c>
      <c r="Y1868" s="1">
        <v>5103084.8</v>
      </c>
      <c r="Z1868" s="3">
        <v>0</v>
      </c>
      <c r="AA1868" s="3" t="s">
        <v>0</v>
      </c>
      <c r="AB1868" s="3">
        <v>0</v>
      </c>
      <c r="AC1868" s="3">
        <v>0</v>
      </c>
      <c r="AD1868" s="3" t="s">
        <v>0</v>
      </c>
      <c r="AE1868" s="3">
        <v>0</v>
      </c>
      <c r="AF1868" s="4">
        <v>0</v>
      </c>
      <c r="AG1868" s="4" t="s">
        <v>0</v>
      </c>
      <c r="AH1868" s="4">
        <v>0</v>
      </c>
      <c r="AI1868" s="4">
        <v>0</v>
      </c>
      <c r="AJ1868" s="4" t="s">
        <v>0</v>
      </c>
      <c r="AK1868" s="4">
        <v>0</v>
      </c>
      <c r="AL1868" s="4">
        <v>0</v>
      </c>
      <c r="AM1868" s="4" t="s">
        <v>1</v>
      </c>
      <c r="AN1868" s="4" t="s">
        <v>1</v>
      </c>
      <c r="AO1868" s="4" t="s">
        <v>1</v>
      </c>
      <c r="AP1868" s="4" t="s">
        <v>1</v>
      </c>
      <c r="AQ1868" s="4">
        <v>0</v>
      </c>
    </row>
    <row r="1869" spans="1:43" x14ac:dyDescent="0.25">
      <c r="A1869" s="2" t="s">
        <v>1287</v>
      </c>
      <c r="B1869" s="47">
        <v>44404</v>
      </c>
      <c r="C1869" s="2" t="s">
        <v>6</v>
      </c>
      <c r="D1869" s="2" t="s">
        <v>901</v>
      </c>
      <c r="E1869" s="2" t="s">
        <v>902</v>
      </c>
      <c r="F1869" s="2" t="s">
        <v>940</v>
      </c>
      <c r="G1869" s="2" t="s">
        <v>3</v>
      </c>
      <c r="H1869" s="2" t="s">
        <v>4701</v>
      </c>
      <c r="I1869" s="1" t="s">
        <v>1</v>
      </c>
      <c r="J1869" s="1" t="s">
        <v>1</v>
      </c>
      <c r="K1869" s="1" t="s">
        <v>1</v>
      </c>
      <c r="L1869" s="1" t="s">
        <v>1</v>
      </c>
      <c r="M1869" s="1">
        <v>0</v>
      </c>
      <c r="N1869" s="2" t="s">
        <v>1</v>
      </c>
      <c r="O1869" s="2" t="s">
        <v>4702</v>
      </c>
      <c r="P1869" s="2" t="s">
        <v>4703</v>
      </c>
      <c r="Q1869" s="1">
        <v>34309563.600000001</v>
      </c>
      <c r="R1869" s="1">
        <v>0</v>
      </c>
      <c r="S1869" s="1">
        <v>0</v>
      </c>
      <c r="T1869" s="1">
        <v>29577210</v>
      </c>
      <c r="U1869" s="2" t="s">
        <v>9</v>
      </c>
      <c r="V1869" s="1">
        <v>4732353.5999999996</v>
      </c>
      <c r="W1869" s="1">
        <v>0</v>
      </c>
      <c r="X1869" s="2" t="s">
        <v>0</v>
      </c>
      <c r="Y1869" s="1">
        <v>0</v>
      </c>
      <c r="Z1869" s="3">
        <v>0</v>
      </c>
      <c r="AA1869" s="3" t="s">
        <v>0</v>
      </c>
      <c r="AB1869" s="3">
        <v>0</v>
      </c>
      <c r="AC1869" s="3">
        <v>0</v>
      </c>
      <c r="AD1869" s="3" t="s">
        <v>0</v>
      </c>
      <c r="AE1869" s="3">
        <v>0</v>
      </c>
      <c r="AF1869" s="4">
        <v>0</v>
      </c>
      <c r="AG1869" s="4" t="s">
        <v>0</v>
      </c>
      <c r="AH1869" s="4">
        <v>0</v>
      </c>
      <c r="AI1869" s="4">
        <v>0</v>
      </c>
      <c r="AJ1869" s="4" t="s">
        <v>0</v>
      </c>
      <c r="AK1869" s="4">
        <v>0</v>
      </c>
      <c r="AL1869" s="4">
        <v>0</v>
      </c>
      <c r="AM1869" s="4" t="s">
        <v>1</v>
      </c>
      <c r="AN1869" s="4" t="s">
        <v>1</v>
      </c>
      <c r="AO1869" s="4" t="s">
        <v>1</v>
      </c>
      <c r="AP1869" s="4" t="s">
        <v>1</v>
      </c>
      <c r="AQ1869" s="4">
        <v>0</v>
      </c>
    </row>
    <row r="1870" spans="1:43" x14ac:dyDescent="0.25">
      <c r="A1870" s="2" t="s">
        <v>1288</v>
      </c>
      <c r="B1870" s="47">
        <v>44404</v>
      </c>
      <c r="C1870" s="2" t="s">
        <v>6</v>
      </c>
      <c r="D1870" s="2" t="s">
        <v>901</v>
      </c>
      <c r="E1870" s="2" t="s">
        <v>902</v>
      </c>
      <c r="F1870" s="2" t="s">
        <v>940</v>
      </c>
      <c r="G1870" s="2" t="s">
        <v>3</v>
      </c>
      <c r="H1870" s="2" t="s">
        <v>4704</v>
      </c>
      <c r="I1870" s="1" t="s">
        <v>1</v>
      </c>
      <c r="J1870" s="1" t="s">
        <v>1</v>
      </c>
      <c r="K1870" s="1" t="s">
        <v>1</v>
      </c>
      <c r="L1870" s="1" t="s">
        <v>1</v>
      </c>
      <c r="M1870" s="1">
        <v>0</v>
      </c>
      <c r="N1870" s="2" t="s">
        <v>1</v>
      </c>
      <c r="O1870" s="2" t="s">
        <v>2</v>
      </c>
      <c r="P1870" s="2" t="s">
        <v>1</v>
      </c>
      <c r="Q1870" s="1">
        <v>3955859746.3220015</v>
      </c>
      <c r="R1870" s="1">
        <v>0</v>
      </c>
      <c r="S1870" s="1">
        <v>3128462308.9000015</v>
      </c>
      <c r="T1870" s="1">
        <v>0</v>
      </c>
      <c r="U1870" s="2" t="s">
        <v>0</v>
      </c>
      <c r="V1870" s="1">
        <v>0</v>
      </c>
      <c r="W1870" s="1">
        <v>713273652.95000005</v>
      </c>
      <c r="X1870" s="2" t="s">
        <v>0</v>
      </c>
      <c r="Y1870" s="1">
        <v>114123784.47200002</v>
      </c>
      <c r="Z1870" s="3">
        <v>0</v>
      </c>
      <c r="AA1870" s="3" t="s">
        <v>0</v>
      </c>
      <c r="AB1870" s="3">
        <v>0</v>
      </c>
      <c r="AC1870" s="3">
        <v>0</v>
      </c>
      <c r="AD1870" s="3" t="s">
        <v>0</v>
      </c>
      <c r="AE1870" s="3">
        <v>0</v>
      </c>
      <c r="AF1870" s="4">
        <v>0</v>
      </c>
      <c r="AG1870" s="4" t="s">
        <v>0</v>
      </c>
      <c r="AH1870" s="4">
        <v>0</v>
      </c>
      <c r="AI1870" s="4">
        <v>0</v>
      </c>
      <c r="AJ1870" s="4" t="s">
        <v>0</v>
      </c>
      <c r="AK1870" s="4">
        <v>0</v>
      </c>
      <c r="AL1870" s="4">
        <v>0</v>
      </c>
      <c r="AM1870" s="4" t="s">
        <v>1</v>
      </c>
      <c r="AN1870" s="4" t="s">
        <v>1</v>
      </c>
      <c r="AO1870" s="4" t="s">
        <v>1</v>
      </c>
      <c r="AP1870" s="4" t="s">
        <v>1</v>
      </c>
      <c r="AQ1870" s="4">
        <v>0</v>
      </c>
    </row>
    <row r="1871" spans="1:43" x14ac:dyDescent="0.25">
      <c r="A1871" s="2" t="s">
        <v>1289</v>
      </c>
      <c r="B1871" s="47">
        <v>44404</v>
      </c>
      <c r="C1871" s="2" t="s">
        <v>6</v>
      </c>
      <c r="D1871" s="2" t="s">
        <v>901</v>
      </c>
      <c r="E1871" s="2" t="s">
        <v>902</v>
      </c>
      <c r="F1871" s="2" t="s">
        <v>940</v>
      </c>
      <c r="G1871" s="2" t="s">
        <v>3</v>
      </c>
      <c r="H1871" s="2" t="s">
        <v>4705</v>
      </c>
      <c r="I1871" s="1" t="s">
        <v>1</v>
      </c>
      <c r="J1871" s="1" t="s">
        <v>1</v>
      </c>
      <c r="K1871" s="1" t="s">
        <v>1</v>
      </c>
      <c r="L1871" s="1" t="s">
        <v>1</v>
      </c>
      <c r="M1871" s="1">
        <v>0</v>
      </c>
      <c r="N1871" s="2" t="s">
        <v>1</v>
      </c>
      <c r="O1871" s="2" t="s">
        <v>2</v>
      </c>
      <c r="P1871" s="2" t="s">
        <v>1</v>
      </c>
      <c r="Q1871" s="1">
        <v>247974876.05000001</v>
      </c>
      <c r="R1871" s="1">
        <v>0</v>
      </c>
      <c r="S1871" s="1">
        <v>159988026.93000001</v>
      </c>
      <c r="T1871" s="1">
        <v>0</v>
      </c>
      <c r="U1871" s="2" t="s">
        <v>0</v>
      </c>
      <c r="V1871" s="1">
        <v>0</v>
      </c>
      <c r="W1871" s="1">
        <v>75850732</v>
      </c>
      <c r="X1871" s="2" t="s">
        <v>9</v>
      </c>
      <c r="Y1871" s="1">
        <v>12136117.119999999</v>
      </c>
      <c r="Z1871" s="3">
        <v>0</v>
      </c>
      <c r="AA1871" s="3" t="s">
        <v>0</v>
      </c>
      <c r="AB1871" s="3">
        <v>0</v>
      </c>
      <c r="AC1871" s="3">
        <v>0</v>
      </c>
      <c r="AD1871" s="3" t="s">
        <v>0</v>
      </c>
      <c r="AE1871" s="3">
        <v>0</v>
      </c>
      <c r="AF1871" s="4">
        <v>0</v>
      </c>
      <c r="AG1871" s="4" t="s">
        <v>0</v>
      </c>
      <c r="AH1871" s="4">
        <v>0</v>
      </c>
      <c r="AI1871" s="4">
        <v>0</v>
      </c>
      <c r="AJ1871" s="4" t="s">
        <v>0</v>
      </c>
      <c r="AK1871" s="4">
        <v>0</v>
      </c>
      <c r="AL1871" s="4">
        <v>0</v>
      </c>
      <c r="AM1871" s="4" t="s">
        <v>1</v>
      </c>
      <c r="AN1871" s="4" t="s">
        <v>1</v>
      </c>
      <c r="AO1871" s="4" t="s">
        <v>1</v>
      </c>
      <c r="AP1871" s="4" t="s">
        <v>1</v>
      </c>
      <c r="AQ1871" s="4">
        <v>0</v>
      </c>
    </row>
    <row r="1872" spans="1:43" x14ac:dyDescent="0.25">
      <c r="A1872" s="2" t="s">
        <v>1290</v>
      </c>
      <c r="B1872" s="47">
        <v>44404</v>
      </c>
      <c r="C1872" s="2" t="s">
        <v>6</v>
      </c>
      <c r="D1872" s="2" t="s">
        <v>19</v>
      </c>
      <c r="E1872" s="2" t="s">
        <v>185</v>
      </c>
      <c r="F1872" s="2" t="s">
        <v>1219</v>
      </c>
      <c r="G1872" s="2" t="s">
        <v>3</v>
      </c>
      <c r="H1872" s="2" t="s">
        <v>4706</v>
      </c>
      <c r="I1872" s="1" t="s">
        <v>1</v>
      </c>
      <c r="J1872" s="1" t="s">
        <v>1</v>
      </c>
      <c r="K1872" s="1" t="s">
        <v>1</v>
      </c>
      <c r="L1872" s="1" t="s">
        <v>1</v>
      </c>
      <c r="M1872" s="1">
        <v>0</v>
      </c>
      <c r="N1872" s="2" t="s">
        <v>1</v>
      </c>
      <c r="O1872" s="2" t="s">
        <v>394</v>
      </c>
      <c r="P1872" s="2" t="s">
        <v>409</v>
      </c>
      <c r="Q1872" s="1">
        <v>73657078.449999988</v>
      </c>
      <c r="R1872" s="1">
        <v>0</v>
      </c>
      <c r="S1872" s="1">
        <v>73467522.849999994</v>
      </c>
      <c r="T1872" s="1">
        <v>163410</v>
      </c>
      <c r="U1872" s="2" t="s">
        <v>9</v>
      </c>
      <c r="V1872" s="1">
        <v>26145.599999999999</v>
      </c>
      <c r="W1872" s="1">
        <v>0</v>
      </c>
      <c r="X1872" s="2" t="s">
        <v>0</v>
      </c>
      <c r="Y1872" s="1">
        <v>0</v>
      </c>
      <c r="Z1872" s="3">
        <v>0</v>
      </c>
      <c r="AA1872" s="3" t="s">
        <v>0</v>
      </c>
      <c r="AB1872" s="3">
        <v>0</v>
      </c>
      <c r="AC1872" s="3">
        <v>0</v>
      </c>
      <c r="AD1872" s="3" t="s">
        <v>0</v>
      </c>
      <c r="AE1872" s="3">
        <v>0</v>
      </c>
      <c r="AF1872" s="4">
        <v>0</v>
      </c>
      <c r="AG1872" s="4" t="s">
        <v>0</v>
      </c>
      <c r="AH1872" s="4">
        <v>0</v>
      </c>
      <c r="AI1872" s="4">
        <v>0</v>
      </c>
      <c r="AJ1872" s="4" t="s">
        <v>0</v>
      </c>
      <c r="AK1872" s="4">
        <v>0</v>
      </c>
      <c r="AL1872" s="4">
        <v>0</v>
      </c>
      <c r="AM1872" s="4" t="s">
        <v>1</v>
      </c>
      <c r="AN1872" s="4" t="s">
        <v>1</v>
      </c>
      <c r="AO1872" s="4" t="s">
        <v>1</v>
      </c>
      <c r="AP1872" s="4" t="s">
        <v>1</v>
      </c>
      <c r="AQ1872" s="4">
        <v>0</v>
      </c>
    </row>
    <row r="1873" spans="1:43" x14ac:dyDescent="0.25">
      <c r="A1873" s="2" t="s">
        <v>1292</v>
      </c>
      <c r="B1873" s="47">
        <v>44404</v>
      </c>
      <c r="C1873" s="2" t="s">
        <v>6</v>
      </c>
      <c r="D1873" s="2" t="s">
        <v>19</v>
      </c>
      <c r="E1873" s="2" t="s">
        <v>185</v>
      </c>
      <c r="F1873" s="2" t="s">
        <v>1219</v>
      </c>
      <c r="G1873" s="2" t="s">
        <v>3</v>
      </c>
      <c r="H1873" s="2" t="s">
        <v>4707</v>
      </c>
      <c r="I1873" s="1" t="s">
        <v>1</v>
      </c>
      <c r="J1873" s="1" t="s">
        <v>1</v>
      </c>
      <c r="K1873" s="1" t="s">
        <v>1</v>
      </c>
      <c r="L1873" s="1" t="s">
        <v>1</v>
      </c>
      <c r="M1873" s="1">
        <v>0</v>
      </c>
      <c r="N1873" s="2" t="s">
        <v>1</v>
      </c>
      <c r="O1873" s="2" t="s">
        <v>4708</v>
      </c>
      <c r="P1873" s="2" t="s">
        <v>4709</v>
      </c>
      <c r="Q1873" s="1">
        <v>751900000</v>
      </c>
      <c r="R1873" s="1">
        <v>0</v>
      </c>
      <c r="S1873" s="1">
        <v>751900000</v>
      </c>
      <c r="T1873" s="1">
        <v>0</v>
      </c>
      <c r="U1873" s="2" t="s">
        <v>0</v>
      </c>
      <c r="V1873" s="1">
        <v>0</v>
      </c>
      <c r="W1873" s="1">
        <v>0</v>
      </c>
      <c r="X1873" s="2" t="s">
        <v>0</v>
      </c>
      <c r="Y1873" s="1">
        <v>0</v>
      </c>
      <c r="Z1873" s="3">
        <v>0</v>
      </c>
      <c r="AA1873" s="3" t="s">
        <v>0</v>
      </c>
      <c r="AB1873" s="3">
        <v>0</v>
      </c>
      <c r="AC1873" s="3">
        <v>0</v>
      </c>
      <c r="AD1873" s="3" t="s">
        <v>0</v>
      </c>
      <c r="AE1873" s="3">
        <v>0</v>
      </c>
      <c r="AF1873" s="4">
        <v>0</v>
      </c>
      <c r="AG1873" s="4" t="s">
        <v>0</v>
      </c>
      <c r="AH1873" s="4">
        <v>0</v>
      </c>
      <c r="AI1873" s="4">
        <v>0</v>
      </c>
      <c r="AJ1873" s="4" t="s">
        <v>0</v>
      </c>
      <c r="AK1873" s="4">
        <v>0</v>
      </c>
      <c r="AL1873" s="4">
        <v>0</v>
      </c>
      <c r="AM1873" s="4" t="s">
        <v>1</v>
      </c>
      <c r="AN1873" s="4" t="s">
        <v>1</v>
      </c>
      <c r="AO1873" s="4" t="s">
        <v>1</v>
      </c>
      <c r="AP1873" s="4" t="s">
        <v>1</v>
      </c>
      <c r="AQ1873" s="4">
        <v>0</v>
      </c>
    </row>
    <row r="1874" spans="1:43" x14ac:dyDescent="0.25">
      <c r="A1874" s="2" t="s">
        <v>1294</v>
      </c>
      <c r="B1874" s="47">
        <v>44404</v>
      </c>
      <c r="C1874" s="2" t="s">
        <v>6</v>
      </c>
      <c r="D1874" s="2" t="s">
        <v>19</v>
      </c>
      <c r="E1874" s="2" t="s">
        <v>185</v>
      </c>
      <c r="F1874" s="2" t="s">
        <v>1219</v>
      </c>
      <c r="G1874" s="2" t="s">
        <v>3</v>
      </c>
      <c r="H1874" s="2" t="s">
        <v>4710</v>
      </c>
      <c r="I1874" s="1" t="s">
        <v>1</v>
      </c>
      <c r="J1874" s="1" t="s">
        <v>1</v>
      </c>
      <c r="K1874" s="1" t="s">
        <v>1</v>
      </c>
      <c r="L1874" s="1" t="s">
        <v>1</v>
      </c>
      <c r="M1874" s="1">
        <v>0</v>
      </c>
      <c r="N1874" s="2" t="s">
        <v>1</v>
      </c>
      <c r="O1874" s="2" t="s">
        <v>2</v>
      </c>
      <c r="P1874" s="2" t="s">
        <v>1</v>
      </c>
      <c r="Q1874" s="1">
        <v>753848969.31399989</v>
      </c>
      <c r="R1874" s="1">
        <v>0</v>
      </c>
      <c r="S1874" s="1">
        <v>655707454.5</v>
      </c>
      <c r="T1874" s="1">
        <v>0</v>
      </c>
      <c r="U1874" s="2" t="s">
        <v>0</v>
      </c>
      <c r="V1874" s="1">
        <v>0</v>
      </c>
      <c r="W1874" s="1">
        <v>84604754.150000006</v>
      </c>
      <c r="X1874" s="2" t="s">
        <v>0</v>
      </c>
      <c r="Y1874" s="1">
        <v>13536760.663999999</v>
      </c>
      <c r="Z1874" s="3">
        <v>0</v>
      </c>
      <c r="AA1874" s="3" t="s">
        <v>0</v>
      </c>
      <c r="AB1874" s="3">
        <v>0</v>
      </c>
      <c r="AC1874" s="3">
        <v>0</v>
      </c>
      <c r="AD1874" s="3" t="s">
        <v>0</v>
      </c>
      <c r="AE1874" s="3">
        <v>0</v>
      </c>
      <c r="AF1874" s="4">
        <v>0</v>
      </c>
      <c r="AG1874" s="4" t="s">
        <v>0</v>
      </c>
      <c r="AH1874" s="4">
        <v>0</v>
      </c>
      <c r="AI1874" s="4">
        <v>0</v>
      </c>
      <c r="AJ1874" s="4" t="s">
        <v>0</v>
      </c>
      <c r="AK1874" s="4">
        <v>0</v>
      </c>
      <c r="AL1874" s="4">
        <v>0</v>
      </c>
      <c r="AM1874" s="4" t="s">
        <v>1</v>
      </c>
      <c r="AN1874" s="4" t="s">
        <v>1</v>
      </c>
      <c r="AO1874" s="4" t="s">
        <v>1</v>
      </c>
      <c r="AP1874" s="4" t="s">
        <v>1</v>
      </c>
      <c r="AQ1874" s="4">
        <v>0</v>
      </c>
    </row>
    <row r="1875" spans="1:43" x14ac:dyDescent="0.25">
      <c r="A1875" s="2" t="s">
        <v>1295</v>
      </c>
      <c r="B1875" s="47">
        <v>44404</v>
      </c>
      <c r="C1875" s="2" t="s">
        <v>6</v>
      </c>
      <c r="D1875" s="2" t="s">
        <v>19</v>
      </c>
      <c r="E1875" s="2" t="s">
        <v>185</v>
      </c>
      <c r="F1875" s="2" t="s">
        <v>1219</v>
      </c>
      <c r="G1875" s="2" t="s">
        <v>3</v>
      </c>
      <c r="H1875" s="2" t="s">
        <v>4711</v>
      </c>
      <c r="I1875" s="1" t="s">
        <v>1</v>
      </c>
      <c r="J1875" s="1" t="s">
        <v>1</v>
      </c>
      <c r="K1875" s="1" t="s">
        <v>1</v>
      </c>
      <c r="L1875" s="1" t="s">
        <v>1</v>
      </c>
      <c r="M1875" s="1">
        <v>0</v>
      </c>
      <c r="N1875" s="2" t="s">
        <v>1</v>
      </c>
      <c r="O1875" s="2" t="s">
        <v>2</v>
      </c>
      <c r="P1875" s="2" t="s">
        <v>1</v>
      </c>
      <c r="Q1875" s="1">
        <v>1779323367.9500003</v>
      </c>
      <c r="R1875" s="1">
        <v>0</v>
      </c>
      <c r="S1875" s="1">
        <v>1634469474.3000002</v>
      </c>
      <c r="T1875" s="1">
        <v>0</v>
      </c>
      <c r="U1875" s="2" t="s">
        <v>0</v>
      </c>
      <c r="V1875" s="1">
        <v>0</v>
      </c>
      <c r="W1875" s="1">
        <v>124874046.25</v>
      </c>
      <c r="X1875" s="2" t="s">
        <v>0</v>
      </c>
      <c r="Y1875" s="1">
        <v>19979847.399999999</v>
      </c>
      <c r="Z1875" s="3">
        <v>0</v>
      </c>
      <c r="AA1875" s="3" t="s">
        <v>0</v>
      </c>
      <c r="AB1875" s="3">
        <v>0</v>
      </c>
      <c r="AC1875" s="3">
        <v>0</v>
      </c>
      <c r="AD1875" s="3" t="s">
        <v>0</v>
      </c>
      <c r="AE1875" s="3">
        <v>0</v>
      </c>
      <c r="AF1875" s="4">
        <v>0</v>
      </c>
      <c r="AG1875" s="4" t="s">
        <v>0</v>
      </c>
      <c r="AH1875" s="4">
        <v>0</v>
      </c>
      <c r="AI1875" s="4">
        <v>0</v>
      </c>
      <c r="AJ1875" s="4" t="s">
        <v>0</v>
      </c>
      <c r="AK1875" s="4">
        <v>0</v>
      </c>
      <c r="AL1875" s="4">
        <v>0</v>
      </c>
      <c r="AM1875" s="4" t="s">
        <v>1</v>
      </c>
      <c r="AN1875" s="4" t="s">
        <v>1</v>
      </c>
      <c r="AO1875" s="4" t="s">
        <v>1</v>
      </c>
      <c r="AP1875" s="4" t="s">
        <v>1</v>
      </c>
      <c r="AQ1875" s="4">
        <v>0</v>
      </c>
    </row>
    <row r="1876" spans="1:43" x14ac:dyDescent="0.25">
      <c r="A1876" s="2" t="s">
        <v>1296</v>
      </c>
      <c r="B1876" s="47">
        <v>44404</v>
      </c>
      <c r="C1876" s="2" t="s">
        <v>6</v>
      </c>
      <c r="D1876" s="2" t="s">
        <v>19</v>
      </c>
      <c r="E1876" s="2" t="s">
        <v>185</v>
      </c>
      <c r="F1876" s="2" t="s">
        <v>1219</v>
      </c>
      <c r="G1876" s="2" t="s">
        <v>3</v>
      </c>
      <c r="H1876" s="2" t="s">
        <v>4712</v>
      </c>
      <c r="I1876" s="1" t="s">
        <v>1</v>
      </c>
      <c r="J1876" s="1" t="s">
        <v>1</v>
      </c>
      <c r="K1876" s="1" t="s">
        <v>1</v>
      </c>
      <c r="L1876" s="1" t="s">
        <v>1</v>
      </c>
      <c r="M1876" s="1">
        <v>0</v>
      </c>
      <c r="N1876" s="2" t="s">
        <v>1</v>
      </c>
      <c r="O1876" s="2" t="s">
        <v>2</v>
      </c>
      <c r="P1876" s="2" t="s">
        <v>1</v>
      </c>
      <c r="Q1876" s="1">
        <v>1198475464.6819999</v>
      </c>
      <c r="R1876" s="1">
        <v>0</v>
      </c>
      <c r="S1876" s="1">
        <v>652750578.94999981</v>
      </c>
      <c r="T1876" s="1">
        <v>0</v>
      </c>
      <c r="U1876" s="2" t="s">
        <v>0</v>
      </c>
      <c r="V1876" s="1">
        <v>0</v>
      </c>
      <c r="W1876" s="1">
        <v>470452487.69999999</v>
      </c>
      <c r="X1876" s="2" t="s">
        <v>9</v>
      </c>
      <c r="Y1876" s="1">
        <v>75272398.03199999</v>
      </c>
      <c r="Z1876" s="3">
        <v>0</v>
      </c>
      <c r="AA1876" s="3" t="s">
        <v>0</v>
      </c>
      <c r="AB1876" s="3">
        <v>0</v>
      </c>
      <c r="AC1876" s="3">
        <v>0</v>
      </c>
      <c r="AD1876" s="3" t="s">
        <v>0</v>
      </c>
      <c r="AE1876" s="3">
        <v>0</v>
      </c>
      <c r="AF1876" s="4">
        <v>0</v>
      </c>
      <c r="AG1876" s="4" t="s">
        <v>0</v>
      </c>
      <c r="AH1876" s="4">
        <v>0</v>
      </c>
      <c r="AI1876" s="4">
        <v>0</v>
      </c>
      <c r="AJ1876" s="4" t="s">
        <v>0</v>
      </c>
      <c r="AK1876" s="4">
        <v>0</v>
      </c>
      <c r="AL1876" s="4">
        <v>0</v>
      </c>
      <c r="AM1876" s="4" t="s">
        <v>1</v>
      </c>
      <c r="AN1876" s="4" t="s">
        <v>1</v>
      </c>
      <c r="AO1876" s="4" t="s">
        <v>1</v>
      </c>
      <c r="AP1876" s="4" t="s">
        <v>1</v>
      </c>
      <c r="AQ1876" s="4">
        <v>0</v>
      </c>
    </row>
    <row r="1877" spans="1:43" x14ac:dyDescent="0.25">
      <c r="A1877" s="2" t="s">
        <v>1297</v>
      </c>
      <c r="B1877" s="47">
        <v>44404</v>
      </c>
      <c r="C1877" s="2" t="s">
        <v>6</v>
      </c>
      <c r="D1877" s="2" t="s">
        <v>17</v>
      </c>
      <c r="E1877" s="2" t="s">
        <v>183</v>
      </c>
      <c r="F1877" s="2" t="s">
        <v>4713</v>
      </c>
      <c r="G1877" s="2" t="s">
        <v>3</v>
      </c>
      <c r="H1877" s="2" t="s">
        <v>4714</v>
      </c>
      <c r="I1877" s="1" t="s">
        <v>1</v>
      </c>
      <c r="J1877" s="1" t="s">
        <v>1</v>
      </c>
      <c r="K1877" s="1" t="s">
        <v>1</v>
      </c>
      <c r="L1877" s="1" t="s">
        <v>1</v>
      </c>
      <c r="M1877" s="1">
        <v>0</v>
      </c>
      <c r="N1877" s="2" t="s">
        <v>1</v>
      </c>
      <c r="O1877" s="2" t="s">
        <v>2</v>
      </c>
      <c r="P1877" s="2" t="s">
        <v>1</v>
      </c>
      <c r="Q1877" s="1">
        <v>392912208.21999997</v>
      </c>
      <c r="R1877" s="1">
        <v>0</v>
      </c>
      <c r="S1877" s="1">
        <v>293617638.5</v>
      </c>
      <c r="T1877" s="1">
        <v>0</v>
      </c>
      <c r="U1877" s="2" t="s">
        <v>0</v>
      </c>
      <c r="V1877" s="1">
        <v>0</v>
      </c>
      <c r="W1877" s="1">
        <v>85598767</v>
      </c>
      <c r="X1877" s="2" t="s">
        <v>9</v>
      </c>
      <c r="Y1877" s="1">
        <v>13695802.720000001</v>
      </c>
      <c r="Z1877" s="3">
        <v>0</v>
      </c>
      <c r="AA1877" s="3" t="s">
        <v>0</v>
      </c>
      <c r="AB1877" s="3">
        <v>0</v>
      </c>
      <c r="AC1877" s="3">
        <v>0</v>
      </c>
      <c r="AD1877" s="3" t="s">
        <v>0</v>
      </c>
      <c r="AE1877" s="3">
        <v>0</v>
      </c>
      <c r="AF1877" s="4">
        <v>0</v>
      </c>
      <c r="AG1877" s="4" t="s">
        <v>0</v>
      </c>
      <c r="AH1877" s="4">
        <v>0</v>
      </c>
      <c r="AI1877" s="4">
        <v>0</v>
      </c>
      <c r="AJ1877" s="4" t="s">
        <v>0</v>
      </c>
      <c r="AK1877" s="4">
        <v>0</v>
      </c>
      <c r="AL1877" s="4">
        <v>0</v>
      </c>
      <c r="AM1877" s="4" t="s">
        <v>1</v>
      </c>
      <c r="AN1877" s="4" t="s">
        <v>1</v>
      </c>
      <c r="AO1877" s="4" t="s">
        <v>1</v>
      </c>
      <c r="AP1877" s="4" t="s">
        <v>1</v>
      </c>
      <c r="AQ1877" s="4">
        <v>0</v>
      </c>
    </row>
    <row r="1878" spans="1:43" x14ac:dyDescent="0.25">
      <c r="A1878" s="2" t="s">
        <v>1298</v>
      </c>
      <c r="B1878" s="47">
        <v>44404</v>
      </c>
      <c r="C1878" s="2" t="s">
        <v>6</v>
      </c>
      <c r="D1878" s="2" t="s">
        <v>14</v>
      </c>
      <c r="E1878" s="2" t="s">
        <v>181</v>
      </c>
      <c r="F1878" s="2" t="s">
        <v>4715</v>
      </c>
      <c r="G1878" s="2" t="s">
        <v>3</v>
      </c>
      <c r="H1878" s="2" t="s">
        <v>4716</v>
      </c>
      <c r="I1878" s="1" t="s">
        <v>1</v>
      </c>
      <c r="J1878" s="1" t="s">
        <v>1</v>
      </c>
      <c r="K1878" s="1" t="s">
        <v>1</v>
      </c>
      <c r="L1878" s="1" t="s">
        <v>1</v>
      </c>
      <c r="M1878" s="1">
        <v>0</v>
      </c>
      <c r="N1878" s="2" t="s">
        <v>1</v>
      </c>
      <c r="O1878" s="2" t="s">
        <v>4717</v>
      </c>
      <c r="P1878" s="2" t="s">
        <v>4718</v>
      </c>
      <c r="Q1878" s="1">
        <v>43260000</v>
      </c>
      <c r="R1878" s="1">
        <v>0</v>
      </c>
      <c r="S1878" s="1">
        <v>43260000</v>
      </c>
      <c r="T1878" s="1">
        <v>0</v>
      </c>
      <c r="U1878" s="2" t="s">
        <v>0</v>
      </c>
      <c r="V1878" s="1">
        <v>0</v>
      </c>
      <c r="W1878" s="1">
        <v>0</v>
      </c>
      <c r="X1878" s="2" t="s">
        <v>0</v>
      </c>
      <c r="Y1878" s="1">
        <v>0</v>
      </c>
      <c r="Z1878" s="3">
        <v>0</v>
      </c>
      <c r="AA1878" s="3" t="s">
        <v>0</v>
      </c>
      <c r="AB1878" s="3">
        <v>0</v>
      </c>
      <c r="AC1878" s="3">
        <v>0</v>
      </c>
      <c r="AD1878" s="3" t="s">
        <v>0</v>
      </c>
      <c r="AE1878" s="3">
        <v>0</v>
      </c>
      <c r="AF1878" s="4">
        <v>0</v>
      </c>
      <c r="AG1878" s="4" t="s">
        <v>0</v>
      </c>
      <c r="AH1878" s="4">
        <v>0</v>
      </c>
      <c r="AI1878" s="4">
        <v>0</v>
      </c>
      <c r="AJ1878" s="4" t="s">
        <v>0</v>
      </c>
      <c r="AK1878" s="4">
        <v>0</v>
      </c>
      <c r="AL1878" s="4">
        <v>0</v>
      </c>
      <c r="AM1878" s="4" t="s">
        <v>1</v>
      </c>
      <c r="AN1878" s="4" t="s">
        <v>1</v>
      </c>
      <c r="AO1878" s="4" t="s">
        <v>1</v>
      </c>
      <c r="AP1878" s="4" t="s">
        <v>1</v>
      </c>
      <c r="AQ1878" s="4">
        <v>0</v>
      </c>
    </row>
    <row r="1879" spans="1:43" x14ac:dyDescent="0.25">
      <c r="A1879" s="2" t="s">
        <v>1300</v>
      </c>
      <c r="B1879" s="47">
        <v>44404</v>
      </c>
      <c r="C1879" s="2" t="s">
        <v>6</v>
      </c>
      <c r="D1879" s="2" t="s">
        <v>14</v>
      </c>
      <c r="E1879" s="2" t="s">
        <v>181</v>
      </c>
      <c r="F1879" s="2" t="s">
        <v>4715</v>
      </c>
      <c r="G1879" s="2" t="s">
        <v>3</v>
      </c>
      <c r="H1879" s="2" t="s">
        <v>4719</v>
      </c>
      <c r="I1879" s="1" t="s">
        <v>1</v>
      </c>
      <c r="J1879" s="1" t="s">
        <v>1</v>
      </c>
      <c r="K1879" s="1" t="s">
        <v>1</v>
      </c>
      <c r="L1879" s="1" t="s">
        <v>1</v>
      </c>
      <c r="M1879" s="1">
        <v>0</v>
      </c>
      <c r="N1879" s="2" t="s">
        <v>1</v>
      </c>
      <c r="O1879" s="2" t="s">
        <v>930</v>
      </c>
      <c r="P1879" s="2" t="s">
        <v>1046</v>
      </c>
      <c r="Q1879" s="1">
        <v>8301800</v>
      </c>
      <c r="R1879" s="1">
        <v>0</v>
      </c>
      <c r="S1879" s="1">
        <v>8301800</v>
      </c>
      <c r="T1879" s="1">
        <v>0</v>
      </c>
      <c r="U1879" s="2" t="s">
        <v>0</v>
      </c>
      <c r="V1879" s="1">
        <v>0</v>
      </c>
      <c r="W1879" s="1">
        <v>0</v>
      </c>
      <c r="X1879" s="2" t="s">
        <v>0</v>
      </c>
      <c r="Y1879" s="1">
        <v>0</v>
      </c>
      <c r="Z1879" s="3">
        <v>0</v>
      </c>
      <c r="AA1879" s="3" t="s">
        <v>0</v>
      </c>
      <c r="AB1879" s="3">
        <v>0</v>
      </c>
      <c r="AC1879" s="3">
        <v>0</v>
      </c>
      <c r="AD1879" s="3" t="s">
        <v>0</v>
      </c>
      <c r="AE1879" s="3">
        <v>0</v>
      </c>
      <c r="AF1879" s="4">
        <v>0</v>
      </c>
      <c r="AG1879" s="4" t="s">
        <v>0</v>
      </c>
      <c r="AH1879" s="4">
        <v>0</v>
      </c>
      <c r="AI1879" s="4">
        <v>0</v>
      </c>
      <c r="AJ1879" s="4" t="s">
        <v>0</v>
      </c>
      <c r="AK1879" s="4">
        <v>0</v>
      </c>
      <c r="AL1879" s="4">
        <v>0</v>
      </c>
      <c r="AM1879" s="4" t="s">
        <v>1</v>
      </c>
      <c r="AN1879" s="4" t="s">
        <v>1</v>
      </c>
      <c r="AO1879" s="4" t="s">
        <v>1</v>
      </c>
      <c r="AP1879" s="4" t="s">
        <v>1</v>
      </c>
      <c r="AQ1879" s="4">
        <v>0</v>
      </c>
    </row>
    <row r="1880" spans="1:43" x14ac:dyDescent="0.25">
      <c r="A1880" s="2" t="s">
        <v>1303</v>
      </c>
      <c r="B1880" s="47">
        <v>44404</v>
      </c>
      <c r="C1880" s="2" t="s">
        <v>6</v>
      </c>
      <c r="D1880" s="2" t="s">
        <v>14</v>
      </c>
      <c r="E1880" s="2" t="s">
        <v>181</v>
      </c>
      <c r="F1880" s="2" t="s">
        <v>4720</v>
      </c>
      <c r="G1880" s="2" t="s">
        <v>3</v>
      </c>
      <c r="H1880" s="2" t="s">
        <v>4721</v>
      </c>
      <c r="I1880" s="1" t="s">
        <v>1</v>
      </c>
      <c r="J1880" s="1" t="s">
        <v>1</v>
      </c>
      <c r="K1880" s="1" t="s">
        <v>1</v>
      </c>
      <c r="L1880" s="1" t="s">
        <v>1</v>
      </c>
      <c r="M1880" s="1">
        <v>0</v>
      </c>
      <c r="N1880" s="2" t="s">
        <v>1</v>
      </c>
      <c r="O1880" s="2" t="s">
        <v>2</v>
      </c>
      <c r="P1880" s="2" t="s">
        <v>1</v>
      </c>
      <c r="Q1880" s="1">
        <v>15731128.199999999</v>
      </c>
      <c r="R1880" s="1">
        <v>0</v>
      </c>
      <c r="S1880" s="1">
        <v>11487198.6</v>
      </c>
      <c r="T1880" s="1">
        <v>0</v>
      </c>
      <c r="U1880" s="2" t="s">
        <v>0</v>
      </c>
      <c r="V1880" s="1">
        <v>0</v>
      </c>
      <c r="W1880" s="1">
        <v>3658560</v>
      </c>
      <c r="X1880" s="2" t="s">
        <v>0</v>
      </c>
      <c r="Y1880" s="1">
        <v>585369.59999999998</v>
      </c>
      <c r="Z1880" s="3">
        <v>0</v>
      </c>
      <c r="AA1880" s="3" t="s">
        <v>0</v>
      </c>
      <c r="AB1880" s="3">
        <v>0</v>
      </c>
      <c r="AC1880" s="3">
        <v>0</v>
      </c>
      <c r="AD1880" s="3" t="s">
        <v>0</v>
      </c>
      <c r="AE1880" s="3">
        <v>0</v>
      </c>
      <c r="AF1880" s="4">
        <v>0</v>
      </c>
      <c r="AG1880" s="4" t="s">
        <v>0</v>
      </c>
      <c r="AH1880" s="4">
        <v>0</v>
      </c>
      <c r="AI1880" s="4">
        <v>0</v>
      </c>
      <c r="AJ1880" s="4" t="s">
        <v>0</v>
      </c>
      <c r="AK1880" s="4">
        <v>0</v>
      </c>
      <c r="AL1880" s="4">
        <v>0</v>
      </c>
      <c r="AM1880" s="4" t="s">
        <v>1</v>
      </c>
      <c r="AN1880" s="4" t="s">
        <v>1</v>
      </c>
      <c r="AO1880" s="4" t="s">
        <v>1</v>
      </c>
      <c r="AP1880" s="4" t="s">
        <v>1</v>
      </c>
      <c r="AQ1880" s="4">
        <v>0</v>
      </c>
    </row>
    <row r="1881" spans="1:43" x14ac:dyDescent="0.25">
      <c r="A1881" s="2" t="s">
        <v>1305</v>
      </c>
      <c r="B1881" s="47">
        <v>44404</v>
      </c>
      <c r="C1881" s="2" t="s">
        <v>6</v>
      </c>
      <c r="D1881" s="2" t="s">
        <v>14</v>
      </c>
      <c r="E1881" s="2" t="s">
        <v>181</v>
      </c>
      <c r="F1881" s="2" t="s">
        <v>4720</v>
      </c>
      <c r="G1881" s="2" t="s">
        <v>3</v>
      </c>
      <c r="H1881" s="2" t="s">
        <v>4722</v>
      </c>
      <c r="I1881" s="1" t="s">
        <v>1</v>
      </c>
      <c r="J1881" s="1" t="s">
        <v>1</v>
      </c>
      <c r="K1881" s="1" t="s">
        <v>1</v>
      </c>
      <c r="L1881" s="1" t="s">
        <v>1</v>
      </c>
      <c r="M1881" s="1">
        <v>0</v>
      </c>
      <c r="N1881" s="2" t="s">
        <v>1</v>
      </c>
      <c r="O1881" s="2" t="s">
        <v>2</v>
      </c>
      <c r="P1881" s="2" t="s">
        <v>1</v>
      </c>
      <c r="Q1881" s="1">
        <v>1327554375.23</v>
      </c>
      <c r="R1881" s="1">
        <v>0</v>
      </c>
      <c r="S1881" s="1">
        <v>1236889222.99</v>
      </c>
      <c r="T1881" s="1">
        <v>0</v>
      </c>
      <c r="U1881" s="2" t="s">
        <v>0</v>
      </c>
      <c r="V1881" s="1">
        <v>0</v>
      </c>
      <c r="W1881" s="1">
        <v>78159614</v>
      </c>
      <c r="X1881" s="2" t="s">
        <v>0</v>
      </c>
      <c r="Y1881" s="1">
        <v>12505538.239999998</v>
      </c>
      <c r="Z1881" s="3">
        <v>0</v>
      </c>
      <c r="AA1881" s="3" t="s">
        <v>0</v>
      </c>
      <c r="AB1881" s="3">
        <v>0</v>
      </c>
      <c r="AC1881" s="3">
        <v>0</v>
      </c>
      <c r="AD1881" s="3" t="s">
        <v>0</v>
      </c>
      <c r="AE1881" s="3">
        <v>0</v>
      </c>
      <c r="AF1881" s="4">
        <v>0</v>
      </c>
      <c r="AG1881" s="4" t="s">
        <v>0</v>
      </c>
      <c r="AH1881" s="4">
        <v>0</v>
      </c>
      <c r="AI1881" s="4">
        <v>0</v>
      </c>
      <c r="AJ1881" s="4" t="s">
        <v>0</v>
      </c>
      <c r="AK1881" s="4">
        <v>0</v>
      </c>
      <c r="AL1881" s="4">
        <v>0</v>
      </c>
      <c r="AM1881" s="4" t="s">
        <v>1</v>
      </c>
      <c r="AN1881" s="4" t="s">
        <v>1</v>
      </c>
      <c r="AO1881" s="4" t="s">
        <v>1</v>
      </c>
      <c r="AP1881" s="4" t="s">
        <v>1</v>
      </c>
      <c r="AQ1881" s="4">
        <v>0</v>
      </c>
    </row>
    <row r="1882" spans="1:43" x14ac:dyDescent="0.25">
      <c r="A1882" s="2" t="s">
        <v>1306</v>
      </c>
      <c r="B1882" s="47">
        <v>44404</v>
      </c>
      <c r="C1882" s="2" t="s">
        <v>6</v>
      </c>
      <c r="D1882" s="2" t="s">
        <v>10</v>
      </c>
      <c r="E1882" s="2" t="s">
        <v>178</v>
      </c>
      <c r="F1882" s="2" t="s">
        <v>4723</v>
      </c>
      <c r="G1882" s="2" t="s">
        <v>3</v>
      </c>
      <c r="H1882" s="2" t="s">
        <v>4724</v>
      </c>
      <c r="I1882" s="1" t="s">
        <v>1</v>
      </c>
      <c r="J1882" s="1" t="s">
        <v>1</v>
      </c>
      <c r="K1882" s="1" t="s">
        <v>1</v>
      </c>
      <c r="L1882" s="1" t="s">
        <v>1</v>
      </c>
      <c r="M1882" s="1">
        <v>0</v>
      </c>
      <c r="N1882" s="2" t="s">
        <v>1</v>
      </c>
      <c r="O1882" s="2" t="s">
        <v>2</v>
      </c>
      <c r="P1882" s="2" t="s">
        <v>1</v>
      </c>
      <c r="Q1882" s="1">
        <v>66311723.600000009</v>
      </c>
      <c r="R1882" s="1">
        <v>0</v>
      </c>
      <c r="S1882" s="1">
        <v>27519920</v>
      </c>
      <c r="T1882" s="1">
        <v>0</v>
      </c>
      <c r="U1882" s="2" t="s">
        <v>0</v>
      </c>
      <c r="V1882" s="1">
        <v>0</v>
      </c>
      <c r="W1882" s="1">
        <v>33441210</v>
      </c>
      <c r="X1882" s="2" t="s">
        <v>9</v>
      </c>
      <c r="Y1882" s="1">
        <v>5350593.6000000006</v>
      </c>
      <c r="Z1882" s="3">
        <v>0</v>
      </c>
      <c r="AA1882" s="3" t="s">
        <v>0</v>
      </c>
      <c r="AB1882" s="3">
        <v>0</v>
      </c>
      <c r="AC1882" s="3">
        <v>0</v>
      </c>
      <c r="AD1882" s="3" t="s">
        <v>0</v>
      </c>
      <c r="AE1882" s="3">
        <v>0</v>
      </c>
      <c r="AF1882" s="4">
        <v>0</v>
      </c>
      <c r="AG1882" s="4" t="s">
        <v>0</v>
      </c>
      <c r="AH1882" s="4">
        <v>0</v>
      </c>
      <c r="AI1882" s="4">
        <v>0</v>
      </c>
      <c r="AJ1882" s="4" t="s">
        <v>0</v>
      </c>
      <c r="AK1882" s="4">
        <v>0</v>
      </c>
      <c r="AL1882" s="4">
        <v>0</v>
      </c>
      <c r="AM1882" s="4" t="s">
        <v>1</v>
      </c>
      <c r="AN1882" s="4" t="s">
        <v>1</v>
      </c>
      <c r="AO1882" s="4" t="s">
        <v>1</v>
      </c>
      <c r="AP1882" s="4" t="s">
        <v>1</v>
      </c>
      <c r="AQ1882" s="4">
        <v>0</v>
      </c>
    </row>
    <row r="1883" spans="1:43" x14ac:dyDescent="0.25">
      <c r="A1883" s="2" t="s">
        <v>1307</v>
      </c>
      <c r="B1883" s="47">
        <v>44404</v>
      </c>
      <c r="C1883" s="2" t="s">
        <v>6</v>
      </c>
      <c r="D1883" s="2" t="s">
        <v>278</v>
      </c>
      <c r="E1883" s="2" t="s">
        <v>202</v>
      </c>
      <c r="F1883" s="2" t="s">
        <v>1114</v>
      </c>
      <c r="G1883" s="2" t="s">
        <v>3</v>
      </c>
      <c r="H1883" s="2" t="s">
        <v>4725</v>
      </c>
      <c r="I1883" s="1" t="s">
        <v>1</v>
      </c>
      <c r="J1883" s="1" t="s">
        <v>1</v>
      </c>
      <c r="K1883" s="1" t="s">
        <v>1</v>
      </c>
      <c r="L1883" s="1" t="s">
        <v>1</v>
      </c>
      <c r="M1883" s="1">
        <v>0</v>
      </c>
      <c r="N1883" s="2" t="s">
        <v>1</v>
      </c>
      <c r="O1883" s="2" t="s">
        <v>4726</v>
      </c>
      <c r="P1883" s="2" t="s">
        <v>4727</v>
      </c>
      <c r="Q1883" s="1">
        <v>9070921.5999999996</v>
      </c>
      <c r="R1883" s="1">
        <v>0</v>
      </c>
      <c r="S1883" s="1">
        <v>0</v>
      </c>
      <c r="T1883" s="1">
        <v>7819760</v>
      </c>
      <c r="U1883" s="2" t="s">
        <v>9</v>
      </c>
      <c r="V1883" s="1">
        <v>1251161.6000000001</v>
      </c>
      <c r="W1883" s="1">
        <v>0</v>
      </c>
      <c r="X1883" s="2" t="s">
        <v>0</v>
      </c>
      <c r="Y1883" s="1">
        <v>0</v>
      </c>
      <c r="Z1883" s="3">
        <v>0</v>
      </c>
      <c r="AA1883" s="3" t="s">
        <v>0</v>
      </c>
      <c r="AB1883" s="3">
        <v>0</v>
      </c>
      <c r="AC1883" s="3">
        <v>0</v>
      </c>
      <c r="AD1883" s="3" t="s">
        <v>0</v>
      </c>
      <c r="AE1883" s="3">
        <v>0</v>
      </c>
      <c r="AF1883" s="4">
        <v>0</v>
      </c>
      <c r="AG1883" s="4" t="s">
        <v>0</v>
      </c>
      <c r="AH1883" s="4">
        <v>0</v>
      </c>
      <c r="AI1883" s="4">
        <v>0</v>
      </c>
      <c r="AJ1883" s="4" t="s">
        <v>0</v>
      </c>
      <c r="AK1883" s="4">
        <v>0</v>
      </c>
      <c r="AL1883" s="4">
        <v>0</v>
      </c>
      <c r="AM1883" s="4" t="s">
        <v>1</v>
      </c>
      <c r="AN1883" s="4" t="s">
        <v>1</v>
      </c>
      <c r="AO1883" s="4" t="s">
        <v>1</v>
      </c>
      <c r="AP1883" s="4" t="s">
        <v>1</v>
      </c>
      <c r="AQ1883" s="4">
        <v>0</v>
      </c>
    </row>
    <row r="1884" spans="1:43" x14ac:dyDescent="0.25">
      <c r="A1884" s="2" t="s">
        <v>1308</v>
      </c>
      <c r="B1884" s="47">
        <v>44404</v>
      </c>
      <c r="C1884" s="2" t="s">
        <v>6</v>
      </c>
      <c r="D1884" s="2" t="s">
        <v>278</v>
      </c>
      <c r="E1884" s="2" t="s">
        <v>202</v>
      </c>
      <c r="F1884" s="2" t="s">
        <v>1114</v>
      </c>
      <c r="G1884" s="2" t="s">
        <v>13</v>
      </c>
      <c r="H1884" s="2" t="s">
        <v>1</v>
      </c>
      <c r="I1884" s="1" t="s">
        <v>2880</v>
      </c>
      <c r="J1884" s="1" t="s">
        <v>1</v>
      </c>
      <c r="K1884" s="1" t="s">
        <v>4728</v>
      </c>
      <c r="L1884" s="1" t="s">
        <v>4581</v>
      </c>
      <c r="M1884" s="1">
        <v>15492559.6</v>
      </c>
      <c r="N1884" s="2" t="s">
        <v>12</v>
      </c>
      <c r="O1884" s="2" t="s">
        <v>4729</v>
      </c>
      <c r="P1884" s="2" t="s">
        <v>4730</v>
      </c>
      <c r="Q1884" s="1">
        <v>-4078800</v>
      </c>
      <c r="R1884" s="1">
        <v>0</v>
      </c>
      <c r="S1884" s="1">
        <v>-4078800</v>
      </c>
      <c r="T1884" s="1">
        <v>0</v>
      </c>
      <c r="U1884" s="2" t="s">
        <v>0</v>
      </c>
      <c r="V1884" s="1">
        <v>0</v>
      </c>
      <c r="W1884" s="1">
        <v>0</v>
      </c>
      <c r="X1884" s="2" t="s">
        <v>0</v>
      </c>
      <c r="Y1884" s="1">
        <v>0</v>
      </c>
      <c r="Z1884" s="3">
        <v>0</v>
      </c>
      <c r="AA1884" s="3" t="s">
        <v>0</v>
      </c>
      <c r="AB1884" s="3">
        <v>0</v>
      </c>
      <c r="AC1884" s="3">
        <v>0</v>
      </c>
      <c r="AD1884" s="3" t="s">
        <v>0</v>
      </c>
      <c r="AE1884" s="3">
        <v>0</v>
      </c>
      <c r="AF1884" s="4">
        <v>0</v>
      </c>
      <c r="AG1884" s="4" t="s">
        <v>0</v>
      </c>
      <c r="AH1884" s="4">
        <v>0</v>
      </c>
      <c r="AI1884" s="4">
        <v>0</v>
      </c>
      <c r="AJ1884" s="4" t="s">
        <v>0</v>
      </c>
      <c r="AK1884" s="4">
        <v>0</v>
      </c>
      <c r="AL1884" s="4">
        <v>0</v>
      </c>
      <c r="AM1884" s="4" t="s">
        <v>1</v>
      </c>
      <c r="AN1884" s="4" t="s">
        <v>1</v>
      </c>
      <c r="AO1884" s="4" t="s">
        <v>1</v>
      </c>
      <c r="AP1884" s="4" t="s">
        <v>1</v>
      </c>
      <c r="AQ1884" s="4">
        <v>0</v>
      </c>
    </row>
    <row r="1885" spans="1:43" x14ac:dyDescent="0.25">
      <c r="A1885" s="2" t="s">
        <v>1309</v>
      </c>
      <c r="B1885" s="47">
        <v>44404</v>
      </c>
      <c r="C1885" s="2" t="s">
        <v>6</v>
      </c>
      <c r="D1885" s="2" t="s">
        <v>278</v>
      </c>
      <c r="E1885" s="2" t="s">
        <v>202</v>
      </c>
      <c r="F1885" s="2" t="s">
        <v>4731</v>
      </c>
      <c r="G1885" s="2" t="s">
        <v>3</v>
      </c>
      <c r="H1885" s="2" t="s">
        <v>4732</v>
      </c>
      <c r="I1885" s="1" t="s">
        <v>1</v>
      </c>
      <c r="J1885" s="1" t="s">
        <v>1</v>
      </c>
      <c r="K1885" s="1" t="s">
        <v>1</v>
      </c>
      <c r="L1885" s="1" t="s">
        <v>1</v>
      </c>
      <c r="M1885" s="1">
        <v>0</v>
      </c>
      <c r="N1885" s="2" t="s">
        <v>1</v>
      </c>
      <c r="O1885" s="2" t="s">
        <v>2</v>
      </c>
      <c r="P1885" s="2" t="s">
        <v>1</v>
      </c>
      <c r="Q1885" s="1">
        <v>103108569.40000001</v>
      </c>
      <c r="R1885" s="1">
        <v>0</v>
      </c>
      <c r="S1885" s="1">
        <v>92594329.400000006</v>
      </c>
      <c r="T1885" s="1">
        <v>0</v>
      </c>
      <c r="U1885" s="2" t="s">
        <v>0</v>
      </c>
      <c r="V1885" s="1">
        <v>0</v>
      </c>
      <c r="W1885" s="1">
        <v>9064000</v>
      </c>
      <c r="X1885" s="2" t="s">
        <v>9</v>
      </c>
      <c r="Y1885" s="1">
        <v>1450240</v>
      </c>
      <c r="Z1885" s="3">
        <v>0</v>
      </c>
      <c r="AA1885" s="3" t="s">
        <v>0</v>
      </c>
      <c r="AB1885" s="3">
        <v>0</v>
      </c>
      <c r="AC1885" s="3">
        <v>0</v>
      </c>
      <c r="AD1885" s="3" t="s">
        <v>0</v>
      </c>
      <c r="AE1885" s="3">
        <v>0</v>
      </c>
      <c r="AF1885" s="4">
        <v>0</v>
      </c>
      <c r="AG1885" s="4" t="s">
        <v>0</v>
      </c>
      <c r="AH1885" s="4">
        <v>0</v>
      </c>
      <c r="AI1885" s="4">
        <v>0</v>
      </c>
      <c r="AJ1885" s="4" t="s">
        <v>0</v>
      </c>
      <c r="AK1885" s="4">
        <v>0</v>
      </c>
      <c r="AL1885" s="4">
        <v>0</v>
      </c>
      <c r="AM1885" s="4" t="s">
        <v>1</v>
      </c>
      <c r="AN1885" s="4" t="s">
        <v>1</v>
      </c>
      <c r="AO1885" s="4" t="s">
        <v>1</v>
      </c>
      <c r="AP1885" s="4" t="s">
        <v>1</v>
      </c>
      <c r="AQ1885" s="4">
        <v>0</v>
      </c>
    </row>
    <row r="1886" spans="1:43" x14ac:dyDescent="0.25">
      <c r="A1886" s="2" t="s">
        <v>1310</v>
      </c>
      <c r="B1886" s="47">
        <v>44404</v>
      </c>
      <c r="C1886" s="2" t="s">
        <v>6</v>
      </c>
      <c r="D1886" s="2" t="s">
        <v>278</v>
      </c>
      <c r="E1886" s="2" t="s">
        <v>202</v>
      </c>
      <c r="F1886" s="2" t="s">
        <v>4731</v>
      </c>
      <c r="G1886" s="2" t="s">
        <v>3</v>
      </c>
      <c r="H1886" s="2" t="s">
        <v>4733</v>
      </c>
      <c r="I1886" s="1" t="s">
        <v>1</v>
      </c>
      <c r="J1886" s="1" t="s">
        <v>1</v>
      </c>
      <c r="K1886" s="1" t="s">
        <v>1</v>
      </c>
      <c r="L1886" s="1" t="s">
        <v>1</v>
      </c>
      <c r="M1886" s="1">
        <v>0</v>
      </c>
      <c r="N1886" s="2" t="s">
        <v>1</v>
      </c>
      <c r="O1886" s="2" t="s">
        <v>2</v>
      </c>
      <c r="P1886" s="2" t="s">
        <v>1</v>
      </c>
      <c r="Q1886" s="1">
        <v>1129318052.26</v>
      </c>
      <c r="R1886" s="1">
        <v>0</v>
      </c>
      <c r="S1886" s="1">
        <v>999171121.46000004</v>
      </c>
      <c r="T1886" s="1">
        <v>0</v>
      </c>
      <c r="U1886" s="2" t="s">
        <v>0</v>
      </c>
      <c r="V1886" s="1">
        <v>0</v>
      </c>
      <c r="W1886" s="1">
        <v>112195630</v>
      </c>
      <c r="X1886" s="2" t="s">
        <v>9</v>
      </c>
      <c r="Y1886" s="1">
        <v>17951300.800000004</v>
      </c>
      <c r="Z1886" s="3">
        <v>0</v>
      </c>
      <c r="AA1886" s="3" t="s">
        <v>0</v>
      </c>
      <c r="AB1886" s="3">
        <v>0</v>
      </c>
      <c r="AC1886" s="3">
        <v>0</v>
      </c>
      <c r="AD1886" s="3" t="s">
        <v>0</v>
      </c>
      <c r="AE1886" s="3">
        <v>0</v>
      </c>
      <c r="AF1886" s="4">
        <v>0</v>
      </c>
      <c r="AG1886" s="4" t="s">
        <v>0</v>
      </c>
      <c r="AH1886" s="4">
        <v>0</v>
      </c>
      <c r="AI1886" s="4">
        <v>0</v>
      </c>
      <c r="AJ1886" s="4" t="s">
        <v>0</v>
      </c>
      <c r="AK1886" s="4">
        <v>0</v>
      </c>
      <c r="AL1886" s="4">
        <v>0</v>
      </c>
      <c r="AM1886" s="4" t="s">
        <v>1</v>
      </c>
      <c r="AN1886" s="4" t="s">
        <v>1</v>
      </c>
      <c r="AO1886" s="4" t="s">
        <v>1</v>
      </c>
      <c r="AP1886" s="4" t="s">
        <v>1</v>
      </c>
      <c r="AQ1886" s="4">
        <v>0</v>
      </c>
    </row>
    <row r="1887" spans="1:43" x14ac:dyDescent="0.25">
      <c r="A1887" s="2" t="s">
        <v>1311</v>
      </c>
      <c r="B1887" s="47">
        <v>44404</v>
      </c>
      <c r="C1887" s="2" t="s">
        <v>6</v>
      </c>
      <c r="D1887" s="2" t="s">
        <v>7</v>
      </c>
      <c r="E1887" s="2" t="s">
        <v>736</v>
      </c>
      <c r="F1887" s="2" t="s">
        <v>4734</v>
      </c>
      <c r="G1887" s="2" t="s">
        <v>3</v>
      </c>
      <c r="H1887" s="2" t="s">
        <v>4735</v>
      </c>
      <c r="I1887" s="1" t="s">
        <v>1</v>
      </c>
      <c r="J1887" s="1" t="s">
        <v>1</v>
      </c>
      <c r="K1887" s="1" t="s">
        <v>1</v>
      </c>
      <c r="L1887" s="1" t="s">
        <v>1</v>
      </c>
      <c r="M1887" s="1">
        <v>0</v>
      </c>
      <c r="N1887" s="2" t="s">
        <v>1</v>
      </c>
      <c r="O1887" s="2" t="s">
        <v>2</v>
      </c>
      <c r="P1887" s="2" t="s">
        <v>1</v>
      </c>
      <c r="Q1887" s="1">
        <v>455023608.79999995</v>
      </c>
      <c r="R1887" s="1">
        <v>0</v>
      </c>
      <c r="S1887" s="1">
        <v>275324900</v>
      </c>
      <c r="T1887" s="1">
        <v>0</v>
      </c>
      <c r="U1887" s="2" t="s">
        <v>0</v>
      </c>
      <c r="V1887" s="1">
        <v>0</v>
      </c>
      <c r="W1887" s="1">
        <v>154912680</v>
      </c>
      <c r="X1887" s="2" t="s">
        <v>9</v>
      </c>
      <c r="Y1887" s="1">
        <v>24786028.799999997</v>
      </c>
      <c r="Z1887" s="3">
        <v>0</v>
      </c>
      <c r="AA1887" s="3" t="s">
        <v>0</v>
      </c>
      <c r="AB1887" s="3">
        <v>0</v>
      </c>
      <c r="AC1887" s="3">
        <v>0</v>
      </c>
      <c r="AD1887" s="3" t="s">
        <v>0</v>
      </c>
      <c r="AE1887" s="3">
        <v>0</v>
      </c>
      <c r="AF1887" s="4">
        <v>0</v>
      </c>
      <c r="AG1887" s="4" t="s">
        <v>0</v>
      </c>
      <c r="AH1887" s="4">
        <v>0</v>
      </c>
      <c r="AI1887" s="4">
        <v>0</v>
      </c>
      <c r="AJ1887" s="4" t="s">
        <v>0</v>
      </c>
      <c r="AK1887" s="4">
        <v>0</v>
      </c>
      <c r="AL1887" s="4">
        <v>0</v>
      </c>
      <c r="AM1887" s="4" t="s">
        <v>1</v>
      </c>
      <c r="AN1887" s="4" t="s">
        <v>1</v>
      </c>
      <c r="AO1887" s="4" t="s">
        <v>1</v>
      </c>
      <c r="AP1887" s="4" t="s">
        <v>1</v>
      </c>
      <c r="AQ1887" s="4">
        <v>0</v>
      </c>
    </row>
    <row r="1888" spans="1:43" x14ac:dyDescent="0.25">
      <c r="A1888" s="2" t="s">
        <v>1312</v>
      </c>
      <c r="B1888" s="47">
        <v>44404</v>
      </c>
      <c r="C1888" s="2" t="s">
        <v>6</v>
      </c>
      <c r="D1888" s="2" t="s">
        <v>5</v>
      </c>
      <c r="E1888" s="2" t="s">
        <v>175</v>
      </c>
      <c r="F1888" s="2" t="s">
        <v>2061</v>
      </c>
      <c r="G1888" s="2" t="s">
        <v>3</v>
      </c>
      <c r="H1888" s="2" t="s">
        <v>4736</v>
      </c>
      <c r="I1888" s="1" t="s">
        <v>1</v>
      </c>
      <c r="J1888" s="1" t="s">
        <v>1</v>
      </c>
      <c r="K1888" s="1" t="s">
        <v>1</v>
      </c>
      <c r="L1888" s="1" t="s">
        <v>1</v>
      </c>
      <c r="M1888" s="1">
        <v>0</v>
      </c>
      <c r="N1888" s="2" t="s">
        <v>1</v>
      </c>
      <c r="O1888" s="2" t="s">
        <v>2</v>
      </c>
      <c r="P1888" s="2" t="s">
        <v>1</v>
      </c>
      <c r="Q1888" s="1">
        <v>206329154.64999998</v>
      </c>
      <c r="R1888" s="1">
        <v>0</v>
      </c>
      <c r="S1888" s="1">
        <v>172826417.44999999</v>
      </c>
      <c r="T1888" s="1">
        <v>0</v>
      </c>
      <c r="U1888" s="2" t="s">
        <v>0</v>
      </c>
      <c r="V1888" s="1">
        <v>0</v>
      </c>
      <c r="W1888" s="1">
        <v>28881670</v>
      </c>
      <c r="X1888" s="2" t="s">
        <v>9</v>
      </c>
      <c r="Y1888" s="1">
        <v>4621067.1999999993</v>
      </c>
      <c r="Z1888" s="3">
        <v>0</v>
      </c>
      <c r="AA1888" s="3" t="s">
        <v>0</v>
      </c>
      <c r="AB1888" s="3">
        <v>0</v>
      </c>
      <c r="AC1888" s="3">
        <v>0</v>
      </c>
      <c r="AD1888" s="3" t="s">
        <v>0</v>
      </c>
      <c r="AE1888" s="3">
        <v>0</v>
      </c>
      <c r="AF1888" s="4">
        <v>0</v>
      </c>
      <c r="AG1888" s="4" t="s">
        <v>0</v>
      </c>
      <c r="AH1888" s="4">
        <v>0</v>
      </c>
      <c r="AI1888" s="4">
        <v>0</v>
      </c>
      <c r="AJ1888" s="4" t="s">
        <v>0</v>
      </c>
      <c r="AK1888" s="4">
        <v>0</v>
      </c>
      <c r="AL1888" s="4">
        <v>0</v>
      </c>
      <c r="AM1888" s="4" t="s">
        <v>1</v>
      </c>
      <c r="AN1888" s="4" t="s">
        <v>1</v>
      </c>
      <c r="AO1888" s="4" t="s">
        <v>1</v>
      </c>
      <c r="AP1888" s="4" t="s">
        <v>1</v>
      </c>
      <c r="AQ1888" s="4">
        <v>0</v>
      </c>
    </row>
    <row r="1889" spans="1:43" x14ac:dyDescent="0.25">
      <c r="A1889" s="2" t="s">
        <v>1313</v>
      </c>
      <c r="B1889" s="47">
        <v>44404</v>
      </c>
      <c r="C1889" s="2" t="s">
        <v>6</v>
      </c>
      <c r="D1889" s="2" t="s">
        <v>1245</v>
      </c>
      <c r="E1889" s="2" t="s">
        <v>1246</v>
      </c>
      <c r="F1889" s="2" t="s">
        <v>4737</v>
      </c>
      <c r="G1889" s="2" t="s">
        <v>3</v>
      </c>
      <c r="H1889" s="2" t="s">
        <v>4738</v>
      </c>
      <c r="I1889" s="1" t="s">
        <v>1</v>
      </c>
      <c r="J1889" s="1" t="s">
        <v>1</v>
      </c>
      <c r="K1889" s="1" t="s">
        <v>1</v>
      </c>
      <c r="L1889" s="1" t="s">
        <v>1</v>
      </c>
      <c r="M1889" s="1">
        <v>0</v>
      </c>
      <c r="N1889" s="2" t="s">
        <v>1</v>
      </c>
      <c r="O1889" s="2" t="s">
        <v>2</v>
      </c>
      <c r="P1889" s="2" t="s">
        <v>1</v>
      </c>
      <c r="Q1889" s="1">
        <v>419631716.06000006</v>
      </c>
      <c r="R1889" s="1">
        <v>0</v>
      </c>
      <c r="S1889" s="1">
        <v>355321819.5</v>
      </c>
      <c r="T1889" s="1">
        <v>0</v>
      </c>
      <c r="U1889" s="2" t="s">
        <v>0</v>
      </c>
      <c r="V1889" s="1">
        <v>0</v>
      </c>
      <c r="W1889" s="1">
        <v>55439566</v>
      </c>
      <c r="X1889" s="2" t="s">
        <v>0</v>
      </c>
      <c r="Y1889" s="1">
        <v>8870330.5600000005</v>
      </c>
      <c r="Z1889" s="3">
        <v>0</v>
      </c>
      <c r="AA1889" s="3" t="s">
        <v>0</v>
      </c>
      <c r="AB1889" s="3">
        <v>0</v>
      </c>
      <c r="AC1889" s="3">
        <v>0</v>
      </c>
      <c r="AD1889" s="3" t="s">
        <v>0</v>
      </c>
      <c r="AE1889" s="3">
        <v>0</v>
      </c>
      <c r="AF1889" s="4">
        <v>0</v>
      </c>
      <c r="AG1889" s="4" t="s">
        <v>0</v>
      </c>
      <c r="AH1889" s="4">
        <v>0</v>
      </c>
      <c r="AI1889" s="4">
        <v>0</v>
      </c>
      <c r="AJ1889" s="4" t="s">
        <v>0</v>
      </c>
      <c r="AK1889" s="4">
        <v>0</v>
      </c>
      <c r="AL1889" s="4">
        <v>0</v>
      </c>
      <c r="AM1889" s="4" t="s">
        <v>1</v>
      </c>
      <c r="AN1889" s="4" t="s">
        <v>1</v>
      </c>
      <c r="AO1889" s="4" t="s">
        <v>1</v>
      </c>
      <c r="AP1889" s="4" t="s">
        <v>1</v>
      </c>
      <c r="AQ1889" s="4">
        <v>0</v>
      </c>
    </row>
    <row r="1890" spans="1:43" x14ac:dyDescent="0.25">
      <c r="A1890" s="2" t="s">
        <v>1314</v>
      </c>
      <c r="B1890" s="47">
        <v>44404</v>
      </c>
      <c r="C1890" s="2" t="s">
        <v>6</v>
      </c>
      <c r="D1890" s="2" t="s">
        <v>890</v>
      </c>
      <c r="E1890" s="2" t="s">
        <v>856</v>
      </c>
      <c r="F1890" s="2" t="s">
        <v>4739</v>
      </c>
      <c r="G1890" s="2" t="s">
        <v>3</v>
      </c>
      <c r="H1890" s="2" t="s">
        <v>3728</v>
      </c>
      <c r="I1890" s="1" t="s">
        <v>1</v>
      </c>
      <c r="J1890" s="1" t="s">
        <v>1</v>
      </c>
      <c r="K1890" s="1" t="s">
        <v>1</v>
      </c>
      <c r="L1890" s="1" t="s">
        <v>1</v>
      </c>
      <c r="M1890" s="1">
        <v>0</v>
      </c>
      <c r="N1890" s="2" t="s">
        <v>1</v>
      </c>
      <c r="O1890" s="2" t="s">
        <v>98</v>
      </c>
      <c r="P1890" s="2" t="s">
        <v>1</v>
      </c>
      <c r="Q1890" s="1">
        <v>0</v>
      </c>
      <c r="R1890" s="1">
        <v>0</v>
      </c>
      <c r="S1890" s="1">
        <v>0</v>
      </c>
      <c r="T1890" s="1">
        <v>0</v>
      </c>
      <c r="U1890" s="2" t="s">
        <v>0</v>
      </c>
      <c r="V1890" s="1">
        <v>0</v>
      </c>
      <c r="W1890" s="1">
        <v>0</v>
      </c>
      <c r="X1890" s="2" t="s">
        <v>9</v>
      </c>
      <c r="Y1890" s="1">
        <v>0</v>
      </c>
      <c r="Z1890" s="3">
        <v>0</v>
      </c>
      <c r="AA1890" s="3" t="s">
        <v>0</v>
      </c>
      <c r="AB1890" s="3">
        <v>0</v>
      </c>
      <c r="AC1890" s="3">
        <v>0</v>
      </c>
      <c r="AD1890" s="3" t="s">
        <v>0</v>
      </c>
      <c r="AE1890" s="3">
        <v>0</v>
      </c>
      <c r="AF1890" s="4">
        <v>0</v>
      </c>
      <c r="AG1890" s="4" t="s">
        <v>0</v>
      </c>
      <c r="AH1890" s="4">
        <v>0</v>
      </c>
      <c r="AI1890" s="4">
        <v>0</v>
      </c>
      <c r="AJ1890" s="4" t="s">
        <v>0</v>
      </c>
      <c r="AK1890" s="4">
        <v>0</v>
      </c>
      <c r="AL1890" s="4">
        <v>0</v>
      </c>
      <c r="AP1890" s="4">
        <v>0</v>
      </c>
      <c r="AQ1890" s="4">
        <v>0</v>
      </c>
    </row>
    <row r="1891" spans="1:43" x14ac:dyDescent="0.25">
      <c r="A1891" s="2" t="s">
        <v>1315</v>
      </c>
      <c r="B1891" s="47">
        <v>44405</v>
      </c>
      <c r="C1891" s="2" t="s">
        <v>27</v>
      </c>
      <c r="D1891" s="2" t="s">
        <v>49</v>
      </c>
      <c r="E1891" s="2" t="s">
        <v>221</v>
      </c>
      <c r="F1891" s="2" t="s">
        <v>4740</v>
      </c>
      <c r="G1891" s="2" t="s">
        <v>3</v>
      </c>
      <c r="H1891" s="2" t="s">
        <v>4741</v>
      </c>
      <c r="I1891" s="1" t="s">
        <v>1</v>
      </c>
      <c r="J1891" s="1" t="s">
        <v>1</v>
      </c>
      <c r="K1891" s="1" t="s">
        <v>1</v>
      </c>
      <c r="L1891" s="1" t="s">
        <v>1</v>
      </c>
      <c r="M1891" s="1">
        <v>0</v>
      </c>
      <c r="N1891" s="2" t="s">
        <v>1</v>
      </c>
      <c r="O1891" s="2" t="s">
        <v>1108</v>
      </c>
      <c r="P1891" s="2" t="s">
        <v>1109</v>
      </c>
      <c r="Q1891" s="1">
        <v>37842110.700000003</v>
      </c>
      <c r="R1891" s="1">
        <v>0</v>
      </c>
      <c r="S1891" s="1">
        <v>16086960.299999997</v>
      </c>
      <c r="T1891" s="1">
        <v>18754440</v>
      </c>
      <c r="U1891" s="2" t="s">
        <v>9</v>
      </c>
      <c r="V1891" s="1">
        <v>3000710.4</v>
      </c>
      <c r="W1891" s="1">
        <v>0</v>
      </c>
      <c r="X1891" s="2" t="s">
        <v>0</v>
      </c>
      <c r="Y1891" s="1">
        <v>0</v>
      </c>
      <c r="Z1891" s="3">
        <v>0</v>
      </c>
      <c r="AA1891" s="3" t="s">
        <v>0</v>
      </c>
      <c r="AB1891" s="3">
        <v>0</v>
      </c>
      <c r="AC1891" s="3">
        <v>0</v>
      </c>
      <c r="AD1891" s="3" t="s">
        <v>0</v>
      </c>
      <c r="AE1891" s="3">
        <v>0</v>
      </c>
      <c r="AF1891" s="4">
        <v>0</v>
      </c>
      <c r="AG1891" s="4" t="s">
        <v>0</v>
      </c>
      <c r="AH1891" s="4">
        <v>0</v>
      </c>
      <c r="AI1891" s="4">
        <v>0</v>
      </c>
      <c r="AJ1891" s="4" t="s">
        <v>0</v>
      </c>
      <c r="AK1891" s="4">
        <v>0</v>
      </c>
      <c r="AL1891" s="4">
        <v>0</v>
      </c>
      <c r="AM1891" s="4" t="s">
        <v>1</v>
      </c>
      <c r="AN1891" s="4" t="s">
        <v>1</v>
      </c>
      <c r="AO1891" s="4" t="s">
        <v>1</v>
      </c>
      <c r="AP1891" s="4" t="s">
        <v>1</v>
      </c>
      <c r="AQ1891" s="4">
        <v>0</v>
      </c>
    </row>
    <row r="1892" spans="1:43" x14ac:dyDescent="0.25">
      <c r="A1892" s="2" t="s">
        <v>1316</v>
      </c>
      <c r="B1892" s="47">
        <v>44405</v>
      </c>
      <c r="C1892" s="2" t="s">
        <v>27</v>
      </c>
      <c r="D1892" s="2" t="s">
        <v>49</v>
      </c>
      <c r="E1892" s="2" t="s">
        <v>221</v>
      </c>
      <c r="F1892" s="2" t="s">
        <v>4742</v>
      </c>
      <c r="G1892" s="2" t="s">
        <v>3</v>
      </c>
      <c r="H1892" s="2" t="s">
        <v>4743</v>
      </c>
      <c r="I1892" s="1" t="s">
        <v>1</v>
      </c>
      <c r="J1892" s="1" t="s">
        <v>1</v>
      </c>
      <c r="K1892" s="1" t="s">
        <v>1</v>
      </c>
      <c r="L1892" s="1" t="s">
        <v>1</v>
      </c>
      <c r="M1892" s="1">
        <v>0</v>
      </c>
      <c r="N1892" s="2" t="s">
        <v>1</v>
      </c>
      <c r="O1892" s="2" t="s">
        <v>2</v>
      </c>
      <c r="P1892" s="2" t="s">
        <v>1</v>
      </c>
      <c r="Q1892" s="1">
        <v>2055085387.8400002</v>
      </c>
      <c r="R1892" s="1">
        <v>0</v>
      </c>
      <c r="S1892" s="1">
        <v>1438991571.4000003</v>
      </c>
      <c r="T1892" s="1">
        <v>0</v>
      </c>
      <c r="U1892" s="2" t="s">
        <v>0</v>
      </c>
      <c r="V1892" s="1">
        <v>0</v>
      </c>
      <c r="W1892" s="1">
        <v>531115359</v>
      </c>
      <c r="X1892" s="2" t="s">
        <v>9</v>
      </c>
      <c r="Y1892" s="1">
        <v>84978457.439999983</v>
      </c>
      <c r="Z1892" s="3">
        <v>0</v>
      </c>
      <c r="AA1892" s="3" t="s">
        <v>0</v>
      </c>
      <c r="AB1892" s="3">
        <v>0</v>
      </c>
      <c r="AC1892" s="3">
        <v>0</v>
      </c>
      <c r="AD1892" s="3" t="s">
        <v>0</v>
      </c>
      <c r="AE1892" s="3">
        <v>0</v>
      </c>
      <c r="AF1892" s="4">
        <v>0</v>
      </c>
      <c r="AG1892" s="4" t="s">
        <v>0</v>
      </c>
      <c r="AH1892" s="4">
        <v>0</v>
      </c>
      <c r="AI1892" s="4">
        <v>0</v>
      </c>
      <c r="AJ1892" s="4" t="s">
        <v>0</v>
      </c>
      <c r="AK1892" s="4">
        <v>0</v>
      </c>
      <c r="AL1892" s="4">
        <v>0</v>
      </c>
      <c r="AM1892" s="4" t="s">
        <v>1</v>
      </c>
      <c r="AN1892" s="4" t="s">
        <v>1</v>
      </c>
      <c r="AO1892" s="4" t="s">
        <v>1</v>
      </c>
      <c r="AP1892" s="4" t="s">
        <v>1</v>
      </c>
      <c r="AQ1892" s="4">
        <v>0</v>
      </c>
    </row>
    <row r="1893" spans="1:43" x14ac:dyDescent="0.25">
      <c r="A1893" s="2" t="s">
        <v>1317</v>
      </c>
      <c r="B1893" s="47">
        <v>44405</v>
      </c>
      <c r="C1893" s="2" t="s">
        <v>27</v>
      </c>
      <c r="D1893" s="2" t="s">
        <v>49</v>
      </c>
      <c r="E1893" s="2" t="s">
        <v>221</v>
      </c>
      <c r="F1893" s="2" t="s">
        <v>4742</v>
      </c>
      <c r="G1893" s="2" t="s">
        <v>3</v>
      </c>
      <c r="H1893" s="2" t="s">
        <v>4744</v>
      </c>
      <c r="I1893" s="1" t="s">
        <v>1</v>
      </c>
      <c r="J1893" s="1" t="s">
        <v>1</v>
      </c>
      <c r="K1893" s="1" t="s">
        <v>1</v>
      </c>
      <c r="L1893" s="1" t="s">
        <v>1</v>
      </c>
      <c r="M1893" s="1">
        <v>0</v>
      </c>
      <c r="N1893" s="2" t="s">
        <v>1</v>
      </c>
      <c r="O1893" s="2" t="s">
        <v>2</v>
      </c>
      <c r="P1893" s="2" t="s">
        <v>1</v>
      </c>
      <c r="Q1893" s="1">
        <v>869291043.29999995</v>
      </c>
      <c r="R1893" s="1">
        <v>0</v>
      </c>
      <c r="S1893" s="1">
        <v>570292236.87</v>
      </c>
      <c r="T1893" s="1">
        <v>0</v>
      </c>
      <c r="U1893" s="2" t="s">
        <v>0</v>
      </c>
      <c r="V1893" s="1">
        <v>0</v>
      </c>
      <c r="W1893" s="1">
        <v>257757591.75</v>
      </c>
      <c r="X1893" s="2" t="s">
        <v>9</v>
      </c>
      <c r="Y1893" s="1">
        <v>41241214.679999985</v>
      </c>
      <c r="Z1893" s="3">
        <v>0</v>
      </c>
      <c r="AA1893" s="3" t="s">
        <v>0</v>
      </c>
      <c r="AB1893" s="3">
        <v>0</v>
      </c>
      <c r="AC1893" s="3">
        <v>0</v>
      </c>
      <c r="AD1893" s="3" t="s">
        <v>0</v>
      </c>
      <c r="AE1893" s="3">
        <v>0</v>
      </c>
      <c r="AF1893" s="4">
        <v>0</v>
      </c>
      <c r="AG1893" s="4" t="s">
        <v>0</v>
      </c>
      <c r="AH1893" s="4">
        <v>0</v>
      </c>
      <c r="AI1893" s="4">
        <v>0</v>
      </c>
      <c r="AJ1893" s="4" t="s">
        <v>0</v>
      </c>
      <c r="AK1893" s="4">
        <v>0</v>
      </c>
      <c r="AL1893" s="4">
        <v>0</v>
      </c>
      <c r="AM1893" s="4" t="s">
        <v>1</v>
      </c>
      <c r="AN1893" s="4" t="s">
        <v>1</v>
      </c>
      <c r="AO1893" s="4" t="s">
        <v>1</v>
      </c>
      <c r="AP1893" s="4" t="s">
        <v>1</v>
      </c>
      <c r="AQ1893" s="4">
        <v>0</v>
      </c>
    </row>
    <row r="1894" spans="1:43" x14ac:dyDescent="0.25">
      <c r="A1894" s="2" t="s">
        <v>1318</v>
      </c>
      <c r="B1894" s="47">
        <v>44405</v>
      </c>
      <c r="C1894" s="2" t="s">
        <v>6</v>
      </c>
      <c r="D1894" s="2" t="s">
        <v>49</v>
      </c>
      <c r="E1894" s="2" t="s">
        <v>230</v>
      </c>
      <c r="F1894" s="2" t="s">
        <v>1810</v>
      </c>
      <c r="G1894" s="2" t="s">
        <v>3</v>
      </c>
      <c r="H1894" s="2" t="s">
        <v>4745</v>
      </c>
      <c r="I1894" s="1" t="s">
        <v>1</v>
      </c>
      <c r="J1894" s="1" t="s">
        <v>1</v>
      </c>
      <c r="K1894" s="1" t="s">
        <v>1</v>
      </c>
      <c r="L1894" s="1" t="s">
        <v>1</v>
      </c>
      <c r="M1894" s="1">
        <v>0</v>
      </c>
      <c r="N1894" s="2" t="s">
        <v>1</v>
      </c>
      <c r="O1894" s="2" t="s">
        <v>2</v>
      </c>
      <c r="P1894" s="2" t="s">
        <v>1</v>
      </c>
      <c r="Q1894" s="1">
        <v>3372934358.8619995</v>
      </c>
      <c r="R1894" s="1">
        <v>0</v>
      </c>
      <c r="S1894" s="1">
        <v>2612286386.4499998</v>
      </c>
      <c r="T1894" s="1">
        <v>0</v>
      </c>
      <c r="U1894" s="2" t="s">
        <v>0</v>
      </c>
      <c r="V1894" s="1">
        <v>0</v>
      </c>
      <c r="W1894" s="1">
        <v>655731010.70000005</v>
      </c>
      <c r="X1894" s="2" t="s">
        <v>9</v>
      </c>
      <c r="Y1894" s="1">
        <v>104916961.71200001</v>
      </c>
      <c r="Z1894" s="3">
        <v>0</v>
      </c>
      <c r="AA1894" s="3" t="s">
        <v>0</v>
      </c>
      <c r="AB1894" s="3">
        <v>0</v>
      </c>
      <c r="AC1894" s="3">
        <v>0</v>
      </c>
      <c r="AD1894" s="3" t="s">
        <v>0</v>
      </c>
      <c r="AE1894" s="3">
        <v>0</v>
      </c>
      <c r="AF1894" s="4">
        <v>0</v>
      </c>
      <c r="AG1894" s="4" t="s">
        <v>0</v>
      </c>
      <c r="AH1894" s="4">
        <v>0</v>
      </c>
      <c r="AI1894" s="4">
        <v>0</v>
      </c>
      <c r="AJ1894" s="4" t="s">
        <v>0</v>
      </c>
      <c r="AK1894" s="4">
        <v>0</v>
      </c>
      <c r="AL1894" s="4">
        <v>0</v>
      </c>
      <c r="AM1894" s="4" t="s">
        <v>1</v>
      </c>
      <c r="AN1894" s="4" t="s">
        <v>1</v>
      </c>
      <c r="AO1894" s="4" t="s">
        <v>1</v>
      </c>
      <c r="AP1894" s="4" t="s">
        <v>1</v>
      </c>
      <c r="AQ1894" s="4">
        <v>0</v>
      </c>
    </row>
    <row r="1895" spans="1:43" x14ac:dyDescent="0.25">
      <c r="A1895" s="2" t="s">
        <v>1320</v>
      </c>
      <c r="B1895" s="47">
        <v>44405</v>
      </c>
      <c r="C1895" s="2" t="s">
        <v>6</v>
      </c>
      <c r="D1895" s="2" t="s">
        <v>49</v>
      </c>
      <c r="E1895" s="2" t="s">
        <v>230</v>
      </c>
      <c r="F1895" s="2" t="s">
        <v>1810</v>
      </c>
      <c r="G1895" s="2" t="s">
        <v>13</v>
      </c>
      <c r="H1895" s="2" t="s">
        <v>1</v>
      </c>
      <c r="I1895" s="1" t="s">
        <v>4746</v>
      </c>
      <c r="J1895" s="1" t="s">
        <v>1</v>
      </c>
      <c r="K1895" s="1" t="s">
        <v>4747</v>
      </c>
      <c r="L1895" s="1" t="s">
        <v>4748</v>
      </c>
      <c r="M1895" s="1">
        <v>42486600</v>
      </c>
      <c r="N1895" s="2" t="s">
        <v>12</v>
      </c>
      <c r="O1895" s="2" t="s">
        <v>4749</v>
      </c>
      <c r="P1895" s="2" t="s">
        <v>4750</v>
      </c>
      <c r="Q1895" s="1">
        <v>-16341000</v>
      </c>
      <c r="R1895" s="1">
        <v>0</v>
      </c>
      <c r="S1895" s="1">
        <v>-16341000</v>
      </c>
      <c r="T1895" s="1">
        <v>0</v>
      </c>
      <c r="U1895" s="2" t="s">
        <v>0</v>
      </c>
      <c r="V1895" s="1">
        <v>0</v>
      </c>
      <c r="W1895" s="1">
        <v>0</v>
      </c>
      <c r="X1895" s="2" t="s">
        <v>0</v>
      </c>
      <c r="Y1895" s="1">
        <v>0</v>
      </c>
      <c r="Z1895" s="3">
        <v>0</v>
      </c>
      <c r="AA1895" s="3" t="s">
        <v>0</v>
      </c>
      <c r="AB1895" s="3">
        <v>0</v>
      </c>
      <c r="AC1895" s="3">
        <v>0</v>
      </c>
      <c r="AD1895" s="3" t="s">
        <v>0</v>
      </c>
      <c r="AE1895" s="3">
        <v>0</v>
      </c>
      <c r="AF1895" s="4">
        <v>0</v>
      </c>
      <c r="AG1895" s="4" t="s">
        <v>0</v>
      </c>
      <c r="AH1895" s="4">
        <v>0</v>
      </c>
      <c r="AI1895" s="4">
        <v>0</v>
      </c>
      <c r="AJ1895" s="4" t="s">
        <v>0</v>
      </c>
      <c r="AK1895" s="4">
        <v>0</v>
      </c>
      <c r="AL1895" s="4">
        <v>0</v>
      </c>
      <c r="AM1895" s="4" t="s">
        <v>1</v>
      </c>
      <c r="AN1895" s="4" t="s">
        <v>1</v>
      </c>
      <c r="AO1895" s="4" t="s">
        <v>1</v>
      </c>
      <c r="AP1895" s="4" t="s">
        <v>1</v>
      </c>
      <c r="AQ1895" s="4">
        <v>0</v>
      </c>
    </row>
    <row r="1896" spans="1:43" x14ac:dyDescent="0.25">
      <c r="A1896" s="2" t="s">
        <v>1321</v>
      </c>
      <c r="B1896" s="47">
        <v>44405</v>
      </c>
      <c r="C1896" s="2" t="s">
        <v>27</v>
      </c>
      <c r="D1896" s="2" t="s">
        <v>42</v>
      </c>
      <c r="E1896" s="2" t="s">
        <v>212</v>
      </c>
      <c r="F1896" s="2" t="s">
        <v>4436</v>
      </c>
      <c r="G1896" s="2" t="s">
        <v>3</v>
      </c>
      <c r="H1896" s="2" t="s">
        <v>4751</v>
      </c>
      <c r="I1896" s="1" t="s">
        <v>1</v>
      </c>
      <c r="J1896" s="1" t="s">
        <v>1</v>
      </c>
      <c r="K1896" s="1" t="s">
        <v>1</v>
      </c>
      <c r="L1896" s="1" t="s">
        <v>1</v>
      </c>
      <c r="M1896" s="1">
        <v>0</v>
      </c>
      <c r="N1896" s="2" t="s">
        <v>1</v>
      </c>
      <c r="O1896" s="2" t="s">
        <v>2</v>
      </c>
      <c r="P1896" s="2" t="s">
        <v>1</v>
      </c>
      <c r="Q1896" s="1">
        <v>1639088922.5439999</v>
      </c>
      <c r="R1896" s="1">
        <v>0</v>
      </c>
      <c r="S1896" s="1">
        <v>1155821732.1399999</v>
      </c>
      <c r="T1896" s="1">
        <v>0</v>
      </c>
      <c r="U1896" s="2" t="s">
        <v>0</v>
      </c>
      <c r="V1896" s="1">
        <v>0</v>
      </c>
      <c r="W1896" s="1">
        <v>416609646.89999998</v>
      </c>
      <c r="X1896" s="2" t="s">
        <v>0</v>
      </c>
      <c r="Y1896" s="1">
        <v>66657543.504000008</v>
      </c>
      <c r="Z1896" s="3">
        <v>0</v>
      </c>
      <c r="AA1896" s="3" t="s">
        <v>0</v>
      </c>
      <c r="AB1896" s="3">
        <v>0</v>
      </c>
      <c r="AC1896" s="3">
        <v>0</v>
      </c>
      <c r="AD1896" s="3" t="s">
        <v>0</v>
      </c>
      <c r="AE1896" s="3">
        <v>0</v>
      </c>
      <c r="AF1896" s="4">
        <v>0</v>
      </c>
      <c r="AG1896" s="4" t="s">
        <v>0</v>
      </c>
      <c r="AH1896" s="4">
        <v>0</v>
      </c>
      <c r="AI1896" s="4">
        <v>0</v>
      </c>
      <c r="AJ1896" s="4" t="s">
        <v>0</v>
      </c>
      <c r="AK1896" s="4">
        <v>0</v>
      </c>
      <c r="AL1896" s="4">
        <v>0</v>
      </c>
      <c r="AM1896" s="4" t="s">
        <v>1</v>
      </c>
      <c r="AN1896" s="4" t="s">
        <v>1</v>
      </c>
      <c r="AO1896" s="4" t="s">
        <v>1</v>
      </c>
      <c r="AP1896" s="4" t="s">
        <v>1</v>
      </c>
      <c r="AQ1896" s="4">
        <v>0</v>
      </c>
    </row>
    <row r="1897" spans="1:43" x14ac:dyDescent="0.25">
      <c r="A1897" s="2" t="s">
        <v>1322</v>
      </c>
      <c r="B1897" s="47">
        <v>44405</v>
      </c>
      <c r="C1897" s="2" t="s">
        <v>35</v>
      </c>
      <c r="D1897" s="2" t="s">
        <v>42</v>
      </c>
      <c r="E1897" s="2" t="s">
        <v>217</v>
      </c>
      <c r="F1897" s="2" t="s">
        <v>4752</v>
      </c>
      <c r="G1897" s="2" t="s">
        <v>3</v>
      </c>
      <c r="H1897" s="2" t="s">
        <v>4753</v>
      </c>
      <c r="I1897" s="1" t="s">
        <v>1</v>
      </c>
      <c r="J1897" s="1" t="s">
        <v>1</v>
      </c>
      <c r="K1897" s="1" t="s">
        <v>1</v>
      </c>
      <c r="L1897" s="1" t="s">
        <v>1</v>
      </c>
      <c r="M1897" s="1">
        <v>0</v>
      </c>
      <c r="N1897" s="2" t="s">
        <v>1</v>
      </c>
      <c r="O1897" s="2" t="s">
        <v>2</v>
      </c>
      <c r="P1897" s="2" t="s">
        <v>1</v>
      </c>
      <c r="Q1897" s="1">
        <v>1224357742.6600003</v>
      </c>
      <c r="R1897" s="1">
        <v>0</v>
      </c>
      <c r="S1897" s="1">
        <v>1143344595.46</v>
      </c>
      <c r="T1897" s="1">
        <v>0</v>
      </c>
      <c r="U1897" s="2" t="s">
        <v>0</v>
      </c>
      <c r="V1897" s="1">
        <v>0</v>
      </c>
      <c r="W1897" s="1">
        <v>69838920</v>
      </c>
      <c r="X1897" s="2" t="s">
        <v>9</v>
      </c>
      <c r="Y1897" s="1">
        <v>11174227.200000001</v>
      </c>
      <c r="Z1897" s="3">
        <v>0</v>
      </c>
      <c r="AA1897" s="3" t="s">
        <v>0</v>
      </c>
      <c r="AB1897" s="3">
        <v>0</v>
      </c>
      <c r="AC1897" s="3">
        <v>0</v>
      </c>
      <c r="AD1897" s="3" t="s">
        <v>0</v>
      </c>
      <c r="AE1897" s="3">
        <v>0</v>
      </c>
      <c r="AF1897" s="4">
        <v>0</v>
      </c>
      <c r="AG1897" s="4" t="s">
        <v>0</v>
      </c>
      <c r="AH1897" s="4">
        <v>0</v>
      </c>
      <c r="AI1897" s="4">
        <v>0</v>
      </c>
      <c r="AJ1897" s="4" t="s">
        <v>0</v>
      </c>
      <c r="AK1897" s="4">
        <v>0</v>
      </c>
      <c r="AL1897" s="4">
        <v>0</v>
      </c>
      <c r="AM1897" s="4" t="s">
        <v>1</v>
      </c>
      <c r="AN1897" s="4" t="s">
        <v>1</v>
      </c>
      <c r="AO1897" s="4" t="s">
        <v>1</v>
      </c>
      <c r="AP1897" s="4" t="s">
        <v>1</v>
      </c>
      <c r="AQ1897" s="4">
        <v>0</v>
      </c>
    </row>
    <row r="1898" spans="1:43" x14ac:dyDescent="0.25">
      <c r="A1898" s="2" t="s">
        <v>1323</v>
      </c>
      <c r="B1898" s="47">
        <v>44405</v>
      </c>
      <c r="C1898" s="2" t="s">
        <v>6</v>
      </c>
      <c r="D1898" s="2" t="s">
        <v>42</v>
      </c>
      <c r="E1898" s="2" t="s">
        <v>219</v>
      </c>
      <c r="F1898" s="2" t="s">
        <v>1554</v>
      </c>
      <c r="G1898" s="2" t="s">
        <v>3</v>
      </c>
      <c r="H1898" s="2" t="s">
        <v>4754</v>
      </c>
      <c r="I1898" s="1" t="s">
        <v>1</v>
      </c>
      <c r="J1898" s="1" t="s">
        <v>1</v>
      </c>
      <c r="K1898" s="1" t="s">
        <v>1</v>
      </c>
      <c r="L1898" s="1" t="s">
        <v>1</v>
      </c>
      <c r="M1898" s="1">
        <v>0</v>
      </c>
      <c r="N1898" s="2" t="s">
        <v>1</v>
      </c>
      <c r="O1898" s="2" t="s">
        <v>2</v>
      </c>
      <c r="P1898" s="2" t="s">
        <v>1</v>
      </c>
      <c r="Q1898" s="1">
        <v>850435273.02199996</v>
      </c>
      <c r="R1898" s="1">
        <v>0</v>
      </c>
      <c r="S1898" s="1">
        <v>646648519.02999985</v>
      </c>
      <c r="T1898" s="1">
        <v>0</v>
      </c>
      <c r="U1898" s="2" t="s">
        <v>0</v>
      </c>
      <c r="V1898" s="1">
        <v>0</v>
      </c>
      <c r="W1898" s="1">
        <v>175678236.20000002</v>
      </c>
      <c r="X1898" s="2" t="s">
        <v>0</v>
      </c>
      <c r="Y1898" s="1">
        <v>28108517.792000003</v>
      </c>
      <c r="Z1898" s="3">
        <v>0</v>
      </c>
      <c r="AA1898" s="3" t="s">
        <v>0</v>
      </c>
      <c r="AB1898" s="3">
        <v>0</v>
      </c>
      <c r="AC1898" s="3">
        <v>0</v>
      </c>
      <c r="AD1898" s="3" t="s">
        <v>0</v>
      </c>
      <c r="AE1898" s="3">
        <v>0</v>
      </c>
      <c r="AF1898" s="4">
        <v>0</v>
      </c>
      <c r="AG1898" s="4" t="s">
        <v>0</v>
      </c>
      <c r="AH1898" s="4">
        <v>0</v>
      </c>
      <c r="AI1898" s="4">
        <v>0</v>
      </c>
      <c r="AJ1898" s="4" t="s">
        <v>0</v>
      </c>
      <c r="AK1898" s="4">
        <v>0</v>
      </c>
      <c r="AL1898" s="4">
        <v>0</v>
      </c>
      <c r="AM1898" s="4" t="s">
        <v>1</v>
      </c>
      <c r="AN1898" s="4" t="s">
        <v>1</v>
      </c>
      <c r="AO1898" s="4" t="s">
        <v>1</v>
      </c>
      <c r="AP1898" s="4" t="s">
        <v>1</v>
      </c>
      <c r="AQ1898" s="4">
        <v>0</v>
      </c>
    </row>
    <row r="1899" spans="1:43" x14ac:dyDescent="0.25">
      <c r="A1899" s="2" t="s">
        <v>1324</v>
      </c>
      <c r="B1899" s="47">
        <v>44405</v>
      </c>
      <c r="C1899" s="2" t="s">
        <v>6</v>
      </c>
      <c r="D1899" s="2" t="s">
        <v>42</v>
      </c>
      <c r="E1899" s="2" t="s">
        <v>1495</v>
      </c>
      <c r="F1899" s="2" t="s">
        <v>4755</v>
      </c>
      <c r="G1899" s="2" t="s">
        <v>906</v>
      </c>
      <c r="H1899" s="2" t="s">
        <v>4547</v>
      </c>
      <c r="I1899" s="1"/>
      <c r="J1899" s="1"/>
      <c r="K1899" s="1"/>
      <c r="L1899" s="1"/>
      <c r="M1899" s="1">
        <v>0</v>
      </c>
      <c r="N1899" s="2"/>
      <c r="O1899" s="2" t="s">
        <v>98</v>
      </c>
      <c r="P1899" s="2"/>
      <c r="Q1899" s="1">
        <v>0</v>
      </c>
      <c r="R1899" s="1">
        <v>0</v>
      </c>
      <c r="S1899" s="1">
        <v>0</v>
      </c>
      <c r="T1899" s="1">
        <v>0</v>
      </c>
      <c r="U1899" s="2" t="s">
        <v>0</v>
      </c>
      <c r="V1899" s="1">
        <v>0</v>
      </c>
      <c r="W1899" s="1">
        <v>0</v>
      </c>
      <c r="X1899" s="2" t="s">
        <v>0</v>
      </c>
      <c r="Y1899" s="1">
        <v>0</v>
      </c>
      <c r="Z1899" s="3">
        <v>0</v>
      </c>
      <c r="AA1899" s="3" t="s">
        <v>0</v>
      </c>
      <c r="AB1899" s="3">
        <v>0</v>
      </c>
      <c r="AC1899" s="3">
        <v>0</v>
      </c>
      <c r="AD1899" s="3" t="s">
        <v>0</v>
      </c>
      <c r="AE1899" s="3">
        <v>0</v>
      </c>
      <c r="AF1899" s="4">
        <v>0</v>
      </c>
      <c r="AG1899" s="4" t="s">
        <v>0</v>
      </c>
      <c r="AH1899" s="4">
        <v>0</v>
      </c>
      <c r="AI1899" s="4">
        <v>0</v>
      </c>
      <c r="AJ1899" s="4" t="s">
        <v>0</v>
      </c>
      <c r="AK1899" s="4">
        <v>0</v>
      </c>
      <c r="AL1899" s="4">
        <v>0</v>
      </c>
      <c r="AP1899" s="4">
        <v>0</v>
      </c>
      <c r="AQ1899" s="4">
        <v>0</v>
      </c>
    </row>
    <row r="1900" spans="1:43" x14ac:dyDescent="0.25">
      <c r="A1900" s="2" t="s">
        <v>1325</v>
      </c>
      <c r="B1900" s="47">
        <v>44405</v>
      </c>
      <c r="C1900" s="2" t="s">
        <v>6</v>
      </c>
      <c r="D1900" s="2" t="s">
        <v>42</v>
      </c>
      <c r="E1900" s="2" t="s">
        <v>215</v>
      </c>
      <c r="F1900" s="2" t="s">
        <v>2512</v>
      </c>
      <c r="G1900" s="2" t="s">
        <v>3</v>
      </c>
      <c r="H1900" s="2" t="s">
        <v>4756</v>
      </c>
      <c r="I1900" s="1"/>
      <c r="J1900" s="1"/>
      <c r="K1900" s="1"/>
      <c r="L1900" s="1"/>
      <c r="M1900" s="1">
        <v>0</v>
      </c>
      <c r="N1900" s="2"/>
      <c r="O1900" s="2" t="s">
        <v>2</v>
      </c>
      <c r="P1900" s="2"/>
      <c r="Q1900" s="1">
        <v>593380800</v>
      </c>
      <c r="R1900" s="1">
        <v>0</v>
      </c>
      <c r="S1900" s="1">
        <v>593380800</v>
      </c>
      <c r="T1900" s="1">
        <v>0</v>
      </c>
      <c r="U1900" s="2" t="s">
        <v>0</v>
      </c>
      <c r="V1900" s="1">
        <v>0</v>
      </c>
      <c r="W1900" s="1">
        <v>0</v>
      </c>
      <c r="X1900" s="2" t="s">
        <v>0</v>
      </c>
      <c r="Y1900" s="1">
        <v>0</v>
      </c>
      <c r="Z1900" s="3">
        <v>0</v>
      </c>
      <c r="AA1900" s="3" t="s">
        <v>0</v>
      </c>
      <c r="AB1900" s="3">
        <v>0</v>
      </c>
      <c r="AC1900" s="3">
        <v>0</v>
      </c>
      <c r="AD1900" s="3" t="s">
        <v>0</v>
      </c>
      <c r="AE1900" s="3">
        <v>0</v>
      </c>
      <c r="AF1900" s="4">
        <v>0</v>
      </c>
      <c r="AG1900" s="4" t="s">
        <v>0</v>
      </c>
      <c r="AH1900" s="4">
        <v>0</v>
      </c>
      <c r="AI1900" s="4">
        <v>0</v>
      </c>
      <c r="AJ1900" s="4" t="s">
        <v>0</v>
      </c>
      <c r="AK1900" s="4">
        <v>0</v>
      </c>
      <c r="AL1900" s="4">
        <v>0</v>
      </c>
      <c r="AP1900" s="4">
        <v>0</v>
      </c>
      <c r="AQ1900" s="4">
        <v>0</v>
      </c>
    </row>
    <row r="1901" spans="1:43" x14ac:dyDescent="0.25">
      <c r="A1901" s="2" t="s">
        <v>1326</v>
      </c>
      <c r="B1901" s="47">
        <v>44405</v>
      </c>
      <c r="C1901" s="2" t="s">
        <v>27</v>
      </c>
      <c r="D1901" s="2" t="s">
        <v>38</v>
      </c>
      <c r="E1901" s="2" t="s">
        <v>4</v>
      </c>
      <c r="F1901" s="2" t="s">
        <v>3729</v>
      </c>
      <c r="G1901" s="2" t="s">
        <v>13</v>
      </c>
      <c r="H1901" s="2" t="s">
        <v>1</v>
      </c>
      <c r="I1901" s="1" t="s">
        <v>949</v>
      </c>
      <c r="J1901" s="1" t="s">
        <v>1</v>
      </c>
      <c r="K1901" s="1" t="s">
        <v>4757</v>
      </c>
      <c r="L1901" s="1" t="s">
        <v>4758</v>
      </c>
      <c r="M1901" s="1">
        <v>84848170.400000006</v>
      </c>
      <c r="N1901" s="2" t="s">
        <v>12</v>
      </c>
      <c r="O1901" s="2" t="s">
        <v>4759</v>
      </c>
      <c r="P1901" s="2" t="s">
        <v>4760</v>
      </c>
      <c r="Q1901" s="1">
        <v>-3241886.8</v>
      </c>
      <c r="R1901" s="1">
        <v>0</v>
      </c>
      <c r="S1901" s="1">
        <v>0</v>
      </c>
      <c r="T1901" s="1">
        <v>0</v>
      </c>
      <c r="U1901" s="2" t="s">
        <v>0</v>
      </c>
      <c r="V1901" s="1">
        <v>0</v>
      </c>
      <c r="W1901" s="1">
        <v>-2794730</v>
      </c>
      <c r="X1901" s="2" t="s">
        <v>9</v>
      </c>
      <c r="Y1901" s="1">
        <v>-447156.8</v>
      </c>
      <c r="Z1901" s="3">
        <v>0</v>
      </c>
      <c r="AA1901" s="3" t="s">
        <v>0</v>
      </c>
      <c r="AB1901" s="3">
        <v>0</v>
      </c>
      <c r="AC1901" s="3">
        <v>0</v>
      </c>
      <c r="AD1901" s="3" t="s">
        <v>0</v>
      </c>
      <c r="AE1901" s="3">
        <v>0</v>
      </c>
      <c r="AF1901" s="4">
        <v>0</v>
      </c>
      <c r="AG1901" s="4" t="s">
        <v>0</v>
      </c>
      <c r="AH1901" s="4">
        <v>0</v>
      </c>
      <c r="AI1901" s="4">
        <v>0</v>
      </c>
      <c r="AJ1901" s="4" t="s">
        <v>0</v>
      </c>
      <c r="AK1901" s="4">
        <v>0</v>
      </c>
      <c r="AL1901" s="4">
        <v>0</v>
      </c>
      <c r="AM1901" s="4" t="s">
        <v>1</v>
      </c>
      <c r="AN1901" s="4" t="s">
        <v>1</v>
      </c>
      <c r="AO1901" s="4" t="s">
        <v>1</v>
      </c>
      <c r="AP1901" s="4" t="s">
        <v>1</v>
      </c>
      <c r="AQ1901" s="4">
        <v>0</v>
      </c>
    </row>
    <row r="1902" spans="1:43" x14ac:dyDescent="0.25">
      <c r="A1902" s="2" t="s">
        <v>1327</v>
      </c>
      <c r="B1902" s="47">
        <v>44405</v>
      </c>
      <c r="C1902" s="2" t="s">
        <v>27</v>
      </c>
      <c r="D1902" s="2" t="s">
        <v>38</v>
      </c>
      <c r="E1902" s="2" t="s">
        <v>4</v>
      </c>
      <c r="F1902" s="2" t="s">
        <v>3731</v>
      </c>
      <c r="G1902" s="2" t="s">
        <v>3</v>
      </c>
      <c r="H1902" s="2" t="s">
        <v>4761</v>
      </c>
      <c r="I1902" s="1" t="s">
        <v>1</v>
      </c>
      <c r="J1902" s="1" t="s">
        <v>1</v>
      </c>
      <c r="K1902" s="1" t="s">
        <v>1</v>
      </c>
      <c r="L1902" s="1" t="s">
        <v>1</v>
      </c>
      <c r="M1902" s="1">
        <v>0</v>
      </c>
      <c r="N1902" s="2" t="s">
        <v>1</v>
      </c>
      <c r="O1902" s="2" t="s">
        <v>2</v>
      </c>
      <c r="P1902" s="2" t="s">
        <v>1</v>
      </c>
      <c r="Q1902" s="1">
        <v>2611128085.5079999</v>
      </c>
      <c r="R1902" s="1">
        <v>0</v>
      </c>
      <c r="S1902" s="1">
        <v>1790370102.2700007</v>
      </c>
      <c r="T1902" s="1">
        <v>0</v>
      </c>
      <c r="U1902" s="2" t="s">
        <v>0</v>
      </c>
      <c r="V1902" s="1">
        <v>0</v>
      </c>
      <c r="W1902" s="1">
        <v>707549985.54999995</v>
      </c>
      <c r="X1902" s="2" t="s">
        <v>9</v>
      </c>
      <c r="Y1902" s="1">
        <v>113207997.68799998</v>
      </c>
      <c r="Z1902" s="3">
        <v>0</v>
      </c>
      <c r="AA1902" s="3" t="s">
        <v>0</v>
      </c>
      <c r="AB1902" s="3">
        <v>0</v>
      </c>
      <c r="AC1902" s="3">
        <v>0</v>
      </c>
      <c r="AD1902" s="3" t="s">
        <v>0</v>
      </c>
      <c r="AE1902" s="3">
        <v>0</v>
      </c>
      <c r="AF1902" s="4">
        <v>0</v>
      </c>
      <c r="AG1902" s="4" t="s">
        <v>0</v>
      </c>
      <c r="AH1902" s="4">
        <v>0</v>
      </c>
      <c r="AI1902" s="4">
        <v>0</v>
      </c>
      <c r="AJ1902" s="4" t="s">
        <v>0</v>
      </c>
      <c r="AK1902" s="4">
        <v>0</v>
      </c>
      <c r="AL1902" s="4">
        <v>0</v>
      </c>
      <c r="AM1902" s="4" t="s">
        <v>1</v>
      </c>
      <c r="AN1902" s="4" t="s">
        <v>1</v>
      </c>
      <c r="AO1902" s="4" t="s">
        <v>1</v>
      </c>
      <c r="AP1902" s="4" t="s">
        <v>1</v>
      </c>
      <c r="AQ1902" s="4">
        <v>0</v>
      </c>
    </row>
    <row r="1903" spans="1:43" x14ac:dyDescent="0.25">
      <c r="A1903" s="2" t="s">
        <v>1328</v>
      </c>
      <c r="B1903" s="47">
        <v>44405</v>
      </c>
      <c r="C1903" s="2" t="s">
        <v>35</v>
      </c>
      <c r="D1903" s="2" t="s">
        <v>38</v>
      </c>
      <c r="E1903" s="2" t="s">
        <v>208</v>
      </c>
      <c r="F1903" s="2" t="s">
        <v>3515</v>
      </c>
      <c r="G1903" s="2" t="s">
        <v>3</v>
      </c>
      <c r="H1903" s="2" t="s">
        <v>4762</v>
      </c>
      <c r="I1903" s="1" t="s">
        <v>1</v>
      </c>
      <c r="J1903" s="1" t="s">
        <v>1</v>
      </c>
      <c r="K1903" s="1" t="s">
        <v>1</v>
      </c>
      <c r="L1903" s="1" t="s">
        <v>1</v>
      </c>
      <c r="M1903" s="1">
        <v>0</v>
      </c>
      <c r="N1903" s="2" t="s">
        <v>1</v>
      </c>
      <c r="O1903" s="2" t="s">
        <v>2</v>
      </c>
      <c r="P1903" s="2" t="s">
        <v>1</v>
      </c>
      <c r="Q1903" s="1">
        <v>1461661787.4399998</v>
      </c>
      <c r="R1903" s="1">
        <v>0</v>
      </c>
      <c r="S1903" s="1">
        <v>1362723485.0399995</v>
      </c>
      <c r="T1903" s="1">
        <v>0</v>
      </c>
      <c r="U1903" s="2" t="s">
        <v>0</v>
      </c>
      <c r="V1903" s="1">
        <v>0</v>
      </c>
      <c r="W1903" s="1">
        <v>85291640</v>
      </c>
      <c r="X1903" s="2" t="s">
        <v>0</v>
      </c>
      <c r="Y1903" s="1">
        <v>13646662.4</v>
      </c>
      <c r="Z1903" s="3">
        <v>0</v>
      </c>
      <c r="AA1903" s="3" t="s">
        <v>0</v>
      </c>
      <c r="AB1903" s="3">
        <v>0</v>
      </c>
      <c r="AC1903" s="3">
        <v>0</v>
      </c>
      <c r="AD1903" s="3" t="s">
        <v>0</v>
      </c>
      <c r="AE1903" s="3">
        <v>0</v>
      </c>
      <c r="AF1903" s="4">
        <v>0</v>
      </c>
      <c r="AG1903" s="4" t="s">
        <v>0</v>
      </c>
      <c r="AH1903" s="4">
        <v>0</v>
      </c>
      <c r="AI1903" s="4">
        <v>0</v>
      </c>
      <c r="AJ1903" s="4" t="s">
        <v>0</v>
      </c>
      <c r="AK1903" s="4">
        <v>0</v>
      </c>
      <c r="AL1903" s="4">
        <v>0</v>
      </c>
      <c r="AM1903" s="4" t="s">
        <v>1</v>
      </c>
      <c r="AN1903" s="4" t="s">
        <v>1</v>
      </c>
      <c r="AO1903" s="4" t="s">
        <v>1</v>
      </c>
      <c r="AP1903" s="4" t="s">
        <v>1</v>
      </c>
      <c r="AQ1903" s="4">
        <v>0</v>
      </c>
    </row>
    <row r="1904" spans="1:43" x14ac:dyDescent="0.25">
      <c r="A1904" s="2" t="s">
        <v>1329</v>
      </c>
      <c r="B1904" s="47">
        <v>44405</v>
      </c>
      <c r="C1904" s="2" t="s">
        <v>6</v>
      </c>
      <c r="D1904" s="2" t="s">
        <v>38</v>
      </c>
      <c r="E1904" s="2" t="s">
        <v>210</v>
      </c>
      <c r="F1904" s="2" t="s">
        <v>4692</v>
      </c>
      <c r="G1904" s="2" t="s">
        <v>3</v>
      </c>
      <c r="H1904" s="2" t="s">
        <v>4763</v>
      </c>
      <c r="I1904" s="1" t="s">
        <v>1</v>
      </c>
      <c r="J1904" s="1" t="s">
        <v>1</v>
      </c>
      <c r="K1904" s="1" t="s">
        <v>1</v>
      </c>
      <c r="L1904" s="1" t="s">
        <v>1</v>
      </c>
      <c r="M1904" s="1">
        <v>0</v>
      </c>
      <c r="N1904" s="2" t="s">
        <v>1</v>
      </c>
      <c r="O1904" s="2" t="s">
        <v>2</v>
      </c>
      <c r="P1904" s="2" t="s">
        <v>1</v>
      </c>
      <c r="Q1904" s="1">
        <v>787526285.08799994</v>
      </c>
      <c r="R1904" s="1">
        <v>0</v>
      </c>
      <c r="S1904" s="1">
        <v>586023967.70000005</v>
      </c>
      <c r="T1904" s="1">
        <v>0</v>
      </c>
      <c r="U1904" s="2" t="s">
        <v>0</v>
      </c>
      <c r="V1904" s="1">
        <v>0</v>
      </c>
      <c r="W1904" s="1">
        <v>173708894.30000001</v>
      </c>
      <c r="X1904" s="2" t="s">
        <v>0</v>
      </c>
      <c r="Y1904" s="1">
        <v>27793423.088000003</v>
      </c>
      <c r="Z1904" s="3">
        <v>0</v>
      </c>
      <c r="AA1904" s="3" t="s">
        <v>0</v>
      </c>
      <c r="AB1904" s="3">
        <v>0</v>
      </c>
      <c r="AC1904" s="3">
        <v>0</v>
      </c>
      <c r="AD1904" s="3" t="s">
        <v>0</v>
      </c>
      <c r="AE1904" s="3">
        <v>0</v>
      </c>
      <c r="AF1904" s="4">
        <v>0</v>
      </c>
      <c r="AG1904" s="4" t="s">
        <v>0</v>
      </c>
      <c r="AH1904" s="4">
        <v>0</v>
      </c>
      <c r="AI1904" s="4">
        <v>0</v>
      </c>
      <c r="AJ1904" s="4" t="s">
        <v>0</v>
      </c>
      <c r="AK1904" s="4">
        <v>0</v>
      </c>
      <c r="AL1904" s="4">
        <v>0</v>
      </c>
      <c r="AM1904" s="4" t="s">
        <v>1</v>
      </c>
      <c r="AN1904" s="4" t="s">
        <v>1</v>
      </c>
      <c r="AO1904" s="4" t="s">
        <v>1</v>
      </c>
      <c r="AP1904" s="4" t="s">
        <v>1</v>
      </c>
      <c r="AQ1904" s="4">
        <v>0</v>
      </c>
    </row>
    <row r="1905" spans="1:43" x14ac:dyDescent="0.25">
      <c r="A1905" s="2" t="s">
        <v>1330</v>
      </c>
      <c r="B1905" s="47">
        <v>44405</v>
      </c>
      <c r="C1905" s="2" t="s">
        <v>27</v>
      </c>
      <c r="D1905" s="2" t="s">
        <v>33</v>
      </c>
      <c r="E1905" s="2" t="s">
        <v>32</v>
      </c>
      <c r="F1905" s="2" t="s">
        <v>4764</v>
      </c>
      <c r="G1905" s="2" t="s">
        <v>3</v>
      </c>
      <c r="H1905" s="2" t="s">
        <v>4765</v>
      </c>
      <c r="I1905" s="1" t="s">
        <v>1</v>
      </c>
      <c r="J1905" s="1" t="s">
        <v>1</v>
      </c>
      <c r="K1905" s="1" t="s">
        <v>1</v>
      </c>
      <c r="L1905" s="1" t="s">
        <v>1</v>
      </c>
      <c r="M1905" s="1">
        <v>0</v>
      </c>
      <c r="N1905" s="2" t="s">
        <v>1</v>
      </c>
      <c r="O1905" s="2" t="s">
        <v>4766</v>
      </c>
      <c r="P1905" s="2" t="s">
        <v>904</v>
      </c>
      <c r="Q1905" s="1">
        <v>92675907.450000003</v>
      </c>
      <c r="R1905" s="1">
        <v>0</v>
      </c>
      <c r="S1905" s="1">
        <v>92675907.450000003</v>
      </c>
      <c r="T1905" s="1">
        <v>0</v>
      </c>
      <c r="U1905" s="2" t="s">
        <v>0</v>
      </c>
      <c r="V1905" s="1">
        <v>0</v>
      </c>
      <c r="W1905" s="1">
        <v>0</v>
      </c>
      <c r="X1905" s="2" t="s">
        <v>0</v>
      </c>
      <c r="Y1905" s="1">
        <v>0</v>
      </c>
      <c r="Z1905" s="3">
        <v>0</v>
      </c>
      <c r="AA1905" s="3" t="s">
        <v>0</v>
      </c>
      <c r="AB1905" s="3">
        <v>0</v>
      </c>
      <c r="AC1905" s="3">
        <v>0</v>
      </c>
      <c r="AD1905" s="3" t="s">
        <v>0</v>
      </c>
      <c r="AE1905" s="3">
        <v>0</v>
      </c>
      <c r="AF1905" s="4">
        <v>0</v>
      </c>
      <c r="AG1905" s="4" t="s">
        <v>0</v>
      </c>
      <c r="AH1905" s="4">
        <v>0</v>
      </c>
      <c r="AI1905" s="4">
        <v>0</v>
      </c>
      <c r="AJ1905" s="4" t="s">
        <v>0</v>
      </c>
      <c r="AK1905" s="4">
        <v>0</v>
      </c>
      <c r="AL1905" s="4">
        <v>0</v>
      </c>
      <c r="AM1905" s="4" t="s">
        <v>1</v>
      </c>
      <c r="AN1905" s="4" t="s">
        <v>1</v>
      </c>
      <c r="AO1905" s="4" t="s">
        <v>1</v>
      </c>
      <c r="AP1905" s="4" t="s">
        <v>1</v>
      </c>
      <c r="AQ1905" s="4">
        <v>0</v>
      </c>
    </row>
    <row r="1906" spans="1:43" x14ac:dyDescent="0.25">
      <c r="A1906" s="2" t="s">
        <v>1332</v>
      </c>
      <c r="B1906" s="46">
        <v>44405</v>
      </c>
      <c r="C1906" s="2" t="s">
        <v>27</v>
      </c>
      <c r="D1906" s="2" t="s">
        <v>33</v>
      </c>
      <c r="E1906" s="2" t="s">
        <v>32</v>
      </c>
      <c r="F1906" s="59" t="s">
        <v>4764</v>
      </c>
      <c r="G1906" s="2" t="s">
        <v>3</v>
      </c>
      <c r="H1906" s="2" t="s">
        <v>4767</v>
      </c>
      <c r="I1906" s="1" t="s">
        <v>1</v>
      </c>
      <c r="J1906" s="1" t="s">
        <v>1</v>
      </c>
      <c r="K1906" s="1" t="s">
        <v>1</v>
      </c>
      <c r="L1906" s="1" t="s">
        <v>1</v>
      </c>
      <c r="M1906" s="1">
        <v>0</v>
      </c>
      <c r="N1906" s="2" t="s">
        <v>1</v>
      </c>
      <c r="O1906" s="2" t="s">
        <v>3876</v>
      </c>
      <c r="P1906" s="2" t="s">
        <v>735</v>
      </c>
      <c r="Q1906" s="1">
        <v>62640500</v>
      </c>
      <c r="R1906" s="1">
        <v>0</v>
      </c>
      <c r="S1906" s="1">
        <v>62640500</v>
      </c>
      <c r="T1906" s="1">
        <v>0</v>
      </c>
      <c r="U1906" s="2" t="s">
        <v>0</v>
      </c>
      <c r="V1906" s="1">
        <v>0</v>
      </c>
      <c r="W1906" s="1">
        <v>0</v>
      </c>
      <c r="X1906" s="2" t="s">
        <v>0</v>
      </c>
      <c r="Y1906" s="1">
        <v>0</v>
      </c>
      <c r="Z1906" s="3">
        <v>0</v>
      </c>
      <c r="AA1906" s="3" t="s">
        <v>0</v>
      </c>
      <c r="AB1906" s="3">
        <v>0</v>
      </c>
      <c r="AC1906" s="3">
        <v>0</v>
      </c>
      <c r="AD1906" s="3" t="s">
        <v>0</v>
      </c>
      <c r="AE1906" s="3">
        <v>0</v>
      </c>
      <c r="AF1906" s="4">
        <v>0</v>
      </c>
      <c r="AG1906" s="4" t="s">
        <v>0</v>
      </c>
      <c r="AH1906" s="4">
        <v>0</v>
      </c>
      <c r="AI1906" s="4">
        <v>0</v>
      </c>
      <c r="AJ1906" s="4" t="s">
        <v>0</v>
      </c>
      <c r="AK1906" s="4">
        <v>0</v>
      </c>
      <c r="AL1906" s="4">
        <v>0</v>
      </c>
      <c r="AM1906" s="4" t="s">
        <v>1</v>
      </c>
      <c r="AN1906" s="4" t="s">
        <v>1</v>
      </c>
      <c r="AO1906" s="4" t="s">
        <v>1</v>
      </c>
      <c r="AP1906" s="4" t="s">
        <v>1</v>
      </c>
      <c r="AQ1906" s="4">
        <v>0</v>
      </c>
    </row>
    <row r="1907" spans="1:43" x14ac:dyDescent="0.25">
      <c r="A1907" s="2" t="s">
        <v>1333</v>
      </c>
      <c r="B1907" s="47">
        <v>44405</v>
      </c>
      <c r="C1907" s="2" t="s">
        <v>27</v>
      </c>
      <c r="D1907" s="2" t="s">
        <v>33</v>
      </c>
      <c r="E1907" s="2" t="s">
        <v>32</v>
      </c>
      <c r="F1907" s="2" t="s">
        <v>4527</v>
      </c>
      <c r="G1907" s="2" t="s">
        <v>3</v>
      </c>
      <c r="H1907" s="2" t="s">
        <v>4768</v>
      </c>
      <c r="I1907" s="1" t="s">
        <v>1</v>
      </c>
      <c r="J1907" s="1" t="s">
        <v>1</v>
      </c>
      <c r="K1907" s="1" t="s">
        <v>1</v>
      </c>
      <c r="L1907" s="1" t="s">
        <v>1</v>
      </c>
      <c r="M1907" s="1">
        <v>0</v>
      </c>
      <c r="N1907" s="2" t="s">
        <v>1</v>
      </c>
      <c r="O1907" s="2" t="s">
        <v>2</v>
      </c>
      <c r="P1907" s="2" t="s">
        <v>1</v>
      </c>
      <c r="Q1907" s="1">
        <v>398488074.20040005</v>
      </c>
      <c r="R1907" s="1">
        <v>0</v>
      </c>
      <c r="S1907" s="1">
        <v>331897169.07999998</v>
      </c>
      <c r="T1907" s="1">
        <v>0</v>
      </c>
      <c r="U1907" s="2" t="s">
        <v>0</v>
      </c>
      <c r="V1907" s="1">
        <v>0</v>
      </c>
      <c r="W1907" s="1">
        <v>57405952.689999998</v>
      </c>
      <c r="X1907" s="2" t="s">
        <v>9</v>
      </c>
      <c r="Y1907" s="1">
        <v>9184952.430399999</v>
      </c>
      <c r="Z1907" s="3">
        <v>0</v>
      </c>
      <c r="AA1907" s="3" t="s">
        <v>0</v>
      </c>
      <c r="AB1907" s="3">
        <v>0</v>
      </c>
      <c r="AC1907" s="3">
        <v>0</v>
      </c>
      <c r="AD1907" s="3" t="s">
        <v>0</v>
      </c>
      <c r="AE1907" s="3">
        <v>0</v>
      </c>
      <c r="AF1907" s="4">
        <v>0</v>
      </c>
      <c r="AG1907" s="4" t="s">
        <v>0</v>
      </c>
      <c r="AH1907" s="4">
        <v>0</v>
      </c>
      <c r="AI1907" s="4">
        <v>0</v>
      </c>
      <c r="AJ1907" s="4" t="s">
        <v>0</v>
      </c>
      <c r="AK1907" s="4">
        <v>0</v>
      </c>
      <c r="AL1907" s="4">
        <v>0</v>
      </c>
      <c r="AM1907" s="4" t="s">
        <v>1</v>
      </c>
      <c r="AN1907" s="4" t="s">
        <v>1</v>
      </c>
      <c r="AO1907" s="4" t="s">
        <v>1</v>
      </c>
      <c r="AP1907" s="4" t="s">
        <v>1</v>
      </c>
      <c r="AQ1907" s="4">
        <v>0</v>
      </c>
    </row>
    <row r="1908" spans="1:43" x14ac:dyDescent="0.25">
      <c r="A1908" s="2" t="s">
        <v>1334</v>
      </c>
      <c r="B1908" s="47">
        <v>44405</v>
      </c>
      <c r="C1908" s="2" t="s">
        <v>27</v>
      </c>
      <c r="D1908" s="2" t="s">
        <v>33</v>
      </c>
      <c r="E1908" s="2" t="s">
        <v>32</v>
      </c>
      <c r="F1908" s="2" t="s">
        <v>4527</v>
      </c>
      <c r="G1908" s="2" t="s">
        <v>3</v>
      </c>
      <c r="H1908" s="2" t="s">
        <v>4769</v>
      </c>
      <c r="I1908" s="1" t="s">
        <v>1</v>
      </c>
      <c r="J1908" s="1" t="s">
        <v>1</v>
      </c>
      <c r="K1908" s="1" t="s">
        <v>1</v>
      </c>
      <c r="L1908" s="1" t="s">
        <v>1</v>
      </c>
      <c r="M1908" s="1">
        <v>0</v>
      </c>
      <c r="N1908" s="2" t="s">
        <v>1</v>
      </c>
      <c r="O1908" s="2" t="s">
        <v>2</v>
      </c>
      <c r="P1908" s="2" t="s">
        <v>1</v>
      </c>
      <c r="Q1908" s="1">
        <v>123167694.61</v>
      </c>
      <c r="R1908" s="1">
        <v>0</v>
      </c>
      <c r="S1908" s="1">
        <v>99060110.609999999</v>
      </c>
      <c r="T1908" s="1">
        <v>0</v>
      </c>
      <c r="U1908" s="2" t="s">
        <v>0</v>
      </c>
      <c r="V1908" s="1">
        <v>0</v>
      </c>
      <c r="W1908" s="1">
        <v>20782400</v>
      </c>
      <c r="X1908" s="2" t="s">
        <v>0</v>
      </c>
      <c r="Y1908" s="1">
        <v>3325184</v>
      </c>
      <c r="Z1908" s="3">
        <v>0</v>
      </c>
      <c r="AA1908" s="3" t="s">
        <v>0</v>
      </c>
      <c r="AB1908" s="3">
        <v>0</v>
      </c>
      <c r="AC1908" s="3">
        <v>0</v>
      </c>
      <c r="AD1908" s="3" t="s">
        <v>0</v>
      </c>
      <c r="AE1908" s="3">
        <v>0</v>
      </c>
      <c r="AF1908" s="4">
        <v>0</v>
      </c>
      <c r="AG1908" s="4" t="s">
        <v>0</v>
      </c>
      <c r="AH1908" s="4">
        <v>0</v>
      </c>
      <c r="AI1908" s="4">
        <v>0</v>
      </c>
      <c r="AJ1908" s="4" t="s">
        <v>0</v>
      </c>
      <c r="AK1908" s="4">
        <v>0</v>
      </c>
      <c r="AL1908" s="4">
        <v>0</v>
      </c>
      <c r="AM1908" s="4" t="s">
        <v>1</v>
      </c>
      <c r="AN1908" s="4" t="s">
        <v>1</v>
      </c>
      <c r="AO1908" s="4" t="s">
        <v>1</v>
      </c>
      <c r="AP1908" s="4" t="s">
        <v>1</v>
      </c>
      <c r="AQ1908" s="4">
        <v>0</v>
      </c>
    </row>
    <row r="1909" spans="1:43" x14ac:dyDescent="0.25">
      <c r="A1909" s="2" t="s">
        <v>1337</v>
      </c>
      <c r="B1909" s="47">
        <v>44405</v>
      </c>
      <c r="C1909" s="2" t="s">
        <v>6</v>
      </c>
      <c r="D1909" s="2" t="s">
        <v>33</v>
      </c>
      <c r="E1909" s="2" t="s">
        <v>204</v>
      </c>
      <c r="F1909" s="2" t="s">
        <v>3086</v>
      </c>
      <c r="G1909" s="2" t="s">
        <v>3</v>
      </c>
      <c r="H1909" s="2" t="s">
        <v>4770</v>
      </c>
      <c r="I1909" s="1" t="s">
        <v>1</v>
      </c>
      <c r="J1909" s="1" t="s">
        <v>1</v>
      </c>
      <c r="K1909" s="1" t="s">
        <v>1</v>
      </c>
      <c r="L1909" s="1" t="s">
        <v>1</v>
      </c>
      <c r="M1909" s="1">
        <v>0</v>
      </c>
      <c r="N1909" s="2" t="s">
        <v>1</v>
      </c>
      <c r="O1909" s="2" t="s">
        <v>2</v>
      </c>
      <c r="P1909" s="2" t="s">
        <v>1</v>
      </c>
      <c r="Q1909" s="1">
        <v>4691273331.9420013</v>
      </c>
      <c r="R1909" s="1">
        <v>0</v>
      </c>
      <c r="S1909" s="1">
        <v>3422398935.6300011</v>
      </c>
      <c r="T1909" s="1">
        <v>0</v>
      </c>
      <c r="U1909" s="2" t="s">
        <v>0</v>
      </c>
      <c r="V1909" s="1">
        <v>0</v>
      </c>
      <c r="W1909" s="1">
        <v>1093857238.2</v>
      </c>
      <c r="X1909" s="2" t="s">
        <v>9</v>
      </c>
      <c r="Y1909" s="1">
        <v>175017158.11199999</v>
      </c>
      <c r="Z1909" s="3">
        <v>0</v>
      </c>
      <c r="AA1909" s="3" t="s">
        <v>0</v>
      </c>
      <c r="AB1909" s="3">
        <v>0</v>
      </c>
      <c r="AC1909" s="3">
        <v>0</v>
      </c>
      <c r="AD1909" s="3" t="s">
        <v>0</v>
      </c>
      <c r="AE1909" s="3">
        <v>0</v>
      </c>
      <c r="AF1909" s="4">
        <v>0</v>
      </c>
      <c r="AG1909" s="4" t="s">
        <v>0</v>
      </c>
      <c r="AH1909" s="4">
        <v>0</v>
      </c>
      <c r="AI1909" s="4">
        <v>0</v>
      </c>
      <c r="AJ1909" s="4" t="s">
        <v>0</v>
      </c>
      <c r="AK1909" s="4">
        <v>0</v>
      </c>
      <c r="AL1909" s="4">
        <v>0</v>
      </c>
      <c r="AM1909" s="4" t="s">
        <v>1</v>
      </c>
      <c r="AN1909" s="4" t="s">
        <v>1</v>
      </c>
      <c r="AO1909" s="4" t="s">
        <v>1</v>
      </c>
      <c r="AP1909" s="4" t="s">
        <v>1</v>
      </c>
      <c r="AQ1909" s="4">
        <v>0</v>
      </c>
    </row>
    <row r="1910" spans="1:43" x14ac:dyDescent="0.25">
      <c r="A1910" s="2" t="s">
        <v>1338</v>
      </c>
      <c r="B1910" s="47">
        <v>44405</v>
      </c>
      <c r="C1910" s="2" t="s">
        <v>27</v>
      </c>
      <c r="D1910" s="2" t="s">
        <v>26</v>
      </c>
      <c r="E1910" s="2" t="s">
        <v>251</v>
      </c>
      <c r="F1910" s="2" t="s">
        <v>3494</v>
      </c>
      <c r="G1910" s="2" t="s">
        <v>3</v>
      </c>
      <c r="H1910" s="2" t="s">
        <v>4771</v>
      </c>
      <c r="I1910" s="1" t="s">
        <v>1</v>
      </c>
      <c r="J1910" s="1" t="s">
        <v>1</v>
      </c>
      <c r="K1910" s="1" t="s">
        <v>1</v>
      </c>
      <c r="L1910" s="1" t="s">
        <v>1</v>
      </c>
      <c r="M1910" s="1">
        <v>0</v>
      </c>
      <c r="N1910" s="2" t="s">
        <v>1</v>
      </c>
      <c r="O1910" s="2" t="s">
        <v>4772</v>
      </c>
      <c r="P1910" s="2" t="s">
        <v>4773</v>
      </c>
      <c r="Q1910" s="1">
        <v>17848645.800000001</v>
      </c>
      <c r="R1910" s="1">
        <v>0</v>
      </c>
      <c r="S1910" s="1">
        <v>5858039</v>
      </c>
      <c r="T1910" s="1">
        <v>10336730</v>
      </c>
      <c r="U1910" s="2" t="s">
        <v>9</v>
      </c>
      <c r="V1910" s="1">
        <v>1653876.8</v>
      </c>
      <c r="W1910" s="1">
        <v>0</v>
      </c>
      <c r="X1910" s="2" t="s">
        <v>0</v>
      </c>
      <c r="Y1910" s="1">
        <v>0</v>
      </c>
      <c r="Z1910" s="3">
        <v>0</v>
      </c>
      <c r="AA1910" s="3" t="s">
        <v>0</v>
      </c>
      <c r="AB1910" s="3">
        <v>0</v>
      </c>
      <c r="AC1910" s="3">
        <v>0</v>
      </c>
      <c r="AD1910" s="3" t="s">
        <v>0</v>
      </c>
      <c r="AE1910" s="3">
        <v>0</v>
      </c>
      <c r="AF1910" s="4">
        <v>0</v>
      </c>
      <c r="AG1910" s="4" t="s">
        <v>0</v>
      </c>
      <c r="AH1910" s="4">
        <v>0</v>
      </c>
      <c r="AI1910" s="4">
        <v>0</v>
      </c>
      <c r="AJ1910" s="4" t="s">
        <v>0</v>
      </c>
      <c r="AK1910" s="4">
        <v>0</v>
      </c>
      <c r="AL1910" s="4">
        <v>0</v>
      </c>
      <c r="AM1910" s="4" t="s">
        <v>1</v>
      </c>
      <c r="AN1910" s="4" t="s">
        <v>1</v>
      </c>
      <c r="AO1910" s="4" t="s">
        <v>1</v>
      </c>
      <c r="AP1910" s="4" t="s">
        <v>1</v>
      </c>
      <c r="AQ1910" s="4">
        <v>0</v>
      </c>
    </row>
    <row r="1911" spans="1:43" x14ac:dyDescent="0.25">
      <c r="A1911" s="2" t="s">
        <v>1339</v>
      </c>
      <c r="B1911" s="47">
        <v>44405</v>
      </c>
      <c r="C1911" s="2" t="s">
        <v>27</v>
      </c>
      <c r="D1911" s="2" t="s">
        <v>26</v>
      </c>
      <c r="E1911" s="2" t="s">
        <v>251</v>
      </c>
      <c r="F1911" s="2" t="s">
        <v>3494</v>
      </c>
      <c r="G1911" s="2" t="s">
        <v>3</v>
      </c>
      <c r="H1911" s="2" t="s">
        <v>4774</v>
      </c>
      <c r="I1911" s="1" t="s">
        <v>1</v>
      </c>
      <c r="J1911" s="1" t="s">
        <v>1</v>
      </c>
      <c r="K1911" s="1" t="s">
        <v>1</v>
      </c>
      <c r="L1911" s="1" t="s">
        <v>1</v>
      </c>
      <c r="M1911" s="1">
        <v>0</v>
      </c>
      <c r="N1911" s="2" t="s">
        <v>1</v>
      </c>
      <c r="O1911" s="2" t="s">
        <v>1195</v>
      </c>
      <c r="P1911" s="2" t="s">
        <v>1196</v>
      </c>
      <c r="Q1911" s="1">
        <v>37230664</v>
      </c>
      <c r="R1911" s="1">
        <v>0</v>
      </c>
      <c r="S1911" s="1">
        <v>0</v>
      </c>
      <c r="T1911" s="1">
        <v>32095400</v>
      </c>
      <c r="U1911" s="2" t="s">
        <v>9</v>
      </c>
      <c r="V1911" s="1">
        <v>5135264</v>
      </c>
      <c r="W1911" s="1">
        <v>0</v>
      </c>
      <c r="X1911" s="2" t="s">
        <v>0</v>
      </c>
      <c r="Y1911" s="1">
        <v>0</v>
      </c>
      <c r="Z1911" s="3">
        <v>0</v>
      </c>
      <c r="AA1911" s="3" t="s">
        <v>0</v>
      </c>
      <c r="AB1911" s="3">
        <v>0</v>
      </c>
      <c r="AC1911" s="3">
        <v>0</v>
      </c>
      <c r="AD1911" s="3" t="s">
        <v>0</v>
      </c>
      <c r="AE1911" s="3">
        <v>0</v>
      </c>
      <c r="AF1911" s="4">
        <v>0</v>
      </c>
      <c r="AG1911" s="4" t="s">
        <v>0</v>
      </c>
      <c r="AH1911" s="4">
        <v>0</v>
      </c>
      <c r="AI1911" s="4">
        <v>0</v>
      </c>
      <c r="AJ1911" s="4" t="s">
        <v>0</v>
      </c>
      <c r="AK1911" s="4">
        <v>0</v>
      </c>
      <c r="AL1911" s="4">
        <v>0</v>
      </c>
      <c r="AM1911" s="4" t="s">
        <v>1</v>
      </c>
      <c r="AN1911" s="4" t="s">
        <v>1</v>
      </c>
      <c r="AO1911" s="4" t="s">
        <v>1</v>
      </c>
      <c r="AP1911" s="4" t="s">
        <v>1</v>
      </c>
      <c r="AQ1911" s="4">
        <v>0</v>
      </c>
    </row>
    <row r="1912" spans="1:43" x14ac:dyDescent="0.25">
      <c r="A1912" s="2" t="s">
        <v>1340</v>
      </c>
      <c r="B1912" s="47">
        <v>44405</v>
      </c>
      <c r="C1912" s="2" t="s">
        <v>27</v>
      </c>
      <c r="D1912" s="2" t="s">
        <v>26</v>
      </c>
      <c r="E1912" s="2" t="s">
        <v>251</v>
      </c>
      <c r="F1912" s="2" t="s">
        <v>3499</v>
      </c>
      <c r="G1912" s="2" t="s">
        <v>3</v>
      </c>
      <c r="H1912" s="2" t="s">
        <v>4775</v>
      </c>
      <c r="I1912" s="1" t="s">
        <v>1</v>
      </c>
      <c r="J1912" s="1" t="s">
        <v>1</v>
      </c>
      <c r="K1912" s="1" t="s">
        <v>1</v>
      </c>
      <c r="L1912" s="1" t="s">
        <v>1</v>
      </c>
      <c r="M1912" s="1">
        <v>0</v>
      </c>
      <c r="N1912" s="2" t="s">
        <v>1</v>
      </c>
      <c r="O1912" s="2" t="s">
        <v>2</v>
      </c>
      <c r="P1912" s="2" t="s">
        <v>1</v>
      </c>
      <c r="Q1912" s="1">
        <v>347772489.12800002</v>
      </c>
      <c r="R1912" s="1">
        <v>0</v>
      </c>
      <c r="S1912" s="1">
        <v>175379836.39999998</v>
      </c>
      <c r="T1912" s="1">
        <v>0</v>
      </c>
      <c r="U1912" s="2" t="s">
        <v>0</v>
      </c>
      <c r="V1912" s="1">
        <v>0</v>
      </c>
      <c r="W1912" s="1">
        <v>148614355.80000001</v>
      </c>
      <c r="X1912" s="2" t="s">
        <v>9</v>
      </c>
      <c r="Y1912" s="1">
        <v>23778296.927999999</v>
      </c>
      <c r="Z1912" s="3">
        <v>0</v>
      </c>
      <c r="AA1912" s="3" t="s">
        <v>0</v>
      </c>
      <c r="AB1912" s="3">
        <v>0</v>
      </c>
      <c r="AC1912" s="3">
        <v>0</v>
      </c>
      <c r="AD1912" s="3" t="s">
        <v>0</v>
      </c>
      <c r="AE1912" s="3">
        <v>0</v>
      </c>
      <c r="AF1912" s="4">
        <v>0</v>
      </c>
      <c r="AG1912" s="4" t="s">
        <v>0</v>
      </c>
      <c r="AH1912" s="4">
        <v>0</v>
      </c>
      <c r="AI1912" s="4">
        <v>0</v>
      </c>
      <c r="AJ1912" s="4" t="s">
        <v>0</v>
      </c>
      <c r="AK1912" s="4">
        <v>0</v>
      </c>
      <c r="AL1912" s="4">
        <v>0</v>
      </c>
      <c r="AM1912" s="4" t="s">
        <v>1</v>
      </c>
      <c r="AN1912" s="4" t="s">
        <v>1</v>
      </c>
      <c r="AO1912" s="4" t="s">
        <v>1</v>
      </c>
      <c r="AP1912" s="4" t="s">
        <v>1</v>
      </c>
      <c r="AQ1912" s="4">
        <v>0</v>
      </c>
    </row>
    <row r="1913" spans="1:43" x14ac:dyDescent="0.25">
      <c r="A1913" s="2" t="s">
        <v>1341</v>
      </c>
      <c r="B1913" s="47">
        <v>44405</v>
      </c>
      <c r="C1913" s="2" t="s">
        <v>27</v>
      </c>
      <c r="D1913" s="2" t="s">
        <v>26</v>
      </c>
      <c r="E1913" s="2" t="s">
        <v>251</v>
      </c>
      <c r="F1913" s="2" t="s">
        <v>3499</v>
      </c>
      <c r="G1913" s="2" t="s">
        <v>3</v>
      </c>
      <c r="H1913" s="2" t="s">
        <v>4776</v>
      </c>
      <c r="I1913" s="1" t="s">
        <v>1</v>
      </c>
      <c r="J1913" s="1" t="s">
        <v>1</v>
      </c>
      <c r="K1913" s="1" t="s">
        <v>1</v>
      </c>
      <c r="L1913" s="1" t="s">
        <v>1</v>
      </c>
      <c r="M1913" s="1">
        <v>0</v>
      </c>
      <c r="N1913" s="2" t="s">
        <v>1</v>
      </c>
      <c r="O1913" s="2" t="s">
        <v>2</v>
      </c>
      <c r="P1913" s="2" t="s">
        <v>1</v>
      </c>
      <c r="Q1913" s="1">
        <v>143938115.80000001</v>
      </c>
      <c r="R1913" s="1">
        <v>0</v>
      </c>
      <c r="S1913" s="1">
        <v>66764684.599999994</v>
      </c>
      <c r="T1913" s="1">
        <v>0</v>
      </c>
      <c r="U1913" s="2" t="s">
        <v>0</v>
      </c>
      <c r="V1913" s="1">
        <v>0</v>
      </c>
      <c r="W1913" s="1">
        <v>66528820</v>
      </c>
      <c r="X1913" s="2" t="s">
        <v>9</v>
      </c>
      <c r="Y1913" s="1">
        <v>10644611.200000001</v>
      </c>
      <c r="Z1913" s="3">
        <v>0</v>
      </c>
      <c r="AA1913" s="3" t="s">
        <v>0</v>
      </c>
      <c r="AB1913" s="3">
        <v>0</v>
      </c>
      <c r="AC1913" s="3">
        <v>0</v>
      </c>
      <c r="AD1913" s="3" t="s">
        <v>0</v>
      </c>
      <c r="AE1913" s="3">
        <v>0</v>
      </c>
      <c r="AF1913" s="4">
        <v>0</v>
      </c>
      <c r="AG1913" s="4" t="s">
        <v>0</v>
      </c>
      <c r="AH1913" s="4">
        <v>0</v>
      </c>
      <c r="AI1913" s="4">
        <v>0</v>
      </c>
      <c r="AJ1913" s="4" t="s">
        <v>0</v>
      </c>
      <c r="AK1913" s="4">
        <v>0</v>
      </c>
      <c r="AL1913" s="4">
        <v>0</v>
      </c>
      <c r="AM1913" s="4" t="s">
        <v>1</v>
      </c>
      <c r="AN1913" s="4" t="s">
        <v>1</v>
      </c>
      <c r="AO1913" s="4" t="s">
        <v>1</v>
      </c>
      <c r="AP1913" s="4" t="s">
        <v>1</v>
      </c>
      <c r="AQ1913" s="4">
        <v>0</v>
      </c>
    </row>
    <row r="1914" spans="1:43" x14ac:dyDescent="0.25">
      <c r="A1914" s="2" t="s">
        <v>1342</v>
      </c>
      <c r="B1914" s="47">
        <v>44405</v>
      </c>
      <c r="C1914" s="2" t="s">
        <v>27</v>
      </c>
      <c r="D1914" s="2" t="s">
        <v>26</v>
      </c>
      <c r="E1914" s="2" t="s">
        <v>251</v>
      </c>
      <c r="F1914" s="2" t="s">
        <v>3499</v>
      </c>
      <c r="G1914" s="2" t="s">
        <v>3</v>
      </c>
      <c r="H1914" s="2" t="s">
        <v>4777</v>
      </c>
      <c r="I1914" s="1" t="s">
        <v>1</v>
      </c>
      <c r="J1914" s="1" t="s">
        <v>1</v>
      </c>
      <c r="K1914" s="1" t="s">
        <v>1</v>
      </c>
      <c r="L1914" s="1" t="s">
        <v>1</v>
      </c>
      <c r="M1914" s="1">
        <v>0</v>
      </c>
      <c r="N1914" s="2" t="s">
        <v>1</v>
      </c>
      <c r="O1914" s="2" t="s">
        <v>2</v>
      </c>
      <c r="P1914" s="2" t="s">
        <v>1</v>
      </c>
      <c r="Q1914" s="1">
        <v>2227229950.428</v>
      </c>
      <c r="R1914" s="1">
        <v>0</v>
      </c>
      <c r="S1914" s="1">
        <v>1256714969.0099998</v>
      </c>
      <c r="T1914" s="1">
        <v>0</v>
      </c>
      <c r="U1914" s="2" t="s">
        <v>0</v>
      </c>
      <c r="V1914" s="1">
        <v>0</v>
      </c>
      <c r="W1914" s="1">
        <v>836650846.05000007</v>
      </c>
      <c r="X1914" s="2" t="s">
        <v>0</v>
      </c>
      <c r="Y1914" s="1">
        <v>133864135.368</v>
      </c>
      <c r="Z1914" s="3">
        <v>0</v>
      </c>
      <c r="AA1914" s="3" t="s">
        <v>0</v>
      </c>
      <c r="AB1914" s="3">
        <v>0</v>
      </c>
      <c r="AC1914" s="3">
        <v>0</v>
      </c>
      <c r="AD1914" s="3" t="s">
        <v>0</v>
      </c>
      <c r="AE1914" s="3">
        <v>0</v>
      </c>
      <c r="AF1914" s="4">
        <v>0</v>
      </c>
      <c r="AG1914" s="4" t="s">
        <v>0</v>
      </c>
      <c r="AH1914" s="4">
        <v>0</v>
      </c>
      <c r="AI1914" s="4">
        <v>0</v>
      </c>
      <c r="AJ1914" s="4" t="s">
        <v>0</v>
      </c>
      <c r="AK1914" s="4">
        <v>0</v>
      </c>
      <c r="AL1914" s="4">
        <v>0</v>
      </c>
      <c r="AM1914" s="4" t="s">
        <v>1</v>
      </c>
      <c r="AN1914" s="4" t="s">
        <v>1</v>
      </c>
      <c r="AO1914" s="4" t="s">
        <v>1</v>
      </c>
      <c r="AP1914" s="4" t="s">
        <v>1</v>
      </c>
      <c r="AQ1914" s="4">
        <v>0</v>
      </c>
    </row>
    <row r="1915" spans="1:43" x14ac:dyDescent="0.25">
      <c r="A1915" s="2" t="s">
        <v>1343</v>
      </c>
      <c r="B1915" s="46">
        <v>44405</v>
      </c>
      <c r="C1915" s="2" t="s">
        <v>6</v>
      </c>
      <c r="D1915" s="2" t="s">
        <v>26</v>
      </c>
      <c r="E1915" s="2" t="s">
        <v>198</v>
      </c>
      <c r="F1915" s="59" t="s">
        <v>4778</v>
      </c>
      <c r="G1915" s="2" t="s">
        <v>13</v>
      </c>
      <c r="H1915" s="2" t="s">
        <v>1</v>
      </c>
      <c r="I1915" s="2" t="s">
        <v>4779</v>
      </c>
      <c r="J1915" s="1" t="s">
        <v>1</v>
      </c>
      <c r="K1915" s="1" t="s">
        <v>4780</v>
      </c>
      <c r="L1915" s="1" t="s">
        <v>4573</v>
      </c>
      <c r="M1915" s="1">
        <v>26649000</v>
      </c>
      <c r="N1915" s="2" t="s">
        <v>12</v>
      </c>
      <c r="O1915" s="2" t="s">
        <v>4781</v>
      </c>
      <c r="P1915" s="2" t="s">
        <v>4782</v>
      </c>
      <c r="Q1915" s="1">
        <v>-26649000</v>
      </c>
      <c r="R1915" s="1">
        <v>0</v>
      </c>
      <c r="S1915" s="1">
        <v>-26649000</v>
      </c>
      <c r="T1915" s="1">
        <v>0</v>
      </c>
      <c r="U1915" s="2" t="s">
        <v>0</v>
      </c>
      <c r="V1915" s="1">
        <v>0</v>
      </c>
      <c r="W1915" s="1">
        <v>0</v>
      </c>
      <c r="X1915" s="2" t="s">
        <v>0</v>
      </c>
      <c r="Y1915" s="1">
        <v>0</v>
      </c>
      <c r="Z1915" s="3">
        <v>0</v>
      </c>
      <c r="AA1915" s="3" t="s">
        <v>0</v>
      </c>
      <c r="AB1915" s="3">
        <v>0</v>
      </c>
      <c r="AC1915" s="3">
        <v>0</v>
      </c>
      <c r="AD1915" s="3" t="s">
        <v>0</v>
      </c>
      <c r="AE1915" s="3">
        <v>0</v>
      </c>
      <c r="AF1915" s="4">
        <v>0</v>
      </c>
      <c r="AG1915" s="4" t="s">
        <v>0</v>
      </c>
      <c r="AH1915" s="4">
        <v>0</v>
      </c>
      <c r="AI1915" s="4">
        <v>0</v>
      </c>
      <c r="AJ1915" s="4" t="s">
        <v>0</v>
      </c>
      <c r="AK1915" s="4">
        <v>0</v>
      </c>
      <c r="AL1915" s="4">
        <v>0</v>
      </c>
      <c r="AM1915" s="4" t="s">
        <v>1</v>
      </c>
      <c r="AN1915" s="4" t="s">
        <v>1</v>
      </c>
      <c r="AO1915" s="4" t="s">
        <v>1</v>
      </c>
      <c r="AP1915" s="4" t="s">
        <v>1</v>
      </c>
      <c r="AQ1915" s="4">
        <v>0</v>
      </c>
    </row>
    <row r="1916" spans="1:43" x14ac:dyDescent="0.25">
      <c r="A1916" s="2" t="s">
        <v>1344</v>
      </c>
      <c r="B1916" s="46">
        <v>44405</v>
      </c>
      <c r="C1916" s="2" t="s">
        <v>6</v>
      </c>
      <c r="D1916" s="2" t="s">
        <v>26</v>
      </c>
      <c r="E1916" s="2" t="s">
        <v>198</v>
      </c>
      <c r="F1916" s="59" t="s">
        <v>4778</v>
      </c>
      <c r="G1916" s="2" t="s">
        <v>3</v>
      </c>
      <c r="H1916" s="2" t="s">
        <v>4783</v>
      </c>
      <c r="I1916" s="2" t="s">
        <v>1</v>
      </c>
      <c r="J1916" s="1" t="s">
        <v>1</v>
      </c>
      <c r="K1916" s="1" t="s">
        <v>1</v>
      </c>
      <c r="L1916" s="1" t="s">
        <v>1</v>
      </c>
      <c r="M1916" s="1">
        <v>0</v>
      </c>
      <c r="N1916" s="2" t="s">
        <v>1</v>
      </c>
      <c r="O1916" s="2" t="s">
        <v>2</v>
      </c>
      <c r="P1916" s="2" t="s">
        <v>1</v>
      </c>
      <c r="Q1916" s="1">
        <v>5125960983.2560015</v>
      </c>
      <c r="R1916" s="1">
        <v>0</v>
      </c>
      <c r="S1916" s="1">
        <v>3695459647.3099999</v>
      </c>
      <c r="T1916" s="1">
        <v>0</v>
      </c>
      <c r="U1916" s="2" t="s">
        <v>0</v>
      </c>
      <c r="V1916" s="1">
        <v>0</v>
      </c>
      <c r="W1916" s="1">
        <v>1233190806.8499999</v>
      </c>
      <c r="X1916" s="2" t="s">
        <v>9</v>
      </c>
      <c r="Y1916" s="1">
        <v>197310529.09599996</v>
      </c>
      <c r="Z1916" s="3">
        <v>0</v>
      </c>
      <c r="AA1916" s="3" t="s">
        <v>0</v>
      </c>
      <c r="AB1916" s="3">
        <v>0</v>
      </c>
      <c r="AC1916" s="3">
        <v>0</v>
      </c>
      <c r="AD1916" s="3" t="s">
        <v>0</v>
      </c>
      <c r="AE1916" s="3">
        <v>0</v>
      </c>
      <c r="AF1916" s="4">
        <v>0</v>
      </c>
      <c r="AG1916" s="4" t="s">
        <v>0</v>
      </c>
      <c r="AH1916" s="4">
        <v>0</v>
      </c>
      <c r="AI1916" s="4">
        <v>0</v>
      </c>
      <c r="AJ1916" s="4" t="s">
        <v>0</v>
      </c>
      <c r="AK1916" s="4">
        <v>0</v>
      </c>
      <c r="AL1916" s="4">
        <v>0</v>
      </c>
      <c r="AM1916" s="4" t="s">
        <v>1</v>
      </c>
      <c r="AN1916" s="4" t="s">
        <v>1</v>
      </c>
      <c r="AO1916" s="4" t="s">
        <v>1</v>
      </c>
      <c r="AP1916" s="4" t="s">
        <v>1</v>
      </c>
      <c r="AQ1916" s="4">
        <v>0</v>
      </c>
    </row>
    <row r="1917" spans="1:43" x14ac:dyDescent="0.25">
      <c r="A1917" s="2" t="s">
        <v>1345</v>
      </c>
      <c r="B1917" s="47">
        <v>44405</v>
      </c>
      <c r="C1917" s="2" t="s">
        <v>35</v>
      </c>
      <c r="D1917" s="2" t="s">
        <v>26</v>
      </c>
      <c r="E1917" s="2" t="s">
        <v>4784</v>
      </c>
      <c r="F1917" s="2" t="s">
        <v>4785</v>
      </c>
      <c r="G1917" s="2" t="s">
        <v>3</v>
      </c>
      <c r="H1917" s="2" t="s">
        <v>4786</v>
      </c>
      <c r="I1917" s="1" t="s">
        <v>1</v>
      </c>
      <c r="J1917" s="1" t="s">
        <v>1</v>
      </c>
      <c r="K1917" s="1" t="s">
        <v>1</v>
      </c>
      <c r="L1917" s="1" t="s">
        <v>1</v>
      </c>
      <c r="M1917" s="1">
        <v>0</v>
      </c>
      <c r="N1917" s="2" t="s">
        <v>1</v>
      </c>
      <c r="O1917" s="2" t="s">
        <v>2</v>
      </c>
      <c r="P1917" s="2" t="s">
        <v>1</v>
      </c>
      <c r="Q1917" s="1">
        <v>632843584.46000004</v>
      </c>
      <c r="R1917" s="1">
        <v>0</v>
      </c>
      <c r="S1917" s="1">
        <v>596802746.38</v>
      </c>
      <c r="T1917" s="1">
        <v>0</v>
      </c>
      <c r="U1917" s="2" t="s">
        <v>0</v>
      </c>
      <c r="V1917" s="1">
        <v>0</v>
      </c>
      <c r="W1917" s="1">
        <v>31069688</v>
      </c>
      <c r="X1917" s="2" t="s">
        <v>9</v>
      </c>
      <c r="Y1917" s="1">
        <v>4971150.08</v>
      </c>
      <c r="Z1917" s="3">
        <v>0</v>
      </c>
      <c r="AA1917" s="3" t="s">
        <v>0</v>
      </c>
      <c r="AB1917" s="3">
        <v>0</v>
      </c>
      <c r="AC1917" s="3">
        <v>0</v>
      </c>
      <c r="AD1917" s="3" t="s">
        <v>0</v>
      </c>
      <c r="AE1917" s="3">
        <v>0</v>
      </c>
      <c r="AF1917" s="4">
        <v>0</v>
      </c>
      <c r="AG1917" s="4" t="s">
        <v>0</v>
      </c>
      <c r="AH1917" s="4">
        <v>0</v>
      </c>
      <c r="AI1917" s="4">
        <v>0</v>
      </c>
      <c r="AJ1917" s="4" t="s">
        <v>0</v>
      </c>
      <c r="AK1917" s="4">
        <v>0</v>
      </c>
      <c r="AL1917" s="4">
        <v>0</v>
      </c>
      <c r="AM1917" s="4" t="s">
        <v>1</v>
      </c>
      <c r="AN1917" s="4" t="s">
        <v>1</v>
      </c>
      <c r="AO1917" s="4" t="s">
        <v>1</v>
      </c>
      <c r="AP1917" s="4" t="s">
        <v>1</v>
      </c>
      <c r="AQ1917" s="4">
        <v>0</v>
      </c>
    </row>
    <row r="1918" spans="1:43" x14ac:dyDescent="0.25">
      <c r="A1918" s="2" t="s">
        <v>1346</v>
      </c>
      <c r="B1918" s="47">
        <v>44405</v>
      </c>
      <c r="C1918" s="2" t="s">
        <v>27</v>
      </c>
      <c r="D1918" s="2" t="s">
        <v>24</v>
      </c>
      <c r="E1918" s="2" t="s">
        <v>356</v>
      </c>
      <c r="F1918" s="2" t="s">
        <v>1129</v>
      </c>
      <c r="G1918" s="2" t="s">
        <v>13</v>
      </c>
      <c r="H1918" s="2" t="s">
        <v>1</v>
      </c>
      <c r="I1918" s="1" t="s">
        <v>4787</v>
      </c>
      <c r="J1918" s="1" t="s">
        <v>1</v>
      </c>
      <c r="K1918" s="1" t="s">
        <v>4788</v>
      </c>
      <c r="L1918" s="1" t="s">
        <v>4758</v>
      </c>
      <c r="M1918" s="1">
        <v>13376156</v>
      </c>
      <c r="N1918" s="2" t="s">
        <v>12</v>
      </c>
      <c r="O1918" s="2" t="s">
        <v>4789</v>
      </c>
      <c r="P1918" s="2" t="s">
        <v>4790</v>
      </c>
      <c r="Q1918" s="1">
        <v>-5457056</v>
      </c>
      <c r="R1918" s="1">
        <v>0</v>
      </c>
      <c r="S1918" s="1">
        <v>-5457056</v>
      </c>
      <c r="T1918" s="1">
        <v>0</v>
      </c>
      <c r="U1918" s="2" t="s">
        <v>0</v>
      </c>
      <c r="V1918" s="1">
        <v>0</v>
      </c>
      <c r="W1918" s="1">
        <v>0</v>
      </c>
      <c r="X1918" s="2" t="s">
        <v>0</v>
      </c>
      <c r="Y1918" s="1">
        <v>0</v>
      </c>
      <c r="Z1918" s="3">
        <v>0</v>
      </c>
      <c r="AA1918" s="3" t="s">
        <v>0</v>
      </c>
      <c r="AB1918" s="3">
        <v>0</v>
      </c>
      <c r="AC1918" s="3">
        <v>0</v>
      </c>
      <c r="AD1918" s="3" t="s">
        <v>0</v>
      </c>
      <c r="AE1918" s="3">
        <v>0</v>
      </c>
      <c r="AF1918" s="4">
        <v>0</v>
      </c>
      <c r="AG1918" s="4" t="s">
        <v>0</v>
      </c>
      <c r="AH1918" s="4">
        <v>0</v>
      </c>
      <c r="AI1918" s="4">
        <v>0</v>
      </c>
      <c r="AJ1918" s="4" t="s">
        <v>0</v>
      </c>
      <c r="AK1918" s="4">
        <v>0</v>
      </c>
      <c r="AL1918" s="4">
        <v>0</v>
      </c>
      <c r="AM1918" s="4" t="s">
        <v>1</v>
      </c>
      <c r="AN1918" s="4" t="s">
        <v>1</v>
      </c>
      <c r="AO1918" s="4" t="s">
        <v>1</v>
      </c>
      <c r="AP1918" s="4" t="s">
        <v>1</v>
      </c>
      <c r="AQ1918" s="4">
        <v>0</v>
      </c>
    </row>
    <row r="1919" spans="1:43" x14ac:dyDescent="0.25">
      <c r="A1919" s="2" t="s">
        <v>1347</v>
      </c>
      <c r="B1919" s="47">
        <v>44405</v>
      </c>
      <c r="C1919" s="2" t="s">
        <v>27</v>
      </c>
      <c r="D1919" s="2" t="s">
        <v>24</v>
      </c>
      <c r="E1919" s="2" t="s">
        <v>356</v>
      </c>
      <c r="F1919" s="2" t="s">
        <v>1181</v>
      </c>
      <c r="G1919" s="2" t="s">
        <v>3</v>
      </c>
      <c r="H1919" s="2" t="s">
        <v>4791</v>
      </c>
      <c r="I1919" s="1" t="s">
        <v>1</v>
      </c>
      <c r="J1919" s="1" t="s">
        <v>1</v>
      </c>
      <c r="K1919" s="1" t="s">
        <v>1</v>
      </c>
      <c r="L1919" s="1" t="s">
        <v>1</v>
      </c>
      <c r="M1919" s="1">
        <v>0</v>
      </c>
      <c r="N1919" s="2" t="s">
        <v>1</v>
      </c>
      <c r="O1919" s="2" t="s">
        <v>2</v>
      </c>
      <c r="P1919" s="2" t="s">
        <v>1</v>
      </c>
      <c r="Q1919" s="1">
        <v>896307531.30199993</v>
      </c>
      <c r="R1919" s="1">
        <v>0</v>
      </c>
      <c r="S1919" s="1">
        <v>650774315.67000008</v>
      </c>
      <c r="T1919" s="1">
        <v>0</v>
      </c>
      <c r="U1919" s="2" t="s">
        <v>0</v>
      </c>
      <c r="V1919" s="1">
        <v>0</v>
      </c>
      <c r="W1919" s="1">
        <v>211666565.19999999</v>
      </c>
      <c r="X1919" s="2" t="s">
        <v>9</v>
      </c>
      <c r="Y1919" s="1">
        <v>33866650.431999996</v>
      </c>
      <c r="Z1919" s="3">
        <v>0</v>
      </c>
      <c r="AA1919" s="3" t="s">
        <v>0</v>
      </c>
      <c r="AB1919" s="3">
        <v>0</v>
      </c>
      <c r="AC1919" s="3">
        <v>0</v>
      </c>
      <c r="AD1919" s="3" t="s">
        <v>0</v>
      </c>
      <c r="AE1919" s="3">
        <v>0</v>
      </c>
      <c r="AF1919" s="4">
        <v>0</v>
      </c>
      <c r="AG1919" s="4" t="s">
        <v>0</v>
      </c>
      <c r="AH1919" s="4">
        <v>0</v>
      </c>
      <c r="AI1919" s="4">
        <v>0</v>
      </c>
      <c r="AJ1919" s="4" t="s">
        <v>0</v>
      </c>
      <c r="AK1919" s="4">
        <v>0</v>
      </c>
      <c r="AL1919" s="4">
        <v>0</v>
      </c>
      <c r="AM1919" s="4" t="s">
        <v>1</v>
      </c>
      <c r="AN1919" s="4" t="s">
        <v>1</v>
      </c>
      <c r="AO1919" s="4" t="s">
        <v>1</v>
      </c>
      <c r="AP1919" s="4" t="s">
        <v>1</v>
      </c>
      <c r="AQ1919" s="4">
        <v>0</v>
      </c>
    </row>
    <row r="1920" spans="1:43" x14ac:dyDescent="0.25">
      <c r="A1920" s="2" t="s">
        <v>1348</v>
      </c>
      <c r="B1920" s="47">
        <v>44405</v>
      </c>
      <c r="C1920" s="2" t="s">
        <v>6</v>
      </c>
      <c r="D1920" s="2" t="s">
        <v>24</v>
      </c>
      <c r="E1920" s="2" t="s">
        <v>194</v>
      </c>
      <c r="F1920" s="2" t="s">
        <v>1206</v>
      </c>
      <c r="G1920" s="2" t="s">
        <v>3</v>
      </c>
      <c r="H1920" s="2" t="s">
        <v>4792</v>
      </c>
      <c r="I1920" s="1" t="s">
        <v>1</v>
      </c>
      <c r="J1920" s="1" t="s">
        <v>1</v>
      </c>
      <c r="K1920" s="1" t="s">
        <v>1</v>
      </c>
      <c r="L1920" s="1" t="s">
        <v>1</v>
      </c>
      <c r="M1920" s="1">
        <v>0</v>
      </c>
      <c r="N1920" s="2" t="s">
        <v>1</v>
      </c>
      <c r="O1920" s="2" t="s">
        <v>2</v>
      </c>
      <c r="P1920" s="2" t="s">
        <v>1</v>
      </c>
      <c r="Q1920" s="1">
        <v>2673773307.5380006</v>
      </c>
      <c r="R1920" s="1">
        <v>0</v>
      </c>
      <c r="S1920" s="1">
        <v>2020723183.2800004</v>
      </c>
      <c r="T1920" s="1">
        <v>0</v>
      </c>
      <c r="U1920" s="2" t="s">
        <v>0</v>
      </c>
      <c r="V1920" s="1">
        <v>0</v>
      </c>
      <c r="W1920" s="1">
        <v>562974245.04999995</v>
      </c>
      <c r="X1920" s="2" t="s">
        <v>9</v>
      </c>
      <c r="Y1920" s="1">
        <v>90075879.208000019</v>
      </c>
      <c r="Z1920" s="3">
        <v>0</v>
      </c>
      <c r="AA1920" s="3" t="s">
        <v>0</v>
      </c>
      <c r="AB1920" s="3">
        <v>0</v>
      </c>
      <c r="AC1920" s="3">
        <v>0</v>
      </c>
      <c r="AD1920" s="3" t="s">
        <v>0</v>
      </c>
      <c r="AE1920" s="3">
        <v>0</v>
      </c>
      <c r="AF1920" s="4">
        <v>0</v>
      </c>
      <c r="AG1920" s="4" t="s">
        <v>0</v>
      </c>
      <c r="AH1920" s="4">
        <v>0</v>
      </c>
      <c r="AI1920" s="4">
        <v>0</v>
      </c>
      <c r="AJ1920" s="4" t="s">
        <v>0</v>
      </c>
      <c r="AK1920" s="4">
        <v>0</v>
      </c>
      <c r="AL1920" s="4">
        <v>0</v>
      </c>
      <c r="AM1920" s="4" t="s">
        <v>1</v>
      </c>
      <c r="AN1920" s="4" t="s">
        <v>1</v>
      </c>
      <c r="AO1920" s="4" t="s">
        <v>1</v>
      </c>
      <c r="AP1920" s="4" t="s">
        <v>1</v>
      </c>
      <c r="AQ1920" s="4">
        <v>0</v>
      </c>
    </row>
    <row r="1921" spans="1:43" x14ac:dyDescent="0.25">
      <c r="A1921" s="2" t="s">
        <v>1349</v>
      </c>
      <c r="B1921" s="47">
        <v>44405</v>
      </c>
      <c r="C1921" s="2" t="s">
        <v>6</v>
      </c>
      <c r="D1921" s="2" t="s">
        <v>22</v>
      </c>
      <c r="E1921" s="2" t="s">
        <v>192</v>
      </c>
      <c r="F1921" s="2" t="s">
        <v>988</v>
      </c>
      <c r="G1921" s="2" t="s">
        <v>3</v>
      </c>
      <c r="H1921" s="2" t="s">
        <v>4793</v>
      </c>
      <c r="I1921" s="1" t="s">
        <v>1</v>
      </c>
      <c r="J1921" s="1" t="s">
        <v>1</v>
      </c>
      <c r="K1921" s="1" t="s">
        <v>1</v>
      </c>
      <c r="L1921" s="1" t="s">
        <v>1</v>
      </c>
      <c r="M1921" s="1">
        <v>0</v>
      </c>
      <c r="N1921" s="2" t="s">
        <v>1</v>
      </c>
      <c r="O1921" s="2" t="s">
        <v>2</v>
      </c>
      <c r="P1921" s="2" t="s">
        <v>1</v>
      </c>
      <c r="Q1921" s="1">
        <v>1793811288.1160002</v>
      </c>
      <c r="R1921" s="1">
        <v>0</v>
      </c>
      <c r="S1921" s="1">
        <v>1233761782.9000001</v>
      </c>
      <c r="T1921" s="1">
        <v>0</v>
      </c>
      <c r="U1921" s="2" t="s">
        <v>0</v>
      </c>
      <c r="V1921" s="1">
        <v>0</v>
      </c>
      <c r="W1921" s="1">
        <v>482801297.60000002</v>
      </c>
      <c r="X1921" s="2" t="s">
        <v>9</v>
      </c>
      <c r="Y1921" s="1">
        <v>77248207.615999997</v>
      </c>
      <c r="Z1921" s="3">
        <v>0</v>
      </c>
      <c r="AA1921" s="3" t="s">
        <v>0</v>
      </c>
      <c r="AB1921" s="3">
        <v>0</v>
      </c>
      <c r="AC1921" s="3">
        <v>0</v>
      </c>
      <c r="AD1921" s="3" t="s">
        <v>0</v>
      </c>
      <c r="AE1921" s="3">
        <v>0</v>
      </c>
      <c r="AF1921" s="4">
        <v>0</v>
      </c>
      <c r="AG1921" s="4" t="s">
        <v>0</v>
      </c>
      <c r="AH1921" s="4">
        <v>0</v>
      </c>
      <c r="AI1921" s="4">
        <v>0</v>
      </c>
      <c r="AJ1921" s="4" t="s">
        <v>0</v>
      </c>
      <c r="AK1921" s="4">
        <v>0</v>
      </c>
      <c r="AL1921" s="4">
        <v>0</v>
      </c>
      <c r="AM1921" s="4" t="s">
        <v>1</v>
      </c>
      <c r="AN1921" s="4" t="s">
        <v>1</v>
      </c>
      <c r="AO1921" s="4" t="s">
        <v>1</v>
      </c>
      <c r="AP1921" s="4" t="s">
        <v>1</v>
      </c>
      <c r="AQ1921" s="4">
        <v>0</v>
      </c>
    </row>
    <row r="1922" spans="1:43" x14ac:dyDescent="0.25">
      <c r="A1922" s="2" t="s">
        <v>1350</v>
      </c>
      <c r="B1922" s="47">
        <v>44405</v>
      </c>
      <c r="C1922" s="2" t="s">
        <v>27</v>
      </c>
      <c r="D1922" s="2" t="s">
        <v>901</v>
      </c>
      <c r="E1922" s="2" t="s">
        <v>905</v>
      </c>
      <c r="F1922" s="2" t="s">
        <v>4794</v>
      </c>
      <c r="G1922" s="2" t="s">
        <v>3</v>
      </c>
      <c r="H1922" s="2" t="s">
        <v>4795</v>
      </c>
      <c r="I1922" s="1" t="s">
        <v>1</v>
      </c>
      <c r="J1922" s="1" t="s">
        <v>1</v>
      </c>
      <c r="K1922" s="1" t="s">
        <v>1</v>
      </c>
      <c r="L1922" s="1" t="s">
        <v>1</v>
      </c>
      <c r="M1922" s="1">
        <v>0</v>
      </c>
      <c r="N1922" s="2" t="s">
        <v>1</v>
      </c>
      <c r="O1922" s="2" t="s">
        <v>2</v>
      </c>
      <c r="P1922" s="2" t="s">
        <v>1</v>
      </c>
      <c r="Q1922" s="1">
        <v>49269874.799999997</v>
      </c>
      <c r="R1922" s="1">
        <v>0</v>
      </c>
      <c r="S1922" s="1">
        <v>0</v>
      </c>
      <c r="T1922" s="1">
        <v>0</v>
      </c>
      <c r="U1922" s="2" t="s">
        <v>0</v>
      </c>
      <c r="V1922" s="1">
        <v>0</v>
      </c>
      <c r="W1922" s="1">
        <v>42474030</v>
      </c>
      <c r="X1922" s="2" t="s">
        <v>9</v>
      </c>
      <c r="Y1922" s="1">
        <v>6795844.7999999998</v>
      </c>
      <c r="Z1922" s="3">
        <v>0</v>
      </c>
      <c r="AA1922" s="3" t="s">
        <v>0</v>
      </c>
      <c r="AB1922" s="3">
        <v>0</v>
      </c>
      <c r="AC1922" s="3">
        <v>0</v>
      </c>
      <c r="AD1922" s="3" t="s">
        <v>0</v>
      </c>
      <c r="AE1922" s="3">
        <v>0</v>
      </c>
      <c r="AF1922" s="4">
        <v>0</v>
      </c>
      <c r="AG1922" s="4" t="s">
        <v>0</v>
      </c>
      <c r="AH1922" s="4">
        <v>0</v>
      </c>
      <c r="AI1922" s="4">
        <v>0</v>
      </c>
      <c r="AJ1922" s="4" t="s">
        <v>0</v>
      </c>
      <c r="AK1922" s="4">
        <v>0</v>
      </c>
      <c r="AL1922" s="4">
        <v>0</v>
      </c>
      <c r="AM1922" s="4" t="s">
        <v>1</v>
      </c>
      <c r="AN1922" s="4" t="s">
        <v>1</v>
      </c>
      <c r="AO1922" s="4" t="s">
        <v>1</v>
      </c>
      <c r="AP1922" s="4" t="s">
        <v>1</v>
      </c>
      <c r="AQ1922" s="4">
        <v>0</v>
      </c>
    </row>
    <row r="1923" spans="1:43" x14ac:dyDescent="0.25">
      <c r="A1923" s="2" t="s">
        <v>1351</v>
      </c>
      <c r="B1923" s="47">
        <v>44405</v>
      </c>
      <c r="C1923" s="2" t="s">
        <v>6</v>
      </c>
      <c r="D1923" s="2" t="s">
        <v>901</v>
      </c>
      <c r="E1923" s="2" t="s">
        <v>902</v>
      </c>
      <c r="F1923" s="2" t="s">
        <v>941</v>
      </c>
      <c r="G1923" s="2" t="s">
        <v>13</v>
      </c>
      <c r="H1923" s="2" t="s">
        <v>1</v>
      </c>
      <c r="I1923" s="1" t="s">
        <v>4796</v>
      </c>
      <c r="J1923" s="1" t="s">
        <v>1</v>
      </c>
      <c r="K1923" s="1" t="s">
        <v>4797</v>
      </c>
      <c r="L1923" s="1" t="s">
        <v>4748</v>
      </c>
      <c r="M1923" s="1">
        <v>53149018.700000003</v>
      </c>
      <c r="N1923" s="2" t="s">
        <v>12</v>
      </c>
      <c r="O1923" s="2" t="s">
        <v>4798</v>
      </c>
      <c r="P1923" s="2" t="s">
        <v>4799</v>
      </c>
      <c r="Q1923" s="1">
        <v>-53149018.700000003</v>
      </c>
      <c r="R1923" s="1">
        <v>0</v>
      </c>
      <c r="S1923" s="1">
        <v>-49168351.100000001</v>
      </c>
      <c r="T1923" s="1">
        <v>0</v>
      </c>
      <c r="U1923" s="2" t="s">
        <v>0</v>
      </c>
      <c r="V1923" s="1">
        <v>0</v>
      </c>
      <c r="W1923" s="1">
        <v>-3431610</v>
      </c>
      <c r="X1923" s="2" t="s">
        <v>9</v>
      </c>
      <c r="Y1923" s="1">
        <v>-549057.6</v>
      </c>
      <c r="Z1923" s="3">
        <v>0</v>
      </c>
      <c r="AA1923" s="3" t="s">
        <v>0</v>
      </c>
      <c r="AB1923" s="3">
        <v>0</v>
      </c>
      <c r="AC1923" s="3">
        <v>0</v>
      </c>
      <c r="AD1923" s="3" t="s">
        <v>0</v>
      </c>
      <c r="AE1923" s="3">
        <v>0</v>
      </c>
      <c r="AF1923" s="4">
        <v>0</v>
      </c>
      <c r="AG1923" s="4" t="s">
        <v>0</v>
      </c>
      <c r="AH1923" s="4">
        <v>0</v>
      </c>
      <c r="AI1923" s="4">
        <v>0</v>
      </c>
      <c r="AJ1923" s="4" t="s">
        <v>0</v>
      </c>
      <c r="AK1923" s="4">
        <v>0</v>
      </c>
      <c r="AL1923" s="4">
        <v>0</v>
      </c>
      <c r="AM1923" s="4" t="s">
        <v>1</v>
      </c>
      <c r="AN1923" s="4" t="s">
        <v>1</v>
      </c>
      <c r="AO1923" s="4" t="s">
        <v>1</v>
      </c>
      <c r="AP1923" s="4" t="s">
        <v>1</v>
      </c>
      <c r="AQ1923" s="4">
        <v>0</v>
      </c>
    </row>
    <row r="1924" spans="1:43" x14ac:dyDescent="0.25">
      <c r="A1924" s="2" t="s">
        <v>1354</v>
      </c>
      <c r="B1924" s="47">
        <v>44405</v>
      </c>
      <c r="C1924" s="2" t="s">
        <v>6</v>
      </c>
      <c r="D1924" s="2" t="s">
        <v>901</v>
      </c>
      <c r="E1924" s="2" t="s">
        <v>902</v>
      </c>
      <c r="F1924" s="2" t="s">
        <v>941</v>
      </c>
      <c r="G1924" s="2" t="s">
        <v>3</v>
      </c>
      <c r="H1924" s="2" t="s">
        <v>4800</v>
      </c>
      <c r="I1924" s="1" t="s">
        <v>1</v>
      </c>
      <c r="J1924" s="1" t="s">
        <v>1</v>
      </c>
      <c r="K1924" s="1" t="s">
        <v>1</v>
      </c>
      <c r="L1924" s="1" t="s">
        <v>1</v>
      </c>
      <c r="M1924" s="1">
        <v>0</v>
      </c>
      <c r="N1924" s="2" t="s">
        <v>1</v>
      </c>
      <c r="O1924" s="2" t="s">
        <v>2</v>
      </c>
      <c r="P1924" s="2" t="s">
        <v>1</v>
      </c>
      <c r="Q1924" s="1">
        <v>4631994153.0199986</v>
      </c>
      <c r="R1924" s="1">
        <v>0</v>
      </c>
      <c r="S1924" s="1">
        <v>3534424252.7599993</v>
      </c>
      <c r="T1924" s="1">
        <v>0</v>
      </c>
      <c r="U1924" s="2" t="s">
        <v>0</v>
      </c>
      <c r="V1924" s="1">
        <v>0</v>
      </c>
      <c r="W1924" s="1">
        <v>946180948.50000012</v>
      </c>
      <c r="X1924" s="2" t="s">
        <v>9</v>
      </c>
      <c r="Y1924" s="1">
        <v>151388951.76000002</v>
      </c>
      <c r="Z1924" s="3">
        <v>0</v>
      </c>
      <c r="AA1924" s="3" t="s">
        <v>0</v>
      </c>
      <c r="AB1924" s="3">
        <v>0</v>
      </c>
      <c r="AC1924" s="3">
        <v>0</v>
      </c>
      <c r="AD1924" s="3" t="s">
        <v>0</v>
      </c>
      <c r="AE1924" s="3">
        <v>0</v>
      </c>
      <c r="AF1924" s="4">
        <v>0</v>
      </c>
      <c r="AG1924" s="4" t="s">
        <v>0</v>
      </c>
      <c r="AH1924" s="4">
        <v>0</v>
      </c>
      <c r="AI1924" s="4">
        <v>0</v>
      </c>
      <c r="AJ1924" s="4" t="s">
        <v>0</v>
      </c>
      <c r="AK1924" s="4">
        <v>0</v>
      </c>
      <c r="AL1924" s="4">
        <v>0</v>
      </c>
      <c r="AM1924" s="4" t="s">
        <v>1</v>
      </c>
      <c r="AN1924" s="4" t="s">
        <v>1</v>
      </c>
      <c r="AO1924" s="4" t="s">
        <v>1</v>
      </c>
      <c r="AP1924" s="4" t="s">
        <v>1</v>
      </c>
      <c r="AQ1924" s="4">
        <v>0</v>
      </c>
    </row>
    <row r="1925" spans="1:43" x14ac:dyDescent="0.25">
      <c r="A1925" s="2" t="s">
        <v>1355</v>
      </c>
      <c r="B1925" s="47">
        <v>44405</v>
      </c>
      <c r="C1925" s="2" t="s">
        <v>6</v>
      </c>
      <c r="D1925" s="2" t="s">
        <v>19</v>
      </c>
      <c r="E1925" s="2" t="s">
        <v>185</v>
      </c>
      <c r="F1925" s="2" t="s">
        <v>1230</v>
      </c>
      <c r="G1925" s="2" t="s">
        <v>13</v>
      </c>
      <c r="H1925" s="2" t="s">
        <v>1</v>
      </c>
      <c r="I1925" s="1" t="s">
        <v>959</v>
      </c>
      <c r="J1925" s="1" t="s">
        <v>1</v>
      </c>
      <c r="K1925" s="1" t="s">
        <v>4801</v>
      </c>
      <c r="L1925" s="1" t="s">
        <v>4658</v>
      </c>
      <c r="M1925" s="1">
        <v>117369735.3</v>
      </c>
      <c r="N1925" s="2" t="s">
        <v>12</v>
      </c>
      <c r="O1925" s="2" t="s">
        <v>4802</v>
      </c>
      <c r="P1925" s="2" t="s">
        <v>4803</v>
      </c>
      <c r="Q1925" s="1">
        <v>-18226500</v>
      </c>
      <c r="R1925" s="1">
        <v>0</v>
      </c>
      <c r="S1925" s="1">
        <v>0</v>
      </c>
      <c r="T1925" s="1">
        <v>0</v>
      </c>
      <c r="U1925" s="2" t="s">
        <v>0</v>
      </c>
      <c r="V1925" s="1">
        <v>0</v>
      </c>
      <c r="W1925" s="1">
        <v>-15712500</v>
      </c>
      <c r="X1925" s="2" t="s">
        <v>9</v>
      </c>
      <c r="Y1925" s="1">
        <v>-2514000</v>
      </c>
      <c r="Z1925" s="3">
        <v>0</v>
      </c>
      <c r="AA1925" s="3" t="s">
        <v>0</v>
      </c>
      <c r="AB1925" s="3">
        <v>0</v>
      </c>
      <c r="AC1925" s="3">
        <v>0</v>
      </c>
      <c r="AD1925" s="3" t="s">
        <v>0</v>
      </c>
      <c r="AE1925" s="3">
        <v>0</v>
      </c>
      <c r="AF1925" s="4">
        <v>0</v>
      </c>
      <c r="AG1925" s="4" t="s">
        <v>0</v>
      </c>
      <c r="AH1925" s="4">
        <v>0</v>
      </c>
      <c r="AI1925" s="4">
        <v>0</v>
      </c>
      <c r="AJ1925" s="4" t="s">
        <v>0</v>
      </c>
      <c r="AK1925" s="4">
        <v>0</v>
      </c>
      <c r="AL1925" s="4">
        <v>0</v>
      </c>
      <c r="AM1925" s="4" t="s">
        <v>1</v>
      </c>
      <c r="AN1925" s="4" t="s">
        <v>1</v>
      </c>
      <c r="AO1925" s="4" t="s">
        <v>1</v>
      </c>
      <c r="AP1925" s="4" t="s">
        <v>1</v>
      </c>
      <c r="AQ1925" s="4">
        <v>0</v>
      </c>
    </row>
    <row r="1926" spans="1:43" x14ac:dyDescent="0.25">
      <c r="A1926" s="2" t="s">
        <v>1357</v>
      </c>
      <c r="B1926" s="47">
        <v>44405</v>
      </c>
      <c r="C1926" s="2" t="s">
        <v>6</v>
      </c>
      <c r="D1926" s="2" t="s">
        <v>19</v>
      </c>
      <c r="E1926" s="2" t="s">
        <v>185</v>
      </c>
      <c r="F1926" s="2" t="s">
        <v>1230</v>
      </c>
      <c r="G1926" s="2" t="s">
        <v>3</v>
      </c>
      <c r="H1926" s="2" t="s">
        <v>4804</v>
      </c>
      <c r="I1926" s="1" t="s">
        <v>1</v>
      </c>
      <c r="J1926" s="1" t="s">
        <v>1</v>
      </c>
      <c r="K1926" s="1" t="s">
        <v>1</v>
      </c>
      <c r="L1926" s="1" t="s">
        <v>1</v>
      </c>
      <c r="M1926" s="1">
        <v>0</v>
      </c>
      <c r="N1926" s="2" t="s">
        <v>1</v>
      </c>
      <c r="O1926" s="2" t="s">
        <v>2</v>
      </c>
      <c r="P1926" s="2" t="s">
        <v>1</v>
      </c>
      <c r="Q1926" s="1">
        <v>1748288267.8640003</v>
      </c>
      <c r="R1926" s="1">
        <v>0</v>
      </c>
      <c r="S1926" s="1">
        <v>1299390667.0000002</v>
      </c>
      <c r="T1926" s="1">
        <v>0</v>
      </c>
      <c r="U1926" s="2" t="s">
        <v>0</v>
      </c>
      <c r="V1926" s="1">
        <v>0</v>
      </c>
      <c r="W1926" s="1">
        <v>386980690.40000004</v>
      </c>
      <c r="X1926" s="2" t="s">
        <v>9</v>
      </c>
      <c r="Y1926" s="1">
        <v>61916910.463999994</v>
      </c>
      <c r="Z1926" s="3">
        <v>0</v>
      </c>
      <c r="AA1926" s="3" t="s">
        <v>0</v>
      </c>
      <c r="AB1926" s="3">
        <v>0</v>
      </c>
      <c r="AC1926" s="3">
        <v>0</v>
      </c>
      <c r="AD1926" s="3" t="s">
        <v>0</v>
      </c>
      <c r="AE1926" s="3">
        <v>0</v>
      </c>
      <c r="AF1926" s="4">
        <v>0</v>
      </c>
      <c r="AG1926" s="4" t="s">
        <v>0</v>
      </c>
      <c r="AH1926" s="4">
        <v>0</v>
      </c>
      <c r="AI1926" s="4">
        <v>0</v>
      </c>
      <c r="AJ1926" s="4" t="s">
        <v>0</v>
      </c>
      <c r="AK1926" s="4">
        <v>0</v>
      </c>
      <c r="AL1926" s="4">
        <v>0</v>
      </c>
      <c r="AM1926" s="4" t="s">
        <v>1</v>
      </c>
      <c r="AN1926" s="4" t="s">
        <v>1</v>
      </c>
      <c r="AO1926" s="4" t="s">
        <v>1</v>
      </c>
      <c r="AP1926" s="4" t="s">
        <v>1</v>
      </c>
      <c r="AQ1926" s="4">
        <v>0</v>
      </c>
    </row>
    <row r="1927" spans="1:43" x14ac:dyDescent="0.25">
      <c r="A1927" s="2" t="s">
        <v>1359</v>
      </c>
      <c r="B1927" s="47">
        <v>44405</v>
      </c>
      <c r="C1927" s="2" t="s">
        <v>6</v>
      </c>
      <c r="D1927" s="2" t="s">
        <v>19</v>
      </c>
      <c r="E1927" s="2" t="s">
        <v>185</v>
      </c>
      <c r="F1927" s="2" t="s">
        <v>1230</v>
      </c>
      <c r="G1927" s="2" t="s">
        <v>13</v>
      </c>
      <c r="H1927" s="2" t="s">
        <v>1</v>
      </c>
      <c r="I1927" s="1" t="s">
        <v>4805</v>
      </c>
      <c r="J1927" s="1" t="s">
        <v>1</v>
      </c>
      <c r="K1927" s="1" t="s">
        <v>4806</v>
      </c>
      <c r="L1927" s="1" t="s">
        <v>4748</v>
      </c>
      <c r="M1927" s="1">
        <v>1089400</v>
      </c>
      <c r="N1927" s="2" t="s">
        <v>12</v>
      </c>
      <c r="O1927" s="2" t="s">
        <v>4807</v>
      </c>
      <c r="P1927" s="2" t="s">
        <v>4808</v>
      </c>
      <c r="Q1927" s="1">
        <v>-1089400</v>
      </c>
      <c r="R1927" s="1">
        <v>0</v>
      </c>
      <c r="S1927" s="1">
        <v>-1089400</v>
      </c>
      <c r="T1927" s="1">
        <v>0</v>
      </c>
      <c r="U1927" s="2" t="s">
        <v>0</v>
      </c>
      <c r="V1927" s="1">
        <v>0</v>
      </c>
      <c r="W1927" s="1">
        <v>0</v>
      </c>
      <c r="X1927" s="2" t="s">
        <v>0</v>
      </c>
      <c r="Y1927" s="1">
        <v>0</v>
      </c>
      <c r="Z1927" s="3">
        <v>0</v>
      </c>
      <c r="AA1927" s="3" t="s">
        <v>0</v>
      </c>
      <c r="AB1927" s="3">
        <v>0</v>
      </c>
      <c r="AC1927" s="3">
        <v>0</v>
      </c>
      <c r="AD1927" s="3" t="s">
        <v>0</v>
      </c>
      <c r="AE1927" s="3">
        <v>0</v>
      </c>
      <c r="AF1927" s="4">
        <v>0</v>
      </c>
      <c r="AG1927" s="4" t="s">
        <v>0</v>
      </c>
      <c r="AH1927" s="4">
        <v>0</v>
      </c>
      <c r="AI1927" s="4">
        <v>0</v>
      </c>
      <c r="AJ1927" s="4" t="s">
        <v>0</v>
      </c>
      <c r="AK1927" s="4">
        <v>0</v>
      </c>
      <c r="AL1927" s="4">
        <v>0</v>
      </c>
      <c r="AM1927" s="4" t="s">
        <v>1</v>
      </c>
      <c r="AN1927" s="4" t="s">
        <v>1</v>
      </c>
      <c r="AO1927" s="4" t="s">
        <v>1</v>
      </c>
      <c r="AP1927" s="4" t="s">
        <v>1</v>
      </c>
      <c r="AQ1927" s="4">
        <v>0</v>
      </c>
    </row>
    <row r="1928" spans="1:43" x14ac:dyDescent="0.25">
      <c r="A1928" s="2" t="s">
        <v>1360</v>
      </c>
      <c r="B1928" s="47">
        <v>44405</v>
      </c>
      <c r="C1928" s="2" t="s">
        <v>6</v>
      </c>
      <c r="D1928" s="2" t="s">
        <v>17</v>
      </c>
      <c r="E1928" s="2" t="s">
        <v>183</v>
      </c>
      <c r="F1928" s="2" t="s">
        <v>4809</v>
      </c>
      <c r="G1928" s="2" t="s">
        <v>3</v>
      </c>
      <c r="H1928" s="2" t="s">
        <v>4810</v>
      </c>
      <c r="I1928" s="1"/>
      <c r="J1928" s="1" t="s">
        <v>1</v>
      </c>
      <c r="K1928" s="1"/>
      <c r="L1928" s="1"/>
      <c r="M1928" s="1">
        <v>66059916.280000001</v>
      </c>
      <c r="N1928" s="2" t="s">
        <v>12</v>
      </c>
      <c r="O1928" s="2" t="s">
        <v>98</v>
      </c>
      <c r="P1928" s="2"/>
      <c r="Q1928" s="1">
        <v>0</v>
      </c>
      <c r="R1928" s="1">
        <v>0</v>
      </c>
      <c r="S1928" s="1">
        <v>0</v>
      </c>
      <c r="T1928" s="1">
        <v>0</v>
      </c>
      <c r="U1928" s="2" t="s">
        <v>0</v>
      </c>
      <c r="V1928" s="1">
        <v>0</v>
      </c>
      <c r="W1928" s="1">
        <v>0</v>
      </c>
      <c r="X1928" s="2" t="s">
        <v>9</v>
      </c>
      <c r="Y1928" s="1">
        <v>0</v>
      </c>
      <c r="Z1928" s="3">
        <v>0</v>
      </c>
      <c r="AA1928" s="3" t="s">
        <v>0</v>
      </c>
      <c r="AB1928" s="3">
        <v>0</v>
      </c>
      <c r="AC1928" s="3">
        <v>0</v>
      </c>
      <c r="AD1928" s="3" t="s">
        <v>0</v>
      </c>
      <c r="AE1928" s="3">
        <v>0</v>
      </c>
      <c r="AF1928" s="4">
        <v>0</v>
      </c>
      <c r="AG1928" s="4" t="s">
        <v>0</v>
      </c>
      <c r="AH1928" s="4">
        <v>0</v>
      </c>
      <c r="AI1928" s="4">
        <v>0</v>
      </c>
      <c r="AJ1928" s="4" t="s">
        <v>0</v>
      </c>
      <c r="AK1928" s="4">
        <v>0</v>
      </c>
      <c r="AL1928" s="4">
        <v>0</v>
      </c>
      <c r="AM1928" s="4" t="s">
        <v>1</v>
      </c>
      <c r="AN1928" s="4" t="s">
        <v>1</v>
      </c>
      <c r="AO1928" s="4" t="s">
        <v>1</v>
      </c>
      <c r="AP1928" s="4" t="s">
        <v>1</v>
      </c>
      <c r="AQ1928" s="4">
        <v>0</v>
      </c>
    </row>
    <row r="1929" spans="1:43" x14ac:dyDescent="0.25">
      <c r="A1929" s="2" t="s">
        <v>1361</v>
      </c>
      <c r="B1929" s="47">
        <v>44405</v>
      </c>
      <c r="C1929" s="2" t="s">
        <v>6</v>
      </c>
      <c r="D1929" s="2" t="s">
        <v>14</v>
      </c>
      <c r="E1929" s="2" t="s">
        <v>181</v>
      </c>
      <c r="F1929" s="2" t="s">
        <v>4811</v>
      </c>
      <c r="G1929" s="2" t="s">
        <v>3</v>
      </c>
      <c r="H1929" s="2" t="s">
        <v>4812</v>
      </c>
      <c r="I1929" s="1" t="s">
        <v>1</v>
      </c>
      <c r="J1929" s="1" t="s">
        <v>1</v>
      </c>
      <c r="K1929" s="1" t="s">
        <v>1</v>
      </c>
      <c r="L1929" s="1" t="s">
        <v>1</v>
      </c>
      <c r="M1929" s="1">
        <v>0</v>
      </c>
      <c r="N1929" s="2" t="s">
        <v>1</v>
      </c>
      <c r="O1929" s="2" t="s">
        <v>2</v>
      </c>
      <c r="P1929" s="2" t="s">
        <v>1</v>
      </c>
      <c r="Q1929" s="1">
        <v>1648874154.9000001</v>
      </c>
      <c r="R1929" s="1">
        <v>0</v>
      </c>
      <c r="S1929" s="1">
        <v>1553148576.9000001</v>
      </c>
      <c r="T1929" s="1">
        <v>0</v>
      </c>
      <c r="U1929" s="2" t="s">
        <v>0</v>
      </c>
      <c r="V1929" s="1">
        <v>0</v>
      </c>
      <c r="W1929" s="1">
        <v>82522050</v>
      </c>
      <c r="X1929" s="2" t="s">
        <v>0</v>
      </c>
      <c r="Y1929" s="1">
        <v>13203527.999999998</v>
      </c>
      <c r="Z1929" s="3">
        <v>0</v>
      </c>
      <c r="AA1929" s="3" t="s">
        <v>0</v>
      </c>
      <c r="AB1929" s="3">
        <v>0</v>
      </c>
      <c r="AC1929" s="3">
        <v>0</v>
      </c>
      <c r="AD1929" s="3" t="s">
        <v>0</v>
      </c>
      <c r="AE1929" s="3">
        <v>0</v>
      </c>
      <c r="AF1929" s="4">
        <v>0</v>
      </c>
      <c r="AG1929" s="4" t="s">
        <v>0</v>
      </c>
      <c r="AH1929" s="4">
        <v>0</v>
      </c>
      <c r="AI1929" s="4">
        <v>0</v>
      </c>
      <c r="AJ1929" s="4" t="s">
        <v>0</v>
      </c>
      <c r="AK1929" s="4">
        <v>0</v>
      </c>
      <c r="AL1929" s="4">
        <v>0</v>
      </c>
      <c r="AM1929" s="4" t="s">
        <v>1</v>
      </c>
      <c r="AN1929" s="4" t="s">
        <v>1</v>
      </c>
      <c r="AO1929" s="4" t="s">
        <v>1</v>
      </c>
      <c r="AP1929" s="4" t="s">
        <v>1</v>
      </c>
      <c r="AQ1929" s="4">
        <v>0</v>
      </c>
    </row>
    <row r="1930" spans="1:43" x14ac:dyDescent="0.25">
      <c r="A1930" s="2" t="s">
        <v>1363</v>
      </c>
      <c r="B1930" s="47">
        <v>44405</v>
      </c>
      <c r="C1930" s="2" t="s">
        <v>6</v>
      </c>
      <c r="D1930" s="2" t="s">
        <v>10</v>
      </c>
      <c r="E1930" s="2" t="s">
        <v>178</v>
      </c>
      <c r="F1930" s="2" t="s">
        <v>4813</v>
      </c>
      <c r="G1930" s="2" t="s">
        <v>3</v>
      </c>
      <c r="H1930" s="2" t="s">
        <v>4814</v>
      </c>
      <c r="I1930" s="1" t="s">
        <v>1</v>
      </c>
      <c r="J1930" s="1" t="s">
        <v>1</v>
      </c>
      <c r="K1930" s="1" t="s">
        <v>1</v>
      </c>
      <c r="L1930" s="1" t="s">
        <v>1</v>
      </c>
      <c r="M1930" s="1">
        <v>0</v>
      </c>
      <c r="N1930" s="2" t="s">
        <v>1</v>
      </c>
      <c r="O1930" s="2" t="s">
        <v>1131</v>
      </c>
      <c r="P1930" s="2" t="s">
        <v>4815</v>
      </c>
      <c r="Q1930" s="1">
        <v>69162989.200000003</v>
      </c>
      <c r="R1930" s="1">
        <v>0</v>
      </c>
      <c r="S1930" s="1">
        <v>51310740</v>
      </c>
      <c r="T1930" s="1">
        <v>15389870</v>
      </c>
      <c r="U1930" s="2" t="s">
        <v>9</v>
      </c>
      <c r="V1930" s="1">
        <v>2462379.2000000002</v>
      </c>
      <c r="W1930" s="1">
        <v>0</v>
      </c>
      <c r="X1930" s="2" t="s">
        <v>0</v>
      </c>
      <c r="Y1930" s="1">
        <v>0</v>
      </c>
      <c r="Z1930" s="3">
        <v>0</v>
      </c>
      <c r="AA1930" s="3" t="s">
        <v>0</v>
      </c>
      <c r="AB1930" s="3">
        <v>0</v>
      </c>
      <c r="AC1930" s="3">
        <v>0</v>
      </c>
      <c r="AD1930" s="3" t="s">
        <v>0</v>
      </c>
      <c r="AE1930" s="3">
        <v>0</v>
      </c>
      <c r="AF1930" s="4">
        <v>0</v>
      </c>
      <c r="AG1930" s="4" t="s">
        <v>0</v>
      </c>
      <c r="AH1930" s="4">
        <v>0</v>
      </c>
      <c r="AI1930" s="4">
        <v>0</v>
      </c>
      <c r="AJ1930" s="4" t="s">
        <v>0</v>
      </c>
      <c r="AK1930" s="4">
        <v>0</v>
      </c>
      <c r="AL1930" s="4">
        <v>0</v>
      </c>
      <c r="AM1930" s="4" t="s">
        <v>1</v>
      </c>
      <c r="AN1930" s="4" t="s">
        <v>1</v>
      </c>
      <c r="AO1930" s="4" t="s">
        <v>1</v>
      </c>
      <c r="AP1930" s="4" t="s">
        <v>1</v>
      </c>
      <c r="AQ1930" s="4">
        <v>0</v>
      </c>
    </row>
    <row r="1931" spans="1:43" x14ac:dyDescent="0.25">
      <c r="A1931" s="2" t="s">
        <v>1365</v>
      </c>
      <c r="B1931" s="47">
        <v>44405</v>
      </c>
      <c r="C1931" s="2" t="s">
        <v>6</v>
      </c>
      <c r="D1931" s="2" t="s">
        <v>10</v>
      </c>
      <c r="E1931" s="2" t="s">
        <v>178</v>
      </c>
      <c r="F1931" s="2" t="s">
        <v>4813</v>
      </c>
      <c r="G1931" s="2" t="s">
        <v>3</v>
      </c>
      <c r="H1931" s="2" t="s">
        <v>4816</v>
      </c>
      <c r="I1931" s="1" t="s">
        <v>1</v>
      </c>
      <c r="J1931" s="1" t="s">
        <v>1</v>
      </c>
      <c r="K1931" s="1" t="s">
        <v>1</v>
      </c>
      <c r="L1931" s="1" t="s">
        <v>1</v>
      </c>
      <c r="M1931" s="1">
        <v>0</v>
      </c>
      <c r="N1931" s="2" t="s">
        <v>1</v>
      </c>
      <c r="O1931" s="2" t="s">
        <v>2</v>
      </c>
      <c r="P1931" s="2" t="s">
        <v>1</v>
      </c>
      <c r="Q1931" s="1">
        <v>136027512</v>
      </c>
      <c r="R1931" s="1">
        <v>0</v>
      </c>
      <c r="S1931" s="1">
        <v>58844360</v>
      </c>
      <c r="T1931" s="1">
        <v>0</v>
      </c>
      <c r="U1931" s="2" t="s">
        <v>0</v>
      </c>
      <c r="V1931" s="1">
        <v>0</v>
      </c>
      <c r="W1931" s="1">
        <v>66537200</v>
      </c>
      <c r="X1931" s="2" t="s">
        <v>9</v>
      </c>
      <c r="Y1931" s="1">
        <v>10645952</v>
      </c>
      <c r="Z1931" s="3">
        <v>0</v>
      </c>
      <c r="AA1931" s="3" t="s">
        <v>0</v>
      </c>
      <c r="AB1931" s="3">
        <v>0</v>
      </c>
      <c r="AC1931" s="3">
        <v>0</v>
      </c>
      <c r="AD1931" s="3" t="s">
        <v>0</v>
      </c>
      <c r="AE1931" s="3">
        <v>0</v>
      </c>
      <c r="AF1931" s="4">
        <v>0</v>
      </c>
      <c r="AG1931" s="4" t="s">
        <v>0</v>
      </c>
      <c r="AH1931" s="4">
        <v>0</v>
      </c>
      <c r="AI1931" s="4">
        <v>0</v>
      </c>
      <c r="AJ1931" s="4" t="s">
        <v>0</v>
      </c>
      <c r="AK1931" s="4">
        <v>0</v>
      </c>
      <c r="AL1931" s="4">
        <v>0</v>
      </c>
      <c r="AM1931" s="4" t="s">
        <v>1</v>
      </c>
      <c r="AN1931" s="4" t="s">
        <v>1</v>
      </c>
      <c r="AO1931" s="4" t="s">
        <v>1</v>
      </c>
      <c r="AP1931" s="4" t="s">
        <v>1</v>
      </c>
      <c r="AQ1931" s="4">
        <v>0</v>
      </c>
    </row>
    <row r="1932" spans="1:43" x14ac:dyDescent="0.25">
      <c r="A1932" s="2" t="s">
        <v>1367</v>
      </c>
      <c r="B1932" s="47">
        <v>44405</v>
      </c>
      <c r="C1932" s="2" t="s">
        <v>6</v>
      </c>
      <c r="D1932" s="2" t="s">
        <v>10</v>
      </c>
      <c r="E1932" s="2" t="s">
        <v>178</v>
      </c>
      <c r="F1932" s="2" t="s">
        <v>4813</v>
      </c>
      <c r="G1932" s="2" t="s">
        <v>3</v>
      </c>
      <c r="H1932" s="2" t="s">
        <v>4817</v>
      </c>
      <c r="I1932" s="1" t="s">
        <v>1</v>
      </c>
      <c r="J1932" s="1" t="s">
        <v>1</v>
      </c>
      <c r="K1932" s="1" t="s">
        <v>1</v>
      </c>
      <c r="L1932" s="1" t="s">
        <v>1</v>
      </c>
      <c r="M1932" s="1">
        <v>0</v>
      </c>
      <c r="N1932" s="2" t="s">
        <v>1</v>
      </c>
      <c r="O1932" s="2" t="s">
        <v>2</v>
      </c>
      <c r="P1932" s="2" t="s">
        <v>1</v>
      </c>
      <c r="Q1932" s="1">
        <v>44076034.600000001</v>
      </c>
      <c r="R1932" s="1">
        <v>0</v>
      </c>
      <c r="S1932" s="1">
        <v>31448715.399999999</v>
      </c>
      <c r="T1932" s="1">
        <v>0</v>
      </c>
      <c r="U1932" s="2" t="s">
        <v>0</v>
      </c>
      <c r="V1932" s="1">
        <v>0</v>
      </c>
      <c r="W1932" s="1">
        <v>10885620</v>
      </c>
      <c r="X1932" s="2" t="s">
        <v>9</v>
      </c>
      <c r="Y1932" s="1">
        <v>1741699.2000000002</v>
      </c>
      <c r="Z1932" s="3">
        <v>0</v>
      </c>
      <c r="AA1932" s="3" t="s">
        <v>0</v>
      </c>
      <c r="AB1932" s="3">
        <v>0</v>
      </c>
      <c r="AC1932" s="3">
        <v>0</v>
      </c>
      <c r="AD1932" s="3" t="s">
        <v>0</v>
      </c>
      <c r="AE1932" s="3">
        <v>0</v>
      </c>
      <c r="AF1932" s="4">
        <v>0</v>
      </c>
      <c r="AG1932" s="4" t="s">
        <v>0</v>
      </c>
      <c r="AH1932" s="4">
        <v>0</v>
      </c>
      <c r="AI1932" s="4">
        <v>0</v>
      </c>
      <c r="AJ1932" s="4" t="s">
        <v>0</v>
      </c>
      <c r="AK1932" s="4">
        <v>0</v>
      </c>
      <c r="AL1932" s="4">
        <v>0</v>
      </c>
      <c r="AM1932" s="4" t="s">
        <v>1</v>
      </c>
      <c r="AN1932" s="4" t="s">
        <v>1</v>
      </c>
      <c r="AO1932" s="4" t="s">
        <v>1</v>
      </c>
      <c r="AP1932" s="4" t="s">
        <v>1</v>
      </c>
      <c r="AQ1932" s="4">
        <v>0</v>
      </c>
    </row>
    <row r="1933" spans="1:43" x14ac:dyDescent="0.25">
      <c r="A1933" s="2" t="s">
        <v>1368</v>
      </c>
      <c r="B1933" s="47">
        <v>44405</v>
      </c>
      <c r="C1933" s="2" t="s">
        <v>6</v>
      </c>
      <c r="D1933" s="2" t="s">
        <v>278</v>
      </c>
      <c r="E1933" s="2" t="s">
        <v>202</v>
      </c>
      <c r="F1933" s="2" t="s">
        <v>4818</v>
      </c>
      <c r="G1933" s="2" t="s">
        <v>3</v>
      </c>
      <c r="H1933" s="2" t="s">
        <v>4819</v>
      </c>
      <c r="I1933" s="1" t="s">
        <v>1</v>
      </c>
      <c r="J1933" s="1" t="s">
        <v>1</v>
      </c>
      <c r="K1933" s="1" t="s">
        <v>1</v>
      </c>
      <c r="L1933" s="1" t="s">
        <v>1</v>
      </c>
      <c r="M1933" s="1">
        <v>0</v>
      </c>
      <c r="N1933" s="2" t="s">
        <v>1</v>
      </c>
      <c r="O1933" s="2" t="s">
        <v>2</v>
      </c>
      <c r="P1933" s="2" t="s">
        <v>1</v>
      </c>
      <c r="Q1933" s="1">
        <v>50334330.5</v>
      </c>
      <c r="R1933" s="1">
        <v>0</v>
      </c>
      <c r="S1933" s="1">
        <v>39422732.5</v>
      </c>
      <c r="T1933" s="1">
        <v>0</v>
      </c>
      <c r="U1933" s="2" t="s">
        <v>0</v>
      </c>
      <c r="V1933" s="1">
        <v>0</v>
      </c>
      <c r="W1933" s="1">
        <v>9406550</v>
      </c>
      <c r="X1933" s="2" t="s">
        <v>0</v>
      </c>
      <c r="Y1933" s="1">
        <v>1505048</v>
      </c>
      <c r="Z1933" s="3">
        <v>0</v>
      </c>
      <c r="AA1933" s="3" t="s">
        <v>0</v>
      </c>
      <c r="AB1933" s="3">
        <v>0</v>
      </c>
      <c r="AC1933" s="3">
        <v>0</v>
      </c>
      <c r="AD1933" s="3" t="s">
        <v>0</v>
      </c>
      <c r="AE1933" s="3">
        <v>0</v>
      </c>
      <c r="AF1933" s="4">
        <v>0</v>
      </c>
      <c r="AG1933" s="4" t="s">
        <v>0</v>
      </c>
      <c r="AH1933" s="4">
        <v>0</v>
      </c>
      <c r="AI1933" s="4">
        <v>0</v>
      </c>
      <c r="AJ1933" s="4" t="s">
        <v>0</v>
      </c>
      <c r="AK1933" s="4">
        <v>0</v>
      </c>
      <c r="AL1933" s="4">
        <v>0</v>
      </c>
      <c r="AM1933" s="4" t="s">
        <v>1</v>
      </c>
      <c r="AN1933" s="4" t="s">
        <v>1</v>
      </c>
      <c r="AO1933" s="4" t="s">
        <v>1</v>
      </c>
      <c r="AP1933" s="4" t="s">
        <v>1</v>
      </c>
      <c r="AQ1933" s="4">
        <v>0</v>
      </c>
    </row>
    <row r="1934" spans="1:43" x14ac:dyDescent="0.25">
      <c r="A1934" s="2" t="s">
        <v>1369</v>
      </c>
      <c r="B1934" s="47">
        <v>44405</v>
      </c>
      <c r="C1934" s="2" t="s">
        <v>6</v>
      </c>
      <c r="D1934" s="2" t="s">
        <v>278</v>
      </c>
      <c r="E1934" s="2" t="s">
        <v>202</v>
      </c>
      <c r="F1934" s="2" t="s">
        <v>4818</v>
      </c>
      <c r="G1934" s="2" t="s">
        <v>3</v>
      </c>
      <c r="H1934" s="2" t="s">
        <v>4820</v>
      </c>
      <c r="I1934" s="1" t="s">
        <v>1</v>
      </c>
      <c r="J1934" s="1" t="s">
        <v>1</v>
      </c>
      <c r="K1934" s="1" t="s">
        <v>1</v>
      </c>
      <c r="L1934" s="1" t="s">
        <v>1</v>
      </c>
      <c r="M1934" s="1">
        <v>0</v>
      </c>
      <c r="N1934" s="2" t="s">
        <v>1</v>
      </c>
      <c r="O1934" s="2" t="s">
        <v>2</v>
      </c>
      <c r="P1934" s="2" t="s">
        <v>1</v>
      </c>
      <c r="Q1934" s="1">
        <v>678926338.30000019</v>
      </c>
      <c r="R1934" s="1">
        <v>0</v>
      </c>
      <c r="S1934" s="1">
        <v>590316385.9000001</v>
      </c>
      <c r="T1934" s="1">
        <v>0</v>
      </c>
      <c r="U1934" s="2" t="s">
        <v>0</v>
      </c>
      <c r="V1934" s="1">
        <v>0</v>
      </c>
      <c r="W1934" s="1">
        <v>76387890</v>
      </c>
      <c r="X1934" s="2" t="s">
        <v>0</v>
      </c>
      <c r="Y1934" s="1">
        <v>12222062.399999999</v>
      </c>
      <c r="Z1934" s="3">
        <v>0</v>
      </c>
      <c r="AA1934" s="3" t="s">
        <v>0</v>
      </c>
      <c r="AB1934" s="3">
        <v>0</v>
      </c>
      <c r="AC1934" s="3">
        <v>0</v>
      </c>
      <c r="AD1934" s="3" t="s">
        <v>0</v>
      </c>
      <c r="AE1934" s="3">
        <v>0</v>
      </c>
      <c r="AF1934" s="4">
        <v>0</v>
      </c>
      <c r="AG1934" s="4" t="s">
        <v>0</v>
      </c>
      <c r="AH1934" s="4">
        <v>0</v>
      </c>
      <c r="AI1934" s="4">
        <v>0</v>
      </c>
      <c r="AJ1934" s="4" t="s">
        <v>0</v>
      </c>
      <c r="AK1934" s="4">
        <v>0</v>
      </c>
      <c r="AL1934" s="4">
        <v>0</v>
      </c>
      <c r="AM1934" s="4" t="s">
        <v>1</v>
      </c>
      <c r="AN1934" s="4" t="s">
        <v>1</v>
      </c>
      <c r="AO1934" s="4" t="s">
        <v>1</v>
      </c>
      <c r="AP1934" s="4" t="s">
        <v>1</v>
      </c>
      <c r="AQ1934" s="4">
        <v>0</v>
      </c>
    </row>
    <row r="1935" spans="1:43" x14ac:dyDescent="0.25">
      <c r="A1935" s="2" t="s">
        <v>1370</v>
      </c>
      <c r="B1935" s="47">
        <v>44405</v>
      </c>
      <c r="C1935" s="2" t="s">
        <v>6</v>
      </c>
      <c r="D1935" s="2" t="s">
        <v>7</v>
      </c>
      <c r="E1935" s="2" t="s">
        <v>736</v>
      </c>
      <c r="F1935" s="2" t="s">
        <v>4821</v>
      </c>
      <c r="G1935" s="2" t="s">
        <v>3</v>
      </c>
      <c r="H1935" s="2" t="s">
        <v>4822</v>
      </c>
      <c r="I1935" s="1" t="s">
        <v>1</v>
      </c>
      <c r="J1935" s="1" t="s">
        <v>1</v>
      </c>
      <c r="K1935" s="1" t="s">
        <v>1</v>
      </c>
      <c r="L1935" s="1" t="s">
        <v>1</v>
      </c>
      <c r="M1935" s="1">
        <v>0</v>
      </c>
      <c r="N1935" s="2" t="s">
        <v>1</v>
      </c>
      <c r="O1935" s="2" t="s">
        <v>1030</v>
      </c>
      <c r="P1935" s="2" t="s">
        <v>1031</v>
      </c>
      <c r="Q1935" s="1">
        <v>11313000</v>
      </c>
      <c r="R1935" s="1">
        <v>0</v>
      </c>
      <c r="S1935" s="1">
        <v>11313000</v>
      </c>
      <c r="T1935" s="1">
        <v>0</v>
      </c>
      <c r="U1935" s="2" t="s">
        <v>0</v>
      </c>
      <c r="V1935" s="1">
        <v>0</v>
      </c>
      <c r="W1935" s="1">
        <v>0</v>
      </c>
      <c r="X1935" s="2" t="s">
        <v>0</v>
      </c>
      <c r="Y1935" s="1">
        <v>0</v>
      </c>
      <c r="Z1935" s="3">
        <v>0</v>
      </c>
      <c r="AA1935" s="3" t="s">
        <v>0</v>
      </c>
      <c r="AB1935" s="3">
        <v>0</v>
      </c>
      <c r="AC1935" s="3">
        <v>0</v>
      </c>
      <c r="AD1935" s="3" t="s">
        <v>0</v>
      </c>
      <c r="AE1935" s="3">
        <v>0</v>
      </c>
      <c r="AF1935" s="4">
        <v>0</v>
      </c>
      <c r="AG1935" s="4" t="s">
        <v>0</v>
      </c>
      <c r="AH1935" s="4">
        <v>0</v>
      </c>
      <c r="AI1935" s="4">
        <v>0</v>
      </c>
      <c r="AJ1935" s="4" t="s">
        <v>0</v>
      </c>
      <c r="AK1935" s="4">
        <v>0</v>
      </c>
      <c r="AL1935" s="4">
        <v>0</v>
      </c>
      <c r="AM1935" s="4" t="s">
        <v>1</v>
      </c>
      <c r="AN1935" s="4" t="s">
        <v>1</v>
      </c>
      <c r="AO1935" s="4" t="s">
        <v>1</v>
      </c>
      <c r="AP1935" s="4" t="s">
        <v>1</v>
      </c>
      <c r="AQ1935" s="4">
        <v>0</v>
      </c>
    </row>
    <row r="1936" spans="1:43" x14ac:dyDescent="0.25">
      <c r="A1936" s="2" t="s">
        <v>1371</v>
      </c>
      <c r="B1936" s="47">
        <v>44405</v>
      </c>
      <c r="C1936" s="2" t="s">
        <v>6</v>
      </c>
      <c r="D1936" s="2" t="s">
        <v>7</v>
      </c>
      <c r="E1936" s="2" t="s">
        <v>736</v>
      </c>
      <c r="F1936" s="2" t="s">
        <v>4821</v>
      </c>
      <c r="G1936" s="2" t="s">
        <v>3</v>
      </c>
      <c r="H1936" s="2" t="s">
        <v>4823</v>
      </c>
      <c r="I1936" s="1" t="s">
        <v>1</v>
      </c>
      <c r="J1936" s="1" t="s">
        <v>1</v>
      </c>
      <c r="K1936" s="1" t="s">
        <v>1</v>
      </c>
      <c r="L1936" s="1" t="s">
        <v>1</v>
      </c>
      <c r="M1936" s="1">
        <v>0</v>
      </c>
      <c r="N1936" s="2" t="s">
        <v>1</v>
      </c>
      <c r="O1936" s="2" t="s">
        <v>2</v>
      </c>
      <c r="P1936" s="2" t="s">
        <v>1</v>
      </c>
      <c r="Q1936" s="1">
        <v>243706992.40000004</v>
      </c>
      <c r="R1936" s="1">
        <v>0</v>
      </c>
      <c r="S1936" s="1">
        <v>99931500</v>
      </c>
      <c r="T1936" s="1">
        <v>0</v>
      </c>
      <c r="U1936" s="2" t="s">
        <v>0</v>
      </c>
      <c r="V1936" s="1">
        <v>0</v>
      </c>
      <c r="W1936" s="1">
        <v>123944390</v>
      </c>
      <c r="X1936" s="2" t="s">
        <v>0</v>
      </c>
      <c r="Y1936" s="1">
        <v>19831102.400000002</v>
      </c>
      <c r="Z1936" s="3">
        <v>0</v>
      </c>
      <c r="AA1936" s="3" t="s">
        <v>0</v>
      </c>
      <c r="AB1936" s="3">
        <v>0</v>
      </c>
      <c r="AC1936" s="3">
        <v>0</v>
      </c>
      <c r="AD1936" s="3" t="s">
        <v>0</v>
      </c>
      <c r="AE1936" s="3">
        <v>0</v>
      </c>
      <c r="AF1936" s="4">
        <v>0</v>
      </c>
      <c r="AG1936" s="4" t="s">
        <v>0</v>
      </c>
      <c r="AH1936" s="4">
        <v>0</v>
      </c>
      <c r="AI1936" s="4">
        <v>0</v>
      </c>
      <c r="AJ1936" s="4" t="s">
        <v>0</v>
      </c>
      <c r="AK1936" s="4">
        <v>0</v>
      </c>
      <c r="AL1936" s="4">
        <v>0</v>
      </c>
      <c r="AM1936" s="4" t="s">
        <v>1</v>
      </c>
      <c r="AN1936" s="4" t="s">
        <v>1</v>
      </c>
      <c r="AO1936" s="4" t="s">
        <v>1</v>
      </c>
      <c r="AP1936" s="4" t="s">
        <v>1</v>
      </c>
      <c r="AQ1936" s="4">
        <v>0</v>
      </c>
    </row>
    <row r="1937" spans="1:43" x14ac:dyDescent="0.25">
      <c r="A1937" s="2" t="s">
        <v>1372</v>
      </c>
      <c r="B1937" s="47">
        <v>44405</v>
      </c>
      <c r="C1937" s="2" t="s">
        <v>6</v>
      </c>
      <c r="D1937" s="2" t="s">
        <v>7</v>
      </c>
      <c r="E1937" s="2" t="s">
        <v>736</v>
      </c>
      <c r="F1937" s="2" t="s">
        <v>4821</v>
      </c>
      <c r="G1937" s="2" t="s">
        <v>3</v>
      </c>
      <c r="H1937" s="2" t="s">
        <v>4824</v>
      </c>
      <c r="I1937" s="1" t="s">
        <v>1</v>
      </c>
      <c r="J1937" s="1" t="s">
        <v>1</v>
      </c>
      <c r="K1937" s="1" t="s">
        <v>1</v>
      </c>
      <c r="L1937" s="1" t="s">
        <v>1</v>
      </c>
      <c r="M1937" s="1">
        <v>0</v>
      </c>
      <c r="N1937" s="2" t="s">
        <v>1</v>
      </c>
      <c r="O1937" s="2" t="s">
        <v>2</v>
      </c>
      <c r="P1937" s="2" t="s">
        <v>1</v>
      </c>
      <c r="Q1937" s="1">
        <v>88647159.600000009</v>
      </c>
      <c r="R1937" s="1">
        <v>0</v>
      </c>
      <c r="S1937" s="1">
        <v>82333500</v>
      </c>
      <c r="T1937" s="1">
        <v>0</v>
      </c>
      <c r="U1937" s="2" t="s">
        <v>0</v>
      </c>
      <c r="V1937" s="1">
        <v>0</v>
      </c>
      <c r="W1937" s="1">
        <v>5442810</v>
      </c>
      <c r="X1937" s="2" t="s">
        <v>0</v>
      </c>
      <c r="Y1937" s="1">
        <v>870849.6</v>
      </c>
      <c r="Z1937" s="3">
        <v>0</v>
      </c>
      <c r="AA1937" s="3" t="s">
        <v>0</v>
      </c>
      <c r="AB1937" s="3">
        <v>0</v>
      </c>
      <c r="AC1937" s="3">
        <v>0</v>
      </c>
      <c r="AD1937" s="3" t="s">
        <v>0</v>
      </c>
      <c r="AE1937" s="3">
        <v>0</v>
      </c>
      <c r="AF1937" s="4">
        <v>0</v>
      </c>
      <c r="AG1937" s="4" t="s">
        <v>0</v>
      </c>
      <c r="AH1937" s="4">
        <v>0</v>
      </c>
      <c r="AI1937" s="4">
        <v>0</v>
      </c>
      <c r="AJ1937" s="4" t="s">
        <v>0</v>
      </c>
      <c r="AK1937" s="4">
        <v>0</v>
      </c>
      <c r="AL1937" s="4">
        <v>0</v>
      </c>
      <c r="AM1937" s="4" t="s">
        <v>1</v>
      </c>
      <c r="AN1937" s="4" t="s">
        <v>1</v>
      </c>
      <c r="AO1937" s="4" t="s">
        <v>1</v>
      </c>
      <c r="AP1937" s="4" t="s">
        <v>1</v>
      </c>
      <c r="AQ1937" s="4">
        <v>0</v>
      </c>
    </row>
    <row r="1938" spans="1:43" x14ac:dyDescent="0.25">
      <c r="A1938" s="2" t="s">
        <v>1373</v>
      </c>
      <c r="B1938" s="47">
        <v>44405</v>
      </c>
      <c r="C1938" s="2" t="s">
        <v>6</v>
      </c>
      <c r="D1938" s="2" t="s">
        <v>5</v>
      </c>
      <c r="E1938" s="2" t="s">
        <v>175</v>
      </c>
      <c r="F1938" s="2" t="s">
        <v>2173</v>
      </c>
      <c r="G1938" s="2" t="s">
        <v>3</v>
      </c>
      <c r="H1938" s="2" t="s">
        <v>4825</v>
      </c>
      <c r="I1938" s="1" t="s">
        <v>1</v>
      </c>
      <c r="J1938" s="1" t="s">
        <v>1</v>
      </c>
      <c r="K1938" s="1" t="s">
        <v>1</v>
      </c>
      <c r="L1938" s="1" t="s">
        <v>1</v>
      </c>
      <c r="M1938" s="1">
        <v>0</v>
      </c>
      <c r="N1938" s="2" t="s">
        <v>1</v>
      </c>
      <c r="O1938" s="2" t="s">
        <v>98</v>
      </c>
      <c r="P1938" s="2" t="s">
        <v>1</v>
      </c>
      <c r="Q1938" s="1">
        <v>0</v>
      </c>
      <c r="R1938" s="1">
        <v>0</v>
      </c>
      <c r="S1938" s="1">
        <v>0</v>
      </c>
      <c r="T1938" s="1">
        <v>0</v>
      </c>
      <c r="U1938" s="2" t="s">
        <v>0</v>
      </c>
      <c r="V1938" s="1">
        <v>0</v>
      </c>
      <c r="W1938" s="1">
        <v>0</v>
      </c>
      <c r="X1938" s="2" t="s">
        <v>9</v>
      </c>
      <c r="Y1938" s="1">
        <v>0</v>
      </c>
      <c r="Z1938" s="3">
        <v>0</v>
      </c>
      <c r="AA1938" s="3" t="s">
        <v>0</v>
      </c>
      <c r="AB1938" s="3">
        <v>0</v>
      </c>
      <c r="AC1938" s="3">
        <v>0</v>
      </c>
      <c r="AD1938" s="3" t="s">
        <v>0</v>
      </c>
      <c r="AE1938" s="3">
        <v>0</v>
      </c>
      <c r="AF1938" s="4">
        <v>0</v>
      </c>
      <c r="AG1938" s="4" t="s">
        <v>0</v>
      </c>
      <c r="AH1938" s="4">
        <v>0</v>
      </c>
      <c r="AI1938" s="4">
        <v>0</v>
      </c>
      <c r="AJ1938" s="4" t="s">
        <v>0</v>
      </c>
      <c r="AK1938" s="4">
        <v>0</v>
      </c>
      <c r="AL1938" s="4">
        <v>0</v>
      </c>
      <c r="AM1938" s="4" t="s">
        <v>1</v>
      </c>
      <c r="AN1938" s="4" t="s">
        <v>1</v>
      </c>
      <c r="AO1938" s="4" t="s">
        <v>1</v>
      </c>
      <c r="AP1938" s="4" t="s">
        <v>1</v>
      </c>
      <c r="AQ1938" s="4">
        <v>0</v>
      </c>
    </row>
    <row r="1939" spans="1:43" x14ac:dyDescent="0.25">
      <c r="A1939" s="2" t="s">
        <v>1374</v>
      </c>
      <c r="B1939" s="47">
        <v>44405</v>
      </c>
      <c r="C1939" s="2" t="s">
        <v>6</v>
      </c>
      <c r="D1939" s="2" t="s">
        <v>1245</v>
      </c>
      <c r="E1939" s="2" t="s">
        <v>1246</v>
      </c>
      <c r="F1939" s="2" t="s">
        <v>4826</v>
      </c>
      <c r="G1939" s="2" t="s">
        <v>3</v>
      </c>
      <c r="H1939" s="2" t="s">
        <v>4827</v>
      </c>
      <c r="I1939" s="1" t="s">
        <v>1</v>
      </c>
      <c r="J1939" s="1" t="s">
        <v>1</v>
      </c>
      <c r="K1939" s="1" t="s">
        <v>1</v>
      </c>
      <c r="L1939" s="1" t="s">
        <v>1</v>
      </c>
      <c r="M1939" s="1">
        <v>0</v>
      </c>
      <c r="N1939" s="2" t="s">
        <v>1</v>
      </c>
      <c r="O1939" s="2" t="s">
        <v>1131</v>
      </c>
      <c r="P1939" s="2" t="s">
        <v>1132</v>
      </c>
      <c r="Q1939" s="1">
        <v>3372950</v>
      </c>
      <c r="R1939" s="1">
        <v>0</v>
      </c>
      <c r="S1939" s="1">
        <v>3372950</v>
      </c>
      <c r="T1939" s="1">
        <v>0</v>
      </c>
      <c r="U1939" s="2" t="s">
        <v>0</v>
      </c>
      <c r="V1939" s="1">
        <v>0</v>
      </c>
      <c r="W1939" s="1">
        <v>0</v>
      </c>
      <c r="X1939" s="2" t="s">
        <v>0</v>
      </c>
      <c r="Y1939" s="1">
        <v>0</v>
      </c>
      <c r="Z1939" s="3">
        <v>0</v>
      </c>
      <c r="AA1939" s="3" t="s">
        <v>0</v>
      </c>
      <c r="AB1939" s="3">
        <v>0</v>
      </c>
      <c r="AC1939" s="3">
        <v>0</v>
      </c>
      <c r="AD1939" s="3" t="s">
        <v>0</v>
      </c>
      <c r="AE1939" s="3">
        <v>0</v>
      </c>
      <c r="AF1939" s="4">
        <v>0</v>
      </c>
      <c r="AG1939" s="4" t="s">
        <v>0</v>
      </c>
      <c r="AH1939" s="4">
        <v>0</v>
      </c>
      <c r="AI1939" s="4">
        <v>0</v>
      </c>
      <c r="AJ1939" s="4" t="s">
        <v>0</v>
      </c>
      <c r="AK1939" s="4">
        <v>0</v>
      </c>
      <c r="AL1939" s="4">
        <v>0</v>
      </c>
      <c r="AM1939" s="4" t="s">
        <v>1</v>
      </c>
      <c r="AN1939" s="4" t="s">
        <v>1</v>
      </c>
      <c r="AO1939" s="4" t="s">
        <v>1</v>
      </c>
      <c r="AP1939" s="4" t="s">
        <v>1</v>
      </c>
      <c r="AQ1939" s="4">
        <v>0</v>
      </c>
    </row>
    <row r="1940" spans="1:43" x14ac:dyDescent="0.25">
      <c r="A1940" s="2" t="s">
        <v>1377</v>
      </c>
      <c r="B1940" s="47">
        <v>44405</v>
      </c>
      <c r="C1940" s="2" t="s">
        <v>6</v>
      </c>
      <c r="D1940" s="2" t="s">
        <v>1245</v>
      </c>
      <c r="E1940" s="2" t="s">
        <v>1246</v>
      </c>
      <c r="F1940" s="2" t="s">
        <v>4826</v>
      </c>
      <c r="G1940" s="2" t="s">
        <v>3</v>
      </c>
      <c r="H1940" s="2" t="s">
        <v>4828</v>
      </c>
      <c r="I1940" s="1" t="s">
        <v>1</v>
      </c>
      <c r="J1940" s="1" t="s">
        <v>1</v>
      </c>
      <c r="K1940" s="1" t="s">
        <v>1</v>
      </c>
      <c r="L1940" s="1" t="s">
        <v>1</v>
      </c>
      <c r="M1940" s="1">
        <v>0</v>
      </c>
      <c r="N1940" s="2" t="s">
        <v>1</v>
      </c>
      <c r="O1940" s="2" t="s">
        <v>2</v>
      </c>
      <c r="P1940" s="2" t="s">
        <v>1</v>
      </c>
      <c r="Q1940" s="1">
        <v>210809961.59999996</v>
      </c>
      <c r="R1940" s="1">
        <v>0</v>
      </c>
      <c r="S1940" s="1">
        <v>138482349.19999999</v>
      </c>
      <c r="T1940" s="1">
        <v>0</v>
      </c>
      <c r="U1940" s="2" t="s">
        <v>0</v>
      </c>
      <c r="V1940" s="1">
        <v>0</v>
      </c>
      <c r="W1940" s="1">
        <v>62351390</v>
      </c>
      <c r="X1940" s="2" t="s">
        <v>9</v>
      </c>
      <c r="Y1940" s="1">
        <v>9976222.3999999985</v>
      </c>
      <c r="Z1940" s="3">
        <v>0</v>
      </c>
      <c r="AA1940" s="3" t="s">
        <v>0</v>
      </c>
      <c r="AB1940" s="3">
        <v>0</v>
      </c>
      <c r="AC1940" s="3">
        <v>0</v>
      </c>
      <c r="AD1940" s="3" t="s">
        <v>0</v>
      </c>
      <c r="AE1940" s="3">
        <v>0</v>
      </c>
      <c r="AF1940" s="4">
        <v>0</v>
      </c>
      <c r="AG1940" s="4" t="s">
        <v>0</v>
      </c>
      <c r="AH1940" s="4">
        <v>0</v>
      </c>
      <c r="AI1940" s="4">
        <v>0</v>
      </c>
      <c r="AJ1940" s="4" t="s">
        <v>0</v>
      </c>
      <c r="AK1940" s="4">
        <v>0</v>
      </c>
      <c r="AL1940" s="4">
        <v>0</v>
      </c>
      <c r="AM1940" s="4" t="s">
        <v>1</v>
      </c>
      <c r="AN1940" s="4" t="s">
        <v>1</v>
      </c>
      <c r="AO1940" s="4" t="s">
        <v>1</v>
      </c>
      <c r="AP1940" s="4" t="s">
        <v>1</v>
      </c>
      <c r="AQ1940" s="4">
        <v>0</v>
      </c>
    </row>
    <row r="1941" spans="1:43" x14ac:dyDescent="0.25">
      <c r="A1941" s="2" t="s">
        <v>1378</v>
      </c>
      <c r="B1941" s="47">
        <v>44405</v>
      </c>
      <c r="C1941" s="2" t="s">
        <v>6</v>
      </c>
      <c r="D1941" s="2" t="s">
        <v>1245</v>
      </c>
      <c r="E1941" s="2" t="s">
        <v>1246</v>
      </c>
      <c r="F1941" s="2" t="s">
        <v>4826</v>
      </c>
      <c r="G1941" s="2" t="s">
        <v>3</v>
      </c>
      <c r="H1941" s="2" t="s">
        <v>4829</v>
      </c>
      <c r="I1941" s="1" t="s">
        <v>1</v>
      </c>
      <c r="J1941" s="1" t="s">
        <v>1</v>
      </c>
      <c r="K1941" s="1" t="s">
        <v>1</v>
      </c>
      <c r="L1941" s="1" t="s">
        <v>1</v>
      </c>
      <c r="M1941" s="1">
        <v>0</v>
      </c>
      <c r="N1941" s="2" t="s">
        <v>1</v>
      </c>
      <c r="O1941" s="2" t="s">
        <v>2</v>
      </c>
      <c r="P1941" s="2" t="s">
        <v>1</v>
      </c>
      <c r="Q1941" s="1">
        <v>351312763.15799999</v>
      </c>
      <c r="R1941" s="1">
        <v>0</v>
      </c>
      <c r="S1941" s="1">
        <v>310158444.04999995</v>
      </c>
      <c r="T1941" s="1">
        <v>0</v>
      </c>
      <c r="U1941" s="2" t="s">
        <v>0</v>
      </c>
      <c r="V1941" s="1">
        <v>0</v>
      </c>
      <c r="W1941" s="1">
        <v>35477861.299999997</v>
      </c>
      <c r="X1941" s="2" t="s">
        <v>0</v>
      </c>
      <c r="Y1941" s="1">
        <v>5676457.8080000002</v>
      </c>
      <c r="Z1941" s="3">
        <v>0</v>
      </c>
      <c r="AA1941" s="3" t="s">
        <v>0</v>
      </c>
      <c r="AB1941" s="3">
        <v>0</v>
      </c>
      <c r="AC1941" s="3">
        <v>0</v>
      </c>
      <c r="AD1941" s="3" t="s">
        <v>0</v>
      </c>
      <c r="AE1941" s="3">
        <v>0</v>
      </c>
      <c r="AF1941" s="4">
        <v>0</v>
      </c>
      <c r="AG1941" s="4" t="s">
        <v>0</v>
      </c>
      <c r="AH1941" s="4">
        <v>0</v>
      </c>
      <c r="AI1941" s="4">
        <v>0</v>
      </c>
      <c r="AJ1941" s="4" t="s">
        <v>0</v>
      </c>
      <c r="AK1941" s="4">
        <v>0</v>
      </c>
      <c r="AL1941" s="4">
        <v>0</v>
      </c>
      <c r="AM1941" s="4" t="s">
        <v>1</v>
      </c>
      <c r="AN1941" s="4" t="s">
        <v>1</v>
      </c>
      <c r="AO1941" s="4" t="s">
        <v>1</v>
      </c>
      <c r="AP1941" s="4" t="s">
        <v>1</v>
      </c>
      <c r="AQ1941" s="4">
        <v>0</v>
      </c>
    </row>
    <row r="1942" spans="1:43" x14ac:dyDescent="0.25">
      <c r="A1942" s="2" t="s">
        <v>1380</v>
      </c>
      <c r="B1942" s="47">
        <v>44405</v>
      </c>
      <c r="C1942" s="2" t="s">
        <v>6</v>
      </c>
      <c r="D1942" s="2" t="s">
        <v>890</v>
      </c>
      <c r="E1942" s="2" t="s">
        <v>856</v>
      </c>
      <c r="F1942" s="2" t="s">
        <v>4830</v>
      </c>
      <c r="G1942" s="2" t="s">
        <v>3</v>
      </c>
      <c r="H1942" s="2" t="s">
        <v>3728</v>
      </c>
      <c r="I1942" s="1" t="s">
        <v>1</v>
      </c>
      <c r="J1942" s="1" t="s">
        <v>1</v>
      </c>
      <c r="K1942" s="1" t="s">
        <v>1</v>
      </c>
      <c r="L1942" s="1" t="s">
        <v>1</v>
      </c>
      <c r="M1942" s="1">
        <v>0</v>
      </c>
      <c r="N1942" s="2" t="s">
        <v>1</v>
      </c>
      <c r="O1942" s="2" t="s">
        <v>98</v>
      </c>
      <c r="P1942" s="2" t="s">
        <v>1</v>
      </c>
      <c r="Q1942" s="1">
        <v>0</v>
      </c>
      <c r="R1942" s="1">
        <v>0</v>
      </c>
      <c r="S1942" s="1">
        <v>0</v>
      </c>
      <c r="T1942" s="1">
        <v>0</v>
      </c>
      <c r="U1942" s="2" t="s">
        <v>0</v>
      </c>
      <c r="V1942" s="1">
        <v>0</v>
      </c>
      <c r="W1942" s="1">
        <v>0</v>
      </c>
      <c r="X1942" s="2" t="s">
        <v>9</v>
      </c>
      <c r="Y1942" s="1">
        <v>0</v>
      </c>
      <c r="Z1942" s="3">
        <v>0</v>
      </c>
      <c r="AA1942" s="3" t="s">
        <v>0</v>
      </c>
      <c r="AB1942" s="3">
        <v>0</v>
      </c>
      <c r="AC1942" s="3">
        <v>0</v>
      </c>
      <c r="AD1942" s="3" t="s">
        <v>0</v>
      </c>
      <c r="AE1942" s="3">
        <v>0</v>
      </c>
      <c r="AF1942" s="4">
        <v>0</v>
      </c>
      <c r="AG1942" s="4" t="s">
        <v>0</v>
      </c>
      <c r="AH1942" s="4">
        <v>0</v>
      </c>
      <c r="AI1942" s="4">
        <v>0</v>
      </c>
      <c r="AJ1942" s="4" t="s">
        <v>0</v>
      </c>
      <c r="AK1942" s="4">
        <v>0</v>
      </c>
      <c r="AL1942" s="4">
        <v>0</v>
      </c>
      <c r="AP1942" s="4">
        <v>0</v>
      </c>
      <c r="AQ1942" s="4">
        <v>0</v>
      </c>
    </row>
    <row r="1943" spans="1:43" x14ac:dyDescent="0.25">
      <c r="A1943" s="2" t="s">
        <v>1381</v>
      </c>
      <c r="B1943" s="47">
        <v>44406</v>
      </c>
      <c r="C1943" s="2" t="s">
        <v>27</v>
      </c>
      <c r="D1943" s="2" t="s">
        <v>49</v>
      </c>
      <c r="E1943" s="2" t="s">
        <v>221</v>
      </c>
      <c r="F1943" s="2" t="s">
        <v>4831</v>
      </c>
      <c r="G1943" s="2" t="s">
        <v>3</v>
      </c>
      <c r="H1943" s="2" t="s">
        <v>4832</v>
      </c>
      <c r="I1943" s="1" t="s">
        <v>1</v>
      </c>
      <c r="J1943" s="1" t="s">
        <v>1</v>
      </c>
      <c r="K1943" s="1" t="s">
        <v>1</v>
      </c>
      <c r="L1943" s="1" t="s">
        <v>1</v>
      </c>
      <c r="M1943" s="1">
        <v>0</v>
      </c>
      <c r="N1943" s="2" t="s">
        <v>1</v>
      </c>
      <c r="O1943" s="2" t="s">
        <v>916</v>
      </c>
      <c r="P1943" s="2" t="s">
        <v>917</v>
      </c>
      <c r="Q1943" s="1">
        <v>101435565</v>
      </c>
      <c r="R1943" s="1">
        <v>0</v>
      </c>
      <c r="S1943" s="1">
        <v>62992875</v>
      </c>
      <c r="T1943" s="1">
        <v>33140250</v>
      </c>
      <c r="U1943" s="2" t="s">
        <v>9</v>
      </c>
      <c r="V1943" s="1">
        <v>5302440</v>
      </c>
      <c r="W1943" s="1">
        <v>0</v>
      </c>
      <c r="X1943" s="2" t="s">
        <v>0</v>
      </c>
      <c r="Y1943" s="1">
        <v>0</v>
      </c>
      <c r="Z1943" s="3">
        <v>0</v>
      </c>
      <c r="AA1943" s="3" t="s">
        <v>0</v>
      </c>
      <c r="AB1943" s="3">
        <v>0</v>
      </c>
      <c r="AC1943" s="3">
        <v>0</v>
      </c>
      <c r="AD1943" s="3" t="s">
        <v>0</v>
      </c>
      <c r="AE1943" s="3">
        <v>0</v>
      </c>
      <c r="AF1943" s="4">
        <v>0</v>
      </c>
      <c r="AG1943" s="4" t="s">
        <v>0</v>
      </c>
      <c r="AH1943" s="4">
        <v>0</v>
      </c>
      <c r="AI1943" s="4">
        <v>0</v>
      </c>
      <c r="AJ1943" s="4" t="s">
        <v>0</v>
      </c>
      <c r="AK1943" s="4">
        <v>0</v>
      </c>
      <c r="AL1943" s="4">
        <v>0</v>
      </c>
      <c r="AM1943" s="4" t="s">
        <v>1</v>
      </c>
      <c r="AN1943" s="4" t="s">
        <v>1</v>
      </c>
      <c r="AO1943" s="4" t="s">
        <v>1</v>
      </c>
      <c r="AP1943" s="4" t="s">
        <v>1</v>
      </c>
      <c r="AQ1943" s="4">
        <v>0</v>
      </c>
    </row>
    <row r="1944" spans="1:43" x14ac:dyDescent="0.25">
      <c r="A1944" s="2" t="s">
        <v>1382</v>
      </c>
      <c r="B1944" s="47">
        <v>44406</v>
      </c>
      <c r="C1944" s="2" t="s">
        <v>27</v>
      </c>
      <c r="D1944" s="2" t="s">
        <v>49</v>
      </c>
      <c r="E1944" s="2" t="s">
        <v>221</v>
      </c>
      <c r="F1944" s="2" t="s">
        <v>4831</v>
      </c>
      <c r="G1944" s="2" t="s">
        <v>13</v>
      </c>
      <c r="H1944" s="2" t="s">
        <v>1</v>
      </c>
      <c r="I1944" s="1" t="s">
        <v>992</v>
      </c>
      <c r="J1944" s="1" t="s">
        <v>1</v>
      </c>
      <c r="K1944" s="1" t="s">
        <v>4833</v>
      </c>
      <c r="L1944" s="1" t="s">
        <v>4834</v>
      </c>
      <c r="M1944" s="1">
        <v>15975960</v>
      </c>
      <c r="N1944" s="2" t="s">
        <v>12</v>
      </c>
      <c r="O1944" s="2" t="s">
        <v>4835</v>
      </c>
      <c r="P1944" s="2" t="s">
        <v>4836</v>
      </c>
      <c r="Q1944" s="1">
        <v>-15975960</v>
      </c>
      <c r="R1944" s="1">
        <v>0</v>
      </c>
      <c r="S1944" s="1">
        <v>-3506250</v>
      </c>
      <c r="T1944" s="1">
        <v>0</v>
      </c>
      <c r="U1944" s="2" t="s">
        <v>0</v>
      </c>
      <c r="V1944" s="1">
        <v>0</v>
      </c>
      <c r="W1944" s="1">
        <v>-10749750</v>
      </c>
      <c r="X1944" s="2" t="s">
        <v>9</v>
      </c>
      <c r="Y1944" s="1">
        <v>-1719960</v>
      </c>
      <c r="Z1944" s="3">
        <v>0</v>
      </c>
      <c r="AA1944" s="3" t="s">
        <v>0</v>
      </c>
      <c r="AB1944" s="3">
        <v>0</v>
      </c>
      <c r="AC1944" s="3">
        <v>0</v>
      </c>
      <c r="AD1944" s="3" t="s">
        <v>0</v>
      </c>
      <c r="AE1944" s="3">
        <v>0</v>
      </c>
      <c r="AF1944" s="4">
        <v>0</v>
      </c>
      <c r="AG1944" s="4" t="s">
        <v>0</v>
      </c>
      <c r="AH1944" s="4">
        <v>0</v>
      </c>
      <c r="AI1944" s="4">
        <v>0</v>
      </c>
      <c r="AJ1944" s="4" t="s">
        <v>0</v>
      </c>
      <c r="AK1944" s="4">
        <v>0</v>
      </c>
      <c r="AL1944" s="4">
        <v>0</v>
      </c>
      <c r="AM1944" s="4" t="s">
        <v>1</v>
      </c>
      <c r="AN1944" s="4" t="s">
        <v>1</v>
      </c>
      <c r="AO1944" s="4" t="s">
        <v>1</v>
      </c>
      <c r="AP1944" s="4" t="s">
        <v>1</v>
      </c>
      <c r="AQ1944" s="4">
        <v>0</v>
      </c>
    </row>
    <row r="1945" spans="1:43" x14ac:dyDescent="0.25">
      <c r="A1945" s="2" t="s">
        <v>1383</v>
      </c>
      <c r="B1945" s="47">
        <v>44406</v>
      </c>
      <c r="C1945" s="2" t="s">
        <v>27</v>
      </c>
      <c r="D1945" s="2" t="s">
        <v>49</v>
      </c>
      <c r="E1945" s="2" t="s">
        <v>221</v>
      </c>
      <c r="F1945" s="2" t="s">
        <v>4831</v>
      </c>
      <c r="G1945" s="2" t="s">
        <v>3</v>
      </c>
      <c r="H1945" s="2" t="s">
        <v>4837</v>
      </c>
      <c r="I1945" s="1" t="s">
        <v>1</v>
      </c>
      <c r="J1945" s="1" t="s">
        <v>1</v>
      </c>
      <c r="K1945" s="1" t="s">
        <v>1</v>
      </c>
      <c r="L1945" s="1" t="s">
        <v>1</v>
      </c>
      <c r="M1945" s="1">
        <v>0</v>
      </c>
      <c r="N1945" s="2" t="s">
        <v>1</v>
      </c>
      <c r="O1945" s="2" t="s">
        <v>926</v>
      </c>
      <c r="P1945" s="2" t="s">
        <v>927</v>
      </c>
      <c r="Q1945" s="1">
        <v>40577026.875</v>
      </c>
      <c r="R1945" s="1">
        <v>0</v>
      </c>
      <c r="S1945" s="1">
        <v>40577026.875</v>
      </c>
      <c r="T1945" s="1">
        <v>0</v>
      </c>
      <c r="U1945" s="2" t="s">
        <v>0</v>
      </c>
      <c r="V1945" s="1">
        <v>0</v>
      </c>
      <c r="W1945" s="1">
        <v>0</v>
      </c>
      <c r="X1945" s="2" t="s">
        <v>0</v>
      </c>
      <c r="Y1945" s="1">
        <v>0</v>
      </c>
      <c r="Z1945" s="3">
        <v>0</v>
      </c>
      <c r="AA1945" s="3" t="s">
        <v>0</v>
      </c>
      <c r="AB1945" s="3">
        <v>0</v>
      </c>
      <c r="AC1945" s="3">
        <v>0</v>
      </c>
      <c r="AD1945" s="3" t="s">
        <v>0</v>
      </c>
      <c r="AE1945" s="3">
        <v>0</v>
      </c>
      <c r="AF1945" s="4">
        <v>0</v>
      </c>
      <c r="AG1945" s="4" t="s">
        <v>0</v>
      </c>
      <c r="AH1945" s="4">
        <v>0</v>
      </c>
      <c r="AI1945" s="4">
        <v>0</v>
      </c>
      <c r="AJ1945" s="4" t="s">
        <v>0</v>
      </c>
      <c r="AK1945" s="4">
        <v>0</v>
      </c>
      <c r="AL1945" s="4">
        <v>0</v>
      </c>
      <c r="AM1945" s="4" t="s">
        <v>1</v>
      </c>
      <c r="AN1945" s="4" t="s">
        <v>1</v>
      </c>
      <c r="AO1945" s="4" t="s">
        <v>1</v>
      </c>
      <c r="AP1945" s="4" t="s">
        <v>1</v>
      </c>
      <c r="AQ1945" s="4">
        <v>0</v>
      </c>
    </row>
    <row r="1946" spans="1:43" x14ac:dyDescent="0.25">
      <c r="A1946" s="2" t="s">
        <v>1384</v>
      </c>
      <c r="B1946" s="47">
        <v>44406</v>
      </c>
      <c r="C1946" s="2" t="s">
        <v>27</v>
      </c>
      <c r="D1946" s="2" t="s">
        <v>49</v>
      </c>
      <c r="E1946" s="2" t="s">
        <v>221</v>
      </c>
      <c r="F1946" s="2" t="s">
        <v>4831</v>
      </c>
      <c r="G1946" s="2" t="s">
        <v>13</v>
      </c>
      <c r="H1946" s="2" t="s">
        <v>1</v>
      </c>
      <c r="I1946" s="1" t="s">
        <v>1155</v>
      </c>
      <c r="J1946" s="1" t="s">
        <v>1</v>
      </c>
      <c r="K1946" s="1" t="s">
        <v>4838</v>
      </c>
      <c r="L1946" s="1" t="s">
        <v>4834</v>
      </c>
      <c r="M1946" s="1">
        <v>42579281.25</v>
      </c>
      <c r="N1946" s="2" t="s">
        <v>12</v>
      </c>
      <c r="O1946" s="2" t="s">
        <v>4839</v>
      </c>
      <c r="P1946" s="2" t="s">
        <v>4840</v>
      </c>
      <c r="Q1946" s="1">
        <v>-12705000</v>
      </c>
      <c r="R1946" s="1">
        <v>0</v>
      </c>
      <c r="S1946" s="1">
        <v>-12705000</v>
      </c>
      <c r="T1946" s="1">
        <v>0</v>
      </c>
      <c r="U1946" s="2" t="s">
        <v>0</v>
      </c>
      <c r="V1946" s="1">
        <v>0</v>
      </c>
      <c r="W1946" s="1">
        <v>0</v>
      </c>
      <c r="X1946" s="2" t="s">
        <v>0</v>
      </c>
      <c r="Y1946" s="1">
        <v>0</v>
      </c>
      <c r="Z1946" s="3">
        <v>0</v>
      </c>
      <c r="AA1946" s="3" t="s">
        <v>0</v>
      </c>
      <c r="AB1946" s="3">
        <v>0</v>
      </c>
      <c r="AC1946" s="3">
        <v>0</v>
      </c>
      <c r="AD1946" s="3" t="s">
        <v>0</v>
      </c>
      <c r="AE1946" s="3">
        <v>0</v>
      </c>
      <c r="AF1946" s="4">
        <v>0</v>
      </c>
      <c r="AG1946" s="4" t="s">
        <v>0</v>
      </c>
      <c r="AH1946" s="4">
        <v>0</v>
      </c>
      <c r="AI1946" s="4">
        <v>0</v>
      </c>
      <c r="AJ1946" s="4" t="s">
        <v>0</v>
      </c>
      <c r="AK1946" s="4">
        <v>0</v>
      </c>
      <c r="AL1946" s="4">
        <v>0</v>
      </c>
      <c r="AM1946" s="4" t="s">
        <v>1</v>
      </c>
      <c r="AN1946" s="4" t="s">
        <v>1</v>
      </c>
      <c r="AO1946" s="4" t="s">
        <v>1</v>
      </c>
      <c r="AP1946" s="4" t="s">
        <v>1</v>
      </c>
      <c r="AQ1946" s="4">
        <v>0</v>
      </c>
    </row>
    <row r="1947" spans="1:43" x14ac:dyDescent="0.25">
      <c r="A1947" s="2" t="s">
        <v>1385</v>
      </c>
      <c r="B1947" s="47">
        <v>44406</v>
      </c>
      <c r="C1947" s="2" t="s">
        <v>27</v>
      </c>
      <c r="D1947" s="2" t="s">
        <v>49</v>
      </c>
      <c r="E1947" s="2" t="s">
        <v>221</v>
      </c>
      <c r="F1947" s="2" t="s">
        <v>4831</v>
      </c>
      <c r="G1947" s="2" t="s">
        <v>13</v>
      </c>
      <c r="H1947" s="2" t="s">
        <v>1</v>
      </c>
      <c r="I1947" s="1" t="s">
        <v>1229</v>
      </c>
      <c r="J1947" s="1" t="s">
        <v>1</v>
      </c>
      <c r="K1947" s="1" t="s">
        <v>4838</v>
      </c>
      <c r="L1947" s="1" t="s">
        <v>4834</v>
      </c>
      <c r="M1947" s="1">
        <v>42579281.25</v>
      </c>
      <c r="N1947" s="2" t="s">
        <v>12</v>
      </c>
      <c r="O1947" s="2" t="s">
        <v>4839</v>
      </c>
      <c r="P1947" s="2" t="s">
        <v>4840</v>
      </c>
      <c r="Q1947" s="1">
        <v>-29874281.25</v>
      </c>
      <c r="R1947" s="1">
        <v>0</v>
      </c>
      <c r="S1947" s="1">
        <v>-29874281.25</v>
      </c>
      <c r="T1947" s="1">
        <v>0</v>
      </c>
      <c r="U1947" s="2" t="s">
        <v>0</v>
      </c>
      <c r="V1947" s="1">
        <v>0</v>
      </c>
      <c r="W1947" s="1">
        <v>0</v>
      </c>
      <c r="X1947" s="2" t="s">
        <v>0</v>
      </c>
      <c r="Y1947" s="1">
        <v>0</v>
      </c>
      <c r="Z1947" s="3">
        <v>0</v>
      </c>
      <c r="AA1947" s="3" t="s">
        <v>0</v>
      </c>
      <c r="AB1947" s="3">
        <v>0</v>
      </c>
      <c r="AC1947" s="3">
        <v>0</v>
      </c>
      <c r="AD1947" s="3" t="s">
        <v>0</v>
      </c>
      <c r="AE1947" s="3">
        <v>0</v>
      </c>
      <c r="AF1947" s="4">
        <v>0</v>
      </c>
      <c r="AG1947" s="4" t="s">
        <v>0</v>
      </c>
      <c r="AH1947" s="4">
        <v>0</v>
      </c>
      <c r="AI1947" s="4">
        <v>0</v>
      </c>
      <c r="AJ1947" s="4" t="s">
        <v>0</v>
      </c>
      <c r="AK1947" s="4">
        <v>0</v>
      </c>
      <c r="AL1947" s="4">
        <v>0</v>
      </c>
      <c r="AM1947" s="4" t="s">
        <v>1</v>
      </c>
      <c r="AN1947" s="4" t="s">
        <v>1</v>
      </c>
      <c r="AO1947" s="4" t="s">
        <v>1</v>
      </c>
      <c r="AP1947" s="4" t="s">
        <v>1</v>
      </c>
      <c r="AQ1947" s="4">
        <v>0</v>
      </c>
    </row>
    <row r="1948" spans="1:43" x14ac:dyDescent="0.25">
      <c r="A1948" s="2" t="s">
        <v>1386</v>
      </c>
      <c r="B1948" s="47">
        <v>44406</v>
      </c>
      <c r="C1948" s="2" t="s">
        <v>27</v>
      </c>
      <c r="D1948" s="2" t="s">
        <v>49</v>
      </c>
      <c r="E1948" s="2" t="s">
        <v>221</v>
      </c>
      <c r="F1948" s="2" t="s">
        <v>4841</v>
      </c>
      <c r="G1948" s="2" t="s">
        <v>3</v>
      </c>
      <c r="H1948" s="2" t="s">
        <v>4842</v>
      </c>
      <c r="I1948" s="1" t="s">
        <v>1</v>
      </c>
      <c r="J1948" s="1" t="s">
        <v>1</v>
      </c>
      <c r="K1948" s="1" t="s">
        <v>1</v>
      </c>
      <c r="L1948" s="1" t="s">
        <v>1</v>
      </c>
      <c r="M1948" s="1">
        <v>0</v>
      </c>
      <c r="N1948" s="2" t="s">
        <v>1</v>
      </c>
      <c r="O1948" s="2" t="s">
        <v>2</v>
      </c>
      <c r="P1948" s="2" t="s">
        <v>1</v>
      </c>
      <c r="Q1948" s="1">
        <v>1242320045.0799999</v>
      </c>
      <c r="R1948" s="1">
        <v>0</v>
      </c>
      <c r="S1948" s="1">
        <v>804179849.73000002</v>
      </c>
      <c r="T1948" s="1">
        <v>0</v>
      </c>
      <c r="U1948" s="2" t="s">
        <v>0</v>
      </c>
      <c r="V1948" s="1">
        <v>0</v>
      </c>
      <c r="W1948" s="1">
        <v>369419228.75</v>
      </c>
      <c r="X1948" s="2" t="s">
        <v>9</v>
      </c>
      <c r="Y1948" s="1">
        <v>59107076.600000001</v>
      </c>
      <c r="Z1948" s="3">
        <v>0</v>
      </c>
      <c r="AA1948" s="3" t="s">
        <v>0</v>
      </c>
      <c r="AB1948" s="3">
        <v>0</v>
      </c>
      <c r="AC1948" s="3">
        <v>8901750</v>
      </c>
      <c r="AD1948" s="3" t="s">
        <v>270</v>
      </c>
      <c r="AE1948" s="3">
        <v>712140</v>
      </c>
      <c r="AF1948" s="4">
        <v>0</v>
      </c>
      <c r="AG1948" s="4" t="s">
        <v>0</v>
      </c>
      <c r="AH1948" s="4">
        <v>0</v>
      </c>
      <c r="AI1948" s="4">
        <v>0</v>
      </c>
      <c r="AJ1948" s="4" t="s">
        <v>0</v>
      </c>
      <c r="AK1948" s="4">
        <v>0</v>
      </c>
      <c r="AL1948" s="4">
        <v>0</v>
      </c>
      <c r="AM1948" s="4" t="s">
        <v>1</v>
      </c>
      <c r="AN1948" s="4" t="s">
        <v>1</v>
      </c>
      <c r="AO1948" s="4" t="s">
        <v>1</v>
      </c>
      <c r="AP1948" s="4" t="s">
        <v>1</v>
      </c>
      <c r="AQ1948" s="4">
        <v>0</v>
      </c>
    </row>
    <row r="1949" spans="1:43" x14ac:dyDescent="0.25">
      <c r="A1949" s="2" t="s">
        <v>1387</v>
      </c>
      <c r="B1949" s="47">
        <v>44406</v>
      </c>
      <c r="C1949" s="2" t="s">
        <v>27</v>
      </c>
      <c r="D1949" s="2" t="s">
        <v>49</v>
      </c>
      <c r="E1949" s="2" t="s">
        <v>221</v>
      </c>
      <c r="F1949" s="2" t="s">
        <v>4841</v>
      </c>
      <c r="G1949" s="2" t="s">
        <v>3</v>
      </c>
      <c r="H1949" s="2" t="s">
        <v>4843</v>
      </c>
      <c r="I1949" s="1" t="s">
        <v>1</v>
      </c>
      <c r="J1949" s="1" t="s">
        <v>1</v>
      </c>
      <c r="K1949" s="1" t="s">
        <v>1</v>
      </c>
      <c r="L1949" s="1" t="s">
        <v>1</v>
      </c>
      <c r="M1949" s="1">
        <v>0</v>
      </c>
      <c r="N1949" s="2" t="s">
        <v>1</v>
      </c>
      <c r="O1949" s="2" t="s">
        <v>2</v>
      </c>
      <c r="P1949" s="2" t="s">
        <v>1</v>
      </c>
      <c r="Q1949" s="1">
        <v>438182225.41000003</v>
      </c>
      <c r="R1949" s="1">
        <v>0</v>
      </c>
      <c r="S1949" s="1">
        <v>329893560.31</v>
      </c>
      <c r="T1949" s="1">
        <v>0</v>
      </c>
      <c r="U1949" s="2" t="s">
        <v>0</v>
      </c>
      <c r="V1949" s="1">
        <v>0</v>
      </c>
      <c r="W1949" s="1">
        <v>93352297.5</v>
      </c>
      <c r="X1949" s="2" t="s">
        <v>0</v>
      </c>
      <c r="Y1949" s="1">
        <v>14936367.6</v>
      </c>
      <c r="Z1949" s="3">
        <v>0</v>
      </c>
      <c r="AA1949" s="3" t="s">
        <v>0</v>
      </c>
      <c r="AB1949" s="3">
        <v>0</v>
      </c>
      <c r="AC1949" s="3">
        <v>0</v>
      </c>
      <c r="AD1949" s="3" t="s">
        <v>0</v>
      </c>
      <c r="AE1949" s="3">
        <v>0</v>
      </c>
      <c r="AF1949" s="4">
        <v>0</v>
      </c>
      <c r="AG1949" s="4" t="s">
        <v>0</v>
      </c>
      <c r="AH1949" s="4">
        <v>0</v>
      </c>
      <c r="AI1949" s="4">
        <v>0</v>
      </c>
      <c r="AJ1949" s="4" t="s">
        <v>0</v>
      </c>
      <c r="AK1949" s="4">
        <v>0</v>
      </c>
      <c r="AL1949" s="4">
        <v>0</v>
      </c>
      <c r="AM1949" s="4" t="s">
        <v>1</v>
      </c>
      <c r="AN1949" s="4" t="s">
        <v>1</v>
      </c>
      <c r="AO1949" s="4" t="s">
        <v>1</v>
      </c>
      <c r="AP1949" s="4" t="s">
        <v>1</v>
      </c>
      <c r="AQ1949" s="4">
        <v>0</v>
      </c>
    </row>
    <row r="1950" spans="1:43" x14ac:dyDescent="0.25">
      <c r="A1950" s="2" t="s">
        <v>1388</v>
      </c>
      <c r="B1950" s="47">
        <v>44406</v>
      </c>
      <c r="C1950" s="2" t="s">
        <v>27</v>
      </c>
      <c r="D1950" s="2" t="s">
        <v>49</v>
      </c>
      <c r="E1950" s="2" t="s">
        <v>221</v>
      </c>
      <c r="F1950" s="2" t="s">
        <v>4841</v>
      </c>
      <c r="G1950" s="2" t="s">
        <v>3</v>
      </c>
      <c r="H1950" s="2" t="s">
        <v>4844</v>
      </c>
      <c r="I1950" s="1" t="s">
        <v>1</v>
      </c>
      <c r="J1950" s="1" t="s">
        <v>1</v>
      </c>
      <c r="K1950" s="1" t="s">
        <v>1</v>
      </c>
      <c r="L1950" s="1" t="s">
        <v>1</v>
      </c>
      <c r="M1950" s="1">
        <v>0</v>
      </c>
      <c r="N1950" s="2" t="s">
        <v>1</v>
      </c>
      <c r="O1950" s="2" t="s">
        <v>2</v>
      </c>
      <c r="P1950" s="2" t="s">
        <v>1</v>
      </c>
      <c r="Q1950" s="1">
        <v>1030958533.6200001</v>
      </c>
      <c r="R1950" s="1">
        <v>0</v>
      </c>
      <c r="S1950" s="1">
        <v>663579701.22000003</v>
      </c>
      <c r="T1950" s="1">
        <v>0</v>
      </c>
      <c r="U1950" s="2" t="s">
        <v>0</v>
      </c>
      <c r="V1950" s="1">
        <v>0</v>
      </c>
      <c r="W1950" s="1">
        <v>316705890</v>
      </c>
      <c r="X1950" s="2" t="s">
        <v>9</v>
      </c>
      <c r="Y1950" s="1">
        <v>50672942.400000006</v>
      </c>
      <c r="Z1950" s="3">
        <v>0</v>
      </c>
      <c r="AA1950" s="3" t="s">
        <v>0</v>
      </c>
      <c r="AB1950" s="3">
        <v>0</v>
      </c>
      <c r="AC1950" s="3">
        <v>0</v>
      </c>
      <c r="AD1950" s="3" t="s">
        <v>0</v>
      </c>
      <c r="AE1950" s="3">
        <v>0</v>
      </c>
      <c r="AF1950" s="4">
        <v>0</v>
      </c>
      <c r="AG1950" s="4" t="s">
        <v>0</v>
      </c>
      <c r="AH1950" s="4">
        <v>0</v>
      </c>
      <c r="AI1950" s="4">
        <v>0</v>
      </c>
      <c r="AJ1950" s="4" t="s">
        <v>0</v>
      </c>
      <c r="AK1950" s="4">
        <v>0</v>
      </c>
      <c r="AL1950" s="4">
        <v>0</v>
      </c>
      <c r="AM1950" s="4" t="s">
        <v>1</v>
      </c>
      <c r="AN1950" s="4" t="s">
        <v>1</v>
      </c>
      <c r="AO1950" s="4" t="s">
        <v>1</v>
      </c>
      <c r="AP1950" s="4" t="s">
        <v>1</v>
      </c>
      <c r="AQ1950" s="4">
        <v>0</v>
      </c>
    </row>
    <row r="1951" spans="1:43" x14ac:dyDescent="0.25">
      <c r="A1951" s="2" t="s">
        <v>1389</v>
      </c>
      <c r="B1951" s="47">
        <v>44406</v>
      </c>
      <c r="C1951" s="2" t="s">
        <v>6</v>
      </c>
      <c r="D1951" s="2" t="s">
        <v>49</v>
      </c>
      <c r="E1951" s="2" t="s">
        <v>230</v>
      </c>
      <c r="F1951" s="2" t="s">
        <v>1948</v>
      </c>
      <c r="G1951" s="2" t="s">
        <v>3</v>
      </c>
      <c r="H1951" s="2" t="s">
        <v>4845</v>
      </c>
      <c r="I1951" s="1" t="s">
        <v>1</v>
      </c>
      <c r="J1951" s="1" t="s">
        <v>1</v>
      </c>
      <c r="K1951" s="1" t="s">
        <v>1</v>
      </c>
      <c r="L1951" s="1" t="s">
        <v>1</v>
      </c>
      <c r="M1951" s="1">
        <v>0</v>
      </c>
      <c r="N1951" s="2" t="s">
        <v>1</v>
      </c>
      <c r="O1951" s="2" t="s">
        <v>2</v>
      </c>
      <c r="P1951" s="2" t="s">
        <v>1</v>
      </c>
      <c r="Q1951" s="1">
        <v>4007064277.2999997</v>
      </c>
      <c r="R1951" s="1">
        <v>0</v>
      </c>
      <c r="S1951" s="1">
        <v>3232095790.3249998</v>
      </c>
      <c r="T1951" s="1">
        <v>0</v>
      </c>
      <c r="U1951" s="2" t="s">
        <v>0</v>
      </c>
      <c r="V1951" s="1">
        <v>0</v>
      </c>
      <c r="W1951" s="1">
        <v>668076281.875</v>
      </c>
      <c r="X1951" s="2" t="s">
        <v>9</v>
      </c>
      <c r="Y1951" s="1">
        <v>106892205.10000001</v>
      </c>
      <c r="Z1951" s="3">
        <v>0</v>
      </c>
      <c r="AA1951" s="3" t="s">
        <v>0</v>
      </c>
      <c r="AB1951" s="3">
        <v>0</v>
      </c>
      <c r="AC1951" s="3">
        <v>0</v>
      </c>
      <c r="AD1951" s="3" t="s">
        <v>0</v>
      </c>
      <c r="AE1951" s="3">
        <v>0</v>
      </c>
      <c r="AF1951" s="4">
        <v>0</v>
      </c>
      <c r="AG1951" s="4" t="s">
        <v>0</v>
      </c>
      <c r="AH1951" s="4">
        <v>0</v>
      </c>
      <c r="AI1951" s="4">
        <v>0</v>
      </c>
      <c r="AJ1951" s="4" t="s">
        <v>0</v>
      </c>
      <c r="AK1951" s="4">
        <v>0</v>
      </c>
      <c r="AL1951" s="4">
        <v>0</v>
      </c>
      <c r="AM1951" s="4" t="s">
        <v>1</v>
      </c>
      <c r="AN1951" s="4" t="s">
        <v>1</v>
      </c>
      <c r="AO1951" s="4" t="s">
        <v>1</v>
      </c>
      <c r="AP1951" s="4" t="s">
        <v>1</v>
      </c>
      <c r="AQ1951" s="4">
        <v>0</v>
      </c>
    </row>
    <row r="1952" spans="1:43" x14ac:dyDescent="0.25">
      <c r="A1952" s="2" t="s">
        <v>1390</v>
      </c>
      <c r="B1952" s="47">
        <v>44406</v>
      </c>
      <c r="C1952" s="2" t="s">
        <v>27</v>
      </c>
      <c r="D1952" s="2" t="s">
        <v>42</v>
      </c>
      <c r="E1952" s="2" t="s">
        <v>212</v>
      </c>
      <c r="F1952" s="2" t="s">
        <v>4846</v>
      </c>
      <c r="G1952" s="2" t="s">
        <v>3</v>
      </c>
      <c r="H1952" s="2" t="s">
        <v>4847</v>
      </c>
      <c r="I1952" s="1" t="s">
        <v>1</v>
      </c>
      <c r="J1952" s="1" t="s">
        <v>1</v>
      </c>
      <c r="K1952" s="1" t="s">
        <v>1</v>
      </c>
      <c r="L1952" s="1" t="s">
        <v>1</v>
      </c>
      <c r="M1952" s="1">
        <v>0</v>
      </c>
      <c r="N1952" s="2" t="s">
        <v>1</v>
      </c>
      <c r="O1952" s="2" t="s">
        <v>2</v>
      </c>
      <c r="P1952" s="2" t="s">
        <v>1</v>
      </c>
      <c r="Q1952" s="1">
        <v>1033498090.8349999</v>
      </c>
      <c r="R1952" s="1">
        <v>0</v>
      </c>
      <c r="S1952" s="1">
        <v>793552162.31999993</v>
      </c>
      <c r="T1952" s="1">
        <v>0</v>
      </c>
      <c r="U1952" s="2" t="s">
        <v>0</v>
      </c>
      <c r="V1952" s="1">
        <v>0</v>
      </c>
      <c r="W1952" s="1">
        <v>206849938.375</v>
      </c>
      <c r="X1952" s="2" t="s">
        <v>0</v>
      </c>
      <c r="Y1952" s="1">
        <v>33095990.140000004</v>
      </c>
      <c r="Z1952" s="3">
        <v>0</v>
      </c>
      <c r="AA1952" s="3" t="s">
        <v>0</v>
      </c>
      <c r="AB1952" s="3">
        <v>0</v>
      </c>
      <c r="AC1952" s="3">
        <v>0</v>
      </c>
      <c r="AD1952" s="3" t="s">
        <v>0</v>
      </c>
      <c r="AE1952" s="3">
        <v>0</v>
      </c>
      <c r="AF1952" s="4">
        <v>0</v>
      </c>
      <c r="AG1952" s="4" t="s">
        <v>0</v>
      </c>
      <c r="AH1952" s="4">
        <v>0</v>
      </c>
      <c r="AI1952" s="4">
        <v>0</v>
      </c>
      <c r="AJ1952" s="4" t="s">
        <v>0</v>
      </c>
      <c r="AK1952" s="4">
        <v>0</v>
      </c>
      <c r="AL1952" s="4">
        <v>0</v>
      </c>
      <c r="AM1952" s="4" t="s">
        <v>1</v>
      </c>
      <c r="AN1952" s="4" t="s">
        <v>1</v>
      </c>
      <c r="AO1952" s="4" t="s">
        <v>1</v>
      </c>
      <c r="AP1952" s="4" t="s">
        <v>1</v>
      </c>
      <c r="AQ1952" s="4">
        <v>0</v>
      </c>
    </row>
    <row r="1953" spans="1:43" x14ac:dyDescent="0.25">
      <c r="A1953" s="2" t="s">
        <v>1391</v>
      </c>
      <c r="B1953" s="47">
        <v>44406</v>
      </c>
      <c r="C1953" s="2" t="s">
        <v>35</v>
      </c>
      <c r="D1953" s="2" t="s">
        <v>42</v>
      </c>
      <c r="E1953" s="2" t="s">
        <v>217</v>
      </c>
      <c r="F1953" s="2" t="s">
        <v>4848</v>
      </c>
      <c r="G1953" s="2" t="s">
        <v>3</v>
      </c>
      <c r="H1953" s="2" t="s">
        <v>4849</v>
      </c>
      <c r="I1953" s="1" t="s">
        <v>1</v>
      </c>
      <c r="J1953" s="1" t="s">
        <v>1</v>
      </c>
      <c r="K1953" s="1" t="s">
        <v>1</v>
      </c>
      <c r="L1953" s="1" t="s">
        <v>1</v>
      </c>
      <c r="M1953" s="1">
        <v>0</v>
      </c>
      <c r="N1953" s="2" t="s">
        <v>1</v>
      </c>
      <c r="O1953" s="2" t="s">
        <v>1102</v>
      </c>
      <c r="P1953" s="2" t="s">
        <v>1103</v>
      </c>
      <c r="Q1953" s="1">
        <v>4879875</v>
      </c>
      <c r="R1953" s="1">
        <v>0</v>
      </c>
      <c r="S1953" s="1">
        <v>4879875</v>
      </c>
      <c r="T1953" s="1">
        <v>0</v>
      </c>
      <c r="U1953" s="2" t="s">
        <v>0</v>
      </c>
      <c r="V1953" s="1">
        <v>0</v>
      </c>
      <c r="W1953" s="1">
        <v>0</v>
      </c>
      <c r="X1953" s="2" t="s">
        <v>0</v>
      </c>
      <c r="Y1953" s="1">
        <v>0</v>
      </c>
      <c r="Z1953" s="3">
        <v>0</v>
      </c>
      <c r="AA1953" s="3" t="s">
        <v>0</v>
      </c>
      <c r="AB1953" s="3">
        <v>0</v>
      </c>
      <c r="AC1953" s="3">
        <v>0</v>
      </c>
      <c r="AD1953" s="3" t="s">
        <v>0</v>
      </c>
      <c r="AE1953" s="3">
        <v>0</v>
      </c>
      <c r="AF1953" s="4">
        <v>0</v>
      </c>
      <c r="AG1953" s="4" t="s">
        <v>0</v>
      </c>
      <c r="AH1953" s="4">
        <v>0</v>
      </c>
      <c r="AI1953" s="4">
        <v>0</v>
      </c>
      <c r="AJ1953" s="4" t="s">
        <v>0</v>
      </c>
      <c r="AK1953" s="4">
        <v>0</v>
      </c>
      <c r="AL1953" s="4">
        <v>0</v>
      </c>
      <c r="AM1953" s="4" t="s">
        <v>1</v>
      </c>
      <c r="AN1953" s="4" t="s">
        <v>1</v>
      </c>
      <c r="AO1953" s="4" t="s">
        <v>1</v>
      </c>
      <c r="AP1953" s="4" t="s">
        <v>1</v>
      </c>
      <c r="AQ1953" s="4">
        <v>0</v>
      </c>
    </row>
    <row r="1954" spans="1:43" x14ac:dyDescent="0.25">
      <c r="A1954" s="2" t="s">
        <v>1392</v>
      </c>
      <c r="B1954" s="47">
        <v>44406</v>
      </c>
      <c r="C1954" s="2" t="s">
        <v>35</v>
      </c>
      <c r="D1954" s="2" t="s">
        <v>42</v>
      </c>
      <c r="E1954" s="2" t="s">
        <v>217</v>
      </c>
      <c r="F1954" s="2" t="s">
        <v>4848</v>
      </c>
      <c r="G1954" s="2" t="s">
        <v>3</v>
      </c>
      <c r="H1954" s="2" t="s">
        <v>4850</v>
      </c>
      <c r="I1954" s="1" t="s">
        <v>1</v>
      </c>
      <c r="J1954" s="1" t="s">
        <v>1</v>
      </c>
      <c r="K1954" s="1" t="s">
        <v>1</v>
      </c>
      <c r="L1954" s="1" t="s">
        <v>1</v>
      </c>
      <c r="M1954" s="1">
        <v>0</v>
      </c>
      <c r="N1954" s="2" t="s">
        <v>1</v>
      </c>
      <c r="O1954" s="2" t="s">
        <v>2600</v>
      </c>
      <c r="P1954" s="2" t="s">
        <v>1216</v>
      </c>
      <c r="Q1954" s="1">
        <v>150562500</v>
      </c>
      <c r="R1954" s="1">
        <v>0</v>
      </c>
      <c r="S1954" s="1">
        <v>150562500</v>
      </c>
      <c r="T1954" s="1">
        <v>0</v>
      </c>
      <c r="U1954" s="2" t="s">
        <v>0</v>
      </c>
      <c r="V1954" s="1">
        <v>0</v>
      </c>
      <c r="W1954" s="1">
        <v>0</v>
      </c>
      <c r="X1954" s="2" t="s">
        <v>0</v>
      </c>
      <c r="Y1954" s="1">
        <v>0</v>
      </c>
      <c r="Z1954" s="3">
        <v>0</v>
      </c>
      <c r="AA1954" s="3" t="s">
        <v>0</v>
      </c>
      <c r="AB1954" s="3">
        <v>0</v>
      </c>
      <c r="AC1954" s="3">
        <v>0</v>
      </c>
      <c r="AD1954" s="3" t="s">
        <v>0</v>
      </c>
      <c r="AE1954" s="3">
        <v>0</v>
      </c>
      <c r="AF1954" s="4">
        <v>0</v>
      </c>
      <c r="AG1954" s="4" t="s">
        <v>0</v>
      </c>
      <c r="AH1954" s="4">
        <v>0</v>
      </c>
      <c r="AI1954" s="4">
        <v>0</v>
      </c>
      <c r="AJ1954" s="4" t="s">
        <v>0</v>
      </c>
      <c r="AK1954" s="4">
        <v>0</v>
      </c>
      <c r="AL1954" s="4">
        <v>0</v>
      </c>
      <c r="AM1954" s="4" t="s">
        <v>1</v>
      </c>
      <c r="AN1954" s="4" t="s">
        <v>1</v>
      </c>
      <c r="AO1954" s="4" t="s">
        <v>1</v>
      </c>
      <c r="AP1954" s="4" t="s">
        <v>1</v>
      </c>
      <c r="AQ1954" s="4">
        <v>0</v>
      </c>
    </row>
    <row r="1955" spans="1:43" x14ac:dyDescent="0.25">
      <c r="A1955" s="2" t="s">
        <v>1394</v>
      </c>
      <c r="B1955" s="47">
        <v>44406</v>
      </c>
      <c r="C1955" s="2" t="s">
        <v>35</v>
      </c>
      <c r="D1955" s="2" t="s">
        <v>42</v>
      </c>
      <c r="E1955" s="2" t="s">
        <v>217</v>
      </c>
      <c r="F1955" s="2" t="s">
        <v>4851</v>
      </c>
      <c r="G1955" s="2" t="s">
        <v>3</v>
      </c>
      <c r="H1955" s="2" t="s">
        <v>4852</v>
      </c>
      <c r="I1955" s="1" t="s">
        <v>1</v>
      </c>
      <c r="J1955" s="1" t="s">
        <v>1</v>
      </c>
      <c r="K1955" s="1" t="s">
        <v>1</v>
      </c>
      <c r="L1955" s="1" t="s">
        <v>1</v>
      </c>
      <c r="M1955" s="1">
        <v>0</v>
      </c>
      <c r="N1955" s="2" t="s">
        <v>1</v>
      </c>
      <c r="O1955" s="2" t="s">
        <v>2</v>
      </c>
      <c r="P1955" s="2" t="s">
        <v>1</v>
      </c>
      <c r="Q1955" s="1">
        <v>265116753.39999998</v>
      </c>
      <c r="R1955" s="1">
        <v>0</v>
      </c>
      <c r="S1955" s="1">
        <v>262420838</v>
      </c>
      <c r="T1955" s="1">
        <v>0</v>
      </c>
      <c r="U1955" s="2" t="s">
        <v>0</v>
      </c>
      <c r="V1955" s="1">
        <v>0</v>
      </c>
      <c r="W1955" s="1">
        <v>2324065</v>
      </c>
      <c r="X1955" s="2" t="s">
        <v>9</v>
      </c>
      <c r="Y1955" s="1">
        <v>371850.4</v>
      </c>
      <c r="Z1955" s="3">
        <v>0</v>
      </c>
      <c r="AA1955" s="3" t="s">
        <v>0</v>
      </c>
      <c r="AB1955" s="3">
        <v>0</v>
      </c>
      <c r="AC1955" s="3">
        <v>0</v>
      </c>
      <c r="AD1955" s="3" t="s">
        <v>0</v>
      </c>
      <c r="AE1955" s="3">
        <v>0</v>
      </c>
      <c r="AF1955" s="4">
        <v>0</v>
      </c>
      <c r="AG1955" s="4" t="s">
        <v>0</v>
      </c>
      <c r="AH1955" s="4">
        <v>0</v>
      </c>
      <c r="AI1955" s="4">
        <v>0</v>
      </c>
      <c r="AJ1955" s="4" t="s">
        <v>0</v>
      </c>
      <c r="AK1955" s="4">
        <v>0</v>
      </c>
      <c r="AL1955" s="4">
        <v>0</v>
      </c>
      <c r="AM1955" s="4" t="s">
        <v>1</v>
      </c>
      <c r="AN1955" s="4" t="s">
        <v>1</v>
      </c>
      <c r="AO1955" s="4" t="s">
        <v>1</v>
      </c>
      <c r="AP1955" s="4" t="s">
        <v>1</v>
      </c>
      <c r="AQ1955" s="4">
        <v>0</v>
      </c>
    </row>
    <row r="1956" spans="1:43" x14ac:dyDescent="0.25">
      <c r="A1956" s="2" t="s">
        <v>1395</v>
      </c>
      <c r="B1956" s="47">
        <v>44406</v>
      </c>
      <c r="C1956" s="2" t="s">
        <v>35</v>
      </c>
      <c r="D1956" s="2" t="s">
        <v>42</v>
      </c>
      <c r="E1956" s="2" t="s">
        <v>217</v>
      </c>
      <c r="F1956" s="2" t="s">
        <v>4851</v>
      </c>
      <c r="G1956" s="2" t="s">
        <v>3</v>
      </c>
      <c r="H1956" s="2" t="s">
        <v>4853</v>
      </c>
      <c r="I1956" s="1" t="s">
        <v>1</v>
      </c>
      <c r="J1956" s="1" t="s">
        <v>1</v>
      </c>
      <c r="K1956" s="1" t="s">
        <v>1</v>
      </c>
      <c r="L1956" s="1" t="s">
        <v>1</v>
      </c>
      <c r="M1956" s="1">
        <v>0</v>
      </c>
      <c r="N1956" s="2" t="s">
        <v>1</v>
      </c>
      <c r="O1956" s="2" t="s">
        <v>2</v>
      </c>
      <c r="P1956" s="2" t="s">
        <v>1</v>
      </c>
      <c r="Q1956" s="1">
        <v>285815448.75</v>
      </c>
      <c r="R1956" s="1">
        <v>0</v>
      </c>
      <c r="S1956" s="1">
        <v>272776323.75</v>
      </c>
      <c r="T1956" s="1">
        <v>0</v>
      </c>
      <c r="U1956" s="2" t="s">
        <v>0</v>
      </c>
      <c r="V1956" s="1">
        <v>0</v>
      </c>
      <c r="W1956" s="1">
        <v>11240625</v>
      </c>
      <c r="X1956" s="2" t="s">
        <v>0</v>
      </c>
      <c r="Y1956" s="1">
        <v>1798500</v>
      </c>
      <c r="Z1956" s="3">
        <v>0</v>
      </c>
      <c r="AA1956" s="3" t="s">
        <v>0</v>
      </c>
      <c r="AB1956" s="3">
        <v>0</v>
      </c>
      <c r="AC1956" s="3">
        <v>0</v>
      </c>
      <c r="AD1956" s="3" t="s">
        <v>0</v>
      </c>
      <c r="AE1956" s="3">
        <v>0</v>
      </c>
      <c r="AF1956" s="4">
        <v>0</v>
      </c>
      <c r="AG1956" s="4" t="s">
        <v>0</v>
      </c>
      <c r="AH1956" s="4">
        <v>0</v>
      </c>
      <c r="AI1956" s="4">
        <v>0</v>
      </c>
      <c r="AJ1956" s="4" t="s">
        <v>0</v>
      </c>
      <c r="AK1956" s="4">
        <v>0</v>
      </c>
      <c r="AL1956" s="4">
        <v>0</v>
      </c>
      <c r="AM1956" s="4" t="s">
        <v>1</v>
      </c>
      <c r="AN1956" s="4" t="s">
        <v>1</v>
      </c>
      <c r="AO1956" s="4" t="s">
        <v>1</v>
      </c>
      <c r="AP1956" s="4" t="s">
        <v>1</v>
      </c>
      <c r="AQ1956" s="4">
        <v>0</v>
      </c>
    </row>
    <row r="1957" spans="1:43" x14ac:dyDescent="0.25">
      <c r="A1957" s="2" t="s">
        <v>1397</v>
      </c>
      <c r="B1957" s="47">
        <v>44406</v>
      </c>
      <c r="C1957" s="2" t="s">
        <v>35</v>
      </c>
      <c r="D1957" s="2" t="s">
        <v>42</v>
      </c>
      <c r="E1957" s="2" t="s">
        <v>217</v>
      </c>
      <c r="F1957" s="2" t="s">
        <v>4851</v>
      </c>
      <c r="G1957" s="2" t="s">
        <v>3</v>
      </c>
      <c r="H1957" s="2" t="s">
        <v>4854</v>
      </c>
      <c r="I1957" s="1" t="s">
        <v>1</v>
      </c>
      <c r="J1957" s="1" t="s">
        <v>1</v>
      </c>
      <c r="K1957" s="1" t="s">
        <v>1</v>
      </c>
      <c r="L1957" s="1" t="s">
        <v>1</v>
      </c>
      <c r="M1957" s="1">
        <v>0</v>
      </c>
      <c r="N1957" s="2" t="s">
        <v>1</v>
      </c>
      <c r="O1957" s="2" t="s">
        <v>2</v>
      </c>
      <c r="P1957" s="2" t="s">
        <v>1</v>
      </c>
      <c r="Q1957" s="1">
        <v>1044000037.5</v>
      </c>
      <c r="R1957" s="1">
        <v>0</v>
      </c>
      <c r="S1957" s="1">
        <v>978072307.5</v>
      </c>
      <c r="T1957" s="1">
        <v>0</v>
      </c>
      <c r="U1957" s="2" t="s">
        <v>0</v>
      </c>
      <c r="V1957" s="1">
        <v>0</v>
      </c>
      <c r="W1957" s="1">
        <v>56834250</v>
      </c>
      <c r="X1957" s="2" t="s">
        <v>9</v>
      </c>
      <c r="Y1957" s="1">
        <v>9093480</v>
      </c>
      <c r="Z1957" s="3">
        <v>0</v>
      </c>
      <c r="AA1957" s="3" t="s">
        <v>0</v>
      </c>
      <c r="AB1957" s="3">
        <v>0</v>
      </c>
      <c r="AC1957" s="3">
        <v>0</v>
      </c>
      <c r="AD1957" s="3" t="s">
        <v>0</v>
      </c>
      <c r="AE1957" s="3">
        <v>0</v>
      </c>
      <c r="AF1957" s="4">
        <v>0</v>
      </c>
      <c r="AG1957" s="4" t="s">
        <v>0</v>
      </c>
      <c r="AH1957" s="4">
        <v>0</v>
      </c>
      <c r="AI1957" s="4">
        <v>0</v>
      </c>
      <c r="AJ1957" s="4" t="s">
        <v>0</v>
      </c>
      <c r="AK1957" s="4">
        <v>0</v>
      </c>
      <c r="AL1957" s="4">
        <v>0</v>
      </c>
      <c r="AM1957" s="4" t="s">
        <v>1</v>
      </c>
      <c r="AN1957" s="4" t="s">
        <v>1</v>
      </c>
      <c r="AO1957" s="4" t="s">
        <v>1</v>
      </c>
      <c r="AP1957" s="4" t="s">
        <v>1</v>
      </c>
      <c r="AQ1957" s="4">
        <v>0</v>
      </c>
    </row>
    <row r="1958" spans="1:43" x14ac:dyDescent="0.25">
      <c r="A1958" s="2" t="s">
        <v>1399</v>
      </c>
      <c r="B1958" s="47">
        <v>44406</v>
      </c>
      <c r="C1958" s="2" t="s">
        <v>6</v>
      </c>
      <c r="D1958" s="2" t="s">
        <v>42</v>
      </c>
      <c r="E1958" s="2" t="s">
        <v>219</v>
      </c>
      <c r="F1958" s="2" t="s">
        <v>1673</v>
      </c>
      <c r="G1958" s="2" t="s">
        <v>3</v>
      </c>
      <c r="H1958" s="2" t="s">
        <v>4855</v>
      </c>
      <c r="I1958" s="1" t="s">
        <v>1</v>
      </c>
      <c r="J1958" s="1" t="s">
        <v>1</v>
      </c>
      <c r="K1958" s="1" t="s">
        <v>1</v>
      </c>
      <c r="L1958" s="1" t="s">
        <v>1</v>
      </c>
      <c r="M1958" s="1">
        <v>0</v>
      </c>
      <c r="N1958" s="2" t="s">
        <v>1</v>
      </c>
      <c r="O1958" s="2" t="s">
        <v>2</v>
      </c>
      <c r="P1958" s="2" t="s">
        <v>1</v>
      </c>
      <c r="Q1958" s="1">
        <v>1464393214.3900001</v>
      </c>
      <c r="R1958" s="1">
        <v>0</v>
      </c>
      <c r="S1958" s="1">
        <v>1215215789.6800001</v>
      </c>
      <c r="T1958" s="1">
        <v>0</v>
      </c>
      <c r="U1958" s="2" t="s">
        <v>0</v>
      </c>
      <c r="V1958" s="1">
        <v>0</v>
      </c>
      <c r="W1958" s="1">
        <v>214808124.75</v>
      </c>
      <c r="X1958" s="2" t="s">
        <v>0</v>
      </c>
      <c r="Y1958" s="1">
        <v>34369299.960000001</v>
      </c>
      <c r="Z1958" s="3">
        <v>0</v>
      </c>
      <c r="AA1958" s="3" t="s">
        <v>0</v>
      </c>
      <c r="AB1958" s="3">
        <v>0</v>
      </c>
      <c r="AC1958" s="3">
        <v>0</v>
      </c>
      <c r="AD1958" s="3" t="s">
        <v>0</v>
      </c>
      <c r="AE1958" s="3">
        <v>0</v>
      </c>
      <c r="AF1958" s="4">
        <v>0</v>
      </c>
      <c r="AG1958" s="4" t="s">
        <v>0</v>
      </c>
      <c r="AH1958" s="4">
        <v>0</v>
      </c>
      <c r="AI1958" s="4">
        <v>0</v>
      </c>
      <c r="AJ1958" s="4" t="s">
        <v>0</v>
      </c>
      <c r="AK1958" s="4">
        <v>0</v>
      </c>
      <c r="AL1958" s="4">
        <v>0</v>
      </c>
      <c r="AM1958" s="4" t="s">
        <v>1</v>
      </c>
      <c r="AN1958" s="4" t="s">
        <v>1</v>
      </c>
      <c r="AO1958" s="4" t="s">
        <v>1</v>
      </c>
      <c r="AP1958" s="4" t="s">
        <v>1</v>
      </c>
      <c r="AQ1958" s="4">
        <v>0</v>
      </c>
    </row>
    <row r="1959" spans="1:43" x14ac:dyDescent="0.25">
      <c r="A1959" s="2" t="s">
        <v>1400</v>
      </c>
      <c r="B1959" s="47">
        <v>44406</v>
      </c>
      <c r="C1959" s="2" t="s">
        <v>6</v>
      </c>
      <c r="D1959" s="2" t="s">
        <v>42</v>
      </c>
      <c r="E1959" s="2" t="s">
        <v>1495</v>
      </c>
      <c r="F1959" s="2" t="s">
        <v>4856</v>
      </c>
      <c r="G1959" s="2" t="s">
        <v>906</v>
      </c>
      <c r="H1959" s="2" t="s">
        <v>4547</v>
      </c>
      <c r="I1959" s="1"/>
      <c r="J1959" s="1"/>
      <c r="K1959" s="1"/>
      <c r="L1959" s="1"/>
      <c r="M1959" s="1">
        <v>0</v>
      </c>
      <c r="N1959" s="2"/>
      <c r="O1959" s="2" t="s">
        <v>98</v>
      </c>
      <c r="P1959" s="2"/>
      <c r="Q1959" s="1">
        <v>0</v>
      </c>
      <c r="R1959" s="1">
        <v>0</v>
      </c>
      <c r="S1959" s="1">
        <v>0</v>
      </c>
      <c r="T1959" s="1">
        <v>0</v>
      </c>
      <c r="U1959" s="2" t="s">
        <v>0</v>
      </c>
      <c r="V1959" s="1">
        <v>0</v>
      </c>
      <c r="W1959" s="1">
        <v>0</v>
      </c>
      <c r="X1959" s="2" t="s">
        <v>0</v>
      </c>
      <c r="Y1959" s="1">
        <v>0</v>
      </c>
      <c r="Z1959" s="3">
        <v>0</v>
      </c>
      <c r="AA1959" s="3" t="s">
        <v>0</v>
      </c>
      <c r="AB1959" s="3">
        <v>0</v>
      </c>
      <c r="AC1959" s="3">
        <v>0</v>
      </c>
      <c r="AD1959" s="3" t="s">
        <v>0</v>
      </c>
      <c r="AE1959" s="3">
        <v>0</v>
      </c>
      <c r="AF1959" s="4">
        <v>0</v>
      </c>
      <c r="AG1959" s="4" t="s">
        <v>0</v>
      </c>
      <c r="AH1959" s="4">
        <v>0</v>
      </c>
      <c r="AI1959" s="4">
        <v>0</v>
      </c>
      <c r="AJ1959" s="4" t="s">
        <v>0</v>
      </c>
      <c r="AK1959" s="4">
        <v>0</v>
      </c>
      <c r="AL1959" s="4">
        <v>0</v>
      </c>
      <c r="AP1959" s="4">
        <v>0</v>
      </c>
      <c r="AQ1959" s="4">
        <v>0</v>
      </c>
    </row>
    <row r="1960" spans="1:43" x14ac:dyDescent="0.25">
      <c r="A1960" s="2" t="s">
        <v>1401</v>
      </c>
      <c r="B1960" s="47">
        <v>44406</v>
      </c>
      <c r="C1960" s="2" t="s">
        <v>6</v>
      </c>
      <c r="D1960" s="2" t="s">
        <v>42</v>
      </c>
      <c r="E1960" s="2" t="s">
        <v>215</v>
      </c>
      <c r="F1960" s="2" t="s">
        <v>2655</v>
      </c>
      <c r="G1960" s="2" t="s">
        <v>3</v>
      </c>
      <c r="H1960" s="2" t="s">
        <v>4857</v>
      </c>
      <c r="I1960" s="1"/>
      <c r="J1960" s="1"/>
      <c r="K1960" s="1"/>
      <c r="L1960" s="1"/>
      <c r="M1960" s="1">
        <v>0</v>
      </c>
      <c r="N1960" s="2"/>
      <c r="O1960" s="2" t="s">
        <v>2</v>
      </c>
      <c r="P1960" s="2"/>
      <c r="Q1960" s="1">
        <v>1531786200.0008001</v>
      </c>
      <c r="R1960" s="1">
        <v>0</v>
      </c>
      <c r="S1960" s="1">
        <v>1494205400</v>
      </c>
      <c r="T1960" s="1">
        <v>0</v>
      </c>
      <c r="U1960" s="2" t="s">
        <v>0</v>
      </c>
      <c r="V1960" s="1">
        <v>0</v>
      </c>
      <c r="W1960" s="1">
        <v>32397241.379999999</v>
      </c>
      <c r="X1960" s="2" t="s">
        <v>0</v>
      </c>
      <c r="Y1960" s="1">
        <v>5183558.6207999997</v>
      </c>
      <c r="Z1960" s="3">
        <v>0</v>
      </c>
      <c r="AA1960" s="3" t="s">
        <v>0</v>
      </c>
      <c r="AB1960" s="3">
        <v>0</v>
      </c>
      <c r="AC1960" s="3">
        <v>0</v>
      </c>
      <c r="AD1960" s="3" t="s">
        <v>0</v>
      </c>
      <c r="AE1960" s="3">
        <v>0</v>
      </c>
      <c r="AF1960" s="4">
        <v>0</v>
      </c>
      <c r="AG1960" s="4" t="s">
        <v>0</v>
      </c>
      <c r="AH1960" s="4">
        <v>0</v>
      </c>
      <c r="AI1960" s="4">
        <v>0</v>
      </c>
      <c r="AJ1960" s="4" t="s">
        <v>0</v>
      </c>
      <c r="AK1960" s="4">
        <v>0</v>
      </c>
      <c r="AL1960" s="4">
        <v>0</v>
      </c>
      <c r="AP1960" s="4">
        <v>0</v>
      </c>
      <c r="AQ1960" s="4">
        <v>0</v>
      </c>
    </row>
    <row r="1961" spans="1:43" x14ac:dyDescent="0.25">
      <c r="A1961" s="2" t="s">
        <v>1402</v>
      </c>
      <c r="B1961" s="47">
        <v>44406</v>
      </c>
      <c r="C1961" s="2" t="s">
        <v>27</v>
      </c>
      <c r="D1961" s="2" t="s">
        <v>38</v>
      </c>
      <c r="E1961" s="2" t="s">
        <v>4</v>
      </c>
      <c r="F1961" s="2" t="s">
        <v>3826</v>
      </c>
      <c r="G1961" s="2" t="s">
        <v>3</v>
      </c>
      <c r="H1961" s="2" t="s">
        <v>4858</v>
      </c>
      <c r="I1961" s="1" t="s">
        <v>1</v>
      </c>
      <c r="J1961" s="1" t="s">
        <v>1</v>
      </c>
      <c r="K1961" s="1" t="s">
        <v>1</v>
      </c>
      <c r="L1961" s="1" t="s">
        <v>1</v>
      </c>
      <c r="M1961" s="1">
        <v>0</v>
      </c>
      <c r="N1961" s="2" t="s">
        <v>1</v>
      </c>
      <c r="O1961" s="2" t="s">
        <v>4859</v>
      </c>
      <c r="P1961" s="2" t="s">
        <v>4860</v>
      </c>
      <c r="Q1961" s="1">
        <v>19188000</v>
      </c>
      <c r="R1961" s="1">
        <v>0</v>
      </c>
      <c r="S1961" s="1">
        <v>19188000</v>
      </c>
      <c r="T1961" s="1">
        <v>0</v>
      </c>
      <c r="U1961" s="2" t="s">
        <v>0</v>
      </c>
      <c r="V1961" s="1">
        <v>0</v>
      </c>
      <c r="W1961" s="1">
        <v>0</v>
      </c>
      <c r="X1961" s="2" t="s">
        <v>0</v>
      </c>
      <c r="Y1961" s="1">
        <v>0</v>
      </c>
      <c r="Z1961" s="3">
        <v>0</v>
      </c>
      <c r="AA1961" s="3" t="s">
        <v>0</v>
      </c>
      <c r="AB1961" s="3">
        <v>0</v>
      </c>
      <c r="AC1961" s="3">
        <v>0</v>
      </c>
      <c r="AD1961" s="3" t="s">
        <v>0</v>
      </c>
      <c r="AE1961" s="3">
        <v>0</v>
      </c>
      <c r="AF1961" s="4">
        <v>0</v>
      </c>
      <c r="AG1961" s="4" t="s">
        <v>0</v>
      </c>
      <c r="AH1961" s="4">
        <v>0</v>
      </c>
      <c r="AI1961" s="4">
        <v>0</v>
      </c>
      <c r="AJ1961" s="4" t="s">
        <v>0</v>
      </c>
      <c r="AK1961" s="4">
        <v>0</v>
      </c>
      <c r="AL1961" s="4">
        <v>0</v>
      </c>
      <c r="AM1961" s="4" t="s">
        <v>1</v>
      </c>
      <c r="AN1961" s="4" t="s">
        <v>1</v>
      </c>
      <c r="AO1961" s="4" t="s">
        <v>1</v>
      </c>
      <c r="AP1961" s="4" t="s">
        <v>1</v>
      </c>
      <c r="AQ1961" s="4">
        <v>0</v>
      </c>
    </row>
    <row r="1962" spans="1:43" x14ac:dyDescent="0.25">
      <c r="A1962" s="2" t="s">
        <v>1403</v>
      </c>
      <c r="B1962" s="47">
        <v>44406</v>
      </c>
      <c r="C1962" s="2" t="s">
        <v>27</v>
      </c>
      <c r="D1962" s="2" t="s">
        <v>38</v>
      </c>
      <c r="E1962" s="2" t="s">
        <v>4</v>
      </c>
      <c r="F1962" s="2" t="s">
        <v>3826</v>
      </c>
      <c r="G1962" s="2" t="s">
        <v>3</v>
      </c>
      <c r="H1962" s="2" t="s">
        <v>4861</v>
      </c>
      <c r="I1962" s="1" t="s">
        <v>1</v>
      </c>
      <c r="J1962" s="1" t="s">
        <v>1</v>
      </c>
      <c r="K1962" s="1" t="s">
        <v>1</v>
      </c>
      <c r="L1962" s="1" t="s">
        <v>1</v>
      </c>
      <c r="M1962" s="1">
        <v>0</v>
      </c>
      <c r="N1962" s="2" t="s">
        <v>1</v>
      </c>
      <c r="O1962" s="2" t="s">
        <v>4862</v>
      </c>
      <c r="P1962" s="2" t="s">
        <v>4863</v>
      </c>
      <c r="Q1962" s="1">
        <v>71681775</v>
      </c>
      <c r="R1962" s="1">
        <v>0</v>
      </c>
      <c r="S1962" s="1">
        <v>62040000</v>
      </c>
      <c r="T1962" s="1">
        <v>8311875</v>
      </c>
      <c r="U1962" s="2" t="s">
        <v>9</v>
      </c>
      <c r="V1962" s="1">
        <v>1329900</v>
      </c>
      <c r="W1962" s="1">
        <v>0</v>
      </c>
      <c r="X1962" s="2" t="s">
        <v>0</v>
      </c>
      <c r="Y1962" s="1">
        <v>0</v>
      </c>
      <c r="Z1962" s="3">
        <v>0</v>
      </c>
      <c r="AA1962" s="3" t="s">
        <v>0</v>
      </c>
      <c r="AB1962" s="3">
        <v>0</v>
      </c>
      <c r="AC1962" s="3">
        <v>0</v>
      </c>
      <c r="AD1962" s="3" t="s">
        <v>0</v>
      </c>
      <c r="AE1962" s="3">
        <v>0</v>
      </c>
      <c r="AF1962" s="4">
        <v>0</v>
      </c>
      <c r="AG1962" s="4" t="s">
        <v>0</v>
      </c>
      <c r="AH1962" s="4">
        <v>0</v>
      </c>
      <c r="AI1962" s="4">
        <v>0</v>
      </c>
      <c r="AJ1962" s="4" t="s">
        <v>0</v>
      </c>
      <c r="AK1962" s="4">
        <v>0</v>
      </c>
      <c r="AL1962" s="4">
        <v>0</v>
      </c>
      <c r="AM1962" s="4" t="s">
        <v>1</v>
      </c>
      <c r="AN1962" s="4" t="s">
        <v>1</v>
      </c>
      <c r="AO1962" s="4" t="s">
        <v>1</v>
      </c>
      <c r="AP1962" s="4" t="s">
        <v>1</v>
      </c>
      <c r="AQ1962" s="4">
        <v>0</v>
      </c>
    </row>
    <row r="1963" spans="1:43" x14ac:dyDescent="0.25">
      <c r="A1963" s="2" t="s">
        <v>1404</v>
      </c>
      <c r="B1963" s="47">
        <v>44406</v>
      </c>
      <c r="C1963" s="2" t="s">
        <v>27</v>
      </c>
      <c r="D1963" s="2" t="s">
        <v>38</v>
      </c>
      <c r="E1963" s="2" t="s">
        <v>4</v>
      </c>
      <c r="F1963" s="2" t="s">
        <v>3826</v>
      </c>
      <c r="G1963" s="2" t="s">
        <v>3</v>
      </c>
      <c r="H1963" s="2" t="s">
        <v>4864</v>
      </c>
      <c r="I1963" s="1" t="s">
        <v>1</v>
      </c>
      <c r="J1963" s="1" t="s">
        <v>1</v>
      </c>
      <c r="K1963" s="1" t="s">
        <v>1</v>
      </c>
      <c r="L1963" s="1" t="s">
        <v>1</v>
      </c>
      <c r="M1963" s="1">
        <v>0</v>
      </c>
      <c r="N1963" s="2" t="s">
        <v>1</v>
      </c>
      <c r="O1963" s="2" t="s">
        <v>4865</v>
      </c>
      <c r="P1963" s="2" t="s">
        <v>4866</v>
      </c>
      <c r="Q1963" s="1">
        <v>21170325</v>
      </c>
      <c r="R1963" s="1">
        <v>0</v>
      </c>
      <c r="S1963" s="1">
        <v>8992500</v>
      </c>
      <c r="T1963" s="1">
        <v>10498125</v>
      </c>
      <c r="U1963" s="2" t="s">
        <v>9</v>
      </c>
      <c r="V1963" s="1">
        <v>1679700</v>
      </c>
      <c r="W1963" s="1">
        <v>0</v>
      </c>
      <c r="X1963" s="2" t="s">
        <v>0</v>
      </c>
      <c r="Y1963" s="1">
        <v>0</v>
      </c>
      <c r="Z1963" s="3">
        <v>0</v>
      </c>
      <c r="AA1963" s="3" t="s">
        <v>0</v>
      </c>
      <c r="AB1963" s="3">
        <v>0</v>
      </c>
      <c r="AC1963" s="3">
        <v>0</v>
      </c>
      <c r="AD1963" s="3" t="s">
        <v>0</v>
      </c>
      <c r="AE1963" s="3">
        <v>0</v>
      </c>
      <c r="AF1963" s="4">
        <v>0</v>
      </c>
      <c r="AG1963" s="4" t="s">
        <v>0</v>
      </c>
      <c r="AH1963" s="4">
        <v>0</v>
      </c>
      <c r="AI1963" s="4">
        <v>0</v>
      </c>
      <c r="AJ1963" s="4" t="s">
        <v>0</v>
      </c>
      <c r="AK1963" s="4">
        <v>0</v>
      </c>
      <c r="AL1963" s="4">
        <v>0</v>
      </c>
      <c r="AM1963" s="4" t="s">
        <v>1</v>
      </c>
      <c r="AN1963" s="4" t="s">
        <v>1</v>
      </c>
      <c r="AO1963" s="4" t="s">
        <v>1</v>
      </c>
      <c r="AP1963" s="4" t="s">
        <v>1</v>
      </c>
      <c r="AQ1963" s="4">
        <v>0</v>
      </c>
    </row>
    <row r="1964" spans="1:43" x14ac:dyDescent="0.25">
      <c r="A1964" s="2" t="s">
        <v>1405</v>
      </c>
      <c r="B1964" s="47">
        <v>44406</v>
      </c>
      <c r="C1964" s="2" t="s">
        <v>27</v>
      </c>
      <c r="D1964" s="2" t="s">
        <v>38</v>
      </c>
      <c r="E1964" s="2" t="s">
        <v>4</v>
      </c>
      <c r="F1964" s="2" t="s">
        <v>3826</v>
      </c>
      <c r="G1964" s="2" t="s">
        <v>3</v>
      </c>
      <c r="H1964" s="2" t="s">
        <v>4867</v>
      </c>
      <c r="I1964" s="1" t="s">
        <v>1</v>
      </c>
      <c r="J1964" s="1" t="s">
        <v>1</v>
      </c>
      <c r="K1964" s="1" t="s">
        <v>1</v>
      </c>
      <c r="L1964" s="1" t="s">
        <v>1</v>
      </c>
      <c r="M1964" s="1">
        <v>0</v>
      </c>
      <c r="N1964" s="2" t="s">
        <v>1</v>
      </c>
      <c r="O1964" s="2" t="s">
        <v>1100</v>
      </c>
      <c r="P1964" s="2" t="s">
        <v>1101</v>
      </c>
      <c r="Q1964" s="1">
        <v>34957065</v>
      </c>
      <c r="R1964" s="1">
        <v>0</v>
      </c>
      <c r="S1964" s="1">
        <v>9075000</v>
      </c>
      <c r="T1964" s="1">
        <v>22312125</v>
      </c>
      <c r="U1964" s="2" t="s">
        <v>9</v>
      </c>
      <c r="V1964" s="1">
        <v>3569940</v>
      </c>
      <c r="W1964" s="1">
        <v>0</v>
      </c>
      <c r="X1964" s="2" t="s">
        <v>0</v>
      </c>
      <c r="Y1964" s="1">
        <v>0</v>
      </c>
      <c r="Z1964" s="3">
        <v>0</v>
      </c>
      <c r="AA1964" s="3" t="s">
        <v>0</v>
      </c>
      <c r="AB1964" s="3">
        <v>0</v>
      </c>
      <c r="AC1964" s="3">
        <v>0</v>
      </c>
      <c r="AD1964" s="3" t="s">
        <v>0</v>
      </c>
      <c r="AE1964" s="3">
        <v>0</v>
      </c>
      <c r="AF1964" s="4">
        <v>0</v>
      </c>
      <c r="AG1964" s="4" t="s">
        <v>0</v>
      </c>
      <c r="AH1964" s="4">
        <v>0</v>
      </c>
      <c r="AI1964" s="4">
        <v>0</v>
      </c>
      <c r="AJ1964" s="4" t="s">
        <v>0</v>
      </c>
      <c r="AK1964" s="4">
        <v>0</v>
      </c>
      <c r="AL1964" s="4">
        <v>0</v>
      </c>
      <c r="AM1964" s="4" t="s">
        <v>1</v>
      </c>
      <c r="AN1964" s="4" t="s">
        <v>1</v>
      </c>
      <c r="AO1964" s="4" t="s">
        <v>1</v>
      </c>
      <c r="AP1964" s="4" t="s">
        <v>1</v>
      </c>
      <c r="AQ1964" s="4">
        <v>0</v>
      </c>
    </row>
    <row r="1965" spans="1:43" x14ac:dyDescent="0.25">
      <c r="A1965" s="2" t="s">
        <v>1406</v>
      </c>
      <c r="B1965" s="47">
        <v>44406</v>
      </c>
      <c r="C1965" s="2" t="s">
        <v>27</v>
      </c>
      <c r="D1965" s="2" t="s">
        <v>38</v>
      </c>
      <c r="E1965" s="2" t="s">
        <v>4</v>
      </c>
      <c r="F1965" s="2" t="s">
        <v>3834</v>
      </c>
      <c r="G1965" s="2" t="s">
        <v>3</v>
      </c>
      <c r="H1965" s="2" t="s">
        <v>4868</v>
      </c>
      <c r="I1965" s="1" t="s">
        <v>1</v>
      </c>
      <c r="J1965" s="1" t="s">
        <v>1</v>
      </c>
      <c r="K1965" s="1" t="s">
        <v>1</v>
      </c>
      <c r="L1965" s="1" t="s">
        <v>1</v>
      </c>
      <c r="M1965" s="1">
        <v>0</v>
      </c>
      <c r="N1965" s="2" t="s">
        <v>1</v>
      </c>
      <c r="O1965" s="2" t="s">
        <v>2</v>
      </c>
      <c r="P1965" s="2" t="s">
        <v>1</v>
      </c>
      <c r="Q1965" s="1">
        <v>838900030.245</v>
      </c>
      <c r="R1965" s="1">
        <v>0</v>
      </c>
      <c r="S1965" s="1">
        <v>581580047.88499999</v>
      </c>
      <c r="T1965" s="1">
        <v>0</v>
      </c>
      <c r="U1965" s="2" t="s">
        <v>0</v>
      </c>
      <c r="V1965" s="1">
        <v>0</v>
      </c>
      <c r="W1965" s="1">
        <v>221827571</v>
      </c>
      <c r="X1965" s="2" t="s">
        <v>9</v>
      </c>
      <c r="Y1965" s="1">
        <v>35492411.359999999</v>
      </c>
      <c r="Z1965" s="3">
        <v>0</v>
      </c>
      <c r="AA1965" s="3" t="s">
        <v>0</v>
      </c>
      <c r="AB1965" s="3">
        <v>0</v>
      </c>
      <c r="AC1965" s="3">
        <v>0</v>
      </c>
      <c r="AD1965" s="3" t="s">
        <v>0</v>
      </c>
      <c r="AE1965" s="3">
        <v>0</v>
      </c>
      <c r="AF1965" s="4">
        <v>0</v>
      </c>
      <c r="AG1965" s="4" t="s">
        <v>0</v>
      </c>
      <c r="AH1965" s="4">
        <v>0</v>
      </c>
      <c r="AI1965" s="4">
        <v>0</v>
      </c>
      <c r="AJ1965" s="4" t="s">
        <v>0</v>
      </c>
      <c r="AK1965" s="4">
        <v>0</v>
      </c>
      <c r="AL1965" s="4">
        <v>0</v>
      </c>
      <c r="AM1965" s="4" t="s">
        <v>1</v>
      </c>
      <c r="AN1965" s="4" t="s">
        <v>1</v>
      </c>
      <c r="AO1965" s="4" t="s">
        <v>1</v>
      </c>
      <c r="AP1965" s="4" t="s">
        <v>1</v>
      </c>
      <c r="AQ1965" s="4">
        <v>0</v>
      </c>
    </row>
    <row r="1966" spans="1:43" x14ac:dyDescent="0.25">
      <c r="A1966" s="2" t="s">
        <v>1407</v>
      </c>
      <c r="B1966" s="46">
        <v>44406</v>
      </c>
      <c r="C1966" s="2" t="s">
        <v>27</v>
      </c>
      <c r="D1966" s="2" t="s">
        <v>38</v>
      </c>
      <c r="E1966" s="2" t="s">
        <v>4</v>
      </c>
      <c r="F1966" s="59" t="s">
        <v>3834</v>
      </c>
      <c r="G1966" s="2" t="s">
        <v>3</v>
      </c>
      <c r="H1966" s="2" t="s">
        <v>4869</v>
      </c>
      <c r="I1966" s="1" t="s">
        <v>1</v>
      </c>
      <c r="J1966" s="1" t="s">
        <v>1</v>
      </c>
      <c r="K1966" s="1" t="s">
        <v>1</v>
      </c>
      <c r="L1966" s="1" t="s">
        <v>1</v>
      </c>
      <c r="M1966" s="1">
        <v>0</v>
      </c>
      <c r="N1966" s="2" t="s">
        <v>1</v>
      </c>
      <c r="O1966" s="2" t="s">
        <v>2</v>
      </c>
      <c r="P1966" s="2" t="s">
        <v>1</v>
      </c>
      <c r="Q1966" s="1">
        <v>403058524.36000001</v>
      </c>
      <c r="R1966" s="1">
        <v>0</v>
      </c>
      <c r="S1966" s="1">
        <v>322572431.86000001</v>
      </c>
      <c r="T1966" s="1">
        <v>0</v>
      </c>
      <c r="U1966" s="2" t="s">
        <v>0</v>
      </c>
      <c r="V1966" s="1">
        <v>0</v>
      </c>
      <c r="W1966" s="1">
        <v>69384562.5</v>
      </c>
      <c r="X1966" s="2" t="s">
        <v>0</v>
      </c>
      <c r="Y1966" s="1">
        <v>11101530</v>
      </c>
      <c r="Z1966" s="3">
        <v>0</v>
      </c>
      <c r="AA1966" s="3" t="s">
        <v>0</v>
      </c>
      <c r="AB1966" s="3">
        <v>0</v>
      </c>
      <c r="AC1966" s="3">
        <v>0</v>
      </c>
      <c r="AD1966" s="3" t="s">
        <v>0</v>
      </c>
      <c r="AE1966" s="3">
        <v>0</v>
      </c>
      <c r="AF1966" s="4">
        <v>0</v>
      </c>
      <c r="AG1966" s="4" t="s">
        <v>0</v>
      </c>
      <c r="AH1966" s="4">
        <v>0</v>
      </c>
      <c r="AI1966" s="4">
        <v>0</v>
      </c>
      <c r="AJ1966" s="4" t="s">
        <v>0</v>
      </c>
      <c r="AK1966" s="4">
        <v>0</v>
      </c>
      <c r="AL1966" s="4">
        <v>0</v>
      </c>
      <c r="AM1966" s="4" t="s">
        <v>1</v>
      </c>
      <c r="AN1966" s="4" t="s">
        <v>1</v>
      </c>
      <c r="AO1966" s="4" t="s">
        <v>1</v>
      </c>
      <c r="AP1966" s="4" t="s">
        <v>1</v>
      </c>
      <c r="AQ1966" s="4">
        <v>0</v>
      </c>
    </row>
    <row r="1967" spans="1:43" x14ac:dyDescent="0.25">
      <c r="A1967" s="2" t="s">
        <v>1408</v>
      </c>
      <c r="B1967" s="47">
        <v>44406</v>
      </c>
      <c r="C1967" s="2" t="s">
        <v>27</v>
      </c>
      <c r="D1967" s="2" t="s">
        <v>38</v>
      </c>
      <c r="E1967" s="2" t="s">
        <v>4</v>
      </c>
      <c r="F1967" s="2" t="s">
        <v>3834</v>
      </c>
      <c r="G1967" s="2" t="s">
        <v>3</v>
      </c>
      <c r="H1967" s="2" t="s">
        <v>4870</v>
      </c>
      <c r="I1967" s="1" t="s">
        <v>1</v>
      </c>
      <c r="J1967" s="1" t="s">
        <v>1</v>
      </c>
      <c r="K1967" s="1" t="s">
        <v>1</v>
      </c>
      <c r="L1967" s="1" t="s">
        <v>1</v>
      </c>
      <c r="M1967" s="1">
        <v>0</v>
      </c>
      <c r="N1967" s="2" t="s">
        <v>1</v>
      </c>
      <c r="O1967" s="2" t="s">
        <v>2</v>
      </c>
      <c r="P1967" s="2" t="s">
        <v>1</v>
      </c>
      <c r="Q1967" s="1">
        <v>1309310458.9949999</v>
      </c>
      <c r="R1967" s="1">
        <v>0</v>
      </c>
      <c r="S1967" s="1">
        <v>810879187.47000003</v>
      </c>
      <c r="T1967" s="1">
        <v>0</v>
      </c>
      <c r="U1967" s="2" t="s">
        <v>0</v>
      </c>
      <c r="V1967" s="1">
        <v>0</v>
      </c>
      <c r="W1967" s="1">
        <v>429682130.625</v>
      </c>
      <c r="X1967" s="2" t="s">
        <v>9</v>
      </c>
      <c r="Y1967" s="1">
        <v>68749140.899999991</v>
      </c>
      <c r="Z1967" s="3">
        <v>0</v>
      </c>
      <c r="AA1967" s="3" t="s">
        <v>0</v>
      </c>
      <c r="AB1967" s="3">
        <v>0</v>
      </c>
      <c r="AC1967" s="3">
        <v>0</v>
      </c>
      <c r="AD1967" s="3" t="s">
        <v>0</v>
      </c>
      <c r="AE1967" s="3">
        <v>0</v>
      </c>
      <c r="AF1967" s="4">
        <v>0</v>
      </c>
      <c r="AG1967" s="4" t="s">
        <v>0</v>
      </c>
      <c r="AH1967" s="4">
        <v>0</v>
      </c>
      <c r="AI1967" s="4">
        <v>0</v>
      </c>
      <c r="AJ1967" s="4" t="s">
        <v>0</v>
      </c>
      <c r="AK1967" s="4">
        <v>0</v>
      </c>
      <c r="AL1967" s="4">
        <v>0</v>
      </c>
      <c r="AM1967" s="4" t="s">
        <v>1</v>
      </c>
      <c r="AN1967" s="4" t="s">
        <v>1</v>
      </c>
      <c r="AO1967" s="4" t="s">
        <v>1</v>
      </c>
      <c r="AP1967" s="4" t="s">
        <v>1</v>
      </c>
      <c r="AQ1967" s="4">
        <v>0</v>
      </c>
    </row>
    <row r="1968" spans="1:43" x14ac:dyDescent="0.25">
      <c r="A1968" s="2" t="s">
        <v>1409</v>
      </c>
      <c r="B1968" s="47">
        <v>44406</v>
      </c>
      <c r="C1968" s="2" t="s">
        <v>27</v>
      </c>
      <c r="D1968" s="2" t="s">
        <v>38</v>
      </c>
      <c r="E1968" s="2" t="s">
        <v>4</v>
      </c>
      <c r="F1968" s="2" t="s">
        <v>3834</v>
      </c>
      <c r="G1968" s="2" t="s">
        <v>3</v>
      </c>
      <c r="H1968" s="2" t="s">
        <v>4871</v>
      </c>
      <c r="I1968" s="1" t="s">
        <v>1</v>
      </c>
      <c r="J1968" s="1" t="s">
        <v>1</v>
      </c>
      <c r="K1968" s="1" t="s">
        <v>1</v>
      </c>
      <c r="L1968" s="1" t="s">
        <v>1</v>
      </c>
      <c r="M1968" s="1">
        <v>0</v>
      </c>
      <c r="N1968" s="2" t="s">
        <v>1</v>
      </c>
      <c r="O1968" s="2" t="s">
        <v>2</v>
      </c>
      <c r="P1968" s="2" t="s">
        <v>1</v>
      </c>
      <c r="Q1968" s="1">
        <v>626039937.08000004</v>
      </c>
      <c r="R1968" s="1">
        <v>0</v>
      </c>
      <c r="S1968" s="1">
        <v>356927067.45500004</v>
      </c>
      <c r="T1968" s="1">
        <v>0</v>
      </c>
      <c r="U1968" s="2" t="s">
        <v>0</v>
      </c>
      <c r="V1968" s="1">
        <v>0</v>
      </c>
      <c r="W1968" s="1">
        <v>231993853.125</v>
      </c>
      <c r="X1968" s="2" t="s">
        <v>0</v>
      </c>
      <c r="Y1968" s="1">
        <v>37119016.5</v>
      </c>
      <c r="Z1968" s="3">
        <v>0</v>
      </c>
      <c r="AA1968" s="3" t="s">
        <v>0</v>
      </c>
      <c r="AB1968" s="3">
        <v>0</v>
      </c>
      <c r="AC1968" s="3">
        <v>0</v>
      </c>
      <c r="AD1968" s="3" t="s">
        <v>0</v>
      </c>
      <c r="AE1968" s="3">
        <v>0</v>
      </c>
      <c r="AF1968" s="4">
        <v>0</v>
      </c>
      <c r="AG1968" s="4" t="s">
        <v>0</v>
      </c>
      <c r="AH1968" s="4">
        <v>0</v>
      </c>
      <c r="AI1968" s="4">
        <v>0</v>
      </c>
      <c r="AJ1968" s="4" t="s">
        <v>0</v>
      </c>
      <c r="AK1968" s="4">
        <v>0</v>
      </c>
      <c r="AL1968" s="4">
        <v>0</v>
      </c>
      <c r="AM1968" s="4" t="s">
        <v>1</v>
      </c>
      <c r="AN1968" s="4" t="s">
        <v>1</v>
      </c>
      <c r="AO1968" s="4" t="s">
        <v>1</v>
      </c>
      <c r="AP1968" s="4" t="s">
        <v>1</v>
      </c>
      <c r="AQ1968" s="4">
        <v>0</v>
      </c>
    </row>
    <row r="1969" spans="1:43" x14ac:dyDescent="0.25">
      <c r="A1969" s="2" t="s">
        <v>1410</v>
      </c>
      <c r="B1969" s="47">
        <v>44406</v>
      </c>
      <c r="C1969" s="2" t="s">
        <v>35</v>
      </c>
      <c r="D1969" s="2" t="s">
        <v>38</v>
      </c>
      <c r="E1969" s="2" t="s">
        <v>208</v>
      </c>
      <c r="F1969" s="2" t="s">
        <v>3621</v>
      </c>
      <c r="G1969" s="2" t="s">
        <v>3</v>
      </c>
      <c r="H1969" s="2" t="s">
        <v>4872</v>
      </c>
      <c r="I1969" s="1" t="s">
        <v>1</v>
      </c>
      <c r="J1969" s="1" t="s">
        <v>1</v>
      </c>
      <c r="K1969" s="1" t="s">
        <v>1</v>
      </c>
      <c r="L1969" s="1" t="s">
        <v>1</v>
      </c>
      <c r="M1969" s="1">
        <v>0</v>
      </c>
      <c r="N1969" s="2" t="s">
        <v>1</v>
      </c>
      <c r="O1969" s="2" t="s">
        <v>1182</v>
      </c>
      <c r="P1969" s="2" t="s">
        <v>1183</v>
      </c>
      <c r="Q1969" s="1">
        <v>12705000</v>
      </c>
      <c r="R1969" s="1">
        <v>0</v>
      </c>
      <c r="S1969" s="1">
        <v>12705000</v>
      </c>
      <c r="T1969" s="1">
        <v>0</v>
      </c>
      <c r="U1969" s="2" t="s">
        <v>0</v>
      </c>
      <c r="V1969" s="1">
        <v>0</v>
      </c>
      <c r="W1969" s="1">
        <v>0</v>
      </c>
      <c r="X1969" s="2" t="s">
        <v>0</v>
      </c>
      <c r="Y1969" s="1">
        <v>0</v>
      </c>
      <c r="Z1969" s="3">
        <v>0</v>
      </c>
      <c r="AA1969" s="3" t="s">
        <v>0</v>
      </c>
      <c r="AB1969" s="3">
        <v>0</v>
      </c>
      <c r="AC1969" s="3">
        <v>0</v>
      </c>
      <c r="AD1969" s="3" t="s">
        <v>0</v>
      </c>
      <c r="AE1969" s="3">
        <v>0</v>
      </c>
      <c r="AF1969" s="4">
        <v>0</v>
      </c>
      <c r="AG1969" s="4" t="s">
        <v>0</v>
      </c>
      <c r="AH1969" s="4">
        <v>0</v>
      </c>
      <c r="AI1969" s="4">
        <v>0</v>
      </c>
      <c r="AJ1969" s="4" t="s">
        <v>0</v>
      </c>
      <c r="AK1969" s="4">
        <v>0</v>
      </c>
      <c r="AL1969" s="4">
        <v>0</v>
      </c>
      <c r="AM1969" s="4" t="s">
        <v>1</v>
      </c>
      <c r="AN1969" s="4" t="s">
        <v>1</v>
      </c>
      <c r="AO1969" s="4" t="s">
        <v>1</v>
      </c>
      <c r="AP1969" s="4" t="s">
        <v>1</v>
      </c>
      <c r="AQ1969" s="4">
        <v>0</v>
      </c>
    </row>
    <row r="1970" spans="1:43" x14ac:dyDescent="0.25">
      <c r="A1970" s="2" t="s">
        <v>1412</v>
      </c>
      <c r="B1970" s="47">
        <v>44406</v>
      </c>
      <c r="C1970" s="2" t="s">
        <v>35</v>
      </c>
      <c r="D1970" s="2" t="s">
        <v>38</v>
      </c>
      <c r="E1970" s="2" t="s">
        <v>208</v>
      </c>
      <c r="F1970" s="2" t="s">
        <v>3621</v>
      </c>
      <c r="G1970" s="2" t="s">
        <v>3</v>
      </c>
      <c r="H1970" s="2" t="s">
        <v>4873</v>
      </c>
      <c r="I1970" s="1" t="s">
        <v>1</v>
      </c>
      <c r="J1970" s="1" t="s">
        <v>1</v>
      </c>
      <c r="K1970" s="1" t="s">
        <v>1</v>
      </c>
      <c r="L1970" s="1" t="s">
        <v>1</v>
      </c>
      <c r="M1970" s="1">
        <v>0</v>
      </c>
      <c r="N1970" s="2" t="s">
        <v>1</v>
      </c>
      <c r="O1970" s="2" t="s">
        <v>4874</v>
      </c>
      <c r="P1970" s="2" t="s">
        <v>4875</v>
      </c>
      <c r="Q1970" s="1">
        <v>752812500</v>
      </c>
      <c r="R1970" s="1">
        <v>0</v>
      </c>
      <c r="S1970" s="1">
        <v>752812500</v>
      </c>
      <c r="T1970" s="1">
        <v>0</v>
      </c>
      <c r="U1970" s="2" t="s">
        <v>0</v>
      </c>
      <c r="V1970" s="1">
        <v>0</v>
      </c>
      <c r="W1970" s="1">
        <v>0</v>
      </c>
      <c r="X1970" s="2" t="s">
        <v>0</v>
      </c>
      <c r="Y1970" s="1">
        <v>0</v>
      </c>
      <c r="Z1970" s="3">
        <v>0</v>
      </c>
      <c r="AA1970" s="3" t="s">
        <v>0</v>
      </c>
      <c r="AB1970" s="3">
        <v>0</v>
      </c>
      <c r="AC1970" s="3">
        <v>0</v>
      </c>
      <c r="AD1970" s="3" t="s">
        <v>0</v>
      </c>
      <c r="AE1970" s="3">
        <v>0</v>
      </c>
      <c r="AF1970" s="4">
        <v>0</v>
      </c>
      <c r="AG1970" s="4" t="s">
        <v>0</v>
      </c>
      <c r="AH1970" s="4">
        <v>0</v>
      </c>
      <c r="AI1970" s="4">
        <v>0</v>
      </c>
      <c r="AJ1970" s="4" t="s">
        <v>0</v>
      </c>
      <c r="AK1970" s="4">
        <v>0</v>
      </c>
      <c r="AL1970" s="4">
        <v>0</v>
      </c>
      <c r="AM1970" s="4" t="s">
        <v>1</v>
      </c>
      <c r="AN1970" s="4" t="s">
        <v>1</v>
      </c>
      <c r="AO1970" s="4" t="s">
        <v>1</v>
      </c>
      <c r="AP1970" s="4" t="s">
        <v>1</v>
      </c>
      <c r="AQ1970" s="4">
        <v>0</v>
      </c>
    </row>
    <row r="1971" spans="1:43" x14ac:dyDescent="0.25">
      <c r="A1971" s="2" t="s">
        <v>1413</v>
      </c>
      <c r="B1971" s="47">
        <v>44406</v>
      </c>
      <c r="C1971" s="2" t="s">
        <v>35</v>
      </c>
      <c r="D1971" s="2" t="s">
        <v>38</v>
      </c>
      <c r="E1971" s="2" t="s">
        <v>208</v>
      </c>
      <c r="F1971" s="2" t="s">
        <v>3621</v>
      </c>
      <c r="G1971" s="2" t="s">
        <v>3</v>
      </c>
      <c r="H1971" s="2" t="s">
        <v>4876</v>
      </c>
      <c r="I1971" s="1" t="s">
        <v>1</v>
      </c>
      <c r="J1971" s="1" t="s">
        <v>1</v>
      </c>
      <c r="K1971" s="1" t="s">
        <v>1</v>
      </c>
      <c r="L1971" s="1" t="s">
        <v>1</v>
      </c>
      <c r="M1971" s="1">
        <v>0</v>
      </c>
      <c r="N1971" s="2" t="s">
        <v>1</v>
      </c>
      <c r="O1971" s="2" t="s">
        <v>4877</v>
      </c>
      <c r="P1971" s="2" t="s">
        <v>4878</v>
      </c>
      <c r="Q1971" s="1">
        <v>38115000</v>
      </c>
      <c r="R1971" s="1">
        <v>0</v>
      </c>
      <c r="S1971" s="1">
        <v>38115000</v>
      </c>
      <c r="T1971" s="1">
        <v>0</v>
      </c>
      <c r="U1971" s="2" t="s">
        <v>0</v>
      </c>
      <c r="V1971" s="1">
        <v>0</v>
      </c>
      <c r="W1971" s="1">
        <v>0</v>
      </c>
      <c r="X1971" s="2" t="s">
        <v>0</v>
      </c>
      <c r="Y1971" s="1">
        <v>0</v>
      </c>
      <c r="Z1971" s="3">
        <v>0</v>
      </c>
      <c r="AA1971" s="3" t="s">
        <v>0</v>
      </c>
      <c r="AB1971" s="3">
        <v>0</v>
      </c>
      <c r="AC1971" s="3">
        <v>0</v>
      </c>
      <c r="AD1971" s="3" t="s">
        <v>0</v>
      </c>
      <c r="AE1971" s="3">
        <v>0</v>
      </c>
      <c r="AF1971" s="4">
        <v>0</v>
      </c>
      <c r="AG1971" s="4" t="s">
        <v>0</v>
      </c>
      <c r="AH1971" s="4">
        <v>0</v>
      </c>
      <c r="AI1971" s="4">
        <v>0</v>
      </c>
      <c r="AJ1971" s="4" t="s">
        <v>0</v>
      </c>
      <c r="AK1971" s="4">
        <v>0</v>
      </c>
      <c r="AL1971" s="4">
        <v>0</v>
      </c>
      <c r="AM1971" s="4" t="s">
        <v>1</v>
      </c>
      <c r="AN1971" s="4" t="s">
        <v>1</v>
      </c>
      <c r="AO1971" s="4" t="s">
        <v>1</v>
      </c>
      <c r="AP1971" s="4" t="s">
        <v>1</v>
      </c>
      <c r="AQ1971" s="4">
        <v>0</v>
      </c>
    </row>
    <row r="1972" spans="1:43" x14ac:dyDescent="0.25">
      <c r="A1972" s="2" t="s">
        <v>1414</v>
      </c>
      <c r="B1972" s="47">
        <v>44406</v>
      </c>
      <c r="C1972" s="2" t="s">
        <v>35</v>
      </c>
      <c r="D1972" s="2" t="s">
        <v>38</v>
      </c>
      <c r="E1972" s="2" t="s">
        <v>208</v>
      </c>
      <c r="F1972" s="2" t="s">
        <v>3625</v>
      </c>
      <c r="G1972" s="2" t="s">
        <v>3</v>
      </c>
      <c r="H1972" s="2" t="s">
        <v>4879</v>
      </c>
      <c r="I1972" s="1" t="s">
        <v>1</v>
      </c>
      <c r="J1972" s="1" t="s">
        <v>1</v>
      </c>
      <c r="K1972" s="1" t="s">
        <v>1</v>
      </c>
      <c r="L1972" s="1" t="s">
        <v>1</v>
      </c>
      <c r="M1972" s="1">
        <v>0</v>
      </c>
      <c r="N1972" s="2" t="s">
        <v>1</v>
      </c>
      <c r="O1972" s="2" t="s">
        <v>2</v>
      </c>
      <c r="P1972" s="2" t="s">
        <v>1</v>
      </c>
      <c r="Q1972" s="1">
        <v>286139528.85000002</v>
      </c>
      <c r="R1972" s="1">
        <v>0</v>
      </c>
      <c r="S1972" s="1">
        <v>271831491.44999999</v>
      </c>
      <c r="T1972" s="1">
        <v>0</v>
      </c>
      <c r="U1972" s="2" t="s">
        <v>0</v>
      </c>
      <c r="V1972" s="1">
        <v>0</v>
      </c>
      <c r="W1972" s="1">
        <v>12334515</v>
      </c>
      <c r="X1972" s="2" t="s">
        <v>0</v>
      </c>
      <c r="Y1972" s="1">
        <v>1973522.4000000001</v>
      </c>
      <c r="Z1972" s="3">
        <v>0</v>
      </c>
      <c r="AA1972" s="3" t="s">
        <v>0</v>
      </c>
      <c r="AB1972" s="3">
        <v>0</v>
      </c>
      <c r="AC1972" s="3">
        <v>0</v>
      </c>
      <c r="AD1972" s="3" t="s">
        <v>0</v>
      </c>
      <c r="AE1972" s="3">
        <v>0</v>
      </c>
      <c r="AF1972" s="4">
        <v>0</v>
      </c>
      <c r="AG1972" s="4" t="s">
        <v>0</v>
      </c>
      <c r="AH1972" s="4">
        <v>0</v>
      </c>
      <c r="AI1972" s="4">
        <v>0</v>
      </c>
      <c r="AJ1972" s="4" t="s">
        <v>0</v>
      </c>
      <c r="AK1972" s="4">
        <v>0</v>
      </c>
      <c r="AL1972" s="4">
        <v>0</v>
      </c>
      <c r="AM1972" s="4" t="s">
        <v>1</v>
      </c>
      <c r="AN1972" s="4" t="s">
        <v>1</v>
      </c>
      <c r="AO1972" s="4" t="s">
        <v>1</v>
      </c>
      <c r="AP1972" s="4" t="s">
        <v>1</v>
      </c>
      <c r="AQ1972" s="4">
        <v>0</v>
      </c>
    </row>
    <row r="1973" spans="1:43" x14ac:dyDescent="0.25">
      <c r="A1973" s="2" t="s">
        <v>1415</v>
      </c>
      <c r="B1973" s="47">
        <v>44406</v>
      </c>
      <c r="C1973" s="2" t="s">
        <v>35</v>
      </c>
      <c r="D1973" s="2" t="s">
        <v>38</v>
      </c>
      <c r="E1973" s="2" t="s">
        <v>208</v>
      </c>
      <c r="F1973" s="2" t="s">
        <v>3625</v>
      </c>
      <c r="G1973" s="2" t="s">
        <v>3</v>
      </c>
      <c r="H1973" s="2" t="s">
        <v>4880</v>
      </c>
      <c r="I1973" s="1" t="s">
        <v>1</v>
      </c>
      <c r="J1973" s="1" t="s">
        <v>1</v>
      </c>
      <c r="K1973" s="1" t="s">
        <v>1</v>
      </c>
      <c r="L1973" s="1" t="s">
        <v>1</v>
      </c>
      <c r="M1973" s="1">
        <v>0</v>
      </c>
      <c r="N1973" s="2" t="s">
        <v>1</v>
      </c>
      <c r="O1973" s="2" t="s">
        <v>2</v>
      </c>
      <c r="P1973" s="2" t="s">
        <v>1</v>
      </c>
      <c r="Q1973" s="1">
        <v>8959912.5</v>
      </c>
      <c r="R1973" s="1">
        <v>0</v>
      </c>
      <c r="S1973" s="1">
        <v>8342647.5</v>
      </c>
      <c r="T1973" s="1">
        <v>0</v>
      </c>
      <c r="U1973" s="2" t="s">
        <v>0</v>
      </c>
      <c r="V1973" s="1">
        <v>0</v>
      </c>
      <c r="W1973" s="1">
        <v>532125</v>
      </c>
      <c r="X1973" s="2" t="s">
        <v>9</v>
      </c>
      <c r="Y1973" s="1">
        <v>85140</v>
      </c>
      <c r="Z1973" s="3">
        <v>0</v>
      </c>
      <c r="AA1973" s="3" t="s">
        <v>0</v>
      </c>
      <c r="AB1973" s="3">
        <v>0</v>
      </c>
      <c r="AC1973" s="3">
        <v>0</v>
      </c>
      <c r="AD1973" s="3" t="s">
        <v>0</v>
      </c>
      <c r="AE1973" s="3">
        <v>0</v>
      </c>
      <c r="AF1973" s="4">
        <v>0</v>
      </c>
      <c r="AG1973" s="4" t="s">
        <v>0</v>
      </c>
      <c r="AH1973" s="4">
        <v>0</v>
      </c>
      <c r="AI1973" s="4">
        <v>0</v>
      </c>
      <c r="AJ1973" s="4" t="s">
        <v>0</v>
      </c>
      <c r="AK1973" s="4">
        <v>0</v>
      </c>
      <c r="AL1973" s="4">
        <v>0</v>
      </c>
      <c r="AM1973" s="4" t="s">
        <v>1</v>
      </c>
      <c r="AN1973" s="4" t="s">
        <v>1</v>
      </c>
      <c r="AO1973" s="4" t="s">
        <v>1</v>
      </c>
      <c r="AP1973" s="4" t="s">
        <v>1</v>
      </c>
      <c r="AQ1973" s="4">
        <v>0</v>
      </c>
    </row>
    <row r="1974" spans="1:43" x14ac:dyDescent="0.25">
      <c r="A1974" s="2" t="s">
        <v>1416</v>
      </c>
      <c r="B1974" s="47">
        <v>44406</v>
      </c>
      <c r="C1974" s="2" t="s">
        <v>35</v>
      </c>
      <c r="D1974" s="2" t="s">
        <v>38</v>
      </c>
      <c r="E1974" s="2" t="s">
        <v>208</v>
      </c>
      <c r="F1974" s="2" t="s">
        <v>3625</v>
      </c>
      <c r="G1974" s="2" t="s">
        <v>3</v>
      </c>
      <c r="H1974" s="2" t="s">
        <v>4881</v>
      </c>
      <c r="I1974" s="1" t="s">
        <v>1</v>
      </c>
      <c r="J1974" s="1" t="s">
        <v>1</v>
      </c>
      <c r="K1974" s="1" t="s">
        <v>1</v>
      </c>
      <c r="L1974" s="1" t="s">
        <v>1</v>
      </c>
      <c r="M1974" s="1">
        <v>0</v>
      </c>
      <c r="N1974" s="2" t="s">
        <v>1</v>
      </c>
      <c r="O1974" s="2" t="s">
        <v>2</v>
      </c>
      <c r="P1974" s="2" t="s">
        <v>1</v>
      </c>
      <c r="Q1974" s="1">
        <v>638142860.625</v>
      </c>
      <c r="R1974" s="1">
        <v>0</v>
      </c>
      <c r="S1974" s="1">
        <v>578239445.625</v>
      </c>
      <c r="T1974" s="1">
        <v>0</v>
      </c>
      <c r="U1974" s="2" t="s">
        <v>0</v>
      </c>
      <c r="V1974" s="1">
        <v>0</v>
      </c>
      <c r="W1974" s="1">
        <v>51640875</v>
      </c>
      <c r="X1974" s="2" t="s">
        <v>0</v>
      </c>
      <c r="Y1974" s="1">
        <v>8262540</v>
      </c>
      <c r="Z1974" s="3">
        <v>0</v>
      </c>
      <c r="AA1974" s="3" t="s">
        <v>0</v>
      </c>
      <c r="AB1974" s="3">
        <v>0</v>
      </c>
      <c r="AC1974" s="3">
        <v>0</v>
      </c>
      <c r="AD1974" s="3" t="s">
        <v>0</v>
      </c>
      <c r="AE1974" s="3">
        <v>0</v>
      </c>
      <c r="AF1974" s="4">
        <v>0</v>
      </c>
      <c r="AG1974" s="4" t="s">
        <v>0</v>
      </c>
      <c r="AH1974" s="4">
        <v>0</v>
      </c>
      <c r="AI1974" s="4">
        <v>0</v>
      </c>
      <c r="AJ1974" s="4" t="s">
        <v>0</v>
      </c>
      <c r="AK1974" s="4">
        <v>0</v>
      </c>
      <c r="AL1974" s="4">
        <v>0</v>
      </c>
      <c r="AM1974" s="4" t="s">
        <v>1</v>
      </c>
      <c r="AN1974" s="4" t="s">
        <v>1</v>
      </c>
      <c r="AO1974" s="4" t="s">
        <v>1</v>
      </c>
      <c r="AP1974" s="4" t="s">
        <v>1</v>
      </c>
      <c r="AQ1974" s="4">
        <v>0</v>
      </c>
    </row>
    <row r="1975" spans="1:43" x14ac:dyDescent="0.25">
      <c r="A1975" s="2" t="s">
        <v>1417</v>
      </c>
      <c r="B1975" s="47">
        <v>44406</v>
      </c>
      <c r="C1975" s="2" t="s">
        <v>35</v>
      </c>
      <c r="D1975" s="2" t="s">
        <v>38</v>
      </c>
      <c r="E1975" s="2" t="s">
        <v>208</v>
      </c>
      <c r="F1975" s="2" t="s">
        <v>3625</v>
      </c>
      <c r="G1975" s="2" t="s">
        <v>3</v>
      </c>
      <c r="H1975" s="2" t="s">
        <v>4882</v>
      </c>
      <c r="I1975" s="1" t="s">
        <v>1</v>
      </c>
      <c r="J1975" s="1" t="s">
        <v>1</v>
      </c>
      <c r="K1975" s="1" t="s">
        <v>1</v>
      </c>
      <c r="L1975" s="1" t="s">
        <v>1</v>
      </c>
      <c r="M1975" s="1">
        <v>0</v>
      </c>
      <c r="N1975" s="2" t="s">
        <v>1</v>
      </c>
      <c r="O1975" s="2" t="s">
        <v>2</v>
      </c>
      <c r="P1975" s="2" t="s">
        <v>1</v>
      </c>
      <c r="Q1975" s="1">
        <v>563166118.125</v>
      </c>
      <c r="R1975" s="1">
        <v>0</v>
      </c>
      <c r="S1975" s="1">
        <v>483409738.125</v>
      </c>
      <c r="T1975" s="1">
        <v>0</v>
      </c>
      <c r="U1975" s="2" t="s">
        <v>0</v>
      </c>
      <c r="V1975" s="1">
        <v>0</v>
      </c>
      <c r="W1975" s="1">
        <v>68755500</v>
      </c>
      <c r="X1975" s="2" t="s">
        <v>0</v>
      </c>
      <c r="Y1975" s="1">
        <v>11000880</v>
      </c>
      <c r="Z1975" s="3">
        <v>0</v>
      </c>
      <c r="AA1975" s="3" t="s">
        <v>0</v>
      </c>
      <c r="AB1975" s="3">
        <v>0</v>
      </c>
      <c r="AC1975" s="3">
        <v>0</v>
      </c>
      <c r="AD1975" s="3" t="s">
        <v>0</v>
      </c>
      <c r="AE1975" s="3">
        <v>0</v>
      </c>
      <c r="AF1975" s="4">
        <v>0</v>
      </c>
      <c r="AG1975" s="4" t="s">
        <v>0</v>
      </c>
      <c r="AH1975" s="4">
        <v>0</v>
      </c>
      <c r="AI1975" s="4">
        <v>0</v>
      </c>
      <c r="AJ1975" s="4" t="s">
        <v>0</v>
      </c>
      <c r="AK1975" s="4">
        <v>0</v>
      </c>
      <c r="AL1975" s="4">
        <v>0</v>
      </c>
      <c r="AM1975" s="4" t="s">
        <v>1</v>
      </c>
      <c r="AN1975" s="4" t="s">
        <v>1</v>
      </c>
      <c r="AO1975" s="4" t="s">
        <v>1</v>
      </c>
      <c r="AP1975" s="4" t="s">
        <v>1</v>
      </c>
      <c r="AQ1975" s="4">
        <v>0</v>
      </c>
    </row>
    <row r="1976" spans="1:43" x14ac:dyDescent="0.25">
      <c r="A1976" s="2" t="s">
        <v>1418</v>
      </c>
      <c r="B1976" s="47">
        <v>44406</v>
      </c>
      <c r="C1976" s="2" t="s">
        <v>6</v>
      </c>
      <c r="D1976" s="2" t="s">
        <v>38</v>
      </c>
      <c r="E1976" s="2" t="s">
        <v>210</v>
      </c>
      <c r="F1976" s="2" t="s">
        <v>4778</v>
      </c>
      <c r="G1976" s="2" t="s">
        <v>3</v>
      </c>
      <c r="H1976" s="2" t="s">
        <v>4883</v>
      </c>
      <c r="I1976" s="1" t="s">
        <v>1</v>
      </c>
      <c r="J1976" s="1" t="s">
        <v>1</v>
      </c>
      <c r="K1976" s="1" t="s">
        <v>1</v>
      </c>
      <c r="L1976" s="1" t="s">
        <v>1</v>
      </c>
      <c r="M1976" s="1">
        <v>0</v>
      </c>
      <c r="N1976" s="2" t="s">
        <v>1</v>
      </c>
      <c r="O1976" s="2" t="s">
        <v>743</v>
      </c>
      <c r="P1976" s="2" t="s">
        <v>899</v>
      </c>
      <c r="Q1976" s="1">
        <v>450923440.27499998</v>
      </c>
      <c r="R1976" s="1">
        <v>0</v>
      </c>
      <c r="S1976" s="1">
        <v>403767911.25</v>
      </c>
      <c r="T1976" s="1">
        <v>40651318.125</v>
      </c>
      <c r="U1976" s="2" t="s">
        <v>9</v>
      </c>
      <c r="V1976" s="1">
        <v>6504210.9000000004</v>
      </c>
      <c r="W1976" s="1">
        <v>0</v>
      </c>
      <c r="X1976" s="2" t="s">
        <v>0</v>
      </c>
      <c r="Y1976" s="1">
        <v>0</v>
      </c>
      <c r="Z1976" s="3">
        <v>0</v>
      </c>
      <c r="AA1976" s="3" t="s">
        <v>0</v>
      </c>
      <c r="AB1976" s="3">
        <v>0</v>
      </c>
      <c r="AC1976" s="3">
        <v>0</v>
      </c>
      <c r="AD1976" s="3" t="s">
        <v>0</v>
      </c>
      <c r="AE1976" s="3">
        <v>0</v>
      </c>
      <c r="AF1976" s="4">
        <v>0</v>
      </c>
      <c r="AG1976" s="4" t="s">
        <v>0</v>
      </c>
      <c r="AH1976" s="4">
        <v>0</v>
      </c>
      <c r="AI1976" s="4">
        <v>0</v>
      </c>
      <c r="AJ1976" s="4" t="s">
        <v>0</v>
      </c>
      <c r="AK1976" s="4">
        <v>0</v>
      </c>
      <c r="AL1976" s="4">
        <v>0</v>
      </c>
      <c r="AM1976" s="4" t="s">
        <v>1</v>
      </c>
      <c r="AN1976" s="4" t="s">
        <v>1</v>
      </c>
      <c r="AO1976" s="4" t="s">
        <v>1</v>
      </c>
      <c r="AP1976" s="4" t="s">
        <v>1</v>
      </c>
      <c r="AQ1976" s="4">
        <v>0</v>
      </c>
    </row>
    <row r="1977" spans="1:43" x14ac:dyDescent="0.25">
      <c r="A1977" s="2" t="s">
        <v>1419</v>
      </c>
      <c r="B1977" s="47">
        <v>44406</v>
      </c>
      <c r="C1977" s="2" t="s">
        <v>6</v>
      </c>
      <c r="D1977" s="2" t="s">
        <v>38</v>
      </c>
      <c r="E1977" s="2" t="s">
        <v>210</v>
      </c>
      <c r="F1977" s="2" t="s">
        <v>4778</v>
      </c>
      <c r="G1977" s="2" t="s">
        <v>3</v>
      </c>
      <c r="H1977" s="2" t="s">
        <v>4884</v>
      </c>
      <c r="I1977" s="1" t="s">
        <v>1</v>
      </c>
      <c r="J1977" s="1" t="s">
        <v>1</v>
      </c>
      <c r="K1977" s="1" t="s">
        <v>1</v>
      </c>
      <c r="L1977" s="1" t="s">
        <v>1</v>
      </c>
      <c r="M1977" s="1">
        <v>0</v>
      </c>
      <c r="N1977" s="2" t="s">
        <v>1</v>
      </c>
      <c r="O1977" s="2" t="s">
        <v>2</v>
      </c>
      <c r="P1977" s="2" t="s">
        <v>1</v>
      </c>
      <c r="Q1977" s="1">
        <v>1358923365.7420001</v>
      </c>
      <c r="R1977" s="1">
        <v>0</v>
      </c>
      <c r="S1977" s="1">
        <v>965510902.79999995</v>
      </c>
      <c r="T1977" s="1">
        <v>0</v>
      </c>
      <c r="U1977" s="2" t="s">
        <v>0</v>
      </c>
      <c r="V1977" s="1">
        <v>0</v>
      </c>
      <c r="W1977" s="1">
        <v>339148674.94999999</v>
      </c>
      <c r="X1977" s="2" t="s">
        <v>9</v>
      </c>
      <c r="Y1977" s="1">
        <v>54263787.991999999</v>
      </c>
      <c r="Z1977" s="3">
        <v>0</v>
      </c>
      <c r="AA1977" s="3" t="s">
        <v>0</v>
      </c>
      <c r="AB1977" s="3">
        <v>0</v>
      </c>
      <c r="AC1977" s="3">
        <v>0</v>
      </c>
      <c r="AD1977" s="3" t="s">
        <v>0</v>
      </c>
      <c r="AE1977" s="3">
        <v>0</v>
      </c>
      <c r="AF1977" s="4">
        <v>0</v>
      </c>
      <c r="AG1977" s="4" t="s">
        <v>0</v>
      </c>
      <c r="AH1977" s="4">
        <v>0</v>
      </c>
      <c r="AI1977" s="4">
        <v>0</v>
      </c>
      <c r="AJ1977" s="4" t="s">
        <v>0</v>
      </c>
      <c r="AK1977" s="4">
        <v>0</v>
      </c>
      <c r="AL1977" s="4">
        <v>0</v>
      </c>
      <c r="AM1977" s="4" t="s">
        <v>1</v>
      </c>
      <c r="AN1977" s="4" t="s">
        <v>1</v>
      </c>
      <c r="AO1977" s="4" t="s">
        <v>1</v>
      </c>
      <c r="AP1977" s="4" t="s">
        <v>1</v>
      </c>
      <c r="AQ1977" s="4">
        <v>0</v>
      </c>
    </row>
    <row r="1978" spans="1:43" x14ac:dyDescent="0.25">
      <c r="A1978" s="2" t="s">
        <v>1420</v>
      </c>
      <c r="B1978" s="47">
        <v>44406</v>
      </c>
      <c r="C1978" s="2" t="s">
        <v>6</v>
      </c>
      <c r="D1978" s="2" t="s">
        <v>38</v>
      </c>
      <c r="E1978" s="2" t="s">
        <v>210</v>
      </c>
      <c r="F1978" s="2" t="s">
        <v>4778</v>
      </c>
      <c r="G1978" s="2" t="s">
        <v>3</v>
      </c>
      <c r="H1978" s="2" t="s">
        <v>4885</v>
      </c>
      <c r="I1978" s="1" t="s">
        <v>1</v>
      </c>
      <c r="J1978" s="1" t="s">
        <v>1</v>
      </c>
      <c r="K1978" s="1" t="s">
        <v>1</v>
      </c>
      <c r="L1978" s="1" t="s">
        <v>1</v>
      </c>
      <c r="M1978" s="1">
        <v>0</v>
      </c>
      <c r="N1978" s="2" t="s">
        <v>1</v>
      </c>
      <c r="O1978" s="2" t="s">
        <v>2</v>
      </c>
      <c r="P1978" s="2" t="s">
        <v>1</v>
      </c>
      <c r="Q1978" s="1">
        <v>2583910917.2249999</v>
      </c>
      <c r="R1978" s="1">
        <v>0</v>
      </c>
      <c r="S1978" s="1">
        <v>1983026718.75</v>
      </c>
      <c r="T1978" s="1">
        <v>0</v>
      </c>
      <c r="U1978" s="2" t="s">
        <v>0</v>
      </c>
      <c r="V1978" s="1">
        <v>0</v>
      </c>
      <c r="W1978" s="1">
        <v>518003619.375</v>
      </c>
      <c r="X1978" s="2" t="s">
        <v>9</v>
      </c>
      <c r="Y1978" s="1">
        <v>82880579.099999994</v>
      </c>
      <c r="Z1978" s="3">
        <v>0</v>
      </c>
      <c r="AA1978" s="3" t="s">
        <v>0</v>
      </c>
      <c r="AB1978" s="3">
        <v>0</v>
      </c>
      <c r="AC1978" s="3">
        <v>0</v>
      </c>
      <c r="AD1978" s="3" t="s">
        <v>0</v>
      </c>
      <c r="AE1978" s="3">
        <v>0</v>
      </c>
      <c r="AF1978" s="4">
        <v>0</v>
      </c>
      <c r="AG1978" s="4" t="s">
        <v>0</v>
      </c>
      <c r="AH1978" s="4">
        <v>0</v>
      </c>
      <c r="AI1978" s="4">
        <v>0</v>
      </c>
      <c r="AJ1978" s="4" t="s">
        <v>0</v>
      </c>
      <c r="AK1978" s="4">
        <v>0</v>
      </c>
      <c r="AL1978" s="4">
        <v>0</v>
      </c>
      <c r="AM1978" s="4" t="s">
        <v>1</v>
      </c>
      <c r="AN1978" s="4" t="s">
        <v>1</v>
      </c>
      <c r="AO1978" s="4" t="s">
        <v>1</v>
      </c>
      <c r="AP1978" s="4" t="s">
        <v>1</v>
      </c>
      <c r="AQ1978" s="4">
        <v>0</v>
      </c>
    </row>
    <row r="1979" spans="1:43" x14ac:dyDescent="0.25">
      <c r="A1979" s="2" t="s">
        <v>1421</v>
      </c>
      <c r="B1979" s="47">
        <v>44406</v>
      </c>
      <c r="C1979" s="2" t="s">
        <v>27</v>
      </c>
      <c r="D1979" s="2" t="s">
        <v>33</v>
      </c>
      <c r="E1979" s="2" t="s">
        <v>32</v>
      </c>
      <c r="F1979" s="2" t="s">
        <v>4633</v>
      </c>
      <c r="G1979" s="2" t="s">
        <v>3</v>
      </c>
      <c r="H1979" s="2" t="s">
        <v>4886</v>
      </c>
      <c r="I1979" s="1" t="s">
        <v>1</v>
      </c>
      <c r="J1979" s="1" t="s">
        <v>1</v>
      </c>
      <c r="K1979" s="1" t="s">
        <v>1</v>
      </c>
      <c r="L1979" s="1" t="s">
        <v>1</v>
      </c>
      <c r="M1979" s="1">
        <v>0</v>
      </c>
      <c r="N1979" s="2" t="s">
        <v>1</v>
      </c>
      <c r="O1979" s="2" t="s">
        <v>2</v>
      </c>
      <c r="P1979" s="2" t="s">
        <v>1</v>
      </c>
      <c r="Q1979" s="1">
        <v>526723428.36000001</v>
      </c>
      <c r="R1979" s="1">
        <v>0</v>
      </c>
      <c r="S1979" s="1">
        <v>379423554.36000001</v>
      </c>
      <c r="T1979" s="1">
        <v>0</v>
      </c>
      <c r="U1979" s="2" t="s">
        <v>0</v>
      </c>
      <c r="V1979" s="1">
        <v>0</v>
      </c>
      <c r="W1979" s="1">
        <v>126982650</v>
      </c>
      <c r="X1979" s="2" t="s">
        <v>9</v>
      </c>
      <c r="Y1979" s="1">
        <v>20317224</v>
      </c>
      <c r="Z1979" s="3">
        <v>0</v>
      </c>
      <c r="AA1979" s="3" t="s">
        <v>0</v>
      </c>
      <c r="AB1979" s="3">
        <v>0</v>
      </c>
      <c r="AC1979" s="3">
        <v>0</v>
      </c>
      <c r="AD1979" s="3" t="s">
        <v>0</v>
      </c>
      <c r="AE1979" s="3">
        <v>0</v>
      </c>
      <c r="AF1979" s="4">
        <v>0</v>
      </c>
      <c r="AG1979" s="4" t="s">
        <v>0</v>
      </c>
      <c r="AH1979" s="4">
        <v>0</v>
      </c>
      <c r="AI1979" s="4">
        <v>0</v>
      </c>
      <c r="AJ1979" s="4" t="s">
        <v>0</v>
      </c>
      <c r="AK1979" s="4">
        <v>0</v>
      </c>
      <c r="AL1979" s="4">
        <v>0</v>
      </c>
      <c r="AM1979" s="4" t="s">
        <v>1</v>
      </c>
      <c r="AN1979" s="4" t="s">
        <v>1</v>
      </c>
      <c r="AO1979" s="4" t="s">
        <v>1</v>
      </c>
      <c r="AP1979" s="4" t="s">
        <v>1</v>
      </c>
      <c r="AQ1979" s="4">
        <v>0</v>
      </c>
    </row>
    <row r="1980" spans="1:43" x14ac:dyDescent="0.25">
      <c r="A1980" s="2" t="s">
        <v>1423</v>
      </c>
      <c r="B1980" s="47">
        <v>44406</v>
      </c>
      <c r="C1980" s="2" t="s">
        <v>6</v>
      </c>
      <c r="D1980" s="2" t="s">
        <v>33</v>
      </c>
      <c r="E1980" s="2" t="s">
        <v>204</v>
      </c>
      <c r="F1980" s="2" t="s">
        <v>3272</v>
      </c>
      <c r="G1980" s="2" t="s">
        <v>3</v>
      </c>
      <c r="H1980" s="2" t="s">
        <v>4887</v>
      </c>
      <c r="I1980" s="1" t="s">
        <v>1</v>
      </c>
      <c r="J1980" s="1" t="s">
        <v>1</v>
      </c>
      <c r="K1980" s="1" t="s">
        <v>1</v>
      </c>
      <c r="L1980" s="1" t="s">
        <v>1</v>
      </c>
      <c r="M1980" s="1">
        <v>0</v>
      </c>
      <c r="N1980" s="2" t="s">
        <v>1</v>
      </c>
      <c r="O1980" s="2" t="s">
        <v>2</v>
      </c>
      <c r="P1980" s="2" t="s">
        <v>1</v>
      </c>
      <c r="Q1980" s="1">
        <v>4786032715.6549997</v>
      </c>
      <c r="R1980" s="1">
        <v>0</v>
      </c>
      <c r="S1980" s="1">
        <v>3761656447.2550001</v>
      </c>
      <c r="T1980" s="1">
        <v>0</v>
      </c>
      <c r="U1980" s="2" t="s">
        <v>0</v>
      </c>
      <c r="V1980" s="1">
        <v>0</v>
      </c>
      <c r="W1980" s="1">
        <v>883082990</v>
      </c>
      <c r="X1980" s="2" t="s">
        <v>9</v>
      </c>
      <c r="Y1980" s="1">
        <v>141293278.39999998</v>
      </c>
      <c r="Z1980" s="3">
        <v>0</v>
      </c>
      <c r="AA1980" s="3" t="s">
        <v>0</v>
      </c>
      <c r="AB1980" s="3">
        <v>0</v>
      </c>
      <c r="AC1980" s="3">
        <v>0</v>
      </c>
      <c r="AD1980" s="3" t="s">
        <v>0</v>
      </c>
      <c r="AE1980" s="3">
        <v>0</v>
      </c>
      <c r="AF1980" s="4">
        <v>0</v>
      </c>
      <c r="AG1980" s="4" t="s">
        <v>0</v>
      </c>
      <c r="AH1980" s="4">
        <v>0</v>
      </c>
      <c r="AI1980" s="4">
        <v>0</v>
      </c>
      <c r="AJ1980" s="4" t="s">
        <v>0</v>
      </c>
      <c r="AK1980" s="4">
        <v>0</v>
      </c>
      <c r="AL1980" s="4">
        <v>0</v>
      </c>
      <c r="AM1980" s="4" t="s">
        <v>1</v>
      </c>
      <c r="AN1980" s="4" t="s">
        <v>1</v>
      </c>
      <c r="AO1980" s="4" t="s">
        <v>1</v>
      </c>
      <c r="AP1980" s="4" t="s">
        <v>1</v>
      </c>
      <c r="AQ1980" s="4">
        <v>0</v>
      </c>
    </row>
    <row r="1981" spans="1:43" x14ac:dyDescent="0.25">
      <c r="A1981" s="2" t="s">
        <v>1425</v>
      </c>
      <c r="B1981" s="47">
        <v>44406</v>
      </c>
      <c r="C1981" s="2" t="s">
        <v>27</v>
      </c>
      <c r="D1981" s="2" t="s">
        <v>26</v>
      </c>
      <c r="E1981" s="2" t="s">
        <v>251</v>
      </c>
      <c r="F1981" s="2" t="s">
        <v>3600</v>
      </c>
      <c r="G1981" s="2" t="s">
        <v>3</v>
      </c>
      <c r="H1981" s="2" t="s">
        <v>4888</v>
      </c>
      <c r="I1981" s="1" t="s">
        <v>1</v>
      </c>
      <c r="J1981" s="1" t="s">
        <v>1</v>
      </c>
      <c r="K1981" s="1" t="s">
        <v>1</v>
      </c>
      <c r="L1981" s="1" t="s">
        <v>1</v>
      </c>
      <c r="M1981" s="1">
        <v>0</v>
      </c>
      <c r="N1981" s="2" t="s">
        <v>1</v>
      </c>
      <c r="O1981" s="2" t="s">
        <v>4889</v>
      </c>
      <c r="P1981" s="2" t="s">
        <v>4890</v>
      </c>
      <c r="Q1981" s="1">
        <v>105305887.5</v>
      </c>
      <c r="R1981" s="1">
        <v>0</v>
      </c>
      <c r="S1981" s="1">
        <v>37502437.5</v>
      </c>
      <c r="T1981" s="1">
        <v>58451250</v>
      </c>
      <c r="U1981" s="2" t="s">
        <v>9</v>
      </c>
      <c r="V1981" s="1">
        <v>9352200</v>
      </c>
      <c r="W1981" s="1">
        <v>0</v>
      </c>
      <c r="X1981" s="2" t="s">
        <v>0</v>
      </c>
      <c r="Y1981" s="1">
        <v>0</v>
      </c>
      <c r="Z1981" s="3">
        <v>0</v>
      </c>
      <c r="AA1981" s="3" t="s">
        <v>0</v>
      </c>
      <c r="AB1981" s="3">
        <v>0</v>
      </c>
      <c r="AC1981" s="3">
        <v>0</v>
      </c>
      <c r="AD1981" s="3" t="s">
        <v>0</v>
      </c>
      <c r="AE1981" s="3">
        <v>0</v>
      </c>
      <c r="AF1981" s="4">
        <v>0</v>
      </c>
      <c r="AG1981" s="4" t="s">
        <v>0</v>
      </c>
      <c r="AH1981" s="4">
        <v>0</v>
      </c>
      <c r="AI1981" s="4">
        <v>0</v>
      </c>
      <c r="AJ1981" s="4" t="s">
        <v>0</v>
      </c>
      <c r="AK1981" s="4">
        <v>0</v>
      </c>
      <c r="AL1981" s="4">
        <v>0</v>
      </c>
      <c r="AM1981" s="4" t="s">
        <v>1</v>
      </c>
      <c r="AN1981" s="4" t="s">
        <v>1</v>
      </c>
      <c r="AO1981" s="4" t="s">
        <v>1</v>
      </c>
      <c r="AP1981" s="4" t="s">
        <v>1</v>
      </c>
      <c r="AQ1981" s="4">
        <v>0</v>
      </c>
    </row>
    <row r="1982" spans="1:43" x14ac:dyDescent="0.25">
      <c r="A1982" s="2" t="s">
        <v>1426</v>
      </c>
      <c r="B1982" s="47">
        <v>44406</v>
      </c>
      <c r="C1982" s="2" t="s">
        <v>27</v>
      </c>
      <c r="D1982" s="2" t="s">
        <v>26</v>
      </c>
      <c r="E1982" s="2" t="s">
        <v>251</v>
      </c>
      <c r="F1982" s="2" t="s">
        <v>3600</v>
      </c>
      <c r="G1982" s="2" t="s">
        <v>3</v>
      </c>
      <c r="H1982" s="2" t="s">
        <v>4891</v>
      </c>
      <c r="I1982" s="1" t="s">
        <v>1</v>
      </c>
      <c r="J1982" s="1" t="s">
        <v>1</v>
      </c>
      <c r="K1982" s="1" t="s">
        <v>1</v>
      </c>
      <c r="L1982" s="1" t="s">
        <v>1</v>
      </c>
      <c r="M1982" s="1">
        <v>0</v>
      </c>
      <c r="N1982" s="2" t="s">
        <v>1</v>
      </c>
      <c r="O1982" s="2" t="s">
        <v>1787</v>
      </c>
      <c r="P1982" s="2" t="s">
        <v>1788</v>
      </c>
      <c r="Q1982" s="1">
        <v>58960040.700000003</v>
      </c>
      <c r="R1982" s="1">
        <v>0</v>
      </c>
      <c r="S1982" s="1">
        <v>16304062.5</v>
      </c>
      <c r="T1982" s="1">
        <v>36772395</v>
      </c>
      <c r="U1982" s="2" t="s">
        <v>9</v>
      </c>
      <c r="V1982" s="1">
        <v>5883583.2000000002</v>
      </c>
      <c r="W1982" s="1">
        <v>0</v>
      </c>
      <c r="X1982" s="2" t="s">
        <v>0</v>
      </c>
      <c r="Y1982" s="1">
        <v>0</v>
      </c>
      <c r="Z1982" s="3">
        <v>0</v>
      </c>
      <c r="AA1982" s="3" t="s">
        <v>0</v>
      </c>
      <c r="AB1982" s="3">
        <v>0</v>
      </c>
      <c r="AC1982" s="3">
        <v>0</v>
      </c>
      <c r="AD1982" s="3" t="s">
        <v>0</v>
      </c>
      <c r="AE1982" s="3">
        <v>0</v>
      </c>
      <c r="AF1982" s="4">
        <v>0</v>
      </c>
      <c r="AG1982" s="4" t="s">
        <v>0</v>
      </c>
      <c r="AH1982" s="4">
        <v>0</v>
      </c>
      <c r="AI1982" s="4">
        <v>0</v>
      </c>
      <c r="AJ1982" s="4" t="s">
        <v>0</v>
      </c>
      <c r="AK1982" s="4">
        <v>0</v>
      </c>
      <c r="AL1982" s="4">
        <v>0</v>
      </c>
      <c r="AM1982" s="4" t="s">
        <v>1</v>
      </c>
      <c r="AN1982" s="4" t="s">
        <v>1</v>
      </c>
      <c r="AO1982" s="4" t="s">
        <v>1</v>
      </c>
      <c r="AP1982" s="4" t="s">
        <v>1</v>
      </c>
      <c r="AQ1982" s="4">
        <v>0</v>
      </c>
    </row>
    <row r="1983" spans="1:43" x14ac:dyDescent="0.25">
      <c r="A1983" s="2" t="s">
        <v>1427</v>
      </c>
      <c r="B1983" s="47">
        <v>44406</v>
      </c>
      <c r="C1983" s="2" t="s">
        <v>27</v>
      </c>
      <c r="D1983" s="2" t="s">
        <v>26</v>
      </c>
      <c r="E1983" s="2" t="s">
        <v>251</v>
      </c>
      <c r="F1983" s="2" t="s">
        <v>3600</v>
      </c>
      <c r="G1983" s="2" t="s">
        <v>13</v>
      </c>
      <c r="H1983" s="2" t="s">
        <v>1</v>
      </c>
      <c r="I1983" s="1" t="s">
        <v>4892</v>
      </c>
      <c r="J1983" s="1" t="s">
        <v>1</v>
      </c>
      <c r="K1983" s="1" t="s">
        <v>4893</v>
      </c>
      <c r="L1983" s="1" t="s">
        <v>4834</v>
      </c>
      <c r="M1983" s="1">
        <v>20866125</v>
      </c>
      <c r="N1983" s="2" t="s">
        <v>12</v>
      </c>
      <c r="O1983" s="2" t="s">
        <v>4894</v>
      </c>
      <c r="P1983" s="2" t="s">
        <v>4895</v>
      </c>
      <c r="Q1983" s="1">
        <v>-20866125</v>
      </c>
      <c r="R1983" s="1">
        <v>0</v>
      </c>
      <c r="S1983" s="1">
        <v>-20866125</v>
      </c>
      <c r="T1983" s="1">
        <v>0</v>
      </c>
      <c r="U1983" s="2" t="s">
        <v>0</v>
      </c>
      <c r="V1983" s="1">
        <v>0</v>
      </c>
      <c r="W1983" s="1">
        <v>0</v>
      </c>
      <c r="X1983" s="2" t="s">
        <v>0</v>
      </c>
      <c r="Y1983" s="1">
        <v>0</v>
      </c>
      <c r="Z1983" s="3">
        <v>0</v>
      </c>
      <c r="AA1983" s="3" t="s">
        <v>0</v>
      </c>
      <c r="AB1983" s="3">
        <v>0</v>
      </c>
      <c r="AC1983" s="3">
        <v>0</v>
      </c>
      <c r="AD1983" s="3" t="s">
        <v>0</v>
      </c>
      <c r="AE1983" s="3">
        <v>0</v>
      </c>
      <c r="AF1983" s="4">
        <v>0</v>
      </c>
      <c r="AG1983" s="4" t="s">
        <v>0</v>
      </c>
      <c r="AH1983" s="4">
        <v>0</v>
      </c>
      <c r="AI1983" s="4">
        <v>0</v>
      </c>
      <c r="AJ1983" s="4" t="s">
        <v>0</v>
      </c>
      <c r="AK1983" s="4">
        <v>0</v>
      </c>
      <c r="AL1983" s="4">
        <v>0</v>
      </c>
      <c r="AM1983" s="4" t="s">
        <v>1</v>
      </c>
      <c r="AN1983" s="4" t="s">
        <v>1</v>
      </c>
      <c r="AO1983" s="4" t="s">
        <v>1</v>
      </c>
      <c r="AP1983" s="4" t="s">
        <v>1</v>
      </c>
      <c r="AQ1983" s="4">
        <v>0</v>
      </c>
    </row>
    <row r="1984" spans="1:43" x14ac:dyDescent="0.25">
      <c r="A1984" s="2" t="s">
        <v>1428</v>
      </c>
      <c r="B1984" s="47">
        <v>44406</v>
      </c>
      <c r="C1984" s="2" t="s">
        <v>27</v>
      </c>
      <c r="D1984" s="2" t="s">
        <v>26</v>
      </c>
      <c r="E1984" s="2" t="s">
        <v>251</v>
      </c>
      <c r="F1984" s="2" t="s">
        <v>3607</v>
      </c>
      <c r="G1984" s="2" t="s">
        <v>3</v>
      </c>
      <c r="H1984" s="2" t="s">
        <v>4896</v>
      </c>
      <c r="I1984" s="1" t="s">
        <v>1</v>
      </c>
      <c r="J1984" s="1" t="s">
        <v>1</v>
      </c>
      <c r="K1984" s="1" t="s">
        <v>1</v>
      </c>
      <c r="L1984" s="1" t="s">
        <v>1</v>
      </c>
      <c r="M1984" s="1">
        <v>0</v>
      </c>
      <c r="N1984" s="2" t="s">
        <v>1</v>
      </c>
      <c r="O1984" s="2" t="s">
        <v>2</v>
      </c>
      <c r="P1984" s="2" t="s">
        <v>1</v>
      </c>
      <c r="Q1984" s="1">
        <v>2157326755.3200002</v>
      </c>
      <c r="R1984" s="1">
        <v>0</v>
      </c>
      <c r="S1984" s="1">
        <v>1408772463.77</v>
      </c>
      <c r="T1984" s="1">
        <v>0</v>
      </c>
      <c r="U1984" s="2" t="s">
        <v>0</v>
      </c>
      <c r="V1984" s="1">
        <v>0</v>
      </c>
      <c r="W1984" s="1">
        <v>645305423.75</v>
      </c>
      <c r="X1984" s="2" t="s">
        <v>9</v>
      </c>
      <c r="Y1984" s="1">
        <v>103248867.80000001</v>
      </c>
      <c r="Z1984" s="3">
        <v>0</v>
      </c>
      <c r="AA1984" s="3" t="s">
        <v>0</v>
      </c>
      <c r="AB1984" s="3">
        <v>0</v>
      </c>
      <c r="AC1984" s="3">
        <v>0</v>
      </c>
      <c r="AD1984" s="3" t="s">
        <v>0</v>
      </c>
      <c r="AE1984" s="3">
        <v>0</v>
      </c>
      <c r="AF1984" s="4">
        <v>0</v>
      </c>
      <c r="AG1984" s="4" t="s">
        <v>0</v>
      </c>
      <c r="AH1984" s="4">
        <v>0</v>
      </c>
      <c r="AI1984" s="4">
        <v>0</v>
      </c>
      <c r="AJ1984" s="4" t="s">
        <v>0</v>
      </c>
      <c r="AK1984" s="4">
        <v>0</v>
      </c>
      <c r="AL1984" s="4">
        <v>0</v>
      </c>
      <c r="AM1984" s="4" t="s">
        <v>1</v>
      </c>
      <c r="AN1984" s="4" t="s">
        <v>1</v>
      </c>
      <c r="AO1984" s="4" t="s">
        <v>1</v>
      </c>
      <c r="AP1984" s="4" t="s">
        <v>1</v>
      </c>
      <c r="AQ1984" s="4">
        <v>0</v>
      </c>
    </row>
    <row r="1985" spans="1:43" x14ac:dyDescent="0.25">
      <c r="A1985" s="2" t="s">
        <v>1429</v>
      </c>
      <c r="B1985" s="47">
        <v>44406</v>
      </c>
      <c r="C1985" s="2" t="s">
        <v>27</v>
      </c>
      <c r="D1985" s="2" t="s">
        <v>26</v>
      </c>
      <c r="E1985" s="2" t="s">
        <v>251</v>
      </c>
      <c r="F1985" s="2" t="s">
        <v>3607</v>
      </c>
      <c r="G1985" s="2" t="s">
        <v>3</v>
      </c>
      <c r="H1985" s="2" t="s">
        <v>4897</v>
      </c>
      <c r="I1985" s="1" t="s">
        <v>1</v>
      </c>
      <c r="J1985" s="1" t="s">
        <v>1</v>
      </c>
      <c r="K1985" s="1" t="s">
        <v>1</v>
      </c>
      <c r="L1985" s="1" t="s">
        <v>1</v>
      </c>
      <c r="M1985" s="1">
        <v>0</v>
      </c>
      <c r="N1985" s="2" t="s">
        <v>1</v>
      </c>
      <c r="O1985" s="2" t="s">
        <v>2</v>
      </c>
      <c r="P1985" s="2" t="s">
        <v>1</v>
      </c>
      <c r="Q1985" s="1">
        <v>163867530.75</v>
      </c>
      <c r="R1985" s="1">
        <v>0</v>
      </c>
      <c r="S1985" s="1">
        <v>105466845</v>
      </c>
      <c r="T1985" s="1">
        <v>0</v>
      </c>
      <c r="U1985" s="2" t="s">
        <v>0</v>
      </c>
      <c r="V1985" s="1">
        <v>0</v>
      </c>
      <c r="W1985" s="1">
        <v>50345418.75</v>
      </c>
      <c r="X1985" s="2" t="s">
        <v>9</v>
      </c>
      <c r="Y1985" s="1">
        <v>8055267</v>
      </c>
      <c r="Z1985" s="3">
        <v>0</v>
      </c>
      <c r="AA1985" s="3" t="s">
        <v>0</v>
      </c>
      <c r="AB1985" s="3">
        <v>0</v>
      </c>
      <c r="AC1985" s="3">
        <v>0</v>
      </c>
      <c r="AD1985" s="3" t="s">
        <v>0</v>
      </c>
      <c r="AE1985" s="3">
        <v>0</v>
      </c>
      <c r="AF1985" s="4">
        <v>0</v>
      </c>
      <c r="AG1985" s="4" t="s">
        <v>0</v>
      </c>
      <c r="AH1985" s="4">
        <v>0</v>
      </c>
      <c r="AI1985" s="4">
        <v>0</v>
      </c>
      <c r="AJ1985" s="4" t="s">
        <v>0</v>
      </c>
      <c r="AK1985" s="4">
        <v>0</v>
      </c>
      <c r="AL1985" s="4">
        <v>0</v>
      </c>
      <c r="AM1985" s="4" t="s">
        <v>1</v>
      </c>
      <c r="AN1985" s="4" t="s">
        <v>1</v>
      </c>
      <c r="AO1985" s="4" t="s">
        <v>1</v>
      </c>
      <c r="AP1985" s="4" t="s">
        <v>1</v>
      </c>
      <c r="AQ1985" s="4">
        <v>0</v>
      </c>
    </row>
    <row r="1986" spans="1:43" x14ac:dyDescent="0.25">
      <c r="A1986" s="2" t="s">
        <v>1430</v>
      </c>
      <c r="B1986" s="47">
        <v>44406</v>
      </c>
      <c r="C1986" s="2" t="s">
        <v>27</v>
      </c>
      <c r="D1986" s="2" t="s">
        <v>26</v>
      </c>
      <c r="E1986" s="2" t="s">
        <v>251</v>
      </c>
      <c r="F1986" s="2" t="s">
        <v>3607</v>
      </c>
      <c r="G1986" s="2" t="s">
        <v>3</v>
      </c>
      <c r="H1986" s="2" t="s">
        <v>4898</v>
      </c>
      <c r="I1986" s="1" t="s">
        <v>1</v>
      </c>
      <c r="J1986" s="1" t="s">
        <v>1</v>
      </c>
      <c r="K1986" s="1" t="s">
        <v>1</v>
      </c>
      <c r="L1986" s="1" t="s">
        <v>1</v>
      </c>
      <c r="M1986" s="1">
        <v>0</v>
      </c>
      <c r="N1986" s="2" t="s">
        <v>1</v>
      </c>
      <c r="O1986" s="2" t="s">
        <v>2</v>
      </c>
      <c r="P1986" s="2" t="s">
        <v>1</v>
      </c>
      <c r="Q1986" s="1">
        <v>447594572.75</v>
      </c>
      <c r="R1986" s="1">
        <v>0</v>
      </c>
      <c r="S1986" s="1">
        <v>328939013.75</v>
      </c>
      <c r="T1986" s="1">
        <v>0</v>
      </c>
      <c r="U1986" s="2" t="s">
        <v>0</v>
      </c>
      <c r="V1986" s="1">
        <v>0</v>
      </c>
      <c r="W1986" s="1">
        <v>102289275</v>
      </c>
      <c r="X1986" s="2" t="s">
        <v>0</v>
      </c>
      <c r="Y1986" s="1">
        <v>16366284</v>
      </c>
      <c r="Z1986" s="3">
        <v>0</v>
      </c>
      <c r="AA1986" s="3" t="s">
        <v>0</v>
      </c>
      <c r="AB1986" s="3">
        <v>0</v>
      </c>
      <c r="AC1986" s="3">
        <v>0</v>
      </c>
      <c r="AD1986" s="3" t="s">
        <v>0</v>
      </c>
      <c r="AE1986" s="3">
        <v>0</v>
      </c>
      <c r="AF1986" s="4">
        <v>0</v>
      </c>
      <c r="AG1986" s="4" t="s">
        <v>0</v>
      </c>
      <c r="AH1986" s="4">
        <v>0</v>
      </c>
      <c r="AI1986" s="4">
        <v>0</v>
      </c>
      <c r="AJ1986" s="4" t="s">
        <v>0</v>
      </c>
      <c r="AK1986" s="4">
        <v>0</v>
      </c>
      <c r="AL1986" s="4">
        <v>0</v>
      </c>
      <c r="AM1986" s="4" t="s">
        <v>1</v>
      </c>
      <c r="AN1986" s="4" t="s">
        <v>1</v>
      </c>
      <c r="AO1986" s="4" t="s">
        <v>1</v>
      </c>
      <c r="AP1986" s="4" t="s">
        <v>1</v>
      </c>
      <c r="AQ1986" s="4">
        <v>0</v>
      </c>
    </row>
    <row r="1987" spans="1:43" x14ac:dyDescent="0.25">
      <c r="A1987" s="2" t="s">
        <v>1431</v>
      </c>
      <c r="B1987" s="47">
        <v>44406</v>
      </c>
      <c r="C1987" s="2" t="s">
        <v>6</v>
      </c>
      <c r="D1987" s="2" t="s">
        <v>26</v>
      </c>
      <c r="E1987" s="2" t="s">
        <v>198</v>
      </c>
      <c r="F1987" s="2" t="s">
        <v>4899</v>
      </c>
      <c r="G1987" s="2" t="s">
        <v>3</v>
      </c>
      <c r="H1987" s="2" t="s">
        <v>4900</v>
      </c>
      <c r="I1987" s="1" t="s">
        <v>1</v>
      </c>
      <c r="J1987" s="1" t="s">
        <v>1</v>
      </c>
      <c r="K1987" s="1" t="s">
        <v>1</v>
      </c>
      <c r="L1987" s="1" t="s">
        <v>1</v>
      </c>
      <c r="M1987" s="1">
        <v>0</v>
      </c>
      <c r="N1987" s="2" t="s">
        <v>1</v>
      </c>
      <c r="O1987" s="2" t="s">
        <v>2</v>
      </c>
      <c r="P1987" s="2" t="s">
        <v>1</v>
      </c>
      <c r="Q1987" s="1">
        <v>4022686887.9250007</v>
      </c>
      <c r="R1987" s="1">
        <v>0</v>
      </c>
      <c r="S1987" s="1">
        <v>3053360776.6750002</v>
      </c>
      <c r="T1987" s="1">
        <v>0</v>
      </c>
      <c r="U1987" s="2" t="s">
        <v>0</v>
      </c>
      <c r="V1987" s="1">
        <v>0</v>
      </c>
      <c r="W1987" s="1">
        <v>826888781.27999997</v>
      </c>
      <c r="X1987" s="2" t="s">
        <v>9</v>
      </c>
      <c r="Y1987" s="1">
        <v>132302205.00479999</v>
      </c>
      <c r="Z1987" s="3">
        <v>0</v>
      </c>
      <c r="AA1987" s="3" t="s">
        <v>0</v>
      </c>
      <c r="AB1987" s="3">
        <v>0</v>
      </c>
      <c r="AC1987" s="3">
        <v>9384375</v>
      </c>
      <c r="AD1987" s="3" t="s">
        <v>270</v>
      </c>
      <c r="AE1987" s="3">
        <v>750750</v>
      </c>
      <c r="AF1987" s="4">
        <v>0</v>
      </c>
      <c r="AG1987" s="4" t="s">
        <v>0</v>
      </c>
      <c r="AH1987" s="4">
        <v>0</v>
      </c>
      <c r="AI1987" s="4">
        <v>0</v>
      </c>
      <c r="AJ1987" s="4" t="s">
        <v>0</v>
      </c>
      <c r="AK1987" s="4">
        <v>0</v>
      </c>
      <c r="AL1987" s="4">
        <v>0</v>
      </c>
      <c r="AM1987" s="4" t="s">
        <v>1</v>
      </c>
      <c r="AN1987" s="4" t="s">
        <v>1</v>
      </c>
      <c r="AO1987" s="4" t="s">
        <v>1</v>
      </c>
      <c r="AP1987" s="4" t="s">
        <v>1</v>
      </c>
      <c r="AQ1987" s="4">
        <v>3.4799098968505859E-2</v>
      </c>
    </row>
    <row r="1988" spans="1:43" x14ac:dyDescent="0.25">
      <c r="A1988" s="2" t="s">
        <v>1432</v>
      </c>
      <c r="B1988" s="47">
        <v>44406</v>
      </c>
      <c r="C1988" s="2" t="s">
        <v>27</v>
      </c>
      <c r="D1988" s="2" t="s">
        <v>24</v>
      </c>
      <c r="E1988" s="2" t="s">
        <v>356</v>
      </c>
      <c r="F1988" s="2" t="s">
        <v>1149</v>
      </c>
      <c r="G1988" s="2" t="s">
        <v>3</v>
      </c>
      <c r="H1988" s="2" t="s">
        <v>4901</v>
      </c>
      <c r="I1988" s="1" t="s">
        <v>1</v>
      </c>
      <c r="J1988" s="1" t="s">
        <v>1</v>
      </c>
      <c r="K1988" s="1" t="s">
        <v>1</v>
      </c>
      <c r="L1988" s="1" t="s">
        <v>1</v>
      </c>
      <c r="M1988" s="1">
        <v>0</v>
      </c>
      <c r="N1988" s="2" t="s">
        <v>1</v>
      </c>
      <c r="O1988" s="2" t="s">
        <v>1787</v>
      </c>
      <c r="P1988" s="2" t="s">
        <v>1788</v>
      </c>
      <c r="Q1988" s="1">
        <v>10642500</v>
      </c>
      <c r="R1988" s="1">
        <v>0</v>
      </c>
      <c r="S1988" s="1">
        <v>10642500</v>
      </c>
      <c r="T1988" s="1">
        <v>0</v>
      </c>
      <c r="U1988" s="2" t="s">
        <v>0</v>
      </c>
      <c r="V1988" s="1">
        <v>0</v>
      </c>
      <c r="W1988" s="1">
        <v>0</v>
      </c>
      <c r="X1988" s="2" t="s">
        <v>0</v>
      </c>
      <c r="Y1988" s="1">
        <v>0</v>
      </c>
      <c r="Z1988" s="3">
        <v>0</v>
      </c>
      <c r="AA1988" s="3" t="s">
        <v>0</v>
      </c>
      <c r="AB1988" s="3">
        <v>0</v>
      </c>
      <c r="AC1988" s="3">
        <v>0</v>
      </c>
      <c r="AD1988" s="3" t="s">
        <v>0</v>
      </c>
      <c r="AE1988" s="3">
        <v>0</v>
      </c>
      <c r="AF1988" s="4">
        <v>0</v>
      </c>
      <c r="AG1988" s="4" t="s">
        <v>0</v>
      </c>
      <c r="AH1988" s="4">
        <v>0</v>
      </c>
      <c r="AI1988" s="4">
        <v>0</v>
      </c>
      <c r="AJ1988" s="4" t="s">
        <v>0</v>
      </c>
      <c r="AK1988" s="4">
        <v>0</v>
      </c>
      <c r="AL1988" s="4">
        <v>0</v>
      </c>
      <c r="AM1988" s="4" t="s">
        <v>1</v>
      </c>
      <c r="AN1988" s="4" t="s">
        <v>1</v>
      </c>
      <c r="AO1988" s="4" t="s">
        <v>1</v>
      </c>
      <c r="AP1988" s="4" t="s">
        <v>1</v>
      </c>
      <c r="AQ1988" s="4">
        <v>0</v>
      </c>
    </row>
    <row r="1989" spans="1:43" x14ac:dyDescent="0.25">
      <c r="A1989" s="2" t="s">
        <v>1433</v>
      </c>
      <c r="B1989" s="47">
        <v>44406</v>
      </c>
      <c r="C1989" s="2" t="s">
        <v>27</v>
      </c>
      <c r="D1989" s="2" t="s">
        <v>24</v>
      </c>
      <c r="E1989" s="2" t="s">
        <v>356</v>
      </c>
      <c r="F1989" s="2" t="s">
        <v>1149</v>
      </c>
      <c r="G1989" s="2" t="s">
        <v>3</v>
      </c>
      <c r="H1989" s="2" t="s">
        <v>4902</v>
      </c>
      <c r="I1989" s="1" t="s">
        <v>1</v>
      </c>
      <c r="J1989" s="1" t="s">
        <v>1</v>
      </c>
      <c r="K1989" s="1" t="s">
        <v>1</v>
      </c>
      <c r="L1989" s="1" t="s">
        <v>1</v>
      </c>
      <c r="M1989" s="1">
        <v>0</v>
      </c>
      <c r="N1989" s="2" t="s">
        <v>1</v>
      </c>
      <c r="O1989" s="2" t="s">
        <v>3497</v>
      </c>
      <c r="P1989" s="2" t="s">
        <v>3498</v>
      </c>
      <c r="Q1989" s="1">
        <v>26550975</v>
      </c>
      <c r="R1989" s="1">
        <v>0</v>
      </c>
      <c r="S1989" s="1">
        <v>15497625</v>
      </c>
      <c r="T1989" s="1">
        <v>9528750</v>
      </c>
      <c r="U1989" s="2" t="s">
        <v>9</v>
      </c>
      <c r="V1989" s="1">
        <v>1524600</v>
      </c>
      <c r="W1989" s="1">
        <v>0</v>
      </c>
      <c r="X1989" s="2" t="s">
        <v>0</v>
      </c>
      <c r="Y1989" s="1">
        <v>0</v>
      </c>
      <c r="Z1989" s="3">
        <v>0</v>
      </c>
      <c r="AA1989" s="3" t="s">
        <v>0</v>
      </c>
      <c r="AB1989" s="3">
        <v>0</v>
      </c>
      <c r="AC1989" s="3">
        <v>0</v>
      </c>
      <c r="AD1989" s="3" t="s">
        <v>0</v>
      </c>
      <c r="AE1989" s="3">
        <v>0</v>
      </c>
      <c r="AF1989" s="4">
        <v>0</v>
      </c>
      <c r="AG1989" s="4" t="s">
        <v>0</v>
      </c>
      <c r="AH1989" s="4">
        <v>0</v>
      </c>
      <c r="AI1989" s="4">
        <v>0</v>
      </c>
      <c r="AJ1989" s="4" t="s">
        <v>0</v>
      </c>
      <c r="AK1989" s="4">
        <v>0</v>
      </c>
      <c r="AL1989" s="4">
        <v>0</v>
      </c>
      <c r="AM1989" s="4" t="s">
        <v>1</v>
      </c>
      <c r="AN1989" s="4" t="s">
        <v>1</v>
      </c>
      <c r="AO1989" s="4" t="s">
        <v>1</v>
      </c>
      <c r="AP1989" s="4" t="s">
        <v>1</v>
      </c>
      <c r="AQ1989" s="4">
        <v>0</v>
      </c>
    </row>
    <row r="1990" spans="1:43" x14ac:dyDescent="0.25">
      <c r="A1990" s="2" t="s">
        <v>1434</v>
      </c>
      <c r="B1990" s="47">
        <v>44406</v>
      </c>
      <c r="C1990" s="2" t="s">
        <v>27</v>
      </c>
      <c r="D1990" s="2" t="s">
        <v>24</v>
      </c>
      <c r="E1990" s="2" t="s">
        <v>356</v>
      </c>
      <c r="F1990" s="2" t="s">
        <v>1148</v>
      </c>
      <c r="G1990" s="2" t="s">
        <v>3</v>
      </c>
      <c r="H1990" s="2" t="s">
        <v>4903</v>
      </c>
      <c r="I1990" s="1" t="s">
        <v>1</v>
      </c>
      <c r="J1990" s="1" t="s">
        <v>1</v>
      </c>
      <c r="K1990" s="1" t="s">
        <v>1</v>
      </c>
      <c r="L1990" s="1" t="s">
        <v>1</v>
      </c>
      <c r="M1990" s="1">
        <v>0</v>
      </c>
      <c r="N1990" s="2" t="s">
        <v>1</v>
      </c>
      <c r="O1990" s="2" t="s">
        <v>2</v>
      </c>
      <c r="P1990" s="2" t="s">
        <v>1</v>
      </c>
      <c r="Q1990" s="1">
        <v>961792599.50000012</v>
      </c>
      <c r="R1990" s="1">
        <v>0</v>
      </c>
      <c r="S1990" s="1">
        <v>643504663.32500005</v>
      </c>
      <c r="T1990" s="1">
        <v>0</v>
      </c>
      <c r="U1990" s="2" t="s">
        <v>0</v>
      </c>
      <c r="V1990" s="1">
        <v>0</v>
      </c>
      <c r="W1990" s="1">
        <v>274386151.875</v>
      </c>
      <c r="X1990" s="2" t="s">
        <v>9</v>
      </c>
      <c r="Y1990" s="1">
        <v>43901784.300000004</v>
      </c>
      <c r="Z1990" s="3">
        <v>0</v>
      </c>
      <c r="AA1990" s="3" t="s">
        <v>0</v>
      </c>
      <c r="AB1990" s="3">
        <v>0</v>
      </c>
      <c r="AC1990" s="3">
        <v>0</v>
      </c>
      <c r="AD1990" s="3" t="s">
        <v>0</v>
      </c>
      <c r="AE1990" s="3">
        <v>0</v>
      </c>
      <c r="AF1990" s="4">
        <v>0</v>
      </c>
      <c r="AG1990" s="4" t="s">
        <v>0</v>
      </c>
      <c r="AH1990" s="4">
        <v>0</v>
      </c>
      <c r="AI1990" s="4">
        <v>0</v>
      </c>
      <c r="AJ1990" s="4" t="s">
        <v>0</v>
      </c>
      <c r="AK1990" s="4">
        <v>0</v>
      </c>
      <c r="AL1990" s="4">
        <v>0</v>
      </c>
      <c r="AM1990" s="4" t="s">
        <v>1</v>
      </c>
      <c r="AN1990" s="4" t="s">
        <v>1</v>
      </c>
      <c r="AO1990" s="4" t="s">
        <v>1</v>
      </c>
      <c r="AP1990" s="4" t="s">
        <v>1</v>
      </c>
      <c r="AQ1990" s="4">
        <v>0</v>
      </c>
    </row>
    <row r="1991" spans="1:43" x14ac:dyDescent="0.25">
      <c r="A1991" s="2" t="s">
        <v>1436</v>
      </c>
      <c r="B1991" s="47">
        <v>44406</v>
      </c>
      <c r="C1991" s="2" t="s">
        <v>27</v>
      </c>
      <c r="D1991" s="2" t="s">
        <v>24</v>
      </c>
      <c r="E1991" s="2" t="s">
        <v>356</v>
      </c>
      <c r="F1991" s="2" t="s">
        <v>1148</v>
      </c>
      <c r="G1991" s="2" t="s">
        <v>3</v>
      </c>
      <c r="H1991" s="2" t="s">
        <v>4904</v>
      </c>
      <c r="I1991" s="1" t="s">
        <v>1</v>
      </c>
      <c r="J1991" s="1" t="s">
        <v>1</v>
      </c>
      <c r="K1991" s="1" t="s">
        <v>1</v>
      </c>
      <c r="L1991" s="1" t="s">
        <v>1</v>
      </c>
      <c r="M1991" s="1">
        <v>0</v>
      </c>
      <c r="N1991" s="2" t="s">
        <v>1</v>
      </c>
      <c r="O1991" s="2" t="s">
        <v>2</v>
      </c>
      <c r="P1991" s="2" t="s">
        <v>1</v>
      </c>
      <c r="Q1991" s="1">
        <v>402499880.625</v>
      </c>
      <c r="R1991" s="1">
        <v>0</v>
      </c>
      <c r="S1991" s="1">
        <v>169316662.5</v>
      </c>
      <c r="T1991" s="1">
        <v>0</v>
      </c>
      <c r="U1991" s="2" t="s">
        <v>0</v>
      </c>
      <c r="V1991" s="1">
        <v>0</v>
      </c>
      <c r="W1991" s="1">
        <v>201020015.625</v>
      </c>
      <c r="X1991" s="2" t="s">
        <v>0</v>
      </c>
      <c r="Y1991" s="1">
        <v>32163202.5</v>
      </c>
      <c r="Z1991" s="3">
        <v>0</v>
      </c>
      <c r="AA1991" s="3" t="s">
        <v>0</v>
      </c>
      <c r="AB1991" s="3">
        <v>0</v>
      </c>
      <c r="AC1991" s="3">
        <v>0</v>
      </c>
      <c r="AD1991" s="3" t="s">
        <v>0</v>
      </c>
      <c r="AE1991" s="3">
        <v>0</v>
      </c>
      <c r="AF1991" s="4">
        <v>0</v>
      </c>
      <c r="AG1991" s="4" t="s">
        <v>0</v>
      </c>
      <c r="AH1991" s="4">
        <v>0</v>
      </c>
      <c r="AI1991" s="4">
        <v>0</v>
      </c>
      <c r="AJ1991" s="4" t="s">
        <v>0</v>
      </c>
      <c r="AK1991" s="4">
        <v>0</v>
      </c>
      <c r="AL1991" s="4">
        <v>0</v>
      </c>
      <c r="AM1991" s="4" t="s">
        <v>1</v>
      </c>
      <c r="AN1991" s="4" t="s">
        <v>1</v>
      </c>
      <c r="AO1991" s="4" t="s">
        <v>1</v>
      </c>
      <c r="AP1991" s="4" t="s">
        <v>1</v>
      </c>
      <c r="AQ1991" s="4">
        <v>0</v>
      </c>
    </row>
    <row r="1992" spans="1:43" x14ac:dyDescent="0.25">
      <c r="A1992" s="2" t="s">
        <v>1438</v>
      </c>
      <c r="B1992" s="47">
        <v>44406</v>
      </c>
      <c r="C1992" s="2" t="s">
        <v>27</v>
      </c>
      <c r="D1992" s="2" t="s">
        <v>24</v>
      </c>
      <c r="E1992" s="2" t="s">
        <v>356</v>
      </c>
      <c r="F1992" s="2" t="s">
        <v>1148</v>
      </c>
      <c r="G1992" s="2" t="s">
        <v>3</v>
      </c>
      <c r="H1992" s="2" t="s">
        <v>4905</v>
      </c>
      <c r="I1992" s="1" t="s">
        <v>1</v>
      </c>
      <c r="J1992" s="1" t="s">
        <v>1</v>
      </c>
      <c r="K1992" s="1" t="s">
        <v>1</v>
      </c>
      <c r="L1992" s="1" t="s">
        <v>1</v>
      </c>
      <c r="M1992" s="1">
        <v>0</v>
      </c>
      <c r="N1992" s="2" t="s">
        <v>1</v>
      </c>
      <c r="O1992" s="2" t="s">
        <v>2</v>
      </c>
      <c r="P1992" s="2" t="s">
        <v>1</v>
      </c>
      <c r="Q1992" s="1">
        <v>223995557.91660002</v>
      </c>
      <c r="R1992" s="1">
        <v>0</v>
      </c>
      <c r="S1992" s="1">
        <v>120787892.905</v>
      </c>
      <c r="T1992" s="1">
        <v>0</v>
      </c>
      <c r="U1992" s="2" t="s">
        <v>0</v>
      </c>
      <c r="V1992" s="1">
        <v>0</v>
      </c>
      <c r="W1992" s="1">
        <v>88972125.010000005</v>
      </c>
      <c r="X1992" s="2" t="s">
        <v>9</v>
      </c>
      <c r="Y1992" s="1">
        <v>14235540.001600001</v>
      </c>
      <c r="Z1992" s="3">
        <v>0</v>
      </c>
      <c r="AA1992" s="3" t="s">
        <v>0</v>
      </c>
      <c r="AB1992" s="3">
        <v>0</v>
      </c>
      <c r="AC1992" s="3">
        <v>0</v>
      </c>
      <c r="AD1992" s="3" t="s">
        <v>0</v>
      </c>
      <c r="AE1992" s="3">
        <v>0</v>
      </c>
      <c r="AF1992" s="4">
        <v>0</v>
      </c>
      <c r="AG1992" s="4" t="s">
        <v>0</v>
      </c>
      <c r="AH1992" s="4">
        <v>0</v>
      </c>
      <c r="AI1992" s="4">
        <v>0</v>
      </c>
      <c r="AJ1992" s="4" t="s">
        <v>0</v>
      </c>
      <c r="AK1992" s="4">
        <v>0</v>
      </c>
      <c r="AL1992" s="4">
        <v>0</v>
      </c>
      <c r="AM1992" s="4" t="s">
        <v>1</v>
      </c>
      <c r="AN1992" s="4" t="s">
        <v>1</v>
      </c>
      <c r="AO1992" s="4" t="s">
        <v>1</v>
      </c>
      <c r="AP1992" s="4" t="s">
        <v>1</v>
      </c>
      <c r="AQ1992" s="4">
        <v>0</v>
      </c>
    </row>
    <row r="1993" spans="1:43" x14ac:dyDescent="0.25">
      <c r="A1993" s="2" t="s">
        <v>1439</v>
      </c>
      <c r="B1993" s="47">
        <v>44406</v>
      </c>
      <c r="C1993" s="2" t="s">
        <v>6</v>
      </c>
      <c r="D1993" s="2" t="s">
        <v>24</v>
      </c>
      <c r="E1993" s="2" t="s">
        <v>194</v>
      </c>
      <c r="F1993" s="2" t="s">
        <v>1219</v>
      </c>
      <c r="G1993" s="2" t="s">
        <v>3</v>
      </c>
      <c r="H1993" s="2" t="s">
        <v>4906</v>
      </c>
      <c r="I1993" s="1" t="s">
        <v>1</v>
      </c>
      <c r="J1993" s="1" t="s">
        <v>1</v>
      </c>
      <c r="K1993" s="1" t="s">
        <v>1</v>
      </c>
      <c r="L1993" s="1" t="s">
        <v>1</v>
      </c>
      <c r="M1993" s="1">
        <v>0</v>
      </c>
      <c r="N1993" s="2" t="s">
        <v>1</v>
      </c>
      <c r="O1993" s="2" t="s">
        <v>2542</v>
      </c>
      <c r="P1993" s="2" t="s">
        <v>2543</v>
      </c>
      <c r="Q1993" s="1">
        <v>21006562.5</v>
      </c>
      <c r="R1993" s="1">
        <v>0</v>
      </c>
      <c r="S1993" s="1">
        <v>21006562.5</v>
      </c>
      <c r="T1993" s="1">
        <v>0</v>
      </c>
      <c r="U1993" s="2" t="s">
        <v>0</v>
      </c>
      <c r="V1993" s="1">
        <v>0</v>
      </c>
      <c r="W1993" s="1">
        <v>0</v>
      </c>
      <c r="X1993" s="2" t="s">
        <v>0</v>
      </c>
      <c r="Y1993" s="1">
        <v>0</v>
      </c>
      <c r="Z1993" s="3">
        <v>0</v>
      </c>
      <c r="AA1993" s="3" t="s">
        <v>0</v>
      </c>
      <c r="AB1993" s="3">
        <v>0</v>
      </c>
      <c r="AC1993" s="3">
        <v>0</v>
      </c>
      <c r="AD1993" s="3" t="s">
        <v>0</v>
      </c>
      <c r="AE1993" s="3">
        <v>0</v>
      </c>
      <c r="AF1993" s="4">
        <v>0</v>
      </c>
      <c r="AG1993" s="4" t="s">
        <v>0</v>
      </c>
      <c r="AH1993" s="4">
        <v>0</v>
      </c>
      <c r="AI1993" s="4">
        <v>0</v>
      </c>
      <c r="AJ1993" s="4" t="s">
        <v>0</v>
      </c>
      <c r="AK1993" s="4">
        <v>0</v>
      </c>
      <c r="AL1993" s="4">
        <v>0</v>
      </c>
      <c r="AM1993" s="4" t="s">
        <v>1</v>
      </c>
      <c r="AN1993" s="4" t="s">
        <v>1</v>
      </c>
      <c r="AO1993" s="4" t="s">
        <v>1</v>
      </c>
      <c r="AP1993" s="4" t="s">
        <v>1</v>
      </c>
      <c r="AQ1993" s="4">
        <v>0</v>
      </c>
    </row>
    <row r="1994" spans="1:43" x14ac:dyDescent="0.25">
      <c r="A1994" s="2" t="s">
        <v>1440</v>
      </c>
      <c r="B1994" s="47">
        <v>44406</v>
      </c>
      <c r="C1994" s="2" t="s">
        <v>6</v>
      </c>
      <c r="D1994" s="2" t="s">
        <v>24</v>
      </c>
      <c r="E1994" s="2" t="s">
        <v>194</v>
      </c>
      <c r="F1994" s="2" t="s">
        <v>1219</v>
      </c>
      <c r="G1994" s="2" t="s">
        <v>3</v>
      </c>
      <c r="H1994" s="2" t="s">
        <v>4907</v>
      </c>
      <c r="I1994" s="1" t="s">
        <v>1</v>
      </c>
      <c r="J1994" s="1" t="s">
        <v>1</v>
      </c>
      <c r="K1994" s="1" t="s">
        <v>1</v>
      </c>
      <c r="L1994" s="1" t="s">
        <v>1</v>
      </c>
      <c r="M1994" s="1">
        <v>0</v>
      </c>
      <c r="N1994" s="2" t="s">
        <v>1</v>
      </c>
      <c r="O1994" s="2" t="s">
        <v>2</v>
      </c>
      <c r="P1994" s="2" t="s">
        <v>1</v>
      </c>
      <c r="Q1994" s="1">
        <v>2887242805.6749997</v>
      </c>
      <c r="R1994" s="1">
        <v>0</v>
      </c>
      <c r="S1994" s="1">
        <v>2296595383.9000001</v>
      </c>
      <c r="T1994" s="1">
        <v>0</v>
      </c>
      <c r="U1994" s="2" t="s">
        <v>0</v>
      </c>
      <c r="V1994" s="1">
        <v>0</v>
      </c>
      <c r="W1994" s="1">
        <v>509178811.875</v>
      </c>
      <c r="X1994" s="2" t="s">
        <v>9</v>
      </c>
      <c r="Y1994" s="1">
        <v>81468609.899999991</v>
      </c>
      <c r="Z1994" s="3">
        <v>0</v>
      </c>
      <c r="AA1994" s="3" t="s">
        <v>0</v>
      </c>
      <c r="AB1994" s="3">
        <v>0</v>
      </c>
      <c r="AC1994" s="3">
        <v>0</v>
      </c>
      <c r="AD1994" s="3" t="s">
        <v>0</v>
      </c>
      <c r="AE1994" s="3">
        <v>0</v>
      </c>
      <c r="AF1994" s="4">
        <v>0</v>
      </c>
      <c r="AG1994" s="4" t="s">
        <v>0</v>
      </c>
      <c r="AH1994" s="4">
        <v>0</v>
      </c>
      <c r="AI1994" s="4">
        <v>0</v>
      </c>
      <c r="AJ1994" s="4" t="s">
        <v>0</v>
      </c>
      <c r="AK1994" s="4">
        <v>0</v>
      </c>
      <c r="AL1994" s="4">
        <v>0</v>
      </c>
      <c r="AM1994" s="4" t="s">
        <v>1</v>
      </c>
      <c r="AN1994" s="4" t="s">
        <v>1</v>
      </c>
      <c r="AO1994" s="4" t="s">
        <v>1</v>
      </c>
      <c r="AP1994" s="4" t="s">
        <v>1</v>
      </c>
      <c r="AQ1994" s="4">
        <v>0</v>
      </c>
    </row>
    <row r="1995" spans="1:43" x14ac:dyDescent="0.25">
      <c r="A1995" s="2" t="s">
        <v>1441</v>
      </c>
      <c r="B1995" s="47">
        <v>44406</v>
      </c>
      <c r="C1995" s="2" t="s">
        <v>6</v>
      </c>
      <c r="D1995" s="2" t="s">
        <v>24</v>
      </c>
      <c r="E1995" s="2" t="s">
        <v>194</v>
      </c>
      <c r="F1995" s="2" t="s">
        <v>1219</v>
      </c>
      <c r="G1995" s="2" t="s">
        <v>3</v>
      </c>
      <c r="H1995" s="2" t="s">
        <v>4908</v>
      </c>
      <c r="I1995" s="1" t="s">
        <v>1</v>
      </c>
      <c r="J1995" s="1" t="s">
        <v>1</v>
      </c>
      <c r="K1995" s="1" t="s">
        <v>1</v>
      </c>
      <c r="L1995" s="1" t="s">
        <v>1</v>
      </c>
      <c r="M1995" s="1">
        <v>0</v>
      </c>
      <c r="N1995" s="2" t="s">
        <v>1</v>
      </c>
      <c r="O1995" s="2" t="s">
        <v>2</v>
      </c>
      <c r="P1995" s="2" t="s">
        <v>1</v>
      </c>
      <c r="Q1995" s="1">
        <v>988202726.9749999</v>
      </c>
      <c r="R1995" s="1">
        <v>0</v>
      </c>
      <c r="S1995" s="1">
        <v>793559166.875</v>
      </c>
      <c r="T1995" s="1">
        <v>0</v>
      </c>
      <c r="U1995" s="2" t="s">
        <v>0</v>
      </c>
      <c r="V1995" s="1">
        <v>0</v>
      </c>
      <c r="W1995" s="1">
        <v>167796172.5</v>
      </c>
      <c r="X1995" s="2" t="s">
        <v>9</v>
      </c>
      <c r="Y1995" s="1">
        <v>26847387.600000001</v>
      </c>
      <c r="Z1995" s="3">
        <v>0</v>
      </c>
      <c r="AA1995" s="3" t="s">
        <v>0</v>
      </c>
      <c r="AB1995" s="3">
        <v>0</v>
      </c>
      <c r="AC1995" s="3">
        <v>0</v>
      </c>
      <c r="AD1995" s="3" t="s">
        <v>0</v>
      </c>
      <c r="AE1995" s="3">
        <v>0</v>
      </c>
      <c r="AF1995" s="4">
        <v>0</v>
      </c>
      <c r="AG1995" s="4" t="s">
        <v>0</v>
      </c>
      <c r="AH1995" s="4">
        <v>0</v>
      </c>
      <c r="AI1995" s="4">
        <v>0</v>
      </c>
      <c r="AJ1995" s="4" t="s">
        <v>0</v>
      </c>
      <c r="AK1995" s="4">
        <v>0</v>
      </c>
      <c r="AL1995" s="4">
        <v>0</v>
      </c>
      <c r="AM1995" s="4" t="s">
        <v>1</v>
      </c>
      <c r="AN1995" s="4" t="s">
        <v>1</v>
      </c>
      <c r="AO1995" s="4" t="s">
        <v>1</v>
      </c>
      <c r="AP1995" s="4" t="s">
        <v>1</v>
      </c>
      <c r="AQ1995" s="4">
        <v>0</v>
      </c>
    </row>
    <row r="1996" spans="1:43" x14ac:dyDescent="0.25">
      <c r="A1996" s="2" t="s">
        <v>1442</v>
      </c>
      <c r="B1996" s="47">
        <v>44406</v>
      </c>
      <c r="C1996" s="2" t="s">
        <v>6</v>
      </c>
      <c r="D1996" s="2" t="s">
        <v>22</v>
      </c>
      <c r="E1996" s="2" t="s">
        <v>192</v>
      </c>
      <c r="F1996" s="2" t="s">
        <v>990</v>
      </c>
      <c r="G1996" s="2" t="s">
        <v>3</v>
      </c>
      <c r="H1996" s="2" t="s">
        <v>4909</v>
      </c>
      <c r="I1996" s="1" t="s">
        <v>1</v>
      </c>
      <c r="J1996" s="1" t="s">
        <v>1</v>
      </c>
      <c r="K1996" s="1" t="s">
        <v>1</v>
      </c>
      <c r="L1996" s="1" t="s">
        <v>1</v>
      </c>
      <c r="M1996" s="1">
        <v>0</v>
      </c>
      <c r="N1996" s="2" t="s">
        <v>1</v>
      </c>
      <c r="O1996" s="2" t="s">
        <v>4910</v>
      </c>
      <c r="P1996" s="2" t="s">
        <v>4911</v>
      </c>
      <c r="Q1996" s="1">
        <v>447474210.97500002</v>
      </c>
      <c r="R1996" s="1">
        <v>0</v>
      </c>
      <c r="S1996" s="1">
        <v>329566380</v>
      </c>
      <c r="T1996" s="1">
        <v>101644681.875</v>
      </c>
      <c r="U1996" s="2" t="s">
        <v>9</v>
      </c>
      <c r="V1996" s="1">
        <v>16263149.1</v>
      </c>
      <c r="W1996" s="1">
        <v>0</v>
      </c>
      <c r="X1996" s="2" t="s">
        <v>0</v>
      </c>
      <c r="Y1996" s="1">
        <v>0</v>
      </c>
      <c r="Z1996" s="3">
        <v>0</v>
      </c>
      <c r="AA1996" s="3" t="s">
        <v>0</v>
      </c>
      <c r="AB1996" s="3">
        <v>0</v>
      </c>
      <c r="AC1996" s="3">
        <v>0</v>
      </c>
      <c r="AD1996" s="3" t="s">
        <v>0</v>
      </c>
      <c r="AE1996" s="3">
        <v>0</v>
      </c>
      <c r="AF1996" s="4">
        <v>0</v>
      </c>
      <c r="AG1996" s="4" t="s">
        <v>0</v>
      </c>
      <c r="AH1996" s="4">
        <v>0</v>
      </c>
      <c r="AI1996" s="4">
        <v>0</v>
      </c>
      <c r="AJ1996" s="4" t="s">
        <v>0</v>
      </c>
      <c r="AK1996" s="4">
        <v>0</v>
      </c>
      <c r="AL1996" s="4">
        <v>0</v>
      </c>
      <c r="AM1996" s="4" t="s">
        <v>1</v>
      </c>
      <c r="AN1996" s="4" t="s">
        <v>1</v>
      </c>
      <c r="AO1996" s="4" t="s">
        <v>1</v>
      </c>
      <c r="AP1996" s="4" t="s">
        <v>1</v>
      </c>
      <c r="AQ1996" s="4">
        <v>0</v>
      </c>
    </row>
    <row r="1997" spans="1:43" x14ac:dyDescent="0.25">
      <c r="A1997" s="2" t="s">
        <v>1443</v>
      </c>
      <c r="B1997" s="47">
        <v>44406</v>
      </c>
      <c r="C1997" s="2" t="s">
        <v>6</v>
      </c>
      <c r="D1997" s="2" t="s">
        <v>22</v>
      </c>
      <c r="E1997" s="2" t="s">
        <v>192</v>
      </c>
      <c r="F1997" s="2" t="s">
        <v>990</v>
      </c>
      <c r="G1997" s="2" t="s">
        <v>3</v>
      </c>
      <c r="H1997" s="2" t="s">
        <v>4912</v>
      </c>
      <c r="I1997" s="1" t="s">
        <v>1</v>
      </c>
      <c r="J1997" s="1" t="s">
        <v>1</v>
      </c>
      <c r="K1997" s="1" t="s">
        <v>1</v>
      </c>
      <c r="L1997" s="1" t="s">
        <v>1</v>
      </c>
      <c r="M1997" s="1">
        <v>0</v>
      </c>
      <c r="N1997" s="2" t="s">
        <v>1</v>
      </c>
      <c r="O1997" s="2" t="s">
        <v>4306</v>
      </c>
      <c r="P1997" s="2" t="s">
        <v>4307</v>
      </c>
      <c r="Q1997" s="1">
        <v>40560205.600000001</v>
      </c>
      <c r="R1997" s="1">
        <v>0</v>
      </c>
      <c r="S1997" s="1">
        <v>40560205.600000001</v>
      </c>
      <c r="T1997" s="1">
        <v>0</v>
      </c>
      <c r="U1997" s="2" t="s">
        <v>0</v>
      </c>
      <c r="V1997" s="1">
        <v>0</v>
      </c>
      <c r="W1997" s="1">
        <v>0</v>
      </c>
      <c r="X1997" s="2" t="s">
        <v>0</v>
      </c>
      <c r="Y1997" s="1">
        <v>0</v>
      </c>
      <c r="Z1997" s="3">
        <v>0</v>
      </c>
      <c r="AA1997" s="3" t="s">
        <v>0</v>
      </c>
      <c r="AB1997" s="3">
        <v>0</v>
      </c>
      <c r="AC1997" s="3">
        <v>0</v>
      </c>
      <c r="AD1997" s="3" t="s">
        <v>0</v>
      </c>
      <c r="AE1997" s="3">
        <v>0</v>
      </c>
      <c r="AF1997" s="4">
        <v>0</v>
      </c>
      <c r="AG1997" s="4" t="s">
        <v>0</v>
      </c>
      <c r="AH1997" s="4">
        <v>0</v>
      </c>
      <c r="AI1997" s="4">
        <v>0</v>
      </c>
      <c r="AJ1997" s="4" t="s">
        <v>0</v>
      </c>
      <c r="AK1997" s="4">
        <v>0</v>
      </c>
      <c r="AL1997" s="4">
        <v>0</v>
      </c>
      <c r="AM1997" s="4" t="s">
        <v>1</v>
      </c>
      <c r="AN1997" s="4" t="s">
        <v>1</v>
      </c>
      <c r="AO1997" s="4" t="s">
        <v>1</v>
      </c>
      <c r="AP1997" s="4" t="s">
        <v>1</v>
      </c>
      <c r="AQ1997" s="4">
        <v>0</v>
      </c>
    </row>
    <row r="1998" spans="1:43" x14ac:dyDescent="0.25">
      <c r="A1998" s="2" t="s">
        <v>1444</v>
      </c>
      <c r="B1998" s="47">
        <v>44406</v>
      </c>
      <c r="C1998" s="2" t="s">
        <v>6</v>
      </c>
      <c r="D1998" s="2" t="s">
        <v>22</v>
      </c>
      <c r="E1998" s="2" t="s">
        <v>192</v>
      </c>
      <c r="F1998" s="2" t="s">
        <v>990</v>
      </c>
      <c r="G1998" s="2" t="s">
        <v>3</v>
      </c>
      <c r="H1998" s="2" t="s">
        <v>4913</v>
      </c>
      <c r="I1998" s="1" t="s">
        <v>1</v>
      </c>
      <c r="J1998" s="1" t="s">
        <v>1</v>
      </c>
      <c r="K1998" s="1" t="s">
        <v>1</v>
      </c>
      <c r="L1998" s="1" t="s">
        <v>1</v>
      </c>
      <c r="M1998" s="1">
        <v>0</v>
      </c>
      <c r="N1998" s="2" t="s">
        <v>1</v>
      </c>
      <c r="O1998" s="2" t="s">
        <v>924</v>
      </c>
      <c r="P1998" s="2" t="s">
        <v>4331</v>
      </c>
      <c r="Q1998" s="1">
        <v>141565355.25</v>
      </c>
      <c r="R1998" s="1">
        <v>0</v>
      </c>
      <c r="S1998" s="1">
        <v>101944239.375</v>
      </c>
      <c r="T1998" s="1">
        <v>34156134.375</v>
      </c>
      <c r="U1998" s="2" t="s">
        <v>9</v>
      </c>
      <c r="V1998" s="1">
        <v>5464981.5</v>
      </c>
      <c r="W1998" s="1">
        <v>0</v>
      </c>
      <c r="X1998" s="2" t="s">
        <v>0</v>
      </c>
      <c r="Y1998" s="1">
        <v>0</v>
      </c>
      <c r="Z1998" s="3">
        <v>0</v>
      </c>
      <c r="AA1998" s="3" t="s">
        <v>0</v>
      </c>
      <c r="AB1998" s="3">
        <v>0</v>
      </c>
      <c r="AC1998" s="3">
        <v>0</v>
      </c>
      <c r="AD1998" s="3" t="s">
        <v>0</v>
      </c>
      <c r="AE1998" s="3">
        <v>0</v>
      </c>
      <c r="AF1998" s="4">
        <v>0</v>
      </c>
      <c r="AG1998" s="4" t="s">
        <v>0</v>
      </c>
      <c r="AH1998" s="4">
        <v>0</v>
      </c>
      <c r="AI1998" s="4">
        <v>0</v>
      </c>
      <c r="AJ1998" s="4" t="s">
        <v>0</v>
      </c>
      <c r="AK1998" s="4">
        <v>0</v>
      </c>
      <c r="AL1998" s="4">
        <v>0</v>
      </c>
      <c r="AM1998" s="4" t="s">
        <v>1</v>
      </c>
      <c r="AN1998" s="4" t="s">
        <v>1</v>
      </c>
      <c r="AO1998" s="4" t="s">
        <v>1</v>
      </c>
      <c r="AP1998" s="4" t="s">
        <v>1</v>
      </c>
      <c r="AQ1998" s="4">
        <v>0</v>
      </c>
    </row>
    <row r="1999" spans="1:43" x14ac:dyDescent="0.25">
      <c r="A1999" s="2" t="s">
        <v>1445</v>
      </c>
      <c r="B1999" s="47">
        <v>44406</v>
      </c>
      <c r="C1999" s="2" t="s">
        <v>6</v>
      </c>
      <c r="D1999" s="2" t="s">
        <v>22</v>
      </c>
      <c r="E1999" s="2" t="s">
        <v>192</v>
      </c>
      <c r="F1999" s="2" t="s">
        <v>990</v>
      </c>
      <c r="G1999" s="2" t="s">
        <v>3</v>
      </c>
      <c r="H1999" s="2" t="s">
        <v>4914</v>
      </c>
      <c r="I1999" s="1" t="s">
        <v>1</v>
      </c>
      <c r="J1999" s="1" t="s">
        <v>1</v>
      </c>
      <c r="K1999" s="1" t="s">
        <v>1</v>
      </c>
      <c r="L1999" s="1" t="s">
        <v>1</v>
      </c>
      <c r="M1999" s="1">
        <v>0</v>
      </c>
      <c r="N1999" s="2" t="s">
        <v>1</v>
      </c>
      <c r="O1999" s="2" t="s">
        <v>2</v>
      </c>
      <c r="P1999" s="2" t="s">
        <v>1</v>
      </c>
      <c r="Q1999" s="1">
        <v>109257392.5</v>
      </c>
      <c r="R1999" s="1">
        <v>0</v>
      </c>
      <c r="S1999" s="1">
        <v>97592432.5</v>
      </c>
      <c r="T1999" s="1">
        <v>0</v>
      </c>
      <c r="U1999" s="2" t="s">
        <v>0</v>
      </c>
      <c r="V1999" s="1">
        <v>0</v>
      </c>
      <c r="W1999" s="1">
        <v>10056000</v>
      </c>
      <c r="X1999" s="2" t="s">
        <v>0</v>
      </c>
      <c r="Y1999" s="1">
        <v>1608960</v>
      </c>
      <c r="Z1999" s="3">
        <v>0</v>
      </c>
      <c r="AA1999" s="3" t="s">
        <v>0</v>
      </c>
      <c r="AB1999" s="3">
        <v>0</v>
      </c>
      <c r="AC1999" s="3">
        <v>0</v>
      </c>
      <c r="AD1999" s="3" t="s">
        <v>0</v>
      </c>
      <c r="AE1999" s="3">
        <v>0</v>
      </c>
      <c r="AF1999" s="4">
        <v>0</v>
      </c>
      <c r="AG1999" s="4" t="s">
        <v>0</v>
      </c>
      <c r="AH1999" s="4">
        <v>0</v>
      </c>
      <c r="AI1999" s="4">
        <v>0</v>
      </c>
      <c r="AJ1999" s="4" t="s">
        <v>0</v>
      </c>
      <c r="AK1999" s="4">
        <v>0</v>
      </c>
      <c r="AL1999" s="4">
        <v>0</v>
      </c>
      <c r="AM1999" s="4" t="s">
        <v>1</v>
      </c>
      <c r="AN1999" s="4" t="s">
        <v>1</v>
      </c>
      <c r="AO1999" s="4" t="s">
        <v>1</v>
      </c>
      <c r="AP1999" s="4" t="s">
        <v>1</v>
      </c>
      <c r="AQ1999" s="4">
        <v>0</v>
      </c>
    </row>
    <row r="2000" spans="1:43" x14ac:dyDescent="0.25">
      <c r="A2000" s="2" t="s">
        <v>1448</v>
      </c>
      <c r="B2000" s="47">
        <v>44406</v>
      </c>
      <c r="C2000" s="2" t="s">
        <v>6</v>
      </c>
      <c r="D2000" s="2" t="s">
        <v>22</v>
      </c>
      <c r="E2000" s="2" t="s">
        <v>192</v>
      </c>
      <c r="F2000" s="2" t="s">
        <v>990</v>
      </c>
      <c r="G2000" s="2" t="s">
        <v>3</v>
      </c>
      <c r="H2000" s="2" t="s">
        <v>4915</v>
      </c>
      <c r="I2000" s="1" t="s">
        <v>1</v>
      </c>
      <c r="J2000" s="1" t="s">
        <v>1</v>
      </c>
      <c r="K2000" s="1" t="s">
        <v>1</v>
      </c>
      <c r="L2000" s="1" t="s">
        <v>1</v>
      </c>
      <c r="M2000" s="1">
        <v>0</v>
      </c>
      <c r="N2000" s="2" t="s">
        <v>1</v>
      </c>
      <c r="O2000" s="2" t="s">
        <v>2</v>
      </c>
      <c r="P2000" s="2" t="s">
        <v>1</v>
      </c>
      <c r="Q2000" s="1">
        <v>461134685.55000001</v>
      </c>
      <c r="R2000" s="1">
        <v>0</v>
      </c>
      <c r="S2000" s="1">
        <v>305411143.125</v>
      </c>
      <c r="T2000" s="1">
        <v>0</v>
      </c>
      <c r="U2000" s="2" t="s">
        <v>0</v>
      </c>
      <c r="V2000" s="1">
        <v>0</v>
      </c>
      <c r="W2000" s="1">
        <v>134244433.125</v>
      </c>
      <c r="X2000" s="2" t="s">
        <v>0</v>
      </c>
      <c r="Y2000" s="1">
        <v>21479109.300000001</v>
      </c>
      <c r="Z2000" s="3">
        <v>0</v>
      </c>
      <c r="AA2000" s="3" t="s">
        <v>0</v>
      </c>
      <c r="AB2000" s="3">
        <v>0</v>
      </c>
      <c r="AC2000" s="3">
        <v>0</v>
      </c>
      <c r="AD2000" s="3" t="s">
        <v>0</v>
      </c>
      <c r="AE2000" s="3">
        <v>0</v>
      </c>
      <c r="AF2000" s="4">
        <v>0</v>
      </c>
      <c r="AG2000" s="4" t="s">
        <v>0</v>
      </c>
      <c r="AH2000" s="4">
        <v>0</v>
      </c>
      <c r="AI2000" s="4">
        <v>0</v>
      </c>
      <c r="AJ2000" s="4" t="s">
        <v>0</v>
      </c>
      <c r="AK2000" s="4">
        <v>0</v>
      </c>
      <c r="AL2000" s="4">
        <v>0</v>
      </c>
      <c r="AM2000" s="4" t="s">
        <v>1</v>
      </c>
      <c r="AN2000" s="4" t="s">
        <v>1</v>
      </c>
      <c r="AO2000" s="4" t="s">
        <v>1</v>
      </c>
      <c r="AP2000" s="4" t="s">
        <v>1</v>
      </c>
      <c r="AQ2000" s="4">
        <v>0</v>
      </c>
    </row>
    <row r="2001" spans="1:43" x14ac:dyDescent="0.25">
      <c r="A2001" s="2" t="s">
        <v>1449</v>
      </c>
      <c r="B2001" s="47">
        <v>44406</v>
      </c>
      <c r="C2001" s="2" t="s">
        <v>6</v>
      </c>
      <c r="D2001" s="2" t="s">
        <v>22</v>
      </c>
      <c r="E2001" s="2" t="s">
        <v>192</v>
      </c>
      <c r="F2001" s="2" t="s">
        <v>990</v>
      </c>
      <c r="G2001" s="2" t="s">
        <v>3</v>
      </c>
      <c r="H2001" s="2" t="s">
        <v>4916</v>
      </c>
      <c r="I2001" s="1" t="s">
        <v>1</v>
      </c>
      <c r="J2001" s="1" t="s">
        <v>1</v>
      </c>
      <c r="K2001" s="1" t="s">
        <v>1</v>
      </c>
      <c r="L2001" s="1" t="s">
        <v>1</v>
      </c>
      <c r="M2001" s="1">
        <v>0</v>
      </c>
      <c r="N2001" s="2" t="s">
        <v>1</v>
      </c>
      <c r="O2001" s="2" t="s">
        <v>2</v>
      </c>
      <c r="P2001" s="2" t="s">
        <v>1</v>
      </c>
      <c r="Q2001" s="1">
        <v>3600284269.9249997</v>
      </c>
      <c r="R2001" s="1">
        <v>0</v>
      </c>
      <c r="S2001" s="1">
        <v>2732001256.25</v>
      </c>
      <c r="T2001" s="1">
        <v>0</v>
      </c>
      <c r="U2001" s="2" t="s">
        <v>0</v>
      </c>
      <c r="V2001" s="1">
        <v>0</v>
      </c>
      <c r="W2001" s="1">
        <v>748519839.375</v>
      </c>
      <c r="X2001" s="2" t="s">
        <v>9</v>
      </c>
      <c r="Y2001" s="1">
        <v>119763174.3</v>
      </c>
      <c r="Z2001" s="3">
        <v>0</v>
      </c>
      <c r="AA2001" s="3" t="s">
        <v>0</v>
      </c>
      <c r="AB2001" s="3">
        <v>0</v>
      </c>
      <c r="AC2001" s="3">
        <v>0</v>
      </c>
      <c r="AD2001" s="3" t="s">
        <v>0</v>
      </c>
      <c r="AE2001" s="3">
        <v>0</v>
      </c>
      <c r="AF2001" s="4">
        <v>0</v>
      </c>
      <c r="AG2001" s="4" t="s">
        <v>0</v>
      </c>
      <c r="AH2001" s="4">
        <v>0</v>
      </c>
      <c r="AI2001" s="4">
        <v>0</v>
      </c>
      <c r="AJ2001" s="4" t="s">
        <v>0</v>
      </c>
      <c r="AK2001" s="4">
        <v>0</v>
      </c>
      <c r="AL2001" s="4">
        <v>0</v>
      </c>
      <c r="AM2001" s="4" t="s">
        <v>1</v>
      </c>
      <c r="AN2001" s="4" t="s">
        <v>1</v>
      </c>
      <c r="AO2001" s="4" t="s">
        <v>1</v>
      </c>
      <c r="AP2001" s="4" t="s">
        <v>1</v>
      </c>
      <c r="AQ2001" s="4">
        <v>0</v>
      </c>
    </row>
    <row r="2002" spans="1:43" x14ac:dyDescent="0.25">
      <c r="A2002" s="2" t="s">
        <v>1450</v>
      </c>
      <c r="B2002" s="47">
        <v>44406</v>
      </c>
      <c r="C2002" s="2" t="s">
        <v>6</v>
      </c>
      <c r="D2002" s="2" t="s">
        <v>22</v>
      </c>
      <c r="E2002" s="2" t="s">
        <v>192</v>
      </c>
      <c r="F2002" s="2" t="s">
        <v>990</v>
      </c>
      <c r="G2002" s="2" t="s">
        <v>3</v>
      </c>
      <c r="H2002" s="2" t="s">
        <v>4917</v>
      </c>
      <c r="I2002" s="1" t="s">
        <v>1</v>
      </c>
      <c r="J2002" s="1" t="s">
        <v>1</v>
      </c>
      <c r="K2002" s="1" t="s">
        <v>1</v>
      </c>
      <c r="L2002" s="1" t="s">
        <v>1</v>
      </c>
      <c r="M2002" s="1">
        <v>0</v>
      </c>
      <c r="N2002" s="2" t="s">
        <v>1</v>
      </c>
      <c r="O2002" s="2" t="s">
        <v>2</v>
      </c>
      <c r="P2002" s="2" t="s">
        <v>1</v>
      </c>
      <c r="Q2002" s="1">
        <v>1497333595.4299998</v>
      </c>
      <c r="R2002" s="1">
        <v>0</v>
      </c>
      <c r="S2002" s="1">
        <v>1072964649.605</v>
      </c>
      <c r="T2002" s="1">
        <v>0</v>
      </c>
      <c r="U2002" s="2" t="s">
        <v>0</v>
      </c>
      <c r="V2002" s="1">
        <v>0</v>
      </c>
      <c r="W2002" s="1">
        <v>365835298.125</v>
      </c>
      <c r="X2002" s="2" t="s">
        <v>9</v>
      </c>
      <c r="Y2002" s="1">
        <v>58533647.700000003</v>
      </c>
      <c r="Z2002" s="3">
        <v>0</v>
      </c>
      <c r="AA2002" s="3" t="s">
        <v>0</v>
      </c>
      <c r="AB2002" s="3">
        <v>0</v>
      </c>
      <c r="AC2002" s="3">
        <v>0</v>
      </c>
      <c r="AD2002" s="3" t="s">
        <v>0</v>
      </c>
      <c r="AE2002" s="3">
        <v>0</v>
      </c>
      <c r="AF2002" s="4">
        <v>0</v>
      </c>
      <c r="AG2002" s="4" t="s">
        <v>0</v>
      </c>
      <c r="AH2002" s="4">
        <v>0</v>
      </c>
      <c r="AI2002" s="4">
        <v>0</v>
      </c>
      <c r="AJ2002" s="4" t="s">
        <v>0</v>
      </c>
      <c r="AK2002" s="4">
        <v>0</v>
      </c>
      <c r="AL2002" s="4">
        <v>0</v>
      </c>
      <c r="AM2002" s="4" t="s">
        <v>1</v>
      </c>
      <c r="AN2002" s="4" t="s">
        <v>1</v>
      </c>
      <c r="AO2002" s="4" t="s">
        <v>1</v>
      </c>
      <c r="AP2002" s="4" t="s">
        <v>1</v>
      </c>
      <c r="AQ2002" s="4">
        <v>0</v>
      </c>
    </row>
    <row r="2003" spans="1:43" x14ac:dyDescent="0.25">
      <c r="A2003" s="2" t="s">
        <v>1451</v>
      </c>
      <c r="B2003" s="47">
        <v>44406</v>
      </c>
      <c r="C2003" s="2" t="s">
        <v>27</v>
      </c>
      <c r="D2003" s="2" t="s">
        <v>901</v>
      </c>
      <c r="E2003" s="2" t="s">
        <v>905</v>
      </c>
      <c r="F2003" s="2" t="s">
        <v>4918</v>
      </c>
      <c r="G2003" s="2" t="s">
        <v>3</v>
      </c>
      <c r="H2003" s="2" t="s">
        <v>4919</v>
      </c>
      <c r="I2003" s="2" t="s">
        <v>1</v>
      </c>
      <c r="J2003" s="1" t="s">
        <v>1</v>
      </c>
      <c r="K2003" s="1" t="s">
        <v>1</v>
      </c>
      <c r="L2003" s="1" t="s">
        <v>1</v>
      </c>
      <c r="M2003" s="1">
        <v>0</v>
      </c>
      <c r="N2003" s="2" t="s">
        <v>1</v>
      </c>
      <c r="O2003" s="2" t="s">
        <v>2</v>
      </c>
      <c r="P2003" s="2" t="s">
        <v>1</v>
      </c>
      <c r="Q2003" s="1">
        <v>154040370</v>
      </c>
      <c r="R2003" s="1">
        <v>0</v>
      </c>
      <c r="S2003" s="1">
        <v>1485000</v>
      </c>
      <c r="T2003" s="1">
        <v>0</v>
      </c>
      <c r="U2003" s="2" t="s">
        <v>0</v>
      </c>
      <c r="V2003" s="1">
        <v>0</v>
      </c>
      <c r="W2003" s="1">
        <v>131513250</v>
      </c>
      <c r="X2003" s="2" t="s">
        <v>9</v>
      </c>
      <c r="Y2003" s="1">
        <v>21042120</v>
      </c>
      <c r="Z2003" s="3">
        <v>0</v>
      </c>
      <c r="AA2003" s="3" t="s">
        <v>0</v>
      </c>
      <c r="AB2003" s="3">
        <v>0</v>
      </c>
      <c r="AC2003" s="3">
        <v>0</v>
      </c>
      <c r="AD2003" s="3" t="s">
        <v>0</v>
      </c>
      <c r="AE2003" s="3">
        <v>0</v>
      </c>
      <c r="AF2003" s="4">
        <v>0</v>
      </c>
      <c r="AG2003" s="4" t="s">
        <v>0</v>
      </c>
      <c r="AH2003" s="4">
        <v>0</v>
      </c>
      <c r="AI2003" s="4">
        <v>0</v>
      </c>
      <c r="AJ2003" s="4" t="s">
        <v>0</v>
      </c>
      <c r="AK2003" s="4">
        <v>0</v>
      </c>
      <c r="AL2003" s="4">
        <v>0</v>
      </c>
      <c r="AM2003" s="4" t="s">
        <v>1</v>
      </c>
      <c r="AN2003" s="4" t="s">
        <v>1</v>
      </c>
      <c r="AO2003" s="4" t="s">
        <v>1</v>
      </c>
      <c r="AP2003" s="4" t="s">
        <v>1</v>
      </c>
      <c r="AQ2003" s="4">
        <v>0</v>
      </c>
    </row>
    <row r="2004" spans="1:43" x14ac:dyDescent="0.25">
      <c r="A2004" s="2" t="s">
        <v>1453</v>
      </c>
      <c r="B2004" s="47">
        <v>44406</v>
      </c>
      <c r="C2004" s="2" t="s">
        <v>6</v>
      </c>
      <c r="D2004" s="2" t="s">
        <v>901</v>
      </c>
      <c r="E2004" s="2" t="s">
        <v>902</v>
      </c>
      <c r="F2004" s="2" t="s">
        <v>958</v>
      </c>
      <c r="G2004" s="2" t="s">
        <v>3</v>
      </c>
      <c r="H2004" s="2" t="s">
        <v>4920</v>
      </c>
      <c r="I2004" s="1" t="s">
        <v>1</v>
      </c>
      <c r="J2004" s="1" t="s">
        <v>1</v>
      </c>
      <c r="K2004" s="1" t="s">
        <v>1</v>
      </c>
      <c r="L2004" s="1" t="s">
        <v>1</v>
      </c>
      <c r="M2004" s="1">
        <v>0</v>
      </c>
      <c r="N2004" s="2" t="s">
        <v>1</v>
      </c>
      <c r="O2004" s="2" t="s">
        <v>2</v>
      </c>
      <c r="P2004" s="2" t="s">
        <v>1</v>
      </c>
      <c r="Q2004" s="1">
        <v>4957932987.1230001</v>
      </c>
      <c r="R2004" s="1">
        <v>0</v>
      </c>
      <c r="S2004" s="1">
        <v>3542045024.5599999</v>
      </c>
      <c r="T2004" s="1">
        <v>0</v>
      </c>
      <c r="U2004" s="2" t="s">
        <v>0</v>
      </c>
      <c r="V2004" s="1">
        <v>0</v>
      </c>
      <c r="W2004" s="1">
        <v>1220593071.175</v>
      </c>
      <c r="X2004" s="2" t="s">
        <v>9</v>
      </c>
      <c r="Y2004" s="1">
        <v>195294891.38800004</v>
      </c>
      <c r="Z2004" s="3">
        <v>0</v>
      </c>
      <c r="AA2004" s="3" t="s">
        <v>0</v>
      </c>
      <c r="AB2004" s="3">
        <v>0</v>
      </c>
      <c r="AC2004" s="3">
        <v>0</v>
      </c>
      <c r="AD2004" s="3" t="s">
        <v>0</v>
      </c>
      <c r="AE2004" s="3">
        <v>0</v>
      </c>
      <c r="AF2004" s="4">
        <v>0</v>
      </c>
      <c r="AG2004" s="4" t="s">
        <v>0</v>
      </c>
      <c r="AH2004" s="4">
        <v>0</v>
      </c>
      <c r="AI2004" s="4">
        <v>0</v>
      </c>
      <c r="AJ2004" s="4" t="s">
        <v>0</v>
      </c>
      <c r="AK2004" s="4">
        <v>0</v>
      </c>
      <c r="AL2004" s="4">
        <v>0</v>
      </c>
      <c r="AM2004" s="4" t="s">
        <v>1</v>
      </c>
      <c r="AN2004" s="4" t="s">
        <v>1</v>
      </c>
      <c r="AO2004" s="4" t="s">
        <v>1</v>
      </c>
      <c r="AP2004" s="4" t="s">
        <v>1</v>
      </c>
      <c r="AQ2004" s="4">
        <v>0</v>
      </c>
    </row>
    <row r="2005" spans="1:43" x14ac:dyDescent="0.25">
      <c r="A2005" s="2" t="s">
        <v>1455</v>
      </c>
      <c r="B2005" s="47">
        <v>44406</v>
      </c>
      <c r="C2005" s="2" t="s">
        <v>6</v>
      </c>
      <c r="D2005" s="2" t="s">
        <v>19</v>
      </c>
      <c r="E2005" s="2" t="s">
        <v>185</v>
      </c>
      <c r="F2005" s="2" t="s">
        <v>1239</v>
      </c>
      <c r="G2005" s="2" t="s">
        <v>13</v>
      </c>
      <c r="H2005" s="2" t="s">
        <v>1</v>
      </c>
      <c r="I2005" s="1" t="s">
        <v>986</v>
      </c>
      <c r="J2005" s="1" t="s">
        <v>1</v>
      </c>
      <c r="K2005" s="1" t="s">
        <v>4921</v>
      </c>
      <c r="L2005" s="1" t="s">
        <v>4581</v>
      </c>
      <c r="M2005" s="1">
        <v>36506640.200000003</v>
      </c>
      <c r="N2005" s="2" t="s">
        <v>12</v>
      </c>
      <c r="O2005" s="2" t="s">
        <v>1301</v>
      </c>
      <c r="P2005" s="2" t="s">
        <v>1302</v>
      </c>
      <c r="Q2005" s="1">
        <v>-4986333</v>
      </c>
      <c r="R2005" s="1">
        <v>0</v>
      </c>
      <c r="S2005" s="1">
        <v>-4986333</v>
      </c>
      <c r="T2005" s="1">
        <v>0</v>
      </c>
      <c r="U2005" s="2" t="s">
        <v>0</v>
      </c>
      <c r="V2005" s="1">
        <v>0</v>
      </c>
      <c r="W2005" s="1">
        <v>0</v>
      </c>
      <c r="X2005" s="2" t="s">
        <v>0</v>
      </c>
      <c r="Y2005" s="1">
        <v>0</v>
      </c>
      <c r="Z2005" s="3">
        <v>0</v>
      </c>
      <c r="AA2005" s="3" t="s">
        <v>0</v>
      </c>
      <c r="AB2005" s="3">
        <v>0</v>
      </c>
      <c r="AC2005" s="3">
        <v>0</v>
      </c>
      <c r="AD2005" s="3" t="s">
        <v>0</v>
      </c>
      <c r="AE2005" s="3">
        <v>0</v>
      </c>
      <c r="AF2005" s="4">
        <v>0</v>
      </c>
      <c r="AG2005" s="4" t="s">
        <v>0</v>
      </c>
      <c r="AH2005" s="4">
        <v>0</v>
      </c>
      <c r="AI2005" s="4">
        <v>0</v>
      </c>
      <c r="AJ2005" s="4" t="s">
        <v>0</v>
      </c>
      <c r="AK2005" s="4">
        <v>0</v>
      </c>
      <c r="AL2005" s="4">
        <v>0</v>
      </c>
      <c r="AM2005" s="4" t="s">
        <v>1</v>
      </c>
      <c r="AN2005" s="4" t="s">
        <v>1</v>
      </c>
      <c r="AO2005" s="4" t="s">
        <v>1</v>
      </c>
      <c r="AP2005" s="4" t="s">
        <v>1</v>
      </c>
      <c r="AQ2005" s="4">
        <v>0</v>
      </c>
    </row>
    <row r="2006" spans="1:43" x14ac:dyDescent="0.25">
      <c r="A2006" s="2" t="s">
        <v>1456</v>
      </c>
      <c r="B2006" s="47">
        <v>44406</v>
      </c>
      <c r="C2006" s="2" t="s">
        <v>6</v>
      </c>
      <c r="D2006" s="2" t="s">
        <v>19</v>
      </c>
      <c r="E2006" s="59" t="s">
        <v>185</v>
      </c>
      <c r="F2006" s="59" t="s">
        <v>1239</v>
      </c>
      <c r="G2006" s="2" t="s">
        <v>3</v>
      </c>
      <c r="H2006" s="2" t="s">
        <v>4922</v>
      </c>
      <c r="I2006" s="1" t="s">
        <v>1</v>
      </c>
      <c r="J2006" s="1" t="s">
        <v>1</v>
      </c>
      <c r="K2006" s="1" t="s">
        <v>1</v>
      </c>
      <c r="L2006" s="1" t="s">
        <v>1</v>
      </c>
      <c r="M2006" s="1">
        <v>0</v>
      </c>
      <c r="N2006" s="2" t="s">
        <v>1</v>
      </c>
      <c r="O2006" s="2" t="s">
        <v>2</v>
      </c>
      <c r="P2006" s="2" t="s">
        <v>1</v>
      </c>
      <c r="Q2006" s="1">
        <v>2302468756.3249998</v>
      </c>
      <c r="R2006" s="1">
        <v>0</v>
      </c>
      <c r="S2006" s="1">
        <v>1765603623.125</v>
      </c>
      <c r="T2006" s="1">
        <v>0</v>
      </c>
      <c r="U2006" s="2" t="s">
        <v>0</v>
      </c>
      <c r="V2006" s="1">
        <v>0</v>
      </c>
      <c r="W2006" s="1">
        <v>462814770</v>
      </c>
      <c r="X2006" s="2" t="s">
        <v>0</v>
      </c>
      <c r="Y2006" s="1">
        <v>74050363.200000003</v>
      </c>
      <c r="Z2006" s="3">
        <v>0</v>
      </c>
      <c r="AA2006" s="3" t="s">
        <v>0</v>
      </c>
      <c r="AB2006" s="3">
        <v>0</v>
      </c>
      <c r="AC2006" s="3">
        <v>0</v>
      </c>
      <c r="AD2006" s="3" t="s">
        <v>0</v>
      </c>
      <c r="AE2006" s="3">
        <v>0</v>
      </c>
      <c r="AF2006" s="4">
        <v>0</v>
      </c>
      <c r="AG2006" s="4" t="s">
        <v>0</v>
      </c>
      <c r="AH2006" s="4">
        <v>0</v>
      </c>
      <c r="AI2006" s="4">
        <v>0</v>
      </c>
      <c r="AJ2006" s="4" t="s">
        <v>0</v>
      </c>
      <c r="AK2006" s="4">
        <v>0</v>
      </c>
      <c r="AL2006" s="4">
        <v>0</v>
      </c>
      <c r="AM2006" s="4" t="s">
        <v>1</v>
      </c>
      <c r="AN2006" s="4" t="s">
        <v>1</v>
      </c>
      <c r="AO2006" s="4" t="s">
        <v>1</v>
      </c>
      <c r="AP2006" s="4" t="s">
        <v>1</v>
      </c>
      <c r="AQ2006" s="4">
        <v>0</v>
      </c>
    </row>
    <row r="2007" spans="1:43" x14ac:dyDescent="0.25">
      <c r="A2007" s="2" t="s">
        <v>1457</v>
      </c>
      <c r="B2007" s="47">
        <v>44406</v>
      </c>
      <c r="C2007" s="2" t="s">
        <v>6</v>
      </c>
      <c r="D2007" s="2" t="s">
        <v>17</v>
      </c>
      <c r="E2007" s="59" t="s">
        <v>183</v>
      </c>
      <c r="F2007" s="59" t="s">
        <v>4923</v>
      </c>
      <c r="G2007" s="2" t="s">
        <v>3</v>
      </c>
      <c r="H2007" s="2" t="s">
        <v>4924</v>
      </c>
      <c r="I2007" s="1" t="s">
        <v>1</v>
      </c>
      <c r="J2007" s="1" t="s">
        <v>1</v>
      </c>
      <c r="K2007" s="1" t="s">
        <v>1</v>
      </c>
      <c r="L2007" s="1" t="s">
        <v>1</v>
      </c>
      <c r="M2007" s="1">
        <v>0</v>
      </c>
      <c r="N2007" s="2" t="s">
        <v>1</v>
      </c>
      <c r="O2007" s="2" t="s">
        <v>2</v>
      </c>
      <c r="P2007" s="2" t="s">
        <v>1</v>
      </c>
      <c r="Q2007" s="1">
        <v>1231074537.03</v>
      </c>
      <c r="R2007" s="1">
        <v>0</v>
      </c>
      <c r="S2007" s="1">
        <v>1017878622.78</v>
      </c>
      <c r="T2007" s="1">
        <v>0</v>
      </c>
      <c r="U2007" s="2" t="s">
        <v>0</v>
      </c>
      <c r="V2007" s="1">
        <v>0</v>
      </c>
      <c r="W2007" s="1">
        <v>183789581.25</v>
      </c>
      <c r="X2007" s="2" t="s">
        <v>0</v>
      </c>
      <c r="Y2007" s="1">
        <v>29406333</v>
      </c>
      <c r="Z2007" s="3">
        <v>0</v>
      </c>
      <c r="AA2007" s="3" t="s">
        <v>0</v>
      </c>
      <c r="AB2007" s="3">
        <v>0</v>
      </c>
      <c r="AC2007" s="3">
        <v>0</v>
      </c>
      <c r="AD2007" s="3" t="s">
        <v>0</v>
      </c>
      <c r="AE2007" s="3">
        <v>0</v>
      </c>
      <c r="AF2007" s="4">
        <v>0</v>
      </c>
      <c r="AG2007" s="4" t="s">
        <v>0</v>
      </c>
      <c r="AH2007" s="4">
        <v>0</v>
      </c>
      <c r="AI2007" s="4">
        <v>0</v>
      </c>
      <c r="AJ2007" s="4" t="s">
        <v>0</v>
      </c>
      <c r="AK2007" s="4">
        <v>0</v>
      </c>
      <c r="AL2007" s="4">
        <v>0</v>
      </c>
      <c r="AM2007" s="4" t="s">
        <v>1</v>
      </c>
      <c r="AN2007" s="4" t="s">
        <v>1</v>
      </c>
      <c r="AO2007" s="4" t="s">
        <v>1</v>
      </c>
      <c r="AP2007" s="4" t="s">
        <v>1</v>
      </c>
      <c r="AQ2007" s="4">
        <v>0</v>
      </c>
    </row>
    <row r="2008" spans="1:43" x14ac:dyDescent="0.25">
      <c r="A2008" s="2" t="s">
        <v>1458</v>
      </c>
      <c r="B2008" s="47">
        <v>44406</v>
      </c>
      <c r="C2008" s="2" t="s">
        <v>6</v>
      </c>
      <c r="D2008" s="2" t="s">
        <v>14</v>
      </c>
      <c r="E2008" s="2" t="s">
        <v>181</v>
      </c>
      <c r="F2008" s="2" t="s">
        <v>4925</v>
      </c>
      <c r="G2008" s="2" t="s">
        <v>3</v>
      </c>
      <c r="H2008" s="2" t="s">
        <v>4926</v>
      </c>
      <c r="I2008" s="1" t="s">
        <v>1</v>
      </c>
      <c r="J2008" s="1" t="s">
        <v>1</v>
      </c>
      <c r="K2008" s="1" t="s">
        <v>1</v>
      </c>
      <c r="L2008" s="1" t="s">
        <v>1</v>
      </c>
      <c r="M2008" s="1">
        <v>0</v>
      </c>
      <c r="N2008" s="2" t="s">
        <v>1</v>
      </c>
      <c r="O2008" s="2" t="s">
        <v>2</v>
      </c>
      <c r="P2008" s="2" t="s">
        <v>1</v>
      </c>
      <c r="Q2008" s="1">
        <v>1818780731.8</v>
      </c>
      <c r="R2008" s="1">
        <v>0</v>
      </c>
      <c r="S2008" s="1">
        <v>1639777918.5999999</v>
      </c>
      <c r="T2008" s="1">
        <v>0</v>
      </c>
      <c r="U2008" s="2" t="s">
        <v>0</v>
      </c>
      <c r="V2008" s="1">
        <v>0</v>
      </c>
      <c r="W2008" s="1">
        <v>154312770</v>
      </c>
      <c r="X2008" s="2" t="s">
        <v>9</v>
      </c>
      <c r="Y2008" s="1">
        <v>24690043.199999999</v>
      </c>
      <c r="Z2008" s="3">
        <v>0</v>
      </c>
      <c r="AA2008" s="3" t="s">
        <v>0</v>
      </c>
      <c r="AB2008" s="3">
        <v>0</v>
      </c>
      <c r="AC2008" s="3">
        <v>0</v>
      </c>
      <c r="AD2008" s="3" t="s">
        <v>0</v>
      </c>
      <c r="AE2008" s="3">
        <v>0</v>
      </c>
      <c r="AF2008" s="4">
        <v>0</v>
      </c>
      <c r="AG2008" s="4" t="s">
        <v>0</v>
      </c>
      <c r="AH2008" s="4">
        <v>0</v>
      </c>
      <c r="AI2008" s="4">
        <v>0</v>
      </c>
      <c r="AJ2008" s="4" t="s">
        <v>0</v>
      </c>
      <c r="AK2008" s="4">
        <v>0</v>
      </c>
      <c r="AL2008" s="4">
        <v>0</v>
      </c>
      <c r="AM2008" s="4" t="s">
        <v>1</v>
      </c>
      <c r="AN2008" s="4" t="s">
        <v>1</v>
      </c>
      <c r="AO2008" s="4" t="s">
        <v>1</v>
      </c>
      <c r="AP2008" s="4" t="s">
        <v>1</v>
      </c>
      <c r="AQ2008" s="4">
        <v>0</v>
      </c>
    </row>
    <row r="2009" spans="1:43" x14ac:dyDescent="0.25">
      <c r="A2009" s="2" t="s">
        <v>1459</v>
      </c>
      <c r="B2009" s="47">
        <v>44406</v>
      </c>
      <c r="C2009" s="2" t="s">
        <v>6</v>
      </c>
      <c r="D2009" s="2" t="s">
        <v>10</v>
      </c>
      <c r="E2009" s="2" t="s">
        <v>178</v>
      </c>
      <c r="F2009" s="2" t="s">
        <v>4927</v>
      </c>
      <c r="G2009" s="2" t="s">
        <v>3</v>
      </c>
      <c r="H2009" s="2" t="s">
        <v>4928</v>
      </c>
      <c r="I2009" s="1" t="s">
        <v>1</v>
      </c>
      <c r="J2009" s="1" t="s">
        <v>1</v>
      </c>
      <c r="K2009" s="1" t="s">
        <v>1</v>
      </c>
      <c r="L2009" s="1" t="s">
        <v>1</v>
      </c>
      <c r="M2009" s="1">
        <v>0</v>
      </c>
      <c r="N2009" s="2" t="s">
        <v>1</v>
      </c>
      <c r="O2009" s="2" t="s">
        <v>2</v>
      </c>
      <c r="P2009" s="2" t="s">
        <v>1</v>
      </c>
      <c r="Q2009" s="1">
        <v>42348776.25</v>
      </c>
      <c r="R2009" s="1">
        <v>0</v>
      </c>
      <c r="S2009" s="1">
        <v>12758336.25</v>
      </c>
      <c r="T2009" s="1">
        <v>0</v>
      </c>
      <c r="U2009" s="2" t="s">
        <v>0</v>
      </c>
      <c r="V2009" s="1">
        <v>0</v>
      </c>
      <c r="W2009" s="1">
        <v>25509000</v>
      </c>
      <c r="X2009" s="2" t="s">
        <v>0</v>
      </c>
      <c r="Y2009" s="1">
        <v>4081440</v>
      </c>
      <c r="Z2009" s="3">
        <v>0</v>
      </c>
      <c r="AA2009" s="3" t="s">
        <v>0</v>
      </c>
      <c r="AB2009" s="3">
        <v>0</v>
      </c>
      <c r="AC2009" s="3">
        <v>0</v>
      </c>
      <c r="AD2009" s="3" t="s">
        <v>0</v>
      </c>
      <c r="AE2009" s="3">
        <v>0</v>
      </c>
      <c r="AF2009" s="4">
        <v>0</v>
      </c>
      <c r="AG2009" s="4" t="s">
        <v>0</v>
      </c>
      <c r="AH2009" s="4">
        <v>0</v>
      </c>
      <c r="AI2009" s="4">
        <v>0</v>
      </c>
      <c r="AJ2009" s="4" t="s">
        <v>0</v>
      </c>
      <c r="AK2009" s="4">
        <v>0</v>
      </c>
      <c r="AL2009" s="4">
        <v>0</v>
      </c>
      <c r="AM2009" s="4" t="s">
        <v>1</v>
      </c>
      <c r="AN2009" s="4" t="s">
        <v>1</v>
      </c>
      <c r="AO2009" s="4" t="s">
        <v>1</v>
      </c>
      <c r="AP2009" s="4" t="s">
        <v>1</v>
      </c>
      <c r="AQ2009" s="4">
        <v>0</v>
      </c>
    </row>
    <row r="2010" spans="1:43" x14ac:dyDescent="0.25">
      <c r="A2010" s="2" t="s">
        <v>1460</v>
      </c>
      <c r="B2010" s="46">
        <v>44406</v>
      </c>
      <c r="C2010" s="2" t="s">
        <v>6</v>
      </c>
      <c r="D2010" s="2" t="s">
        <v>278</v>
      </c>
      <c r="E2010" s="2" t="s">
        <v>202</v>
      </c>
      <c r="F2010" s="59" t="s">
        <v>1144</v>
      </c>
      <c r="G2010" s="2" t="s">
        <v>3</v>
      </c>
      <c r="H2010" s="2" t="s">
        <v>4929</v>
      </c>
      <c r="I2010" s="1" t="s">
        <v>1</v>
      </c>
      <c r="J2010" s="1" t="s">
        <v>1</v>
      </c>
      <c r="K2010" s="1" t="s">
        <v>1</v>
      </c>
      <c r="L2010" s="1" t="s">
        <v>1</v>
      </c>
      <c r="M2010" s="1">
        <v>0</v>
      </c>
      <c r="N2010" s="2" t="s">
        <v>1</v>
      </c>
      <c r="O2010" s="2" t="s">
        <v>4930</v>
      </c>
      <c r="P2010" s="2" t="s">
        <v>4931</v>
      </c>
      <c r="Q2010" s="1">
        <v>176343750</v>
      </c>
      <c r="R2010" s="1">
        <v>0</v>
      </c>
      <c r="S2010" s="1">
        <v>176343750</v>
      </c>
      <c r="T2010" s="1">
        <v>0</v>
      </c>
      <c r="U2010" s="2" t="s">
        <v>0</v>
      </c>
      <c r="V2010" s="1">
        <v>0</v>
      </c>
      <c r="W2010" s="1">
        <v>0</v>
      </c>
      <c r="X2010" s="2" t="s">
        <v>0</v>
      </c>
      <c r="Y2010" s="1">
        <v>0</v>
      </c>
      <c r="Z2010" s="3">
        <v>0</v>
      </c>
      <c r="AA2010" s="3" t="s">
        <v>0</v>
      </c>
      <c r="AB2010" s="3">
        <v>0</v>
      </c>
      <c r="AC2010" s="3">
        <v>0</v>
      </c>
      <c r="AD2010" s="3" t="s">
        <v>0</v>
      </c>
      <c r="AE2010" s="3">
        <v>0</v>
      </c>
      <c r="AF2010" s="4">
        <v>0</v>
      </c>
      <c r="AG2010" s="4" t="s">
        <v>0</v>
      </c>
      <c r="AH2010" s="4">
        <v>0</v>
      </c>
      <c r="AI2010" s="4">
        <v>0</v>
      </c>
      <c r="AJ2010" s="4" t="s">
        <v>0</v>
      </c>
      <c r="AK2010" s="4">
        <v>0</v>
      </c>
      <c r="AL2010" s="4">
        <v>0</v>
      </c>
      <c r="AM2010" s="4" t="s">
        <v>1</v>
      </c>
      <c r="AN2010" s="4" t="s">
        <v>1</v>
      </c>
      <c r="AO2010" s="4" t="s">
        <v>1</v>
      </c>
      <c r="AP2010" s="4" t="s">
        <v>1</v>
      </c>
      <c r="AQ2010" s="4">
        <v>0</v>
      </c>
    </row>
    <row r="2011" spans="1:43" x14ac:dyDescent="0.25">
      <c r="A2011" s="2" t="s">
        <v>1461</v>
      </c>
      <c r="B2011" s="47">
        <v>44406</v>
      </c>
      <c r="C2011" s="2" t="s">
        <v>6</v>
      </c>
      <c r="D2011" s="2" t="s">
        <v>278</v>
      </c>
      <c r="E2011" s="2" t="s">
        <v>202</v>
      </c>
      <c r="F2011" s="2" t="s">
        <v>4932</v>
      </c>
      <c r="G2011" s="2" t="s">
        <v>3</v>
      </c>
      <c r="H2011" s="2" t="s">
        <v>4933</v>
      </c>
      <c r="I2011" s="1" t="s">
        <v>1</v>
      </c>
      <c r="J2011" s="1" t="s">
        <v>1</v>
      </c>
      <c r="K2011" s="1" t="s">
        <v>1</v>
      </c>
      <c r="L2011" s="1" t="s">
        <v>1</v>
      </c>
      <c r="M2011" s="1">
        <v>0</v>
      </c>
      <c r="N2011" s="2" t="s">
        <v>1</v>
      </c>
      <c r="O2011" s="2" t="s">
        <v>2</v>
      </c>
      <c r="P2011" s="2" t="s">
        <v>1</v>
      </c>
      <c r="Q2011" s="1">
        <v>232221599.21000001</v>
      </c>
      <c r="R2011" s="1">
        <v>0</v>
      </c>
      <c r="S2011" s="1">
        <v>188180459.21000001</v>
      </c>
      <c r="T2011" s="1">
        <v>0</v>
      </c>
      <c r="U2011" s="2" t="s">
        <v>0</v>
      </c>
      <c r="V2011" s="1">
        <v>0</v>
      </c>
      <c r="W2011" s="1">
        <v>37966500</v>
      </c>
      <c r="X2011" s="2" t="s">
        <v>9</v>
      </c>
      <c r="Y2011" s="1">
        <v>6074640</v>
      </c>
      <c r="Z2011" s="3">
        <v>0</v>
      </c>
      <c r="AA2011" s="3" t="s">
        <v>0</v>
      </c>
      <c r="AB2011" s="3">
        <v>0</v>
      </c>
      <c r="AC2011" s="3">
        <v>0</v>
      </c>
      <c r="AD2011" s="3" t="s">
        <v>0</v>
      </c>
      <c r="AE2011" s="3">
        <v>0</v>
      </c>
      <c r="AF2011" s="4">
        <v>0</v>
      </c>
      <c r="AG2011" s="4" t="s">
        <v>0</v>
      </c>
      <c r="AH2011" s="4">
        <v>0</v>
      </c>
      <c r="AI2011" s="4">
        <v>0</v>
      </c>
      <c r="AJ2011" s="4" t="s">
        <v>0</v>
      </c>
      <c r="AK2011" s="4">
        <v>0</v>
      </c>
      <c r="AL2011" s="4">
        <v>0</v>
      </c>
      <c r="AM2011" s="4" t="s">
        <v>1</v>
      </c>
      <c r="AN2011" s="4" t="s">
        <v>1</v>
      </c>
      <c r="AO2011" s="4" t="s">
        <v>1</v>
      </c>
      <c r="AP2011" s="4" t="s">
        <v>1</v>
      </c>
      <c r="AQ2011" s="4">
        <v>0</v>
      </c>
    </row>
    <row r="2012" spans="1:43" x14ac:dyDescent="0.25">
      <c r="A2012" s="2" t="s">
        <v>1462</v>
      </c>
      <c r="B2012" s="47">
        <v>44406</v>
      </c>
      <c r="C2012" s="2" t="s">
        <v>6</v>
      </c>
      <c r="D2012" s="2" t="s">
        <v>278</v>
      </c>
      <c r="E2012" s="2" t="s">
        <v>202</v>
      </c>
      <c r="F2012" s="2" t="s">
        <v>4932</v>
      </c>
      <c r="G2012" s="2" t="s">
        <v>3</v>
      </c>
      <c r="H2012" s="2" t="s">
        <v>4934</v>
      </c>
      <c r="I2012" s="1" t="s">
        <v>1</v>
      </c>
      <c r="J2012" s="1" t="s">
        <v>1</v>
      </c>
      <c r="K2012" s="1" t="s">
        <v>1</v>
      </c>
      <c r="L2012" s="1" t="s">
        <v>1</v>
      </c>
      <c r="M2012" s="1">
        <v>0</v>
      </c>
      <c r="N2012" s="2" t="s">
        <v>1</v>
      </c>
      <c r="O2012" s="2" t="s">
        <v>2</v>
      </c>
      <c r="P2012" s="2" t="s">
        <v>1</v>
      </c>
      <c r="Q2012" s="1">
        <v>208726861.875</v>
      </c>
      <c r="R2012" s="1">
        <v>0</v>
      </c>
      <c r="S2012" s="1">
        <v>190854886.875</v>
      </c>
      <c r="T2012" s="1">
        <v>0</v>
      </c>
      <c r="U2012" s="2" t="s">
        <v>0</v>
      </c>
      <c r="V2012" s="1">
        <v>0</v>
      </c>
      <c r="W2012" s="1">
        <v>15406875</v>
      </c>
      <c r="X2012" s="2" t="s">
        <v>0</v>
      </c>
      <c r="Y2012" s="1">
        <v>2465100</v>
      </c>
      <c r="Z2012" s="3">
        <v>0</v>
      </c>
      <c r="AA2012" s="3" t="s">
        <v>0</v>
      </c>
      <c r="AB2012" s="3">
        <v>0</v>
      </c>
      <c r="AC2012" s="3">
        <v>0</v>
      </c>
      <c r="AD2012" s="3" t="s">
        <v>0</v>
      </c>
      <c r="AE2012" s="3">
        <v>0</v>
      </c>
      <c r="AF2012" s="4">
        <v>0</v>
      </c>
      <c r="AG2012" s="4" t="s">
        <v>0</v>
      </c>
      <c r="AH2012" s="4">
        <v>0</v>
      </c>
      <c r="AI2012" s="4">
        <v>0</v>
      </c>
      <c r="AJ2012" s="4" t="s">
        <v>0</v>
      </c>
      <c r="AK2012" s="4">
        <v>0</v>
      </c>
      <c r="AL2012" s="4">
        <v>0</v>
      </c>
      <c r="AM2012" s="4" t="s">
        <v>1</v>
      </c>
      <c r="AN2012" s="4" t="s">
        <v>1</v>
      </c>
      <c r="AO2012" s="4" t="s">
        <v>1</v>
      </c>
      <c r="AP2012" s="4" t="s">
        <v>1</v>
      </c>
      <c r="AQ2012" s="4">
        <v>0</v>
      </c>
    </row>
    <row r="2013" spans="1:43" x14ac:dyDescent="0.25">
      <c r="A2013" s="2" t="s">
        <v>1463</v>
      </c>
      <c r="B2013" s="47">
        <v>44406</v>
      </c>
      <c r="C2013" s="2" t="s">
        <v>6</v>
      </c>
      <c r="D2013" s="2" t="s">
        <v>278</v>
      </c>
      <c r="E2013" s="2" t="s">
        <v>202</v>
      </c>
      <c r="F2013" s="2" t="s">
        <v>4932</v>
      </c>
      <c r="G2013" s="2" t="s">
        <v>3</v>
      </c>
      <c r="H2013" s="2" t="s">
        <v>4935</v>
      </c>
      <c r="I2013" s="1" t="s">
        <v>1</v>
      </c>
      <c r="J2013" s="1" t="s">
        <v>1</v>
      </c>
      <c r="K2013" s="1" t="s">
        <v>1</v>
      </c>
      <c r="L2013" s="1" t="s">
        <v>1</v>
      </c>
      <c r="M2013" s="1">
        <v>0</v>
      </c>
      <c r="N2013" s="2" t="s">
        <v>1</v>
      </c>
      <c r="O2013" s="2" t="s">
        <v>2</v>
      </c>
      <c r="P2013" s="2" t="s">
        <v>1</v>
      </c>
      <c r="Q2013" s="1">
        <v>295353626.25</v>
      </c>
      <c r="R2013" s="1">
        <v>0</v>
      </c>
      <c r="S2013" s="1">
        <v>255920441.25</v>
      </c>
      <c r="T2013" s="1">
        <v>0</v>
      </c>
      <c r="U2013" s="2" t="s">
        <v>0</v>
      </c>
      <c r="V2013" s="1">
        <v>0</v>
      </c>
      <c r="W2013" s="1">
        <v>33994125</v>
      </c>
      <c r="X2013" s="2" t="s">
        <v>9</v>
      </c>
      <c r="Y2013" s="1">
        <v>5439060</v>
      </c>
      <c r="Z2013" s="3">
        <v>0</v>
      </c>
      <c r="AA2013" s="3" t="s">
        <v>0</v>
      </c>
      <c r="AB2013" s="3">
        <v>0</v>
      </c>
      <c r="AC2013" s="3">
        <v>0</v>
      </c>
      <c r="AD2013" s="3" t="s">
        <v>0</v>
      </c>
      <c r="AE2013" s="3">
        <v>0</v>
      </c>
      <c r="AF2013" s="4">
        <v>0</v>
      </c>
      <c r="AG2013" s="4" t="s">
        <v>0</v>
      </c>
      <c r="AH2013" s="4">
        <v>0</v>
      </c>
      <c r="AI2013" s="4">
        <v>0</v>
      </c>
      <c r="AJ2013" s="4" t="s">
        <v>0</v>
      </c>
      <c r="AK2013" s="4">
        <v>0</v>
      </c>
      <c r="AL2013" s="4">
        <v>0</v>
      </c>
      <c r="AM2013" s="4" t="s">
        <v>1</v>
      </c>
      <c r="AN2013" s="4" t="s">
        <v>1</v>
      </c>
      <c r="AO2013" s="4" t="s">
        <v>1</v>
      </c>
      <c r="AP2013" s="4" t="s">
        <v>1</v>
      </c>
      <c r="AQ2013" s="4">
        <v>0</v>
      </c>
    </row>
    <row r="2014" spans="1:43" x14ac:dyDescent="0.25">
      <c r="A2014" s="2" t="s">
        <v>1464</v>
      </c>
      <c r="B2014" s="47">
        <v>44406</v>
      </c>
      <c r="C2014" s="2" t="s">
        <v>6</v>
      </c>
      <c r="D2014" s="2" t="s">
        <v>7</v>
      </c>
      <c r="E2014" s="2" t="s">
        <v>736</v>
      </c>
      <c r="F2014" s="2" t="s">
        <v>4936</v>
      </c>
      <c r="G2014" s="2" t="s">
        <v>3</v>
      </c>
      <c r="H2014" s="2" t="s">
        <v>4937</v>
      </c>
      <c r="I2014" s="1" t="s">
        <v>1</v>
      </c>
      <c r="J2014" s="1" t="s">
        <v>1</v>
      </c>
      <c r="K2014" s="1" t="s">
        <v>1</v>
      </c>
      <c r="L2014" s="1" t="s">
        <v>1</v>
      </c>
      <c r="M2014" s="1">
        <v>0</v>
      </c>
      <c r="N2014" s="2" t="s">
        <v>1</v>
      </c>
      <c r="O2014" s="2" t="s">
        <v>2</v>
      </c>
      <c r="P2014" s="2" t="s">
        <v>1</v>
      </c>
      <c r="Q2014" s="1">
        <v>531195390</v>
      </c>
      <c r="R2014" s="1">
        <v>0</v>
      </c>
      <c r="S2014" s="1">
        <v>354131250</v>
      </c>
      <c r="T2014" s="1">
        <v>0</v>
      </c>
      <c r="U2014" s="2" t="s">
        <v>0</v>
      </c>
      <c r="V2014" s="1">
        <v>0</v>
      </c>
      <c r="W2014" s="1">
        <v>152641500</v>
      </c>
      <c r="X2014" s="2" t="s">
        <v>9</v>
      </c>
      <c r="Y2014" s="1">
        <v>24422640</v>
      </c>
      <c r="Z2014" s="3">
        <v>0</v>
      </c>
      <c r="AA2014" s="3" t="s">
        <v>0</v>
      </c>
      <c r="AB2014" s="3">
        <v>0</v>
      </c>
      <c r="AC2014" s="3">
        <v>0</v>
      </c>
      <c r="AD2014" s="3" t="s">
        <v>0</v>
      </c>
      <c r="AE2014" s="3">
        <v>0</v>
      </c>
      <c r="AF2014" s="4">
        <v>0</v>
      </c>
      <c r="AG2014" s="4" t="s">
        <v>0</v>
      </c>
      <c r="AH2014" s="4">
        <v>0</v>
      </c>
      <c r="AI2014" s="4">
        <v>0</v>
      </c>
      <c r="AJ2014" s="4" t="s">
        <v>0</v>
      </c>
      <c r="AK2014" s="4">
        <v>0</v>
      </c>
      <c r="AL2014" s="4">
        <v>0</v>
      </c>
      <c r="AM2014" s="4" t="s">
        <v>1</v>
      </c>
      <c r="AN2014" s="4" t="s">
        <v>1</v>
      </c>
      <c r="AO2014" s="4" t="s">
        <v>1</v>
      </c>
      <c r="AP2014" s="4" t="s">
        <v>1</v>
      </c>
      <c r="AQ2014" s="4">
        <v>0</v>
      </c>
    </row>
    <row r="2015" spans="1:43" x14ac:dyDescent="0.25">
      <c r="A2015" s="2" t="s">
        <v>1465</v>
      </c>
      <c r="B2015" s="47">
        <v>44406</v>
      </c>
      <c r="C2015" s="2" t="s">
        <v>6</v>
      </c>
      <c r="D2015" s="2" t="s">
        <v>1245</v>
      </c>
      <c r="E2015" s="2" t="s">
        <v>1246</v>
      </c>
      <c r="F2015" s="2" t="s">
        <v>4938</v>
      </c>
      <c r="G2015" s="2" t="s">
        <v>3</v>
      </c>
      <c r="H2015" s="2" t="s">
        <v>4939</v>
      </c>
      <c r="I2015" s="1" t="s">
        <v>1</v>
      </c>
      <c r="J2015" s="1" t="s">
        <v>1</v>
      </c>
      <c r="K2015" s="1" t="s">
        <v>1</v>
      </c>
      <c r="L2015" s="1" t="s">
        <v>1</v>
      </c>
      <c r="M2015" s="1">
        <v>0</v>
      </c>
      <c r="N2015" s="2" t="s">
        <v>1</v>
      </c>
      <c r="O2015" s="2" t="s">
        <v>2</v>
      </c>
      <c r="P2015" s="2" t="s">
        <v>1</v>
      </c>
      <c r="Q2015" s="1">
        <v>807507071.35000002</v>
      </c>
      <c r="R2015" s="1">
        <v>0</v>
      </c>
      <c r="S2015" s="1">
        <v>638690432.75</v>
      </c>
      <c r="T2015" s="1">
        <v>0</v>
      </c>
      <c r="U2015" s="2" t="s">
        <v>0</v>
      </c>
      <c r="V2015" s="1">
        <v>0</v>
      </c>
      <c r="W2015" s="1">
        <v>145531585</v>
      </c>
      <c r="X2015" s="2" t="s">
        <v>9</v>
      </c>
      <c r="Y2015" s="1">
        <v>23285053.600000001</v>
      </c>
      <c r="Z2015" s="3">
        <v>0</v>
      </c>
      <c r="AA2015" s="3" t="s">
        <v>0</v>
      </c>
      <c r="AB2015" s="3">
        <v>0</v>
      </c>
      <c r="AC2015" s="3">
        <v>0</v>
      </c>
      <c r="AD2015" s="3" t="s">
        <v>0</v>
      </c>
      <c r="AE2015" s="3">
        <v>0</v>
      </c>
      <c r="AF2015" s="4">
        <v>0</v>
      </c>
      <c r="AG2015" s="4" t="s">
        <v>0</v>
      </c>
      <c r="AH2015" s="4">
        <v>0</v>
      </c>
      <c r="AI2015" s="4">
        <v>0</v>
      </c>
      <c r="AJ2015" s="4" t="s">
        <v>0</v>
      </c>
      <c r="AK2015" s="4">
        <v>0</v>
      </c>
      <c r="AL2015" s="4">
        <v>0</v>
      </c>
      <c r="AM2015" s="4" t="s">
        <v>1</v>
      </c>
      <c r="AN2015" s="4" t="s">
        <v>1</v>
      </c>
      <c r="AO2015" s="4" t="s">
        <v>1</v>
      </c>
      <c r="AP2015" s="4" t="s">
        <v>1</v>
      </c>
      <c r="AQ2015" s="4">
        <v>0</v>
      </c>
    </row>
    <row r="2016" spans="1:43" x14ac:dyDescent="0.25">
      <c r="A2016" s="2" t="s">
        <v>1466</v>
      </c>
      <c r="B2016" s="47">
        <v>44406</v>
      </c>
      <c r="C2016" s="2" t="s">
        <v>6</v>
      </c>
      <c r="D2016" s="2" t="s">
        <v>890</v>
      </c>
      <c r="E2016" s="2" t="s">
        <v>856</v>
      </c>
      <c r="F2016" s="2" t="s">
        <v>4940</v>
      </c>
      <c r="G2016" s="2" t="s">
        <v>3</v>
      </c>
      <c r="H2016" s="2" t="s">
        <v>3728</v>
      </c>
      <c r="I2016" s="1" t="s">
        <v>1</v>
      </c>
      <c r="J2016" s="1" t="s">
        <v>1</v>
      </c>
      <c r="K2016" s="1" t="s">
        <v>1</v>
      </c>
      <c r="L2016" s="1" t="s">
        <v>1</v>
      </c>
      <c r="M2016" s="1">
        <v>0</v>
      </c>
      <c r="N2016" s="2" t="s">
        <v>1</v>
      </c>
      <c r="O2016" s="2" t="s">
        <v>98</v>
      </c>
      <c r="P2016" s="2" t="s">
        <v>1</v>
      </c>
      <c r="Q2016" s="1">
        <v>0</v>
      </c>
      <c r="R2016" s="1">
        <v>0</v>
      </c>
      <c r="S2016" s="1">
        <v>0</v>
      </c>
      <c r="T2016" s="1">
        <v>0</v>
      </c>
      <c r="U2016" s="2" t="s">
        <v>0</v>
      </c>
      <c r="V2016" s="1">
        <v>0</v>
      </c>
      <c r="W2016" s="1">
        <v>0</v>
      </c>
      <c r="X2016" s="2" t="s">
        <v>9</v>
      </c>
      <c r="Y2016" s="1">
        <v>0</v>
      </c>
      <c r="Z2016" s="3">
        <v>0</v>
      </c>
      <c r="AA2016" s="3" t="s">
        <v>0</v>
      </c>
      <c r="AB2016" s="3">
        <v>0</v>
      </c>
      <c r="AC2016" s="3">
        <v>0</v>
      </c>
      <c r="AD2016" s="3" t="s">
        <v>0</v>
      </c>
      <c r="AE2016" s="3">
        <v>0</v>
      </c>
      <c r="AF2016" s="4">
        <v>0</v>
      </c>
      <c r="AG2016" s="4" t="s">
        <v>0</v>
      </c>
      <c r="AH2016" s="4">
        <v>0</v>
      </c>
      <c r="AI2016" s="4">
        <v>0</v>
      </c>
      <c r="AJ2016" s="4" t="s">
        <v>0</v>
      </c>
      <c r="AK2016" s="4">
        <v>0</v>
      </c>
      <c r="AL2016" s="4">
        <v>0</v>
      </c>
      <c r="AP2016" s="4">
        <v>0</v>
      </c>
      <c r="AQ2016" s="4">
        <v>0</v>
      </c>
    </row>
    <row r="2017" spans="1:43" x14ac:dyDescent="0.25">
      <c r="A2017" s="2" t="s">
        <v>2982</v>
      </c>
      <c r="B2017" s="46">
        <v>44407</v>
      </c>
      <c r="C2017" s="2" t="s">
        <v>27</v>
      </c>
      <c r="D2017" s="2" t="s">
        <v>49</v>
      </c>
      <c r="E2017" s="2" t="s">
        <v>221</v>
      </c>
      <c r="F2017" s="59" t="s">
        <v>4941</v>
      </c>
      <c r="G2017" s="2" t="s">
        <v>3</v>
      </c>
      <c r="H2017" s="2" t="s">
        <v>4942</v>
      </c>
      <c r="I2017" s="2" t="s">
        <v>1</v>
      </c>
      <c r="J2017" s="1" t="s">
        <v>1</v>
      </c>
      <c r="K2017" s="1" t="s">
        <v>1</v>
      </c>
      <c r="L2017" s="1" t="s">
        <v>1</v>
      </c>
      <c r="M2017" s="1">
        <v>0</v>
      </c>
      <c r="N2017" s="2" t="s">
        <v>1</v>
      </c>
      <c r="O2017" s="2" t="s">
        <v>3876</v>
      </c>
      <c r="P2017" s="2" t="s">
        <v>735</v>
      </c>
      <c r="Q2017" s="1">
        <v>14602984</v>
      </c>
      <c r="R2017" s="1">
        <v>0</v>
      </c>
      <c r="S2017" s="1">
        <v>14602984</v>
      </c>
      <c r="T2017" s="1">
        <v>0</v>
      </c>
      <c r="U2017" s="2" t="s">
        <v>0</v>
      </c>
      <c r="V2017" s="1">
        <v>0</v>
      </c>
      <c r="W2017" s="1">
        <v>0</v>
      </c>
      <c r="X2017" s="2" t="s">
        <v>0</v>
      </c>
      <c r="Y2017" s="1">
        <v>0</v>
      </c>
      <c r="Z2017" s="3">
        <v>0</v>
      </c>
      <c r="AA2017" s="3" t="s">
        <v>0</v>
      </c>
      <c r="AB2017" s="3">
        <v>0</v>
      </c>
      <c r="AC2017" s="3">
        <v>0</v>
      </c>
      <c r="AD2017" s="3" t="s">
        <v>0</v>
      </c>
      <c r="AE2017" s="3">
        <v>0</v>
      </c>
      <c r="AF2017" s="4">
        <v>0</v>
      </c>
      <c r="AG2017" s="4" t="s">
        <v>0</v>
      </c>
      <c r="AH2017" s="4">
        <v>0</v>
      </c>
      <c r="AI2017" s="4">
        <v>0</v>
      </c>
      <c r="AJ2017" s="4" t="s">
        <v>0</v>
      </c>
      <c r="AK2017" s="4">
        <v>0</v>
      </c>
      <c r="AL2017" s="4">
        <v>0</v>
      </c>
      <c r="AM2017" s="4" t="s">
        <v>1</v>
      </c>
      <c r="AN2017" s="4" t="s">
        <v>1</v>
      </c>
      <c r="AO2017" s="4" t="s">
        <v>1</v>
      </c>
      <c r="AP2017" s="4" t="s">
        <v>1</v>
      </c>
      <c r="AQ2017" s="4">
        <v>0</v>
      </c>
    </row>
    <row r="2018" spans="1:43" x14ac:dyDescent="0.25">
      <c r="A2018" s="2" t="s">
        <v>2984</v>
      </c>
      <c r="B2018" s="47">
        <v>44407</v>
      </c>
      <c r="C2018" s="2" t="s">
        <v>27</v>
      </c>
      <c r="D2018" s="2" t="s">
        <v>49</v>
      </c>
      <c r="E2018" s="2" t="s">
        <v>221</v>
      </c>
      <c r="F2018" s="2" t="s">
        <v>4941</v>
      </c>
      <c r="G2018" s="2" t="s">
        <v>3</v>
      </c>
      <c r="H2018" s="2" t="s">
        <v>4943</v>
      </c>
      <c r="I2018" s="1" t="s">
        <v>1</v>
      </c>
      <c r="J2018" s="1" t="s">
        <v>1</v>
      </c>
      <c r="K2018" s="1" t="s">
        <v>1</v>
      </c>
      <c r="L2018" s="1" t="s">
        <v>1</v>
      </c>
      <c r="M2018" s="1">
        <v>0</v>
      </c>
      <c r="N2018" s="2" t="s">
        <v>1</v>
      </c>
      <c r="O2018" s="2" t="s">
        <v>1100</v>
      </c>
      <c r="P2018" s="2" t="s">
        <v>1101</v>
      </c>
      <c r="Q2018" s="1">
        <v>18781125</v>
      </c>
      <c r="R2018" s="1">
        <v>0</v>
      </c>
      <c r="S2018" s="1">
        <v>0</v>
      </c>
      <c r="T2018" s="1">
        <v>16190625</v>
      </c>
      <c r="U2018" s="2" t="s">
        <v>9</v>
      </c>
      <c r="V2018" s="1">
        <v>2590500</v>
      </c>
      <c r="W2018" s="1">
        <v>0</v>
      </c>
      <c r="X2018" s="2" t="s">
        <v>0</v>
      </c>
      <c r="Y2018" s="1">
        <v>0</v>
      </c>
      <c r="Z2018" s="3">
        <v>0</v>
      </c>
      <c r="AA2018" s="3" t="s">
        <v>0</v>
      </c>
      <c r="AB2018" s="3">
        <v>0</v>
      </c>
      <c r="AC2018" s="3">
        <v>0</v>
      </c>
      <c r="AD2018" s="3" t="s">
        <v>0</v>
      </c>
      <c r="AE2018" s="3">
        <v>0</v>
      </c>
      <c r="AF2018" s="4">
        <v>0</v>
      </c>
      <c r="AG2018" s="4" t="s">
        <v>0</v>
      </c>
      <c r="AH2018" s="4">
        <v>0</v>
      </c>
      <c r="AI2018" s="4">
        <v>0</v>
      </c>
      <c r="AJ2018" s="4" t="s">
        <v>0</v>
      </c>
      <c r="AK2018" s="4">
        <v>0</v>
      </c>
      <c r="AL2018" s="4">
        <v>0</v>
      </c>
      <c r="AM2018" s="4" t="s">
        <v>1</v>
      </c>
      <c r="AN2018" s="4" t="s">
        <v>1</v>
      </c>
      <c r="AO2018" s="4" t="s">
        <v>1</v>
      </c>
      <c r="AP2018" s="4" t="s">
        <v>1</v>
      </c>
      <c r="AQ2018" s="4">
        <v>0</v>
      </c>
    </row>
    <row r="2019" spans="1:43" x14ac:dyDescent="0.25">
      <c r="A2019" s="2" t="s">
        <v>2224</v>
      </c>
      <c r="B2019" s="47">
        <v>44407</v>
      </c>
      <c r="C2019" s="2" t="s">
        <v>27</v>
      </c>
      <c r="D2019" s="2" t="s">
        <v>49</v>
      </c>
      <c r="E2019" s="2" t="s">
        <v>221</v>
      </c>
      <c r="F2019" s="2" t="s">
        <v>4944</v>
      </c>
      <c r="G2019" s="2" t="s">
        <v>3</v>
      </c>
      <c r="H2019" s="2" t="s">
        <v>4945</v>
      </c>
      <c r="I2019" s="1" t="s">
        <v>1</v>
      </c>
      <c r="J2019" s="1" t="s">
        <v>1</v>
      </c>
      <c r="K2019" s="1" t="s">
        <v>1</v>
      </c>
      <c r="L2019" s="1" t="s">
        <v>1</v>
      </c>
      <c r="M2019" s="1">
        <v>0</v>
      </c>
      <c r="N2019" s="2" t="s">
        <v>1</v>
      </c>
      <c r="O2019" s="2" t="s">
        <v>2</v>
      </c>
      <c r="P2019" s="2" t="s">
        <v>1</v>
      </c>
      <c r="Q2019" s="1">
        <v>54049058.210000001</v>
      </c>
      <c r="R2019" s="1">
        <v>0</v>
      </c>
      <c r="S2019" s="1">
        <v>42900008.210000001</v>
      </c>
      <c r="T2019" s="1">
        <v>0</v>
      </c>
      <c r="U2019" s="2" t="s">
        <v>0</v>
      </c>
      <c r="V2019" s="1">
        <v>0</v>
      </c>
      <c r="W2019" s="1">
        <v>9611250</v>
      </c>
      <c r="X2019" s="2" t="s">
        <v>9</v>
      </c>
      <c r="Y2019" s="1">
        <v>1537800</v>
      </c>
      <c r="Z2019" s="3">
        <v>0</v>
      </c>
      <c r="AA2019" s="3" t="s">
        <v>0</v>
      </c>
      <c r="AB2019" s="3">
        <v>0</v>
      </c>
      <c r="AC2019" s="3">
        <v>0</v>
      </c>
      <c r="AD2019" s="3" t="s">
        <v>0</v>
      </c>
      <c r="AE2019" s="3">
        <v>0</v>
      </c>
      <c r="AF2019" s="4">
        <v>0</v>
      </c>
      <c r="AG2019" s="4" t="s">
        <v>0</v>
      </c>
      <c r="AH2019" s="4">
        <v>0</v>
      </c>
      <c r="AI2019" s="4">
        <v>0</v>
      </c>
      <c r="AJ2019" s="4" t="s">
        <v>0</v>
      </c>
      <c r="AK2019" s="4">
        <v>0</v>
      </c>
      <c r="AL2019" s="4">
        <v>0</v>
      </c>
      <c r="AM2019" s="4" t="s">
        <v>1</v>
      </c>
      <c r="AN2019" s="4" t="s">
        <v>1</v>
      </c>
      <c r="AO2019" s="4" t="s">
        <v>1</v>
      </c>
      <c r="AP2019" s="4" t="s">
        <v>1</v>
      </c>
      <c r="AQ2019" s="4">
        <v>0</v>
      </c>
    </row>
    <row r="2020" spans="1:43" x14ac:dyDescent="0.25">
      <c r="A2020" s="2" t="s">
        <v>2229</v>
      </c>
      <c r="B2020" s="47">
        <v>44407</v>
      </c>
      <c r="C2020" s="2" t="s">
        <v>27</v>
      </c>
      <c r="D2020" s="2" t="s">
        <v>49</v>
      </c>
      <c r="E2020" s="2" t="s">
        <v>221</v>
      </c>
      <c r="F2020" s="2" t="s">
        <v>4944</v>
      </c>
      <c r="G2020" s="2" t="s">
        <v>3</v>
      </c>
      <c r="H2020" s="2" t="s">
        <v>4946</v>
      </c>
      <c r="I2020" s="1" t="s">
        <v>1</v>
      </c>
      <c r="J2020" s="1" t="s">
        <v>1</v>
      </c>
      <c r="K2020" s="1" t="s">
        <v>1</v>
      </c>
      <c r="L2020" s="1" t="s">
        <v>1</v>
      </c>
      <c r="M2020" s="1">
        <v>0</v>
      </c>
      <c r="N2020" s="2" t="s">
        <v>1</v>
      </c>
      <c r="O2020" s="2" t="s">
        <v>2</v>
      </c>
      <c r="P2020" s="2" t="s">
        <v>1</v>
      </c>
      <c r="Q2020" s="1">
        <v>598140954.08499992</v>
      </c>
      <c r="R2020" s="1">
        <v>0</v>
      </c>
      <c r="S2020" s="1">
        <v>431825136.28499997</v>
      </c>
      <c r="T2020" s="1">
        <v>0</v>
      </c>
      <c r="U2020" s="2" t="s">
        <v>0</v>
      </c>
      <c r="V2020" s="1">
        <v>0</v>
      </c>
      <c r="W2020" s="1">
        <v>143375705</v>
      </c>
      <c r="X2020" s="2" t="s">
        <v>0</v>
      </c>
      <c r="Y2020" s="1">
        <v>22940112.800000001</v>
      </c>
      <c r="Z2020" s="3">
        <v>0</v>
      </c>
      <c r="AA2020" s="3" t="s">
        <v>0</v>
      </c>
      <c r="AB2020" s="3">
        <v>0</v>
      </c>
      <c r="AC2020" s="3">
        <v>0</v>
      </c>
      <c r="AD2020" s="3" t="s">
        <v>0</v>
      </c>
      <c r="AE2020" s="3">
        <v>0</v>
      </c>
      <c r="AF2020" s="4">
        <v>0</v>
      </c>
      <c r="AG2020" s="4" t="s">
        <v>0</v>
      </c>
      <c r="AH2020" s="4">
        <v>0</v>
      </c>
      <c r="AI2020" s="4">
        <v>0</v>
      </c>
      <c r="AJ2020" s="4" t="s">
        <v>0</v>
      </c>
      <c r="AK2020" s="4">
        <v>0</v>
      </c>
      <c r="AL2020" s="4">
        <v>0</v>
      </c>
      <c r="AM2020" s="4" t="s">
        <v>1</v>
      </c>
      <c r="AN2020" s="4" t="s">
        <v>1</v>
      </c>
      <c r="AO2020" s="4" t="s">
        <v>1</v>
      </c>
      <c r="AP2020" s="4" t="s">
        <v>1</v>
      </c>
      <c r="AQ2020" s="4">
        <v>0</v>
      </c>
    </row>
    <row r="2021" spans="1:43" x14ac:dyDescent="0.25">
      <c r="A2021" s="2" t="s">
        <v>2991</v>
      </c>
      <c r="B2021" s="47">
        <v>44407</v>
      </c>
      <c r="C2021" s="2" t="s">
        <v>27</v>
      </c>
      <c r="D2021" s="2" t="s">
        <v>49</v>
      </c>
      <c r="E2021" s="2" t="s">
        <v>221</v>
      </c>
      <c r="F2021" s="2" t="s">
        <v>4944</v>
      </c>
      <c r="G2021" s="2" t="s">
        <v>3</v>
      </c>
      <c r="H2021" s="2" t="s">
        <v>4947</v>
      </c>
      <c r="I2021" s="1" t="s">
        <v>1</v>
      </c>
      <c r="J2021" s="1" t="s">
        <v>1</v>
      </c>
      <c r="K2021" s="1" t="s">
        <v>1</v>
      </c>
      <c r="L2021" s="1" t="s">
        <v>1</v>
      </c>
      <c r="M2021" s="1">
        <v>0</v>
      </c>
      <c r="N2021" s="2" t="s">
        <v>1</v>
      </c>
      <c r="O2021" s="2" t="s">
        <v>2</v>
      </c>
      <c r="P2021" s="2" t="s">
        <v>1</v>
      </c>
      <c r="Q2021" s="1">
        <v>2271311400.0299997</v>
      </c>
      <c r="R2021" s="1">
        <v>0</v>
      </c>
      <c r="S2021" s="1">
        <v>1623179936.8299999</v>
      </c>
      <c r="T2021" s="1">
        <v>0</v>
      </c>
      <c r="U2021" s="2" t="s">
        <v>0</v>
      </c>
      <c r="V2021" s="1">
        <v>0</v>
      </c>
      <c r="W2021" s="1">
        <v>558734020</v>
      </c>
      <c r="X2021" s="2" t="s">
        <v>9</v>
      </c>
      <c r="Y2021" s="1">
        <v>89397443.199999988</v>
      </c>
      <c r="Z2021" s="3">
        <v>0</v>
      </c>
      <c r="AA2021" s="3" t="s">
        <v>0</v>
      </c>
      <c r="AB2021" s="3">
        <v>0</v>
      </c>
      <c r="AC2021" s="3">
        <v>0</v>
      </c>
      <c r="AD2021" s="3" t="s">
        <v>0</v>
      </c>
      <c r="AE2021" s="3">
        <v>0</v>
      </c>
      <c r="AF2021" s="4">
        <v>0</v>
      </c>
      <c r="AG2021" s="4" t="s">
        <v>0</v>
      </c>
      <c r="AH2021" s="4">
        <v>0</v>
      </c>
      <c r="AI2021" s="4">
        <v>0</v>
      </c>
      <c r="AJ2021" s="4" t="s">
        <v>0</v>
      </c>
      <c r="AK2021" s="4">
        <v>0</v>
      </c>
      <c r="AL2021" s="4">
        <v>0</v>
      </c>
      <c r="AM2021" s="4" t="s">
        <v>1</v>
      </c>
      <c r="AN2021" s="4" t="s">
        <v>1</v>
      </c>
      <c r="AO2021" s="4" t="s">
        <v>1</v>
      </c>
      <c r="AP2021" s="4" t="s">
        <v>1</v>
      </c>
      <c r="AQ2021" s="4">
        <v>0</v>
      </c>
    </row>
    <row r="2022" spans="1:43" x14ac:dyDescent="0.25">
      <c r="A2022" s="2" t="s">
        <v>2993</v>
      </c>
      <c r="B2022" s="47">
        <v>44407</v>
      </c>
      <c r="C2022" s="2" t="s">
        <v>6</v>
      </c>
      <c r="D2022" s="2" t="s">
        <v>49</v>
      </c>
      <c r="E2022" s="2" t="s">
        <v>230</v>
      </c>
      <c r="F2022" s="2" t="s">
        <v>2063</v>
      </c>
      <c r="G2022" s="2" t="s">
        <v>3</v>
      </c>
      <c r="H2022" s="2" t="s">
        <v>4948</v>
      </c>
      <c r="I2022" s="1" t="s">
        <v>1</v>
      </c>
      <c r="J2022" s="1" t="s">
        <v>1</v>
      </c>
      <c r="K2022" s="1" t="s">
        <v>1</v>
      </c>
      <c r="L2022" s="1" t="s">
        <v>1</v>
      </c>
      <c r="M2022" s="1">
        <v>0</v>
      </c>
      <c r="N2022" s="2" t="s">
        <v>1</v>
      </c>
      <c r="O2022" s="2" t="s">
        <v>965</v>
      </c>
      <c r="P2022" s="2" t="s">
        <v>966</v>
      </c>
      <c r="Q2022" s="1">
        <v>203130497.03999999</v>
      </c>
      <c r="R2022" s="1">
        <v>0</v>
      </c>
      <c r="S2022" s="1">
        <v>156971331.59999999</v>
      </c>
      <c r="T2022" s="1">
        <v>39792384</v>
      </c>
      <c r="U2022" s="2" t="s">
        <v>9</v>
      </c>
      <c r="V2022" s="1">
        <v>6366781.4400000004</v>
      </c>
      <c r="W2022" s="1">
        <v>0</v>
      </c>
      <c r="X2022" s="2" t="s">
        <v>0</v>
      </c>
      <c r="Y2022" s="1">
        <v>0</v>
      </c>
      <c r="Z2022" s="3">
        <v>0</v>
      </c>
      <c r="AA2022" s="3" t="s">
        <v>0</v>
      </c>
      <c r="AB2022" s="3">
        <v>0</v>
      </c>
      <c r="AC2022" s="3">
        <v>0</v>
      </c>
      <c r="AD2022" s="3" t="s">
        <v>0</v>
      </c>
      <c r="AE2022" s="3">
        <v>0</v>
      </c>
      <c r="AF2022" s="4">
        <v>0</v>
      </c>
      <c r="AG2022" s="4" t="s">
        <v>0</v>
      </c>
      <c r="AH2022" s="4">
        <v>0</v>
      </c>
      <c r="AI2022" s="4">
        <v>0</v>
      </c>
      <c r="AJ2022" s="4" t="s">
        <v>0</v>
      </c>
      <c r="AK2022" s="4">
        <v>0</v>
      </c>
      <c r="AL2022" s="4">
        <v>0</v>
      </c>
      <c r="AM2022" s="4" t="s">
        <v>1</v>
      </c>
      <c r="AN2022" s="4" t="s">
        <v>1</v>
      </c>
      <c r="AO2022" s="4" t="s">
        <v>1</v>
      </c>
      <c r="AP2022" s="4" t="s">
        <v>1</v>
      </c>
      <c r="AQ2022" s="4">
        <v>0</v>
      </c>
    </row>
    <row r="2023" spans="1:43" x14ac:dyDescent="0.25">
      <c r="A2023" s="2" t="s">
        <v>2232</v>
      </c>
      <c r="B2023" s="47">
        <v>44407</v>
      </c>
      <c r="C2023" s="2" t="s">
        <v>6</v>
      </c>
      <c r="D2023" s="2" t="s">
        <v>49</v>
      </c>
      <c r="E2023" s="2" t="s">
        <v>230</v>
      </c>
      <c r="F2023" s="2" t="s">
        <v>2063</v>
      </c>
      <c r="G2023" s="2" t="s">
        <v>3</v>
      </c>
      <c r="H2023" s="2" t="s">
        <v>4949</v>
      </c>
      <c r="I2023" s="1" t="s">
        <v>1</v>
      </c>
      <c r="J2023" s="1" t="s">
        <v>1</v>
      </c>
      <c r="K2023" s="1" t="s">
        <v>1</v>
      </c>
      <c r="L2023" s="1" t="s">
        <v>1</v>
      </c>
      <c r="M2023" s="1">
        <v>0</v>
      </c>
      <c r="N2023" s="2" t="s">
        <v>1</v>
      </c>
      <c r="O2023" s="2" t="s">
        <v>2</v>
      </c>
      <c r="P2023" s="2" t="s">
        <v>1</v>
      </c>
      <c r="Q2023" s="1">
        <v>1965171853.3559999</v>
      </c>
      <c r="R2023" s="1">
        <v>0</v>
      </c>
      <c r="S2023" s="1">
        <v>1677810990.7000003</v>
      </c>
      <c r="T2023" s="1">
        <v>0</v>
      </c>
      <c r="U2023" s="2" t="s">
        <v>0</v>
      </c>
      <c r="V2023" s="1">
        <v>0</v>
      </c>
      <c r="W2023" s="1">
        <v>247724881.59999999</v>
      </c>
      <c r="X2023" s="2" t="s">
        <v>0</v>
      </c>
      <c r="Y2023" s="1">
        <v>39635981.055999994</v>
      </c>
      <c r="Z2023" s="3">
        <v>0</v>
      </c>
      <c r="AA2023" s="3" t="s">
        <v>0</v>
      </c>
      <c r="AB2023" s="3">
        <v>0</v>
      </c>
      <c r="AC2023" s="3">
        <v>0</v>
      </c>
      <c r="AD2023" s="3" t="s">
        <v>0</v>
      </c>
      <c r="AE2023" s="3">
        <v>0</v>
      </c>
      <c r="AF2023" s="4">
        <v>0</v>
      </c>
      <c r="AG2023" s="4" t="s">
        <v>0</v>
      </c>
      <c r="AH2023" s="4">
        <v>0</v>
      </c>
      <c r="AI2023" s="4">
        <v>0</v>
      </c>
      <c r="AJ2023" s="4" t="s">
        <v>0</v>
      </c>
      <c r="AK2023" s="4">
        <v>0</v>
      </c>
      <c r="AL2023" s="4">
        <v>0</v>
      </c>
      <c r="AM2023" s="4" t="s">
        <v>1</v>
      </c>
      <c r="AN2023" s="4" t="s">
        <v>1</v>
      </c>
      <c r="AO2023" s="4" t="s">
        <v>1</v>
      </c>
      <c r="AP2023" s="4" t="s">
        <v>1</v>
      </c>
      <c r="AQ2023" s="4">
        <v>0</v>
      </c>
    </row>
    <row r="2024" spans="1:43" x14ac:dyDescent="0.25">
      <c r="A2024" s="2" t="s">
        <v>2235</v>
      </c>
      <c r="B2024" s="47">
        <v>44407</v>
      </c>
      <c r="C2024" s="2" t="s">
        <v>6</v>
      </c>
      <c r="D2024" s="2" t="s">
        <v>49</v>
      </c>
      <c r="E2024" s="2" t="s">
        <v>230</v>
      </c>
      <c r="F2024" s="2" t="s">
        <v>2063</v>
      </c>
      <c r="G2024" s="2" t="s">
        <v>3</v>
      </c>
      <c r="H2024" s="2" t="s">
        <v>4950</v>
      </c>
      <c r="I2024" s="1" t="s">
        <v>1</v>
      </c>
      <c r="J2024" s="1" t="s">
        <v>1</v>
      </c>
      <c r="K2024" s="1" t="s">
        <v>1</v>
      </c>
      <c r="L2024" s="1" t="s">
        <v>1</v>
      </c>
      <c r="M2024" s="1">
        <v>0</v>
      </c>
      <c r="N2024" s="2" t="s">
        <v>1</v>
      </c>
      <c r="O2024" s="2" t="s">
        <v>2</v>
      </c>
      <c r="P2024" s="2" t="s">
        <v>1</v>
      </c>
      <c r="Q2024" s="1">
        <v>1791112213.3040001</v>
      </c>
      <c r="R2024" s="1">
        <v>0</v>
      </c>
      <c r="S2024" s="1">
        <v>1442317590.8000002</v>
      </c>
      <c r="T2024" s="1">
        <v>0</v>
      </c>
      <c r="U2024" s="2" t="s">
        <v>0</v>
      </c>
      <c r="V2024" s="1">
        <v>0</v>
      </c>
      <c r="W2024" s="1">
        <v>300685019.39999998</v>
      </c>
      <c r="X2024" s="2" t="s">
        <v>9</v>
      </c>
      <c r="Y2024" s="1">
        <v>48109603.104000002</v>
      </c>
      <c r="Z2024" s="3">
        <v>0</v>
      </c>
      <c r="AA2024" s="3" t="s">
        <v>0</v>
      </c>
      <c r="AB2024" s="3">
        <v>0</v>
      </c>
      <c r="AC2024" s="3">
        <v>0</v>
      </c>
      <c r="AD2024" s="3" t="s">
        <v>0</v>
      </c>
      <c r="AE2024" s="3">
        <v>0</v>
      </c>
      <c r="AF2024" s="4">
        <v>0</v>
      </c>
      <c r="AG2024" s="4" t="s">
        <v>0</v>
      </c>
      <c r="AH2024" s="4">
        <v>0</v>
      </c>
      <c r="AI2024" s="4">
        <v>0</v>
      </c>
      <c r="AJ2024" s="4" t="s">
        <v>0</v>
      </c>
      <c r="AK2024" s="4">
        <v>0</v>
      </c>
      <c r="AL2024" s="4">
        <v>0</v>
      </c>
      <c r="AM2024" s="4" t="s">
        <v>1</v>
      </c>
      <c r="AN2024" s="4" t="s">
        <v>1</v>
      </c>
      <c r="AO2024" s="4" t="s">
        <v>1</v>
      </c>
      <c r="AP2024" s="4" t="s">
        <v>1</v>
      </c>
      <c r="AQ2024" s="4">
        <v>0</v>
      </c>
    </row>
    <row r="2025" spans="1:43" x14ac:dyDescent="0.25">
      <c r="A2025" s="2" t="s">
        <v>2999</v>
      </c>
      <c r="B2025" s="47">
        <v>44407</v>
      </c>
      <c r="C2025" s="2" t="s">
        <v>27</v>
      </c>
      <c r="D2025" s="2" t="s">
        <v>42</v>
      </c>
      <c r="E2025" s="2" t="s">
        <v>212</v>
      </c>
      <c r="F2025" s="2" t="s">
        <v>4740</v>
      </c>
      <c r="G2025" s="2" t="s">
        <v>3</v>
      </c>
      <c r="H2025" s="2" t="s">
        <v>4951</v>
      </c>
      <c r="I2025" s="1" t="s">
        <v>1</v>
      </c>
      <c r="J2025" s="1" t="s">
        <v>1</v>
      </c>
      <c r="K2025" s="1" t="s">
        <v>1</v>
      </c>
      <c r="L2025" s="1" t="s">
        <v>1</v>
      </c>
      <c r="M2025" s="1">
        <v>0</v>
      </c>
      <c r="N2025" s="2" t="s">
        <v>1</v>
      </c>
      <c r="O2025" s="2" t="s">
        <v>911</v>
      </c>
      <c r="P2025" s="2" t="s">
        <v>912</v>
      </c>
      <c r="Q2025" s="1">
        <v>8036772</v>
      </c>
      <c r="R2025" s="1">
        <v>0</v>
      </c>
      <c r="S2025" s="1">
        <v>8036772</v>
      </c>
      <c r="T2025" s="1">
        <v>0</v>
      </c>
      <c r="U2025" s="2" t="s">
        <v>0</v>
      </c>
      <c r="V2025" s="1">
        <v>0</v>
      </c>
      <c r="W2025" s="1">
        <v>0</v>
      </c>
      <c r="X2025" s="2" t="s">
        <v>0</v>
      </c>
      <c r="Y2025" s="1">
        <v>0</v>
      </c>
      <c r="Z2025" s="3">
        <v>0</v>
      </c>
      <c r="AA2025" s="3" t="s">
        <v>0</v>
      </c>
      <c r="AB2025" s="3">
        <v>0</v>
      </c>
      <c r="AC2025" s="3">
        <v>0</v>
      </c>
      <c r="AD2025" s="3" t="s">
        <v>0</v>
      </c>
      <c r="AE2025" s="3">
        <v>0</v>
      </c>
      <c r="AF2025" s="4">
        <v>0</v>
      </c>
      <c r="AG2025" s="4" t="s">
        <v>0</v>
      </c>
      <c r="AH2025" s="4">
        <v>0</v>
      </c>
      <c r="AI2025" s="4">
        <v>0</v>
      </c>
      <c r="AJ2025" s="4" t="s">
        <v>0</v>
      </c>
      <c r="AK2025" s="4">
        <v>0</v>
      </c>
      <c r="AL2025" s="4">
        <v>0</v>
      </c>
      <c r="AM2025" s="4" t="s">
        <v>1</v>
      </c>
      <c r="AN2025" s="4" t="s">
        <v>1</v>
      </c>
      <c r="AO2025" s="4" t="s">
        <v>1</v>
      </c>
      <c r="AP2025" s="4" t="s">
        <v>1</v>
      </c>
      <c r="AQ2025" s="4">
        <v>0</v>
      </c>
    </row>
    <row r="2026" spans="1:43" x14ac:dyDescent="0.25">
      <c r="A2026" s="2" t="s">
        <v>3001</v>
      </c>
      <c r="B2026" s="47">
        <v>44407</v>
      </c>
      <c r="C2026" s="2" t="s">
        <v>27</v>
      </c>
      <c r="D2026" s="2" t="s">
        <v>42</v>
      </c>
      <c r="E2026" s="2" t="s">
        <v>212</v>
      </c>
      <c r="F2026" s="2" t="s">
        <v>4742</v>
      </c>
      <c r="G2026" s="2" t="s">
        <v>3</v>
      </c>
      <c r="H2026" s="2" t="s">
        <v>4952</v>
      </c>
      <c r="I2026" s="1" t="s">
        <v>1</v>
      </c>
      <c r="J2026" s="1" t="s">
        <v>1</v>
      </c>
      <c r="K2026" s="1" t="s">
        <v>1</v>
      </c>
      <c r="L2026" s="1" t="s">
        <v>1</v>
      </c>
      <c r="M2026" s="1">
        <v>0</v>
      </c>
      <c r="N2026" s="2" t="s">
        <v>1</v>
      </c>
      <c r="O2026" s="2" t="s">
        <v>2</v>
      </c>
      <c r="P2026" s="2" t="s">
        <v>1</v>
      </c>
      <c r="Q2026" s="1">
        <v>1403275720.8759999</v>
      </c>
      <c r="R2026" s="1">
        <v>0</v>
      </c>
      <c r="S2026" s="1">
        <v>876947772.64999974</v>
      </c>
      <c r="T2026" s="1">
        <v>0</v>
      </c>
      <c r="U2026" s="2" t="s">
        <v>0</v>
      </c>
      <c r="V2026" s="1">
        <v>0</v>
      </c>
      <c r="W2026" s="1">
        <v>453730989.85000002</v>
      </c>
      <c r="X2026" s="2" t="s">
        <v>0</v>
      </c>
      <c r="Y2026" s="1">
        <v>72596958.376000002</v>
      </c>
      <c r="Z2026" s="3">
        <v>0</v>
      </c>
      <c r="AA2026" s="3" t="s">
        <v>0</v>
      </c>
      <c r="AB2026" s="3">
        <v>0</v>
      </c>
      <c r="AC2026" s="3">
        <v>0</v>
      </c>
      <c r="AD2026" s="3" t="s">
        <v>0</v>
      </c>
      <c r="AE2026" s="3">
        <v>0</v>
      </c>
      <c r="AF2026" s="4">
        <v>0</v>
      </c>
      <c r="AG2026" s="4" t="s">
        <v>0</v>
      </c>
      <c r="AH2026" s="4">
        <v>0</v>
      </c>
      <c r="AI2026" s="4">
        <v>0</v>
      </c>
      <c r="AJ2026" s="4" t="s">
        <v>0</v>
      </c>
      <c r="AK2026" s="4">
        <v>0</v>
      </c>
      <c r="AL2026" s="4">
        <v>0</v>
      </c>
      <c r="AM2026" s="4" t="s">
        <v>1</v>
      </c>
      <c r="AN2026" s="4" t="s">
        <v>1</v>
      </c>
      <c r="AO2026" s="4" t="s">
        <v>1</v>
      </c>
      <c r="AP2026" s="4" t="s">
        <v>1</v>
      </c>
      <c r="AQ2026" s="4">
        <v>0</v>
      </c>
    </row>
    <row r="2027" spans="1:43" x14ac:dyDescent="0.25">
      <c r="A2027" s="2" t="s">
        <v>3003</v>
      </c>
      <c r="B2027" s="47">
        <v>44407</v>
      </c>
      <c r="C2027" s="2" t="s">
        <v>27</v>
      </c>
      <c r="D2027" s="2" t="s">
        <v>42</v>
      </c>
      <c r="E2027" s="2" t="s">
        <v>212</v>
      </c>
      <c r="F2027" s="2" t="s">
        <v>4742</v>
      </c>
      <c r="G2027" s="2" t="s">
        <v>3</v>
      </c>
      <c r="H2027" s="2" t="s">
        <v>4953</v>
      </c>
      <c r="I2027" s="1" t="s">
        <v>1</v>
      </c>
      <c r="J2027" s="1" t="s">
        <v>1</v>
      </c>
      <c r="K2027" s="1" t="s">
        <v>1</v>
      </c>
      <c r="L2027" s="1" t="s">
        <v>1</v>
      </c>
      <c r="M2027" s="1">
        <v>0</v>
      </c>
      <c r="N2027" s="2" t="s">
        <v>1</v>
      </c>
      <c r="O2027" s="2" t="s">
        <v>2</v>
      </c>
      <c r="P2027" s="2" t="s">
        <v>1</v>
      </c>
      <c r="Q2027" s="1">
        <v>2021163024.2720001</v>
      </c>
      <c r="R2027" s="1">
        <v>0</v>
      </c>
      <c r="S2027" s="1">
        <v>1453506515.5999999</v>
      </c>
      <c r="T2027" s="1">
        <v>0</v>
      </c>
      <c r="U2027" s="2" t="s">
        <v>0</v>
      </c>
      <c r="V2027" s="1">
        <v>0</v>
      </c>
      <c r="W2027" s="1">
        <v>489359059.19999999</v>
      </c>
      <c r="X2027" s="2" t="s">
        <v>0</v>
      </c>
      <c r="Y2027" s="1">
        <v>78297449.472000003</v>
      </c>
      <c r="Z2027" s="3">
        <v>0</v>
      </c>
      <c r="AA2027" s="3" t="s">
        <v>0</v>
      </c>
      <c r="AB2027" s="3">
        <v>0</v>
      </c>
      <c r="AC2027" s="3">
        <v>0</v>
      </c>
      <c r="AD2027" s="3" t="s">
        <v>0</v>
      </c>
      <c r="AE2027" s="3">
        <v>0</v>
      </c>
      <c r="AF2027" s="4">
        <v>0</v>
      </c>
      <c r="AG2027" s="4" t="s">
        <v>0</v>
      </c>
      <c r="AH2027" s="4">
        <v>0</v>
      </c>
      <c r="AI2027" s="4">
        <v>0</v>
      </c>
      <c r="AJ2027" s="4" t="s">
        <v>0</v>
      </c>
      <c r="AK2027" s="4">
        <v>0</v>
      </c>
      <c r="AL2027" s="4">
        <v>0</v>
      </c>
      <c r="AM2027" s="4" t="s">
        <v>1</v>
      </c>
      <c r="AN2027" s="4" t="s">
        <v>1</v>
      </c>
      <c r="AO2027" s="4" t="s">
        <v>1</v>
      </c>
      <c r="AP2027" s="4" t="s">
        <v>1</v>
      </c>
      <c r="AQ2027" s="4">
        <v>0</v>
      </c>
    </row>
    <row r="2028" spans="1:43" x14ac:dyDescent="0.25">
      <c r="A2028" s="2" t="s">
        <v>3005</v>
      </c>
      <c r="B2028" s="47">
        <v>44407</v>
      </c>
      <c r="C2028" s="2" t="s">
        <v>35</v>
      </c>
      <c r="D2028" s="2" t="s">
        <v>42</v>
      </c>
      <c r="E2028" s="2" t="s">
        <v>217</v>
      </c>
      <c r="F2028" s="2" t="s">
        <v>4954</v>
      </c>
      <c r="G2028" s="2" t="s">
        <v>3</v>
      </c>
      <c r="H2028" s="2" t="s">
        <v>4955</v>
      </c>
      <c r="I2028" s="1" t="s">
        <v>1</v>
      </c>
      <c r="J2028" s="1" t="s">
        <v>1</v>
      </c>
      <c r="K2028" s="1" t="s">
        <v>1</v>
      </c>
      <c r="L2028" s="1" t="s">
        <v>1</v>
      </c>
      <c r="M2028" s="1">
        <v>0</v>
      </c>
      <c r="N2028" s="2" t="s">
        <v>1</v>
      </c>
      <c r="O2028" s="2" t="s">
        <v>4956</v>
      </c>
      <c r="P2028" s="2" t="s">
        <v>4957</v>
      </c>
      <c r="Q2028" s="1">
        <v>6754880</v>
      </c>
      <c r="R2028" s="1">
        <v>0</v>
      </c>
      <c r="S2028" s="1">
        <v>6754880</v>
      </c>
      <c r="T2028" s="1">
        <v>0</v>
      </c>
      <c r="U2028" s="2" t="s">
        <v>0</v>
      </c>
      <c r="V2028" s="1">
        <v>0</v>
      </c>
      <c r="W2028" s="1">
        <v>0</v>
      </c>
      <c r="X2028" s="2" t="s">
        <v>0</v>
      </c>
      <c r="Y2028" s="1">
        <v>0</v>
      </c>
      <c r="Z2028" s="3">
        <v>0</v>
      </c>
      <c r="AA2028" s="3" t="s">
        <v>0</v>
      </c>
      <c r="AB2028" s="3">
        <v>0</v>
      </c>
      <c r="AC2028" s="3">
        <v>0</v>
      </c>
      <c r="AD2028" s="3" t="s">
        <v>0</v>
      </c>
      <c r="AE2028" s="3">
        <v>0</v>
      </c>
      <c r="AF2028" s="4">
        <v>0</v>
      </c>
      <c r="AG2028" s="4" t="s">
        <v>0</v>
      </c>
      <c r="AH2028" s="4">
        <v>0</v>
      </c>
      <c r="AI2028" s="4">
        <v>0</v>
      </c>
      <c r="AJ2028" s="4" t="s">
        <v>0</v>
      </c>
      <c r="AK2028" s="4">
        <v>0</v>
      </c>
      <c r="AL2028" s="4">
        <v>0</v>
      </c>
      <c r="AM2028" s="4" t="s">
        <v>1</v>
      </c>
      <c r="AN2028" s="4" t="s">
        <v>1</v>
      </c>
      <c r="AO2028" s="4" t="s">
        <v>1</v>
      </c>
      <c r="AP2028" s="4" t="s">
        <v>1</v>
      </c>
      <c r="AQ2028" s="4">
        <v>0</v>
      </c>
    </row>
    <row r="2029" spans="1:43" x14ac:dyDescent="0.25">
      <c r="A2029" s="2" t="s">
        <v>3007</v>
      </c>
      <c r="B2029" s="47">
        <v>44407</v>
      </c>
      <c r="C2029" s="2" t="s">
        <v>35</v>
      </c>
      <c r="D2029" s="2" t="s">
        <v>42</v>
      </c>
      <c r="E2029" s="2" t="s">
        <v>217</v>
      </c>
      <c r="F2029" s="2" t="s">
        <v>4958</v>
      </c>
      <c r="G2029" s="2" t="s">
        <v>3</v>
      </c>
      <c r="H2029" s="2" t="s">
        <v>4959</v>
      </c>
      <c r="I2029" s="1" t="s">
        <v>1</v>
      </c>
      <c r="J2029" s="1" t="s">
        <v>1</v>
      </c>
      <c r="K2029" s="1" t="s">
        <v>1</v>
      </c>
      <c r="L2029" s="1" t="s">
        <v>1</v>
      </c>
      <c r="M2029" s="1">
        <v>0</v>
      </c>
      <c r="N2029" s="2" t="s">
        <v>1</v>
      </c>
      <c r="O2029" s="2" t="s">
        <v>2</v>
      </c>
      <c r="P2029" s="2" t="s">
        <v>1</v>
      </c>
      <c r="Q2029" s="1">
        <v>1830288020.5320001</v>
      </c>
      <c r="R2029" s="1">
        <v>0</v>
      </c>
      <c r="S2029" s="1">
        <v>1733091101.7800004</v>
      </c>
      <c r="T2029" s="1">
        <v>0</v>
      </c>
      <c r="U2029" s="2" t="s">
        <v>0</v>
      </c>
      <c r="V2029" s="1">
        <v>0</v>
      </c>
      <c r="W2029" s="1">
        <v>83790447.200000003</v>
      </c>
      <c r="X2029" s="2" t="s">
        <v>9</v>
      </c>
      <c r="Y2029" s="1">
        <v>13406471.552000001</v>
      </c>
      <c r="Z2029" s="3">
        <v>0</v>
      </c>
      <c r="AA2029" s="3" t="s">
        <v>0</v>
      </c>
      <c r="AB2029" s="3">
        <v>0</v>
      </c>
      <c r="AC2029" s="3">
        <v>0</v>
      </c>
      <c r="AD2029" s="3" t="s">
        <v>0</v>
      </c>
      <c r="AE2029" s="3">
        <v>0</v>
      </c>
      <c r="AF2029" s="4">
        <v>0</v>
      </c>
      <c r="AG2029" s="4" t="s">
        <v>0</v>
      </c>
      <c r="AH2029" s="4">
        <v>0</v>
      </c>
      <c r="AI2029" s="4">
        <v>0</v>
      </c>
      <c r="AJ2029" s="4" t="s">
        <v>0</v>
      </c>
      <c r="AK2029" s="4">
        <v>0</v>
      </c>
      <c r="AL2029" s="4">
        <v>0</v>
      </c>
      <c r="AM2029" s="4" t="s">
        <v>1</v>
      </c>
      <c r="AN2029" s="4" t="s">
        <v>1</v>
      </c>
      <c r="AO2029" s="4" t="s">
        <v>1</v>
      </c>
      <c r="AP2029" s="4" t="s">
        <v>1</v>
      </c>
      <c r="AQ2029" s="4">
        <v>0</v>
      </c>
    </row>
    <row r="2030" spans="1:43" x14ac:dyDescent="0.25">
      <c r="A2030" s="2" t="s">
        <v>3009</v>
      </c>
      <c r="B2030" s="47">
        <v>44407</v>
      </c>
      <c r="C2030" s="2" t="s">
        <v>35</v>
      </c>
      <c r="D2030" s="2" t="s">
        <v>42</v>
      </c>
      <c r="E2030" s="2" t="s">
        <v>217</v>
      </c>
      <c r="F2030" s="2" t="s">
        <v>4958</v>
      </c>
      <c r="G2030" s="2" t="s">
        <v>3</v>
      </c>
      <c r="H2030" s="2" t="s">
        <v>4960</v>
      </c>
      <c r="I2030" s="1" t="s">
        <v>1</v>
      </c>
      <c r="J2030" s="1" t="s">
        <v>1</v>
      </c>
      <c r="K2030" s="1" t="s">
        <v>1</v>
      </c>
      <c r="L2030" s="1" t="s">
        <v>1</v>
      </c>
      <c r="M2030" s="1">
        <v>0</v>
      </c>
      <c r="N2030" s="2" t="s">
        <v>1</v>
      </c>
      <c r="O2030" s="2" t="s">
        <v>2</v>
      </c>
      <c r="P2030" s="2" t="s">
        <v>1</v>
      </c>
      <c r="Q2030" s="1">
        <v>290190546.39999998</v>
      </c>
      <c r="R2030" s="1">
        <v>0</v>
      </c>
      <c r="S2030" s="1">
        <v>244545010.39999998</v>
      </c>
      <c r="T2030" s="1">
        <v>0</v>
      </c>
      <c r="U2030" s="2" t="s">
        <v>0</v>
      </c>
      <c r="V2030" s="1">
        <v>0</v>
      </c>
      <c r="W2030" s="1">
        <v>39349600</v>
      </c>
      <c r="X2030" s="2" t="s">
        <v>9</v>
      </c>
      <c r="Y2030" s="1">
        <v>6295936</v>
      </c>
      <c r="Z2030" s="3">
        <v>0</v>
      </c>
      <c r="AA2030" s="3" t="s">
        <v>0</v>
      </c>
      <c r="AB2030" s="3">
        <v>0</v>
      </c>
      <c r="AC2030" s="3">
        <v>0</v>
      </c>
      <c r="AD2030" s="3" t="s">
        <v>0</v>
      </c>
      <c r="AE2030" s="3">
        <v>0</v>
      </c>
      <c r="AF2030" s="4">
        <v>0</v>
      </c>
      <c r="AG2030" s="4" t="s">
        <v>0</v>
      </c>
      <c r="AH2030" s="4">
        <v>0</v>
      </c>
      <c r="AI2030" s="4">
        <v>0</v>
      </c>
      <c r="AJ2030" s="4" t="s">
        <v>0</v>
      </c>
      <c r="AK2030" s="4">
        <v>0</v>
      </c>
      <c r="AL2030" s="4">
        <v>0</v>
      </c>
      <c r="AM2030" s="4" t="s">
        <v>1</v>
      </c>
      <c r="AN2030" s="4" t="s">
        <v>1</v>
      </c>
      <c r="AO2030" s="4" t="s">
        <v>1</v>
      </c>
      <c r="AP2030" s="4" t="s">
        <v>1</v>
      </c>
      <c r="AQ2030" s="4">
        <v>0</v>
      </c>
    </row>
    <row r="2031" spans="1:43" x14ac:dyDescent="0.25">
      <c r="A2031" s="2" t="s">
        <v>3011</v>
      </c>
      <c r="B2031" s="47">
        <v>44407</v>
      </c>
      <c r="C2031" s="2" t="s">
        <v>6</v>
      </c>
      <c r="D2031" s="2" t="s">
        <v>42</v>
      </c>
      <c r="E2031" s="2" t="s">
        <v>219</v>
      </c>
      <c r="F2031" s="2" t="s">
        <v>1904</v>
      </c>
      <c r="G2031" s="2" t="s">
        <v>3</v>
      </c>
      <c r="H2031" s="2" t="s">
        <v>4961</v>
      </c>
      <c r="I2031" s="1" t="s">
        <v>1</v>
      </c>
      <c r="J2031" s="1" t="s">
        <v>1</v>
      </c>
      <c r="K2031" s="1" t="s">
        <v>1</v>
      </c>
      <c r="L2031" s="1" t="s">
        <v>1</v>
      </c>
      <c r="M2031" s="1">
        <v>0</v>
      </c>
      <c r="N2031" s="2" t="s">
        <v>1</v>
      </c>
      <c r="O2031" s="2" t="s">
        <v>2</v>
      </c>
      <c r="P2031" s="2" t="s">
        <v>1</v>
      </c>
      <c r="Q2031" s="1">
        <v>3403323199.598001</v>
      </c>
      <c r="R2031" s="1">
        <v>0</v>
      </c>
      <c r="S2031" s="1">
        <v>2591588699.5500011</v>
      </c>
      <c r="T2031" s="1">
        <v>0</v>
      </c>
      <c r="U2031" s="2" t="s">
        <v>0</v>
      </c>
      <c r="V2031" s="1">
        <v>0</v>
      </c>
      <c r="W2031" s="1">
        <v>691213982.79999995</v>
      </c>
      <c r="X2031" s="2" t="s">
        <v>0</v>
      </c>
      <c r="Y2031" s="1">
        <v>110594237.248</v>
      </c>
      <c r="Z2031" s="3">
        <v>0</v>
      </c>
      <c r="AA2031" s="3" t="s">
        <v>0</v>
      </c>
      <c r="AB2031" s="3">
        <v>0</v>
      </c>
      <c r="AC2031" s="3">
        <v>9191000</v>
      </c>
      <c r="AD2031" s="3" t="s">
        <v>0</v>
      </c>
      <c r="AE2031" s="3">
        <v>735280</v>
      </c>
      <c r="AF2031" s="4">
        <v>0</v>
      </c>
      <c r="AG2031" s="4" t="s">
        <v>0</v>
      </c>
      <c r="AH2031" s="4">
        <v>0</v>
      </c>
      <c r="AI2031" s="4">
        <v>0</v>
      </c>
      <c r="AJ2031" s="4" t="s">
        <v>0</v>
      </c>
      <c r="AK2031" s="4">
        <v>0</v>
      </c>
      <c r="AL2031" s="4">
        <v>0</v>
      </c>
      <c r="AM2031" s="4" t="s">
        <v>1</v>
      </c>
      <c r="AN2031" s="4" t="s">
        <v>1</v>
      </c>
      <c r="AO2031" s="4" t="s">
        <v>1</v>
      </c>
      <c r="AP2031" s="4" t="s">
        <v>1</v>
      </c>
      <c r="AQ2031" s="4">
        <v>0</v>
      </c>
    </row>
    <row r="2032" spans="1:43" x14ac:dyDescent="0.25">
      <c r="A2032" s="2" t="s">
        <v>3013</v>
      </c>
      <c r="B2032" s="47">
        <v>44407</v>
      </c>
      <c r="C2032" s="2" t="s">
        <v>27</v>
      </c>
      <c r="D2032" s="2" t="s">
        <v>38</v>
      </c>
      <c r="E2032" s="2" t="s">
        <v>4</v>
      </c>
      <c r="F2032" s="2" t="s">
        <v>4267</v>
      </c>
      <c r="G2032" s="2" t="s">
        <v>3</v>
      </c>
      <c r="H2032" s="2" t="s">
        <v>4962</v>
      </c>
      <c r="I2032" s="1" t="s">
        <v>1</v>
      </c>
      <c r="J2032" s="1" t="s">
        <v>1</v>
      </c>
      <c r="K2032" s="1" t="s">
        <v>1</v>
      </c>
      <c r="L2032" s="1" t="s">
        <v>1</v>
      </c>
      <c r="M2032" s="1">
        <v>0</v>
      </c>
      <c r="N2032" s="2" t="s">
        <v>1</v>
      </c>
      <c r="O2032" s="2" t="s">
        <v>1717</v>
      </c>
      <c r="P2032" s="2" t="s">
        <v>1718</v>
      </c>
      <c r="Q2032" s="1">
        <v>45426026.25</v>
      </c>
      <c r="R2032" s="1">
        <v>0</v>
      </c>
      <c r="S2032" s="1">
        <v>22663781.25</v>
      </c>
      <c r="T2032" s="1">
        <v>19622625</v>
      </c>
      <c r="U2032" s="2" t="s">
        <v>9</v>
      </c>
      <c r="V2032" s="1">
        <v>3139620</v>
      </c>
      <c r="W2032" s="1">
        <v>0</v>
      </c>
      <c r="X2032" s="2" t="s">
        <v>0</v>
      </c>
      <c r="Y2032" s="1">
        <v>0</v>
      </c>
      <c r="Z2032" s="3">
        <v>0</v>
      </c>
      <c r="AA2032" s="3" t="s">
        <v>0</v>
      </c>
      <c r="AB2032" s="3">
        <v>0</v>
      </c>
      <c r="AC2032" s="3">
        <v>0</v>
      </c>
      <c r="AD2032" s="3" t="s">
        <v>0</v>
      </c>
      <c r="AE2032" s="3">
        <v>0</v>
      </c>
      <c r="AF2032" s="4">
        <v>0</v>
      </c>
      <c r="AG2032" s="4" t="s">
        <v>0</v>
      </c>
      <c r="AH2032" s="4">
        <v>0</v>
      </c>
      <c r="AI2032" s="4">
        <v>0</v>
      </c>
      <c r="AJ2032" s="4" t="s">
        <v>0</v>
      </c>
      <c r="AK2032" s="4">
        <v>0</v>
      </c>
      <c r="AL2032" s="4">
        <v>0</v>
      </c>
      <c r="AM2032" s="4" t="s">
        <v>1</v>
      </c>
      <c r="AN2032" s="4" t="s">
        <v>1</v>
      </c>
      <c r="AO2032" s="4" t="s">
        <v>1</v>
      </c>
      <c r="AP2032" s="4" t="s">
        <v>1</v>
      </c>
      <c r="AQ2032" s="4">
        <v>0</v>
      </c>
    </row>
    <row r="2033" spans="1:43" x14ac:dyDescent="0.25">
      <c r="A2033" s="2" t="s">
        <v>2637</v>
      </c>
      <c r="B2033" s="47">
        <v>44407</v>
      </c>
      <c r="C2033" s="2" t="s">
        <v>27</v>
      </c>
      <c r="D2033" s="2" t="s">
        <v>38</v>
      </c>
      <c r="E2033" s="2" t="s">
        <v>4</v>
      </c>
      <c r="F2033" s="2" t="s">
        <v>3950</v>
      </c>
      <c r="G2033" s="2" t="s">
        <v>3</v>
      </c>
      <c r="H2033" s="2" t="s">
        <v>4963</v>
      </c>
      <c r="I2033" s="1" t="s">
        <v>1</v>
      </c>
      <c r="J2033" s="1" t="s">
        <v>1</v>
      </c>
      <c r="K2033" s="1" t="s">
        <v>1</v>
      </c>
      <c r="L2033" s="1" t="s">
        <v>1</v>
      </c>
      <c r="M2033" s="1">
        <v>0</v>
      </c>
      <c r="N2033" s="2" t="s">
        <v>1</v>
      </c>
      <c r="O2033" s="2" t="s">
        <v>2</v>
      </c>
      <c r="P2033" s="2" t="s">
        <v>1</v>
      </c>
      <c r="Q2033" s="1">
        <v>323947503.125</v>
      </c>
      <c r="R2033" s="1">
        <v>0</v>
      </c>
      <c r="S2033" s="1">
        <v>288677268.125</v>
      </c>
      <c r="T2033" s="1">
        <v>0</v>
      </c>
      <c r="U2033" s="2" t="s">
        <v>0</v>
      </c>
      <c r="V2033" s="1">
        <v>0</v>
      </c>
      <c r="W2033" s="1">
        <v>30405375</v>
      </c>
      <c r="X2033" s="2" t="s">
        <v>0</v>
      </c>
      <c r="Y2033" s="1">
        <v>4864860</v>
      </c>
      <c r="Z2033" s="3">
        <v>0</v>
      </c>
      <c r="AA2033" s="3" t="s">
        <v>0</v>
      </c>
      <c r="AB2033" s="3">
        <v>0</v>
      </c>
      <c r="AC2033" s="3">
        <v>0</v>
      </c>
      <c r="AD2033" s="3" t="s">
        <v>0</v>
      </c>
      <c r="AE2033" s="3">
        <v>0</v>
      </c>
      <c r="AF2033" s="4">
        <v>0</v>
      </c>
      <c r="AG2033" s="4" t="s">
        <v>0</v>
      </c>
      <c r="AH2033" s="4">
        <v>0</v>
      </c>
      <c r="AI2033" s="4">
        <v>0</v>
      </c>
      <c r="AJ2033" s="4" t="s">
        <v>0</v>
      </c>
      <c r="AK2033" s="4">
        <v>0</v>
      </c>
      <c r="AL2033" s="4">
        <v>0</v>
      </c>
      <c r="AM2033" s="4" t="s">
        <v>1</v>
      </c>
      <c r="AN2033" s="4" t="s">
        <v>1</v>
      </c>
      <c r="AO2033" s="4" t="s">
        <v>1</v>
      </c>
      <c r="AP2033" s="4" t="s">
        <v>1</v>
      </c>
      <c r="AQ2033" s="4">
        <v>0</v>
      </c>
    </row>
    <row r="2034" spans="1:43" x14ac:dyDescent="0.25">
      <c r="A2034" s="2" t="s">
        <v>3017</v>
      </c>
      <c r="B2034" s="47">
        <v>44407</v>
      </c>
      <c r="C2034" s="2" t="s">
        <v>27</v>
      </c>
      <c r="D2034" s="2" t="s">
        <v>38</v>
      </c>
      <c r="E2034" s="2" t="s">
        <v>4</v>
      </c>
      <c r="F2034" s="2" t="s">
        <v>3950</v>
      </c>
      <c r="G2034" s="2" t="s">
        <v>3</v>
      </c>
      <c r="H2034" s="2" t="s">
        <v>4964</v>
      </c>
      <c r="I2034" s="1" t="s">
        <v>1</v>
      </c>
      <c r="J2034" s="1" t="s">
        <v>1</v>
      </c>
      <c r="K2034" s="1" t="s">
        <v>1</v>
      </c>
      <c r="L2034" s="1" t="s">
        <v>1</v>
      </c>
      <c r="M2034" s="1">
        <v>0</v>
      </c>
      <c r="N2034" s="2" t="s">
        <v>1</v>
      </c>
      <c r="O2034" s="2" t="s">
        <v>2</v>
      </c>
      <c r="P2034" s="2" t="s">
        <v>1</v>
      </c>
      <c r="Q2034" s="1">
        <v>2849794838.9079995</v>
      </c>
      <c r="R2034" s="1">
        <v>0</v>
      </c>
      <c r="S2034" s="1">
        <v>1927689626.2199993</v>
      </c>
      <c r="T2034" s="1">
        <v>0</v>
      </c>
      <c r="U2034" s="2" t="s">
        <v>0</v>
      </c>
      <c r="V2034" s="1">
        <v>0</v>
      </c>
      <c r="W2034" s="1">
        <v>794918286.80000007</v>
      </c>
      <c r="X2034" s="2" t="s">
        <v>9</v>
      </c>
      <c r="Y2034" s="1">
        <v>127186925.88800003</v>
      </c>
      <c r="Z2034" s="3">
        <v>0</v>
      </c>
      <c r="AA2034" s="3" t="s">
        <v>0</v>
      </c>
      <c r="AB2034" s="3">
        <v>0</v>
      </c>
      <c r="AC2034" s="3">
        <v>0</v>
      </c>
      <c r="AD2034" s="3" t="s">
        <v>0</v>
      </c>
      <c r="AE2034" s="3">
        <v>0</v>
      </c>
      <c r="AF2034" s="4">
        <v>0</v>
      </c>
      <c r="AG2034" s="4" t="s">
        <v>0</v>
      </c>
      <c r="AH2034" s="4">
        <v>0</v>
      </c>
      <c r="AI2034" s="4">
        <v>0</v>
      </c>
      <c r="AJ2034" s="4" t="s">
        <v>0</v>
      </c>
      <c r="AK2034" s="4">
        <v>0</v>
      </c>
      <c r="AL2034" s="4">
        <v>0</v>
      </c>
      <c r="AM2034" s="4" t="s">
        <v>1</v>
      </c>
      <c r="AN2034" s="4" t="s">
        <v>1</v>
      </c>
      <c r="AO2034" s="4" t="s">
        <v>1</v>
      </c>
      <c r="AP2034" s="4" t="s">
        <v>1</v>
      </c>
      <c r="AQ2034" s="4">
        <v>0</v>
      </c>
    </row>
    <row r="2035" spans="1:43" x14ac:dyDescent="0.25">
      <c r="A2035" s="2" t="s">
        <v>3209</v>
      </c>
      <c r="B2035" s="47">
        <v>44407</v>
      </c>
      <c r="C2035" s="2" t="s">
        <v>35</v>
      </c>
      <c r="D2035" s="2" t="s">
        <v>38</v>
      </c>
      <c r="E2035" s="2" t="s">
        <v>208</v>
      </c>
      <c r="F2035" s="2" t="s">
        <v>4965</v>
      </c>
      <c r="G2035" s="2" t="s">
        <v>3</v>
      </c>
      <c r="H2035" s="2" t="s">
        <v>4966</v>
      </c>
      <c r="I2035" s="1" t="s">
        <v>1</v>
      </c>
      <c r="J2035" s="1" t="s">
        <v>1</v>
      </c>
      <c r="K2035" s="1" t="s">
        <v>1</v>
      </c>
      <c r="L2035" s="1" t="s">
        <v>1</v>
      </c>
      <c r="M2035" s="1">
        <v>0</v>
      </c>
      <c r="N2035" s="2" t="s">
        <v>1</v>
      </c>
      <c r="O2035" s="2" t="s">
        <v>4967</v>
      </c>
      <c r="P2035" s="2" t="s">
        <v>4968</v>
      </c>
      <c r="Q2035" s="1">
        <v>6900000</v>
      </c>
      <c r="R2035" s="1">
        <v>0</v>
      </c>
      <c r="S2035" s="1">
        <v>6900000</v>
      </c>
      <c r="T2035" s="1">
        <v>0</v>
      </c>
      <c r="U2035" s="2" t="s">
        <v>0</v>
      </c>
      <c r="V2035" s="1">
        <v>0</v>
      </c>
      <c r="W2035" s="1">
        <v>0</v>
      </c>
      <c r="X2035" s="2" t="s">
        <v>0</v>
      </c>
      <c r="Y2035" s="1">
        <v>0</v>
      </c>
      <c r="Z2035" s="3">
        <v>0</v>
      </c>
      <c r="AA2035" s="3" t="s">
        <v>0</v>
      </c>
      <c r="AB2035" s="3">
        <v>0</v>
      </c>
      <c r="AC2035" s="3">
        <v>0</v>
      </c>
      <c r="AD2035" s="3" t="s">
        <v>0</v>
      </c>
      <c r="AE2035" s="3">
        <v>0</v>
      </c>
      <c r="AF2035" s="4">
        <v>0</v>
      </c>
      <c r="AG2035" s="4" t="s">
        <v>0</v>
      </c>
      <c r="AH2035" s="4">
        <v>0</v>
      </c>
      <c r="AI2035" s="4">
        <v>0</v>
      </c>
      <c r="AJ2035" s="4" t="s">
        <v>0</v>
      </c>
      <c r="AK2035" s="4">
        <v>0</v>
      </c>
      <c r="AL2035" s="4">
        <v>0</v>
      </c>
      <c r="AM2035" s="4" t="s">
        <v>1</v>
      </c>
      <c r="AN2035" s="4" t="s">
        <v>1</v>
      </c>
      <c r="AO2035" s="4" t="s">
        <v>1</v>
      </c>
      <c r="AP2035" s="4" t="s">
        <v>1</v>
      </c>
      <c r="AQ2035" s="4">
        <v>0</v>
      </c>
    </row>
    <row r="2036" spans="1:43" x14ac:dyDescent="0.25">
      <c r="A2036" s="2" t="s">
        <v>3020</v>
      </c>
      <c r="B2036" s="47">
        <v>44407</v>
      </c>
      <c r="C2036" s="2" t="s">
        <v>35</v>
      </c>
      <c r="D2036" s="2" t="s">
        <v>38</v>
      </c>
      <c r="E2036" s="2" t="s">
        <v>208</v>
      </c>
      <c r="F2036" s="2" t="s">
        <v>3736</v>
      </c>
      <c r="G2036" s="2" t="s">
        <v>3</v>
      </c>
      <c r="H2036" s="2" t="s">
        <v>4969</v>
      </c>
      <c r="I2036" s="1" t="s">
        <v>1</v>
      </c>
      <c r="J2036" s="1" t="s">
        <v>1</v>
      </c>
      <c r="K2036" s="1" t="s">
        <v>1</v>
      </c>
      <c r="L2036" s="1" t="s">
        <v>1</v>
      </c>
      <c r="M2036" s="1">
        <v>0</v>
      </c>
      <c r="N2036" s="2" t="s">
        <v>1</v>
      </c>
      <c r="O2036" s="2" t="s">
        <v>2</v>
      </c>
      <c r="P2036" s="2" t="s">
        <v>1</v>
      </c>
      <c r="Q2036" s="1">
        <v>1407651589.2749999</v>
      </c>
      <c r="R2036" s="1">
        <v>0</v>
      </c>
      <c r="S2036" s="1">
        <v>1321564903.675</v>
      </c>
      <c r="T2036" s="1">
        <v>0</v>
      </c>
      <c r="U2036" s="2" t="s">
        <v>0</v>
      </c>
      <c r="V2036" s="1">
        <v>0</v>
      </c>
      <c r="W2036" s="1">
        <v>74212660</v>
      </c>
      <c r="X2036" s="2" t="s">
        <v>0</v>
      </c>
      <c r="Y2036" s="1">
        <v>11874025.6</v>
      </c>
      <c r="Z2036" s="3">
        <v>0</v>
      </c>
      <c r="AA2036" s="3" t="s">
        <v>0</v>
      </c>
      <c r="AB2036" s="3">
        <v>0</v>
      </c>
      <c r="AC2036" s="3">
        <v>0</v>
      </c>
      <c r="AD2036" s="3" t="s">
        <v>0</v>
      </c>
      <c r="AE2036" s="3">
        <v>0</v>
      </c>
      <c r="AF2036" s="4">
        <v>0</v>
      </c>
      <c r="AG2036" s="4" t="s">
        <v>0</v>
      </c>
      <c r="AH2036" s="4">
        <v>0</v>
      </c>
      <c r="AI2036" s="4">
        <v>0</v>
      </c>
      <c r="AJ2036" s="4" t="s">
        <v>0</v>
      </c>
      <c r="AK2036" s="4">
        <v>0</v>
      </c>
      <c r="AL2036" s="4">
        <v>0</v>
      </c>
      <c r="AM2036" s="4" t="s">
        <v>1</v>
      </c>
      <c r="AN2036" s="4" t="s">
        <v>1</v>
      </c>
      <c r="AO2036" s="4" t="s">
        <v>1</v>
      </c>
      <c r="AP2036" s="4" t="s">
        <v>1</v>
      </c>
      <c r="AQ2036" s="4">
        <v>0</v>
      </c>
    </row>
    <row r="2037" spans="1:43" x14ac:dyDescent="0.25">
      <c r="A2037" s="2" t="s">
        <v>3023</v>
      </c>
      <c r="B2037" s="47">
        <v>44407</v>
      </c>
      <c r="C2037" s="2" t="s">
        <v>35</v>
      </c>
      <c r="D2037" s="2" t="s">
        <v>38</v>
      </c>
      <c r="E2037" s="2" t="s">
        <v>208</v>
      </c>
      <c r="F2037" s="2" t="s">
        <v>3736</v>
      </c>
      <c r="G2037" s="2" t="s">
        <v>3</v>
      </c>
      <c r="H2037" s="2" t="s">
        <v>4970</v>
      </c>
      <c r="I2037" s="1" t="s">
        <v>1</v>
      </c>
      <c r="J2037" s="1" t="s">
        <v>1</v>
      </c>
      <c r="K2037" s="1" t="s">
        <v>1</v>
      </c>
      <c r="L2037" s="1" t="s">
        <v>1</v>
      </c>
      <c r="M2037" s="1">
        <v>0</v>
      </c>
      <c r="N2037" s="2" t="s">
        <v>1</v>
      </c>
      <c r="O2037" s="2" t="s">
        <v>2</v>
      </c>
      <c r="P2037" s="2" t="s">
        <v>1</v>
      </c>
      <c r="Q2037" s="1">
        <v>328688410.96000004</v>
      </c>
      <c r="R2037" s="1">
        <v>0</v>
      </c>
      <c r="S2037" s="1">
        <v>304790582.80000001</v>
      </c>
      <c r="T2037" s="1">
        <v>0</v>
      </c>
      <c r="U2037" s="2" t="s">
        <v>0</v>
      </c>
      <c r="V2037" s="1">
        <v>0</v>
      </c>
      <c r="W2037" s="1">
        <v>20601576</v>
      </c>
      <c r="X2037" s="2" t="s">
        <v>0</v>
      </c>
      <c r="Y2037" s="1">
        <v>3296252.16</v>
      </c>
      <c r="Z2037" s="3">
        <v>0</v>
      </c>
      <c r="AA2037" s="3" t="s">
        <v>0</v>
      </c>
      <c r="AB2037" s="3">
        <v>0</v>
      </c>
      <c r="AC2037" s="3">
        <v>0</v>
      </c>
      <c r="AD2037" s="3" t="s">
        <v>0</v>
      </c>
      <c r="AE2037" s="3">
        <v>0</v>
      </c>
      <c r="AF2037" s="4">
        <v>0</v>
      </c>
      <c r="AG2037" s="4" t="s">
        <v>0</v>
      </c>
      <c r="AH2037" s="4">
        <v>0</v>
      </c>
      <c r="AI2037" s="4">
        <v>0</v>
      </c>
      <c r="AJ2037" s="4" t="s">
        <v>0</v>
      </c>
      <c r="AK2037" s="4">
        <v>0</v>
      </c>
      <c r="AL2037" s="4">
        <v>0</v>
      </c>
      <c r="AM2037" s="4" t="s">
        <v>1</v>
      </c>
      <c r="AN2037" s="4" t="s">
        <v>1</v>
      </c>
      <c r="AO2037" s="4" t="s">
        <v>1</v>
      </c>
      <c r="AP2037" s="4" t="s">
        <v>1</v>
      </c>
      <c r="AQ2037" s="4">
        <v>0</v>
      </c>
    </row>
    <row r="2038" spans="1:43" x14ac:dyDescent="0.25">
      <c r="A2038" s="2" t="s">
        <v>3025</v>
      </c>
      <c r="B2038" s="47">
        <v>44407</v>
      </c>
      <c r="C2038" s="2" t="s">
        <v>6</v>
      </c>
      <c r="D2038" s="2" t="s">
        <v>38</v>
      </c>
      <c r="E2038" s="2" t="s">
        <v>210</v>
      </c>
      <c r="F2038" s="2" t="s">
        <v>4899</v>
      </c>
      <c r="G2038" s="2" t="s">
        <v>3</v>
      </c>
      <c r="H2038" s="2" t="s">
        <v>4971</v>
      </c>
      <c r="I2038" s="1" t="s">
        <v>1</v>
      </c>
      <c r="J2038" s="1" t="s">
        <v>1</v>
      </c>
      <c r="K2038" s="1" t="s">
        <v>1</v>
      </c>
      <c r="L2038" s="1" t="s">
        <v>1</v>
      </c>
      <c r="M2038" s="1">
        <v>0</v>
      </c>
      <c r="N2038" s="2" t="s">
        <v>1</v>
      </c>
      <c r="O2038" s="2" t="s">
        <v>2</v>
      </c>
      <c r="P2038" s="2" t="s">
        <v>1</v>
      </c>
      <c r="Q2038" s="1">
        <v>5309445512.3440008</v>
      </c>
      <c r="R2038" s="1">
        <v>0</v>
      </c>
      <c r="S2038" s="1">
        <v>4303443940.1499996</v>
      </c>
      <c r="T2038" s="1">
        <v>0</v>
      </c>
      <c r="U2038" s="2" t="s">
        <v>0</v>
      </c>
      <c r="V2038" s="1">
        <v>0</v>
      </c>
      <c r="W2038" s="1">
        <v>867242734.6500001</v>
      </c>
      <c r="X2038" s="2" t="s">
        <v>9</v>
      </c>
      <c r="Y2038" s="1">
        <v>138758837.54399997</v>
      </c>
      <c r="Z2038" s="3">
        <v>0</v>
      </c>
      <c r="AA2038" s="3" t="s">
        <v>0</v>
      </c>
      <c r="AB2038" s="3">
        <v>0</v>
      </c>
      <c r="AC2038" s="3">
        <v>0</v>
      </c>
      <c r="AD2038" s="3" t="s">
        <v>0</v>
      </c>
      <c r="AE2038" s="3">
        <v>0</v>
      </c>
      <c r="AF2038" s="4">
        <v>0</v>
      </c>
      <c r="AG2038" s="4" t="s">
        <v>0</v>
      </c>
      <c r="AH2038" s="4">
        <v>0</v>
      </c>
      <c r="AI2038" s="4">
        <v>0</v>
      </c>
      <c r="AJ2038" s="4" t="s">
        <v>0</v>
      </c>
      <c r="AK2038" s="4">
        <v>0</v>
      </c>
      <c r="AL2038" s="4">
        <v>0</v>
      </c>
      <c r="AM2038" s="4" t="s">
        <v>1</v>
      </c>
      <c r="AN2038" s="4" t="s">
        <v>1</v>
      </c>
      <c r="AO2038" s="4" t="s">
        <v>1</v>
      </c>
      <c r="AP2038" s="4" t="s">
        <v>1</v>
      </c>
      <c r="AQ2038" s="4">
        <v>0</v>
      </c>
    </row>
    <row r="2039" spans="1:43" x14ac:dyDescent="0.25">
      <c r="A2039" s="2" t="s">
        <v>3027</v>
      </c>
      <c r="B2039" s="47">
        <v>44407</v>
      </c>
      <c r="C2039" s="2" t="s">
        <v>27</v>
      </c>
      <c r="D2039" s="2" t="s">
        <v>33</v>
      </c>
      <c r="E2039" s="2" t="s">
        <v>32</v>
      </c>
      <c r="F2039" s="2" t="s">
        <v>4742</v>
      </c>
      <c r="G2039" s="2" t="s">
        <v>3</v>
      </c>
      <c r="H2039" s="2" t="s">
        <v>4972</v>
      </c>
      <c r="I2039" s="1" t="s">
        <v>1</v>
      </c>
      <c r="J2039" s="1" t="s">
        <v>1</v>
      </c>
      <c r="K2039" s="1" t="s">
        <v>1</v>
      </c>
      <c r="L2039" s="1" t="s">
        <v>1</v>
      </c>
      <c r="M2039" s="1">
        <v>0</v>
      </c>
      <c r="N2039" s="2" t="s">
        <v>1</v>
      </c>
      <c r="O2039" s="2" t="s">
        <v>2</v>
      </c>
      <c r="P2039" s="2" t="s">
        <v>1</v>
      </c>
      <c r="Q2039" s="1">
        <v>2416502458.7440004</v>
      </c>
      <c r="R2039" s="1">
        <v>0</v>
      </c>
      <c r="S2039" s="1">
        <v>1878401762.6799998</v>
      </c>
      <c r="T2039" s="1">
        <v>0</v>
      </c>
      <c r="U2039" s="2" t="s">
        <v>0</v>
      </c>
      <c r="V2039" s="1">
        <v>0</v>
      </c>
      <c r="W2039" s="1">
        <v>463879910.39999998</v>
      </c>
      <c r="X2039" s="2" t="s">
        <v>9</v>
      </c>
      <c r="Y2039" s="1">
        <v>74220785.664000005</v>
      </c>
      <c r="Z2039" s="3">
        <v>0</v>
      </c>
      <c r="AA2039" s="3" t="s">
        <v>0</v>
      </c>
      <c r="AB2039" s="3">
        <v>0</v>
      </c>
      <c r="AC2039" s="3">
        <v>0</v>
      </c>
      <c r="AD2039" s="3" t="s">
        <v>0</v>
      </c>
      <c r="AE2039" s="3">
        <v>0</v>
      </c>
      <c r="AF2039" s="4">
        <v>0</v>
      </c>
      <c r="AG2039" s="4" t="s">
        <v>0</v>
      </c>
      <c r="AH2039" s="4">
        <v>0</v>
      </c>
      <c r="AI2039" s="4">
        <v>0</v>
      </c>
      <c r="AJ2039" s="4" t="s">
        <v>0</v>
      </c>
      <c r="AK2039" s="4">
        <v>0</v>
      </c>
      <c r="AL2039" s="4">
        <v>0</v>
      </c>
      <c r="AM2039" s="4" t="s">
        <v>1</v>
      </c>
      <c r="AN2039" s="4" t="s">
        <v>1</v>
      </c>
      <c r="AO2039" s="4" t="s">
        <v>1</v>
      </c>
      <c r="AP2039" s="4" t="s">
        <v>1</v>
      </c>
      <c r="AQ2039" s="4">
        <v>0</v>
      </c>
    </row>
    <row r="2040" spans="1:43" x14ac:dyDescent="0.25">
      <c r="A2040" s="2" t="s">
        <v>3029</v>
      </c>
      <c r="B2040" s="47">
        <v>44407</v>
      </c>
      <c r="C2040" s="2" t="s">
        <v>6</v>
      </c>
      <c r="D2040" s="2" t="s">
        <v>33</v>
      </c>
      <c r="E2040" s="2" t="s">
        <v>204</v>
      </c>
      <c r="F2040" s="2" t="s">
        <v>3437</v>
      </c>
      <c r="G2040" s="2" t="s">
        <v>13</v>
      </c>
      <c r="H2040" s="2" t="s">
        <v>1</v>
      </c>
      <c r="I2040" s="1" t="s">
        <v>1001</v>
      </c>
      <c r="J2040" s="1" t="s">
        <v>1</v>
      </c>
      <c r="K2040" s="1" t="s">
        <v>4973</v>
      </c>
      <c r="L2040" s="1" t="s">
        <v>4974</v>
      </c>
      <c r="M2040" s="1">
        <v>109821259.2</v>
      </c>
      <c r="N2040" s="2" t="s">
        <v>12</v>
      </c>
      <c r="O2040" s="2" t="s">
        <v>4975</v>
      </c>
      <c r="P2040" s="2" t="s">
        <v>4976</v>
      </c>
      <c r="Q2040" s="1">
        <v>-8655780.8000000007</v>
      </c>
      <c r="R2040" s="1">
        <v>0</v>
      </c>
      <c r="S2040" s="1">
        <v>0</v>
      </c>
      <c r="T2040" s="1">
        <v>0</v>
      </c>
      <c r="U2040" s="2" t="s">
        <v>0</v>
      </c>
      <c r="V2040" s="1">
        <v>0</v>
      </c>
      <c r="W2040" s="1">
        <v>-7461880</v>
      </c>
      <c r="X2040" s="2" t="s">
        <v>9</v>
      </c>
      <c r="Y2040" s="1">
        <v>-1193900.8</v>
      </c>
      <c r="Z2040" s="3">
        <v>0</v>
      </c>
      <c r="AA2040" s="3" t="s">
        <v>0</v>
      </c>
      <c r="AB2040" s="3">
        <v>0</v>
      </c>
      <c r="AC2040" s="3">
        <v>0</v>
      </c>
      <c r="AD2040" s="3" t="s">
        <v>0</v>
      </c>
      <c r="AE2040" s="3">
        <v>0</v>
      </c>
      <c r="AF2040" s="4">
        <v>0</v>
      </c>
      <c r="AG2040" s="4" t="s">
        <v>0</v>
      </c>
      <c r="AH2040" s="4">
        <v>0</v>
      </c>
      <c r="AI2040" s="4">
        <v>0</v>
      </c>
      <c r="AJ2040" s="4" t="s">
        <v>0</v>
      </c>
      <c r="AK2040" s="4">
        <v>0</v>
      </c>
      <c r="AL2040" s="4">
        <v>0</v>
      </c>
      <c r="AM2040" s="4" t="s">
        <v>1</v>
      </c>
      <c r="AN2040" s="4" t="s">
        <v>1</v>
      </c>
      <c r="AO2040" s="4" t="s">
        <v>1</v>
      </c>
      <c r="AP2040" s="4" t="s">
        <v>1</v>
      </c>
      <c r="AQ2040" s="4">
        <v>0</v>
      </c>
    </row>
    <row r="2041" spans="1:43" x14ac:dyDescent="0.25">
      <c r="A2041" s="2" t="s">
        <v>3031</v>
      </c>
      <c r="B2041" s="47">
        <v>44407</v>
      </c>
      <c r="C2041" s="2" t="s">
        <v>6</v>
      </c>
      <c r="D2041" s="2" t="s">
        <v>33</v>
      </c>
      <c r="E2041" s="2" t="s">
        <v>204</v>
      </c>
      <c r="F2041" s="2" t="s">
        <v>3437</v>
      </c>
      <c r="G2041" s="2" t="s">
        <v>3</v>
      </c>
      <c r="H2041" s="2" t="s">
        <v>4977</v>
      </c>
      <c r="I2041" s="1" t="s">
        <v>1</v>
      </c>
      <c r="J2041" s="1" t="s">
        <v>1</v>
      </c>
      <c r="K2041" s="1" t="s">
        <v>1</v>
      </c>
      <c r="L2041" s="1" t="s">
        <v>1</v>
      </c>
      <c r="M2041" s="1">
        <v>0</v>
      </c>
      <c r="N2041" s="2" t="s">
        <v>1</v>
      </c>
      <c r="O2041" s="2" t="s">
        <v>2</v>
      </c>
      <c r="P2041" s="2" t="s">
        <v>1</v>
      </c>
      <c r="Q2041" s="1">
        <v>4179481158.2519994</v>
      </c>
      <c r="R2041" s="1">
        <v>0</v>
      </c>
      <c r="S2041" s="1">
        <v>3284788769.3000002</v>
      </c>
      <c r="T2041" s="1">
        <v>0</v>
      </c>
      <c r="U2041" s="2" t="s">
        <v>0</v>
      </c>
      <c r="V2041" s="1">
        <v>0</v>
      </c>
      <c r="W2041" s="1">
        <v>771286542.20000005</v>
      </c>
      <c r="X2041" s="2" t="s">
        <v>9</v>
      </c>
      <c r="Y2041" s="1">
        <v>123405846.752</v>
      </c>
      <c r="Z2041" s="3">
        <v>0</v>
      </c>
      <c r="AA2041" s="3" t="s">
        <v>0</v>
      </c>
      <c r="AB2041" s="3">
        <v>0</v>
      </c>
      <c r="AC2041" s="3">
        <v>0</v>
      </c>
      <c r="AD2041" s="3" t="s">
        <v>0</v>
      </c>
      <c r="AE2041" s="3">
        <v>0</v>
      </c>
      <c r="AF2041" s="4">
        <v>0</v>
      </c>
      <c r="AG2041" s="4" t="s">
        <v>0</v>
      </c>
      <c r="AH2041" s="4">
        <v>0</v>
      </c>
      <c r="AI2041" s="4">
        <v>0</v>
      </c>
      <c r="AJ2041" s="4" t="s">
        <v>0</v>
      </c>
      <c r="AK2041" s="4">
        <v>0</v>
      </c>
      <c r="AL2041" s="4">
        <v>0</v>
      </c>
      <c r="AM2041" s="4" t="s">
        <v>1</v>
      </c>
      <c r="AN2041" s="4" t="s">
        <v>1</v>
      </c>
      <c r="AO2041" s="4" t="s">
        <v>1</v>
      </c>
      <c r="AP2041" s="4" t="s">
        <v>1</v>
      </c>
      <c r="AQ2041" s="4">
        <v>0</v>
      </c>
    </row>
    <row r="2042" spans="1:43" x14ac:dyDescent="0.25">
      <c r="A2042" s="2" t="s">
        <v>3034</v>
      </c>
      <c r="B2042" s="47">
        <v>44407</v>
      </c>
      <c r="C2042" s="2" t="s">
        <v>27</v>
      </c>
      <c r="D2042" s="2" t="s">
        <v>26</v>
      </c>
      <c r="E2042" s="2" t="s">
        <v>251</v>
      </c>
      <c r="F2042" s="2" t="s">
        <v>3731</v>
      </c>
      <c r="G2042" s="2" t="s">
        <v>3</v>
      </c>
      <c r="H2042" s="2" t="s">
        <v>4978</v>
      </c>
      <c r="I2042" s="1" t="s">
        <v>1</v>
      </c>
      <c r="J2042" s="1" t="s">
        <v>1</v>
      </c>
      <c r="K2042" s="1" t="s">
        <v>1</v>
      </c>
      <c r="L2042" s="1" t="s">
        <v>1</v>
      </c>
      <c r="M2042" s="1">
        <v>0</v>
      </c>
      <c r="N2042" s="2" t="s">
        <v>1</v>
      </c>
      <c r="O2042" s="2" t="s">
        <v>2</v>
      </c>
      <c r="P2042" s="2" t="s">
        <v>1</v>
      </c>
      <c r="Q2042" s="1">
        <v>2950761261.52</v>
      </c>
      <c r="R2042" s="1">
        <v>0</v>
      </c>
      <c r="S2042" s="1">
        <v>2006887262.4000001</v>
      </c>
      <c r="T2042" s="1">
        <v>0</v>
      </c>
      <c r="U2042" s="2" t="s">
        <v>0</v>
      </c>
      <c r="V2042" s="1">
        <v>0</v>
      </c>
      <c r="W2042" s="1">
        <v>813684482</v>
      </c>
      <c r="X2042" s="2" t="s">
        <v>9</v>
      </c>
      <c r="Y2042" s="1">
        <v>130189517.11999999</v>
      </c>
      <c r="Z2042" s="3">
        <v>0</v>
      </c>
      <c r="AA2042" s="3" t="s">
        <v>0</v>
      </c>
      <c r="AB2042" s="3">
        <v>0</v>
      </c>
      <c r="AC2042" s="3">
        <v>0</v>
      </c>
      <c r="AD2042" s="3" t="s">
        <v>0</v>
      </c>
      <c r="AE2042" s="3">
        <v>0</v>
      </c>
      <c r="AF2042" s="4">
        <v>0</v>
      </c>
      <c r="AG2042" s="4" t="s">
        <v>0</v>
      </c>
      <c r="AH2042" s="4">
        <v>0</v>
      </c>
      <c r="AI2042" s="4">
        <v>0</v>
      </c>
      <c r="AJ2042" s="4" t="s">
        <v>0</v>
      </c>
      <c r="AK2042" s="4">
        <v>0</v>
      </c>
      <c r="AL2042" s="4">
        <v>0</v>
      </c>
      <c r="AM2042" s="4" t="s">
        <v>1</v>
      </c>
      <c r="AN2042" s="4" t="s">
        <v>1</v>
      </c>
      <c r="AO2042" s="4" t="s">
        <v>1</v>
      </c>
      <c r="AP2042" s="4" t="s">
        <v>1</v>
      </c>
      <c r="AQ2042" s="4">
        <v>0</v>
      </c>
    </row>
    <row r="2043" spans="1:43" x14ac:dyDescent="0.25">
      <c r="A2043" s="2" t="s">
        <v>3036</v>
      </c>
      <c r="B2043" s="47">
        <v>44407</v>
      </c>
      <c r="C2043" s="2" t="s">
        <v>6</v>
      </c>
      <c r="D2043" s="2" t="s">
        <v>26</v>
      </c>
      <c r="E2043" s="2" t="s">
        <v>198</v>
      </c>
      <c r="F2043" s="2" t="s">
        <v>4979</v>
      </c>
      <c r="G2043" s="2" t="s">
        <v>3</v>
      </c>
      <c r="H2043" s="2" t="s">
        <v>4980</v>
      </c>
      <c r="I2043" s="1" t="s">
        <v>1</v>
      </c>
      <c r="J2043" s="1" t="s">
        <v>1</v>
      </c>
      <c r="K2043" s="1" t="s">
        <v>1</v>
      </c>
      <c r="L2043" s="1" t="s">
        <v>1</v>
      </c>
      <c r="M2043" s="1">
        <v>0</v>
      </c>
      <c r="N2043" s="2" t="s">
        <v>1</v>
      </c>
      <c r="O2043" s="2" t="s">
        <v>2</v>
      </c>
      <c r="P2043" s="2" t="s">
        <v>1</v>
      </c>
      <c r="Q2043" s="1">
        <v>5572894693.2679987</v>
      </c>
      <c r="R2043" s="1">
        <v>0</v>
      </c>
      <c r="S2043" s="1">
        <v>4280316348.1799998</v>
      </c>
      <c r="T2043" s="1">
        <v>0</v>
      </c>
      <c r="U2043" s="2" t="s">
        <v>0</v>
      </c>
      <c r="V2043" s="1">
        <v>0</v>
      </c>
      <c r="W2043" s="1">
        <v>1114291676.7999997</v>
      </c>
      <c r="X2043" s="2" t="s">
        <v>0</v>
      </c>
      <c r="Y2043" s="1">
        <v>178286668.28800002</v>
      </c>
      <c r="Z2043" s="3">
        <v>0</v>
      </c>
      <c r="AA2043" s="3" t="s">
        <v>0</v>
      </c>
      <c r="AB2043" s="3">
        <v>0</v>
      </c>
      <c r="AC2043" s="3">
        <v>0</v>
      </c>
      <c r="AD2043" s="3" t="s">
        <v>0</v>
      </c>
      <c r="AE2043" s="3">
        <v>0</v>
      </c>
      <c r="AF2043" s="4">
        <v>0</v>
      </c>
      <c r="AG2043" s="4" t="s">
        <v>0</v>
      </c>
      <c r="AH2043" s="4">
        <v>0</v>
      </c>
      <c r="AI2043" s="4">
        <v>0</v>
      </c>
      <c r="AJ2043" s="4" t="s">
        <v>0</v>
      </c>
      <c r="AK2043" s="4">
        <v>0</v>
      </c>
      <c r="AL2043" s="4">
        <v>0</v>
      </c>
      <c r="AM2043" s="4" t="s">
        <v>1</v>
      </c>
      <c r="AN2043" s="4" t="s">
        <v>1</v>
      </c>
      <c r="AO2043" s="4" t="s">
        <v>1</v>
      </c>
      <c r="AP2043" s="4" t="s">
        <v>1</v>
      </c>
      <c r="AQ2043" s="4">
        <v>0</v>
      </c>
    </row>
    <row r="2044" spans="1:43" x14ac:dyDescent="0.25">
      <c r="A2044" s="2" t="s">
        <v>3038</v>
      </c>
      <c r="B2044" s="47">
        <v>44407</v>
      </c>
      <c r="C2044" s="2" t="s">
        <v>35</v>
      </c>
      <c r="D2044" s="2" t="s">
        <v>26</v>
      </c>
      <c r="E2044" s="2" t="s">
        <v>4784</v>
      </c>
      <c r="F2044" s="2" t="s">
        <v>4981</v>
      </c>
      <c r="G2044" s="2" t="s">
        <v>3</v>
      </c>
      <c r="H2044" s="2" t="s">
        <v>4982</v>
      </c>
      <c r="I2044" s="1" t="s">
        <v>1</v>
      </c>
      <c r="J2044" s="1" t="s">
        <v>1</v>
      </c>
      <c r="K2044" s="1" t="s">
        <v>1</v>
      </c>
      <c r="L2044" s="1" t="s">
        <v>1</v>
      </c>
      <c r="M2044" s="1">
        <v>0</v>
      </c>
      <c r="N2044" s="2" t="s">
        <v>1</v>
      </c>
      <c r="O2044" s="2" t="s">
        <v>2</v>
      </c>
      <c r="P2044" s="2" t="s">
        <v>1</v>
      </c>
      <c r="Q2044" s="1">
        <v>43770808.479999997</v>
      </c>
      <c r="R2044" s="1">
        <v>0</v>
      </c>
      <c r="S2044" s="1">
        <v>42409896.479999997</v>
      </c>
      <c r="T2044" s="1">
        <v>0</v>
      </c>
      <c r="U2044" s="2" t="s">
        <v>0</v>
      </c>
      <c r="V2044" s="1">
        <v>0</v>
      </c>
      <c r="W2044" s="1">
        <v>1173200</v>
      </c>
      <c r="X2044" s="2" t="s">
        <v>9</v>
      </c>
      <c r="Y2044" s="1">
        <v>187712</v>
      </c>
      <c r="Z2044" s="3">
        <v>0</v>
      </c>
      <c r="AA2044" s="3" t="s">
        <v>0</v>
      </c>
      <c r="AB2044" s="3">
        <v>0</v>
      </c>
      <c r="AC2044" s="3">
        <v>0</v>
      </c>
      <c r="AD2044" s="3" t="s">
        <v>0</v>
      </c>
      <c r="AE2044" s="3">
        <v>0</v>
      </c>
      <c r="AF2044" s="4">
        <v>0</v>
      </c>
      <c r="AG2044" s="4" t="s">
        <v>0</v>
      </c>
      <c r="AH2044" s="4">
        <v>0</v>
      </c>
      <c r="AI2044" s="4">
        <v>0</v>
      </c>
      <c r="AJ2044" s="4" t="s">
        <v>0</v>
      </c>
      <c r="AK2044" s="4">
        <v>0</v>
      </c>
      <c r="AL2044" s="4">
        <v>0</v>
      </c>
      <c r="AM2044" s="4" t="s">
        <v>1</v>
      </c>
      <c r="AN2044" s="4" t="s">
        <v>1</v>
      </c>
      <c r="AO2044" s="4" t="s">
        <v>1</v>
      </c>
      <c r="AP2044" s="4" t="s">
        <v>1</v>
      </c>
      <c r="AQ2044" s="4">
        <v>0</v>
      </c>
    </row>
    <row r="2045" spans="1:43" x14ac:dyDescent="0.25">
      <c r="A2045" s="2" t="s">
        <v>3040</v>
      </c>
      <c r="B2045" s="47">
        <v>44407</v>
      </c>
      <c r="C2045" s="2" t="s">
        <v>35</v>
      </c>
      <c r="D2045" s="2" t="s">
        <v>26</v>
      </c>
      <c r="E2045" s="2" t="s">
        <v>4784</v>
      </c>
      <c r="F2045" s="2" t="s">
        <v>4983</v>
      </c>
      <c r="G2045" s="2" t="s">
        <v>3</v>
      </c>
      <c r="H2045" s="2" t="s">
        <v>4984</v>
      </c>
      <c r="I2045" s="1" t="s">
        <v>1</v>
      </c>
      <c r="J2045" s="1" t="s">
        <v>1</v>
      </c>
      <c r="K2045" s="1" t="s">
        <v>1</v>
      </c>
      <c r="L2045" s="1" t="s">
        <v>1</v>
      </c>
      <c r="M2045" s="1">
        <v>0</v>
      </c>
      <c r="N2045" s="2" t="s">
        <v>1</v>
      </c>
      <c r="O2045" s="2" t="s">
        <v>2</v>
      </c>
      <c r="P2045" s="2" t="s">
        <v>1</v>
      </c>
      <c r="Q2045" s="1">
        <v>438959792</v>
      </c>
      <c r="R2045" s="1">
        <v>0</v>
      </c>
      <c r="S2045" s="1">
        <v>437647600</v>
      </c>
      <c r="T2045" s="1">
        <v>0</v>
      </c>
      <c r="U2045" s="2" t="s">
        <v>0</v>
      </c>
      <c r="V2045" s="1">
        <v>0</v>
      </c>
      <c r="W2045" s="1">
        <v>1131200</v>
      </c>
      <c r="X2045" s="2" t="s">
        <v>9</v>
      </c>
      <c r="Y2045" s="1">
        <v>180992</v>
      </c>
      <c r="Z2045" s="3">
        <v>0</v>
      </c>
      <c r="AA2045" s="3" t="s">
        <v>0</v>
      </c>
      <c r="AB2045" s="3">
        <v>0</v>
      </c>
      <c r="AC2045" s="3">
        <v>0</v>
      </c>
      <c r="AD2045" s="3" t="s">
        <v>0</v>
      </c>
      <c r="AE2045" s="3">
        <v>0</v>
      </c>
      <c r="AF2045" s="4">
        <v>0</v>
      </c>
      <c r="AG2045" s="4" t="s">
        <v>0</v>
      </c>
      <c r="AH2045" s="4">
        <v>0</v>
      </c>
      <c r="AI2045" s="4">
        <v>0</v>
      </c>
      <c r="AJ2045" s="4" t="s">
        <v>0</v>
      </c>
      <c r="AK2045" s="4">
        <v>0</v>
      </c>
      <c r="AL2045" s="4">
        <v>0</v>
      </c>
      <c r="AM2045" s="4" t="s">
        <v>1</v>
      </c>
      <c r="AN2045" s="4" t="s">
        <v>1</v>
      </c>
      <c r="AO2045" s="4" t="s">
        <v>1</v>
      </c>
      <c r="AP2045" s="4" t="s">
        <v>1</v>
      </c>
      <c r="AQ2045" s="4">
        <v>0</v>
      </c>
    </row>
    <row r="2046" spans="1:43" x14ac:dyDescent="0.25">
      <c r="A2046" s="2" t="s">
        <v>3042</v>
      </c>
      <c r="B2046" s="47">
        <v>44407</v>
      </c>
      <c r="C2046" s="2" t="s">
        <v>27</v>
      </c>
      <c r="D2046" s="2" t="s">
        <v>24</v>
      </c>
      <c r="E2046" s="2" t="s">
        <v>356</v>
      </c>
      <c r="F2046" s="2" t="s">
        <v>1165</v>
      </c>
      <c r="G2046" s="2" t="s">
        <v>3</v>
      </c>
      <c r="H2046" s="2" t="s">
        <v>4985</v>
      </c>
      <c r="I2046" s="1" t="s">
        <v>1</v>
      </c>
      <c r="J2046" s="1" t="s">
        <v>1</v>
      </c>
      <c r="K2046" s="1" t="s">
        <v>1</v>
      </c>
      <c r="L2046" s="1" t="s">
        <v>1</v>
      </c>
      <c r="M2046" s="1">
        <v>0</v>
      </c>
      <c r="N2046" s="2" t="s">
        <v>1</v>
      </c>
      <c r="O2046" s="2" t="s">
        <v>2</v>
      </c>
      <c r="P2046" s="2" t="s">
        <v>1</v>
      </c>
      <c r="Q2046" s="1">
        <v>2465521635.224</v>
      </c>
      <c r="R2046" s="1">
        <v>0</v>
      </c>
      <c r="S2046" s="1">
        <v>1794656807.0799999</v>
      </c>
      <c r="T2046" s="1">
        <v>0</v>
      </c>
      <c r="U2046" s="2" t="s">
        <v>0</v>
      </c>
      <c r="V2046" s="1">
        <v>0</v>
      </c>
      <c r="W2046" s="1">
        <v>578331748.39999998</v>
      </c>
      <c r="X2046" s="2" t="s">
        <v>0</v>
      </c>
      <c r="Y2046" s="1">
        <v>92533079.744000003</v>
      </c>
      <c r="Z2046" s="3">
        <v>0</v>
      </c>
      <c r="AA2046" s="3" t="s">
        <v>0</v>
      </c>
      <c r="AB2046" s="3">
        <v>0</v>
      </c>
      <c r="AC2046" s="3">
        <v>0</v>
      </c>
      <c r="AD2046" s="3" t="s">
        <v>0</v>
      </c>
      <c r="AE2046" s="3">
        <v>0</v>
      </c>
      <c r="AF2046" s="4">
        <v>0</v>
      </c>
      <c r="AG2046" s="4" t="s">
        <v>0</v>
      </c>
      <c r="AH2046" s="4">
        <v>0</v>
      </c>
      <c r="AI2046" s="4">
        <v>0</v>
      </c>
      <c r="AJ2046" s="4" t="s">
        <v>0</v>
      </c>
      <c r="AK2046" s="4">
        <v>0</v>
      </c>
      <c r="AL2046" s="4">
        <v>0</v>
      </c>
      <c r="AM2046" s="4" t="s">
        <v>1</v>
      </c>
      <c r="AN2046" s="4" t="s">
        <v>1</v>
      </c>
      <c r="AO2046" s="4" t="s">
        <v>1</v>
      </c>
      <c r="AP2046" s="4" t="s">
        <v>1</v>
      </c>
      <c r="AQ2046" s="4">
        <v>0</v>
      </c>
    </row>
    <row r="2047" spans="1:43" x14ac:dyDescent="0.25">
      <c r="A2047" s="2" t="s">
        <v>3044</v>
      </c>
      <c r="B2047" s="47">
        <v>44407</v>
      </c>
      <c r="C2047" s="2" t="s">
        <v>6</v>
      </c>
      <c r="D2047" s="2" t="s">
        <v>24</v>
      </c>
      <c r="E2047" s="2" t="s">
        <v>194</v>
      </c>
      <c r="F2047" s="2" t="s">
        <v>1230</v>
      </c>
      <c r="G2047" s="2" t="s">
        <v>3</v>
      </c>
      <c r="H2047" s="2" t="s">
        <v>4986</v>
      </c>
      <c r="I2047" s="1" t="s">
        <v>1</v>
      </c>
      <c r="J2047" s="1" t="s">
        <v>1</v>
      </c>
      <c r="K2047" s="1" t="s">
        <v>1</v>
      </c>
      <c r="L2047" s="1" t="s">
        <v>1</v>
      </c>
      <c r="M2047" s="1">
        <v>0</v>
      </c>
      <c r="N2047" s="2" t="s">
        <v>1</v>
      </c>
      <c r="O2047" s="2" t="s">
        <v>2</v>
      </c>
      <c r="P2047" s="2" t="s">
        <v>1</v>
      </c>
      <c r="Q2047" s="1">
        <v>3493949548.0060005</v>
      </c>
      <c r="R2047" s="1">
        <v>0</v>
      </c>
      <c r="S2047" s="1">
        <v>2674120017.4000006</v>
      </c>
      <c r="T2047" s="1">
        <v>0</v>
      </c>
      <c r="U2047" s="2" t="s">
        <v>0</v>
      </c>
      <c r="V2047" s="1">
        <v>0</v>
      </c>
      <c r="W2047" s="1">
        <v>706749595.35000002</v>
      </c>
      <c r="X2047" s="2" t="s">
        <v>0</v>
      </c>
      <c r="Y2047" s="1">
        <v>113079935.25600001</v>
      </c>
      <c r="Z2047" s="3">
        <v>0</v>
      </c>
      <c r="AA2047" s="3" t="s">
        <v>0</v>
      </c>
      <c r="AB2047" s="3">
        <v>0</v>
      </c>
      <c r="AC2047" s="3">
        <v>0</v>
      </c>
      <c r="AD2047" s="3" t="s">
        <v>0</v>
      </c>
      <c r="AE2047" s="3">
        <v>0</v>
      </c>
      <c r="AF2047" s="4">
        <v>0</v>
      </c>
      <c r="AG2047" s="4" t="s">
        <v>0</v>
      </c>
      <c r="AH2047" s="4">
        <v>0</v>
      </c>
      <c r="AI2047" s="4">
        <v>0</v>
      </c>
      <c r="AJ2047" s="4" t="s">
        <v>0</v>
      </c>
      <c r="AK2047" s="4">
        <v>0</v>
      </c>
      <c r="AL2047" s="4">
        <v>0</v>
      </c>
      <c r="AM2047" s="4" t="s">
        <v>1</v>
      </c>
      <c r="AN2047" s="4" t="s">
        <v>1</v>
      </c>
      <c r="AO2047" s="4" t="s">
        <v>1</v>
      </c>
      <c r="AP2047" s="4" t="s">
        <v>1</v>
      </c>
      <c r="AQ2047" s="4">
        <v>0</v>
      </c>
    </row>
    <row r="2048" spans="1:43" x14ac:dyDescent="0.25">
      <c r="A2048" s="2" t="s">
        <v>3048</v>
      </c>
      <c r="B2048" s="47">
        <v>44407</v>
      </c>
      <c r="C2048" s="2" t="s">
        <v>6</v>
      </c>
      <c r="D2048" s="2" t="s">
        <v>22</v>
      </c>
      <c r="E2048" s="2" t="s">
        <v>192</v>
      </c>
      <c r="F2048" s="2" t="s">
        <v>995</v>
      </c>
      <c r="G2048" s="2" t="s">
        <v>3</v>
      </c>
      <c r="H2048" s="2" t="s">
        <v>4987</v>
      </c>
      <c r="I2048" s="1" t="s">
        <v>1</v>
      </c>
      <c r="J2048" s="1" t="s">
        <v>1</v>
      </c>
      <c r="K2048" s="1" t="s">
        <v>1</v>
      </c>
      <c r="L2048" s="1" t="s">
        <v>1</v>
      </c>
      <c r="M2048" s="1">
        <v>0</v>
      </c>
      <c r="N2048" s="2" t="s">
        <v>1</v>
      </c>
      <c r="O2048" s="2" t="s">
        <v>4988</v>
      </c>
      <c r="P2048" s="2" t="s">
        <v>4989</v>
      </c>
      <c r="Q2048" s="1">
        <v>59022903.583999999</v>
      </c>
      <c r="R2048" s="1">
        <v>0</v>
      </c>
      <c r="S2048" s="1">
        <v>28638348</v>
      </c>
      <c r="T2048" s="1">
        <v>26193582.399999999</v>
      </c>
      <c r="U2048" s="2" t="s">
        <v>9</v>
      </c>
      <c r="V2048" s="1">
        <v>4190973.1839999999</v>
      </c>
      <c r="W2048" s="1">
        <v>0</v>
      </c>
      <c r="X2048" s="2" t="s">
        <v>0</v>
      </c>
      <c r="Y2048" s="1">
        <v>0</v>
      </c>
      <c r="Z2048" s="3">
        <v>0</v>
      </c>
      <c r="AA2048" s="3" t="s">
        <v>0</v>
      </c>
      <c r="AB2048" s="3">
        <v>0</v>
      </c>
      <c r="AC2048" s="3">
        <v>0</v>
      </c>
      <c r="AD2048" s="3" t="s">
        <v>0</v>
      </c>
      <c r="AE2048" s="3">
        <v>0</v>
      </c>
      <c r="AF2048" s="4">
        <v>0</v>
      </c>
      <c r="AG2048" s="4" t="s">
        <v>0</v>
      </c>
      <c r="AH2048" s="4">
        <v>0</v>
      </c>
      <c r="AI2048" s="4">
        <v>0</v>
      </c>
      <c r="AJ2048" s="4" t="s">
        <v>0</v>
      </c>
      <c r="AK2048" s="4">
        <v>0</v>
      </c>
      <c r="AL2048" s="4">
        <v>0</v>
      </c>
      <c r="AM2048" s="4" t="s">
        <v>1</v>
      </c>
      <c r="AN2048" s="4" t="s">
        <v>1</v>
      </c>
      <c r="AO2048" s="4" t="s">
        <v>1</v>
      </c>
      <c r="AP2048" s="4" t="s">
        <v>1</v>
      </c>
      <c r="AQ2048" s="4">
        <v>0</v>
      </c>
    </row>
    <row r="2049" spans="1:43" x14ac:dyDescent="0.25">
      <c r="A2049" s="2" t="s">
        <v>3050</v>
      </c>
      <c r="B2049" s="47">
        <v>44407</v>
      </c>
      <c r="C2049" s="2" t="s">
        <v>6</v>
      </c>
      <c r="D2049" s="2" t="s">
        <v>22</v>
      </c>
      <c r="E2049" s="2" t="s">
        <v>192</v>
      </c>
      <c r="F2049" s="2" t="s">
        <v>995</v>
      </c>
      <c r="G2049" s="2" t="s">
        <v>3</v>
      </c>
      <c r="H2049" s="2" t="s">
        <v>4990</v>
      </c>
      <c r="I2049" s="1" t="s">
        <v>1</v>
      </c>
      <c r="J2049" s="1" t="s">
        <v>1</v>
      </c>
      <c r="K2049" s="1" t="s">
        <v>1</v>
      </c>
      <c r="L2049" s="1" t="s">
        <v>1</v>
      </c>
      <c r="M2049" s="1">
        <v>0</v>
      </c>
      <c r="N2049" s="2" t="s">
        <v>1</v>
      </c>
      <c r="O2049" s="2" t="s">
        <v>1164</v>
      </c>
      <c r="P2049" s="2" t="s">
        <v>4991</v>
      </c>
      <c r="Q2049" s="1">
        <v>47940700.400000013</v>
      </c>
      <c r="R2049" s="1">
        <v>0</v>
      </c>
      <c r="S2049" s="1">
        <v>17722793.200000003</v>
      </c>
      <c r="T2049" s="1">
        <v>26049920</v>
      </c>
      <c r="U2049" s="2" t="s">
        <v>9</v>
      </c>
      <c r="V2049" s="1">
        <v>4167987.2000000002</v>
      </c>
      <c r="W2049" s="1">
        <v>0</v>
      </c>
      <c r="X2049" s="2" t="s">
        <v>0</v>
      </c>
      <c r="Y2049" s="1">
        <v>0</v>
      </c>
      <c r="Z2049" s="3">
        <v>0</v>
      </c>
      <c r="AA2049" s="3" t="s">
        <v>0</v>
      </c>
      <c r="AB2049" s="3">
        <v>0</v>
      </c>
      <c r="AC2049" s="3">
        <v>0</v>
      </c>
      <c r="AD2049" s="3" t="s">
        <v>0</v>
      </c>
      <c r="AE2049" s="3">
        <v>0</v>
      </c>
      <c r="AF2049" s="4">
        <v>0</v>
      </c>
      <c r="AG2049" s="4" t="s">
        <v>0</v>
      </c>
      <c r="AH2049" s="4">
        <v>0</v>
      </c>
      <c r="AI2049" s="4">
        <v>0</v>
      </c>
      <c r="AJ2049" s="4" t="s">
        <v>0</v>
      </c>
      <c r="AK2049" s="4">
        <v>0</v>
      </c>
      <c r="AL2049" s="4">
        <v>0</v>
      </c>
      <c r="AM2049" s="4" t="s">
        <v>1</v>
      </c>
      <c r="AN2049" s="4" t="s">
        <v>1</v>
      </c>
      <c r="AO2049" s="4" t="s">
        <v>1</v>
      </c>
      <c r="AP2049" s="4" t="s">
        <v>1</v>
      </c>
      <c r="AQ2049" s="4">
        <v>0</v>
      </c>
    </row>
    <row r="2050" spans="1:43" x14ac:dyDescent="0.25">
      <c r="A2050" s="2" t="s">
        <v>3053</v>
      </c>
      <c r="B2050" s="47">
        <v>44407</v>
      </c>
      <c r="C2050" s="2" t="s">
        <v>6</v>
      </c>
      <c r="D2050" s="2" t="s">
        <v>22</v>
      </c>
      <c r="E2050" s="2" t="s">
        <v>192</v>
      </c>
      <c r="F2050" s="2" t="s">
        <v>995</v>
      </c>
      <c r="G2050" s="2" t="s">
        <v>3</v>
      </c>
      <c r="H2050" s="2" t="s">
        <v>4992</v>
      </c>
      <c r="I2050" s="1" t="s">
        <v>1</v>
      </c>
      <c r="J2050" s="1" t="s">
        <v>1</v>
      </c>
      <c r="K2050" s="1" t="s">
        <v>1</v>
      </c>
      <c r="L2050" s="1" t="s">
        <v>1</v>
      </c>
      <c r="M2050" s="1">
        <v>0</v>
      </c>
      <c r="N2050" s="2" t="s">
        <v>1</v>
      </c>
      <c r="O2050" s="2" t="s">
        <v>4993</v>
      </c>
      <c r="P2050" s="2" t="s">
        <v>4994</v>
      </c>
      <c r="Q2050" s="1">
        <v>32609465.625</v>
      </c>
      <c r="R2050" s="1">
        <v>0</v>
      </c>
      <c r="S2050" s="1">
        <v>26058800.625</v>
      </c>
      <c r="T2050" s="1">
        <v>5647125</v>
      </c>
      <c r="U2050" s="2" t="s">
        <v>9</v>
      </c>
      <c r="V2050" s="1">
        <v>903540</v>
      </c>
      <c r="W2050" s="1">
        <v>0</v>
      </c>
      <c r="X2050" s="2" t="s">
        <v>0</v>
      </c>
      <c r="Y2050" s="1">
        <v>0</v>
      </c>
      <c r="Z2050" s="3">
        <v>0</v>
      </c>
      <c r="AA2050" s="3" t="s">
        <v>0</v>
      </c>
      <c r="AB2050" s="3">
        <v>0</v>
      </c>
      <c r="AC2050" s="3">
        <v>0</v>
      </c>
      <c r="AD2050" s="3" t="s">
        <v>0</v>
      </c>
      <c r="AE2050" s="3">
        <v>0</v>
      </c>
      <c r="AF2050" s="4">
        <v>0</v>
      </c>
      <c r="AG2050" s="4" t="s">
        <v>0</v>
      </c>
      <c r="AH2050" s="4">
        <v>0</v>
      </c>
      <c r="AI2050" s="4">
        <v>0</v>
      </c>
      <c r="AJ2050" s="4" t="s">
        <v>0</v>
      </c>
      <c r="AK2050" s="4">
        <v>0</v>
      </c>
      <c r="AL2050" s="4">
        <v>0</v>
      </c>
      <c r="AM2050" s="4" t="s">
        <v>1</v>
      </c>
      <c r="AN2050" s="4" t="s">
        <v>1</v>
      </c>
      <c r="AO2050" s="4" t="s">
        <v>1</v>
      </c>
      <c r="AP2050" s="4" t="s">
        <v>1</v>
      </c>
      <c r="AQ2050" s="4">
        <v>0</v>
      </c>
    </row>
    <row r="2051" spans="1:43" x14ac:dyDescent="0.25">
      <c r="A2051" s="2" t="s">
        <v>3055</v>
      </c>
      <c r="B2051" s="47">
        <v>44407</v>
      </c>
      <c r="C2051" s="2" t="s">
        <v>6</v>
      </c>
      <c r="D2051" s="2" t="s">
        <v>22</v>
      </c>
      <c r="E2051" s="2" t="s">
        <v>192</v>
      </c>
      <c r="F2051" s="2" t="s">
        <v>995</v>
      </c>
      <c r="G2051" s="2" t="s">
        <v>3</v>
      </c>
      <c r="H2051" s="2" t="s">
        <v>4995</v>
      </c>
      <c r="I2051" s="1" t="s">
        <v>1</v>
      </c>
      <c r="J2051" s="1" t="s">
        <v>1</v>
      </c>
      <c r="K2051" s="1" t="s">
        <v>1</v>
      </c>
      <c r="L2051" s="1" t="s">
        <v>1</v>
      </c>
      <c r="M2051" s="1">
        <v>0</v>
      </c>
      <c r="N2051" s="2" t="s">
        <v>1</v>
      </c>
      <c r="O2051" s="2" t="s">
        <v>2</v>
      </c>
      <c r="P2051" s="2" t="s">
        <v>1</v>
      </c>
      <c r="Q2051" s="1">
        <v>1602737797.6720002</v>
      </c>
      <c r="R2051" s="1">
        <v>0</v>
      </c>
      <c r="S2051" s="1">
        <v>1217477022.4499998</v>
      </c>
      <c r="T2051" s="1">
        <v>0</v>
      </c>
      <c r="U2051" s="2" t="s">
        <v>0</v>
      </c>
      <c r="V2051" s="1">
        <v>0</v>
      </c>
      <c r="W2051" s="1">
        <v>332121357.94999999</v>
      </c>
      <c r="X2051" s="2" t="s">
        <v>0</v>
      </c>
      <c r="Y2051" s="1">
        <v>53139417.272000007</v>
      </c>
      <c r="Z2051" s="3">
        <v>0</v>
      </c>
      <c r="AA2051" s="3" t="s">
        <v>0</v>
      </c>
      <c r="AB2051" s="3">
        <v>0</v>
      </c>
      <c r="AC2051" s="3">
        <v>0</v>
      </c>
      <c r="AD2051" s="3" t="s">
        <v>0</v>
      </c>
      <c r="AE2051" s="3">
        <v>0</v>
      </c>
      <c r="AF2051" s="4">
        <v>0</v>
      </c>
      <c r="AG2051" s="4" t="s">
        <v>0</v>
      </c>
      <c r="AH2051" s="4">
        <v>0</v>
      </c>
      <c r="AI2051" s="4">
        <v>0</v>
      </c>
      <c r="AJ2051" s="4" t="s">
        <v>0</v>
      </c>
      <c r="AK2051" s="4">
        <v>0</v>
      </c>
      <c r="AL2051" s="4">
        <v>0</v>
      </c>
      <c r="AM2051" s="4" t="s">
        <v>1</v>
      </c>
      <c r="AN2051" s="4" t="s">
        <v>1</v>
      </c>
      <c r="AO2051" s="4" t="s">
        <v>1</v>
      </c>
      <c r="AP2051" s="4" t="s">
        <v>1</v>
      </c>
      <c r="AQ2051" s="4">
        <v>0</v>
      </c>
    </row>
    <row r="2052" spans="1:43" x14ac:dyDescent="0.25">
      <c r="A2052" s="2" t="s">
        <v>3058</v>
      </c>
      <c r="B2052" s="47">
        <v>44407</v>
      </c>
      <c r="C2052" s="2" t="s">
        <v>6</v>
      </c>
      <c r="D2052" s="2" t="s">
        <v>22</v>
      </c>
      <c r="E2052" s="2" t="s">
        <v>192</v>
      </c>
      <c r="F2052" s="2" t="s">
        <v>995</v>
      </c>
      <c r="G2052" s="2" t="s">
        <v>3</v>
      </c>
      <c r="H2052" s="2" t="s">
        <v>4996</v>
      </c>
      <c r="I2052" s="1" t="s">
        <v>1</v>
      </c>
      <c r="J2052" s="1" t="s">
        <v>1</v>
      </c>
      <c r="K2052" s="1" t="s">
        <v>1</v>
      </c>
      <c r="L2052" s="1" t="s">
        <v>1</v>
      </c>
      <c r="M2052" s="1">
        <v>0</v>
      </c>
      <c r="N2052" s="2" t="s">
        <v>1</v>
      </c>
      <c r="O2052" s="2" t="s">
        <v>2</v>
      </c>
      <c r="P2052" s="2" t="s">
        <v>1</v>
      </c>
      <c r="Q2052" s="1">
        <v>3236804424.3580003</v>
      </c>
      <c r="R2052" s="1">
        <v>0</v>
      </c>
      <c r="S2052" s="1">
        <v>2331636428.8000002</v>
      </c>
      <c r="T2052" s="1">
        <v>0</v>
      </c>
      <c r="U2052" s="2" t="s">
        <v>0</v>
      </c>
      <c r="V2052" s="1">
        <v>0</v>
      </c>
      <c r="W2052" s="1">
        <v>780317237.54999995</v>
      </c>
      <c r="X2052" s="2" t="s">
        <v>9</v>
      </c>
      <c r="Y2052" s="1">
        <v>124850758.00799999</v>
      </c>
      <c r="Z2052" s="3">
        <v>0</v>
      </c>
      <c r="AA2052" s="3" t="s">
        <v>0</v>
      </c>
      <c r="AB2052" s="3">
        <v>0</v>
      </c>
      <c r="AC2052" s="3">
        <v>0</v>
      </c>
      <c r="AD2052" s="3" t="s">
        <v>0</v>
      </c>
      <c r="AE2052" s="3">
        <v>0</v>
      </c>
      <c r="AF2052" s="4">
        <v>0</v>
      </c>
      <c r="AG2052" s="4" t="s">
        <v>0</v>
      </c>
      <c r="AH2052" s="4">
        <v>0</v>
      </c>
      <c r="AI2052" s="4">
        <v>0</v>
      </c>
      <c r="AJ2052" s="4" t="s">
        <v>0</v>
      </c>
      <c r="AK2052" s="4">
        <v>0</v>
      </c>
      <c r="AL2052" s="4">
        <v>0</v>
      </c>
      <c r="AM2052" s="4" t="s">
        <v>1</v>
      </c>
      <c r="AN2052" s="4" t="s">
        <v>1</v>
      </c>
      <c r="AO2052" s="4" t="s">
        <v>1</v>
      </c>
      <c r="AP2052" s="4" t="s">
        <v>1</v>
      </c>
      <c r="AQ2052" s="4">
        <v>0</v>
      </c>
    </row>
    <row r="2053" spans="1:43" x14ac:dyDescent="0.25">
      <c r="A2053" s="2" t="s">
        <v>3060</v>
      </c>
      <c r="B2053" s="47">
        <v>44407</v>
      </c>
      <c r="C2053" s="2" t="s">
        <v>6</v>
      </c>
      <c r="D2053" s="2" t="s">
        <v>22</v>
      </c>
      <c r="E2053" s="2" t="s">
        <v>192</v>
      </c>
      <c r="F2053" s="2" t="s">
        <v>995</v>
      </c>
      <c r="G2053" s="2" t="s">
        <v>3</v>
      </c>
      <c r="H2053" s="2" t="s">
        <v>4997</v>
      </c>
      <c r="I2053" s="1" t="s">
        <v>1</v>
      </c>
      <c r="J2053" s="1" t="s">
        <v>1</v>
      </c>
      <c r="K2053" s="1" t="s">
        <v>1</v>
      </c>
      <c r="L2053" s="1" t="s">
        <v>1</v>
      </c>
      <c r="M2053" s="1">
        <v>0</v>
      </c>
      <c r="N2053" s="2" t="s">
        <v>1</v>
      </c>
      <c r="O2053" s="2" t="s">
        <v>2</v>
      </c>
      <c r="P2053" s="2" t="s">
        <v>1</v>
      </c>
      <c r="Q2053" s="1">
        <v>483237056.04400003</v>
      </c>
      <c r="R2053" s="1">
        <v>0</v>
      </c>
      <c r="S2053" s="1">
        <v>395639054.70000005</v>
      </c>
      <c r="T2053" s="1">
        <v>0</v>
      </c>
      <c r="U2053" s="2" t="s">
        <v>0</v>
      </c>
      <c r="V2053" s="1">
        <v>0</v>
      </c>
      <c r="W2053" s="1">
        <v>75515518.400000006</v>
      </c>
      <c r="X2053" s="2" t="s">
        <v>9</v>
      </c>
      <c r="Y2053" s="1">
        <v>12082482.944</v>
      </c>
      <c r="Z2053" s="3">
        <v>0</v>
      </c>
      <c r="AA2053" s="3" t="s">
        <v>0</v>
      </c>
      <c r="AB2053" s="3">
        <v>0</v>
      </c>
      <c r="AC2053" s="3">
        <v>0</v>
      </c>
      <c r="AD2053" s="3" t="s">
        <v>0</v>
      </c>
      <c r="AE2053" s="3">
        <v>0</v>
      </c>
      <c r="AF2053" s="4">
        <v>0</v>
      </c>
      <c r="AG2053" s="4" t="s">
        <v>0</v>
      </c>
      <c r="AH2053" s="4">
        <v>0</v>
      </c>
      <c r="AI2053" s="4">
        <v>0</v>
      </c>
      <c r="AJ2053" s="4" t="s">
        <v>0</v>
      </c>
      <c r="AK2053" s="4">
        <v>0</v>
      </c>
      <c r="AL2053" s="4">
        <v>0</v>
      </c>
      <c r="AM2053" s="4" t="s">
        <v>1</v>
      </c>
      <c r="AN2053" s="4" t="s">
        <v>1</v>
      </c>
      <c r="AO2053" s="4" t="s">
        <v>1</v>
      </c>
      <c r="AP2053" s="4" t="s">
        <v>1</v>
      </c>
      <c r="AQ2053" s="4">
        <v>0</v>
      </c>
    </row>
    <row r="2054" spans="1:43" x14ac:dyDescent="0.25">
      <c r="A2054" s="2" t="s">
        <v>3063</v>
      </c>
      <c r="B2054" s="47">
        <v>44407</v>
      </c>
      <c r="C2054" s="2" t="s">
        <v>27</v>
      </c>
      <c r="D2054" s="2" t="s">
        <v>901</v>
      </c>
      <c r="E2054" s="2" t="s">
        <v>905</v>
      </c>
      <c r="F2054" s="2" t="s">
        <v>4998</v>
      </c>
      <c r="G2054" s="2" t="s">
        <v>3</v>
      </c>
      <c r="H2054" s="2" t="s">
        <v>4999</v>
      </c>
      <c r="I2054" s="1" t="s">
        <v>1</v>
      </c>
      <c r="J2054" s="1" t="s">
        <v>1</v>
      </c>
      <c r="K2054" s="1" t="s">
        <v>1</v>
      </c>
      <c r="L2054" s="1" t="s">
        <v>1</v>
      </c>
      <c r="M2054" s="1">
        <v>0</v>
      </c>
      <c r="N2054" s="2" t="s">
        <v>1</v>
      </c>
      <c r="O2054" s="2" t="s">
        <v>2</v>
      </c>
      <c r="P2054" s="2" t="s">
        <v>1</v>
      </c>
      <c r="Q2054" s="1">
        <v>151421947.20000002</v>
      </c>
      <c r="R2054" s="1">
        <v>0</v>
      </c>
      <c r="S2054" s="1">
        <v>2989600</v>
      </c>
      <c r="T2054" s="1">
        <v>0</v>
      </c>
      <c r="U2054" s="2" t="s">
        <v>0</v>
      </c>
      <c r="V2054" s="1">
        <v>0</v>
      </c>
      <c r="W2054" s="1">
        <v>127958920</v>
      </c>
      <c r="X2054" s="2" t="s">
        <v>9</v>
      </c>
      <c r="Y2054" s="1">
        <v>20473427.200000003</v>
      </c>
      <c r="Z2054" s="3">
        <v>0</v>
      </c>
      <c r="AA2054" s="3" t="s">
        <v>0</v>
      </c>
      <c r="AB2054" s="3">
        <v>0</v>
      </c>
      <c r="AC2054" s="3">
        <v>0</v>
      </c>
      <c r="AD2054" s="3" t="s">
        <v>0</v>
      </c>
      <c r="AE2054" s="3">
        <v>0</v>
      </c>
      <c r="AF2054" s="4">
        <v>0</v>
      </c>
      <c r="AG2054" s="4" t="s">
        <v>0</v>
      </c>
      <c r="AH2054" s="4">
        <v>0</v>
      </c>
      <c r="AI2054" s="4">
        <v>0</v>
      </c>
      <c r="AJ2054" s="4" t="s">
        <v>0</v>
      </c>
      <c r="AK2054" s="4">
        <v>0</v>
      </c>
      <c r="AL2054" s="4">
        <v>0</v>
      </c>
      <c r="AM2054" s="4" t="s">
        <v>1</v>
      </c>
      <c r="AN2054" s="4" t="s">
        <v>1</v>
      </c>
      <c r="AO2054" s="4" t="s">
        <v>1</v>
      </c>
      <c r="AP2054" s="4" t="s">
        <v>1</v>
      </c>
      <c r="AQ2054" s="4">
        <v>0</v>
      </c>
    </row>
    <row r="2055" spans="1:43" x14ac:dyDescent="0.25">
      <c r="A2055" s="2" t="s">
        <v>3066</v>
      </c>
      <c r="B2055" s="47">
        <v>44407</v>
      </c>
      <c r="C2055" s="2" t="s">
        <v>6</v>
      </c>
      <c r="D2055" s="2" t="s">
        <v>901</v>
      </c>
      <c r="E2055" s="2" t="s">
        <v>902</v>
      </c>
      <c r="F2055" s="2" t="s">
        <v>942</v>
      </c>
      <c r="G2055" s="2" t="s">
        <v>3</v>
      </c>
      <c r="H2055" s="2" t="s">
        <v>5000</v>
      </c>
      <c r="I2055" s="1" t="s">
        <v>1</v>
      </c>
      <c r="J2055" s="1" t="s">
        <v>1</v>
      </c>
      <c r="K2055" s="1" t="s">
        <v>1</v>
      </c>
      <c r="L2055" s="1" t="s">
        <v>1</v>
      </c>
      <c r="M2055" s="1">
        <v>0</v>
      </c>
      <c r="N2055" s="2" t="s">
        <v>1</v>
      </c>
      <c r="O2055" s="2" t="s">
        <v>5001</v>
      </c>
      <c r="P2055" s="2" t="s">
        <v>5002</v>
      </c>
      <c r="Q2055" s="1">
        <v>6853860</v>
      </c>
      <c r="R2055" s="1">
        <v>0</v>
      </c>
      <c r="S2055" s="1">
        <v>6853860</v>
      </c>
      <c r="T2055" s="1">
        <v>0</v>
      </c>
      <c r="U2055" s="2" t="s">
        <v>0</v>
      </c>
      <c r="V2055" s="1">
        <v>0</v>
      </c>
      <c r="W2055" s="1">
        <v>0</v>
      </c>
      <c r="X2055" s="2" t="s">
        <v>0</v>
      </c>
      <c r="Y2055" s="1">
        <v>0</v>
      </c>
      <c r="Z2055" s="3">
        <v>0</v>
      </c>
      <c r="AA2055" s="3" t="s">
        <v>0</v>
      </c>
      <c r="AB2055" s="3">
        <v>0</v>
      </c>
      <c r="AC2055" s="3">
        <v>0</v>
      </c>
      <c r="AD2055" s="3" t="s">
        <v>0</v>
      </c>
      <c r="AE2055" s="3">
        <v>0</v>
      </c>
      <c r="AF2055" s="4">
        <v>0</v>
      </c>
      <c r="AG2055" s="4" t="s">
        <v>0</v>
      </c>
      <c r="AH2055" s="4">
        <v>0</v>
      </c>
      <c r="AI2055" s="4">
        <v>0</v>
      </c>
      <c r="AJ2055" s="4" t="s">
        <v>0</v>
      </c>
      <c r="AK2055" s="4">
        <v>0</v>
      </c>
      <c r="AL2055" s="4">
        <v>0</v>
      </c>
      <c r="AM2055" s="4" t="s">
        <v>1</v>
      </c>
      <c r="AN2055" s="4" t="s">
        <v>1</v>
      </c>
      <c r="AO2055" s="4" t="s">
        <v>1</v>
      </c>
      <c r="AP2055" s="4" t="s">
        <v>1</v>
      </c>
      <c r="AQ2055" s="4">
        <v>0</v>
      </c>
    </row>
    <row r="2056" spans="1:43" x14ac:dyDescent="0.25">
      <c r="A2056" s="2" t="s">
        <v>3068</v>
      </c>
      <c r="B2056" s="47">
        <v>44407</v>
      </c>
      <c r="C2056" s="2" t="s">
        <v>6</v>
      </c>
      <c r="D2056" s="2" t="s">
        <v>901</v>
      </c>
      <c r="E2056" s="2" t="s">
        <v>902</v>
      </c>
      <c r="F2056" s="2" t="s">
        <v>942</v>
      </c>
      <c r="G2056" s="2" t="s">
        <v>3</v>
      </c>
      <c r="H2056" s="2" t="s">
        <v>5003</v>
      </c>
      <c r="I2056" s="1" t="s">
        <v>1</v>
      </c>
      <c r="J2056" s="1" t="s">
        <v>1</v>
      </c>
      <c r="K2056" s="1" t="s">
        <v>1</v>
      </c>
      <c r="L2056" s="1" t="s">
        <v>1</v>
      </c>
      <c r="M2056" s="1">
        <v>0</v>
      </c>
      <c r="N2056" s="2" t="s">
        <v>1</v>
      </c>
      <c r="O2056" s="2" t="s">
        <v>5004</v>
      </c>
      <c r="P2056" s="2" t="s">
        <v>5005</v>
      </c>
      <c r="Q2056" s="1">
        <v>133581197.31200001</v>
      </c>
      <c r="R2056" s="1">
        <v>0</v>
      </c>
      <c r="S2056" s="1">
        <v>52533049.200000003</v>
      </c>
      <c r="T2056" s="1">
        <v>69869093.200000003</v>
      </c>
      <c r="U2056" s="2" t="s">
        <v>9</v>
      </c>
      <c r="V2056" s="1">
        <v>11179054.912</v>
      </c>
      <c r="W2056" s="1">
        <v>0</v>
      </c>
      <c r="X2056" s="2" t="s">
        <v>0</v>
      </c>
      <c r="Y2056" s="1">
        <v>0</v>
      </c>
      <c r="Z2056" s="3">
        <v>0</v>
      </c>
      <c r="AA2056" s="3" t="s">
        <v>0</v>
      </c>
      <c r="AB2056" s="3">
        <v>0</v>
      </c>
      <c r="AC2056" s="3">
        <v>0</v>
      </c>
      <c r="AD2056" s="3" t="s">
        <v>0</v>
      </c>
      <c r="AE2056" s="3">
        <v>0</v>
      </c>
      <c r="AF2056" s="4">
        <v>0</v>
      </c>
      <c r="AG2056" s="4" t="s">
        <v>0</v>
      </c>
      <c r="AH2056" s="4">
        <v>0</v>
      </c>
      <c r="AI2056" s="4">
        <v>0</v>
      </c>
      <c r="AJ2056" s="4" t="s">
        <v>0</v>
      </c>
      <c r="AK2056" s="4">
        <v>0</v>
      </c>
      <c r="AL2056" s="4">
        <v>0</v>
      </c>
      <c r="AM2056" s="4" t="s">
        <v>1</v>
      </c>
      <c r="AN2056" s="4" t="s">
        <v>1</v>
      </c>
      <c r="AO2056" s="4" t="s">
        <v>1</v>
      </c>
      <c r="AP2056" s="4" t="s">
        <v>1</v>
      </c>
      <c r="AQ2056" s="4">
        <v>0</v>
      </c>
    </row>
    <row r="2057" spans="1:43" x14ac:dyDescent="0.25">
      <c r="A2057" s="2" t="s">
        <v>3070</v>
      </c>
      <c r="B2057" s="47">
        <v>44407</v>
      </c>
      <c r="C2057" s="2" t="s">
        <v>6</v>
      </c>
      <c r="D2057" s="2" t="s">
        <v>901</v>
      </c>
      <c r="E2057" s="2" t="s">
        <v>902</v>
      </c>
      <c r="F2057" s="2" t="s">
        <v>942</v>
      </c>
      <c r="G2057" s="2" t="s">
        <v>3</v>
      </c>
      <c r="H2057" s="2" t="s">
        <v>5006</v>
      </c>
      <c r="I2057" s="1" t="s">
        <v>1</v>
      </c>
      <c r="J2057" s="1" t="s">
        <v>1</v>
      </c>
      <c r="K2057" s="1" t="s">
        <v>1</v>
      </c>
      <c r="L2057" s="1" t="s">
        <v>1</v>
      </c>
      <c r="M2057" s="1">
        <v>0</v>
      </c>
      <c r="N2057" s="2" t="s">
        <v>1</v>
      </c>
      <c r="O2057" s="2" t="s">
        <v>5004</v>
      </c>
      <c r="P2057" s="2" t="s">
        <v>5005</v>
      </c>
      <c r="Q2057" s="1">
        <v>121200</v>
      </c>
      <c r="R2057" s="1">
        <v>0</v>
      </c>
      <c r="S2057" s="1">
        <v>121200</v>
      </c>
      <c r="T2057" s="1">
        <v>0</v>
      </c>
      <c r="U2057" s="2" t="s">
        <v>0</v>
      </c>
      <c r="V2057" s="1">
        <v>0</v>
      </c>
      <c r="W2057" s="1">
        <v>0</v>
      </c>
      <c r="X2057" s="2" t="s">
        <v>0</v>
      </c>
      <c r="Y2057" s="1">
        <v>0</v>
      </c>
      <c r="Z2057" s="3">
        <v>0</v>
      </c>
      <c r="AA2057" s="3" t="s">
        <v>0</v>
      </c>
      <c r="AB2057" s="3">
        <v>0</v>
      </c>
      <c r="AC2057" s="3">
        <v>0</v>
      </c>
      <c r="AD2057" s="3" t="s">
        <v>0</v>
      </c>
      <c r="AE2057" s="3">
        <v>0</v>
      </c>
      <c r="AF2057" s="4">
        <v>0</v>
      </c>
      <c r="AG2057" s="4" t="s">
        <v>0</v>
      </c>
      <c r="AH2057" s="4">
        <v>0</v>
      </c>
      <c r="AI2057" s="4">
        <v>0</v>
      </c>
      <c r="AJ2057" s="4" t="s">
        <v>0</v>
      </c>
      <c r="AK2057" s="4">
        <v>0</v>
      </c>
      <c r="AL2057" s="4">
        <v>0</v>
      </c>
      <c r="AM2057" s="4" t="s">
        <v>1</v>
      </c>
      <c r="AN2057" s="4" t="s">
        <v>1</v>
      </c>
      <c r="AO2057" s="4" t="s">
        <v>1</v>
      </c>
      <c r="AP2057" s="4" t="s">
        <v>1</v>
      </c>
      <c r="AQ2057" s="4">
        <v>0</v>
      </c>
    </row>
    <row r="2058" spans="1:43" x14ac:dyDescent="0.25">
      <c r="A2058" s="2" t="s">
        <v>3072</v>
      </c>
      <c r="B2058" s="47">
        <v>44407</v>
      </c>
      <c r="C2058" s="2" t="s">
        <v>6</v>
      </c>
      <c r="D2058" s="2" t="s">
        <v>901</v>
      </c>
      <c r="E2058" s="59" t="s">
        <v>902</v>
      </c>
      <c r="F2058" s="59" t="s">
        <v>942</v>
      </c>
      <c r="G2058" s="2" t="s">
        <v>3</v>
      </c>
      <c r="H2058" s="2" t="s">
        <v>5007</v>
      </c>
      <c r="I2058" s="1" t="s">
        <v>1</v>
      </c>
      <c r="J2058" s="1" t="s">
        <v>1</v>
      </c>
      <c r="K2058" s="1" t="s">
        <v>1</v>
      </c>
      <c r="L2058" s="1" t="s">
        <v>1</v>
      </c>
      <c r="M2058" s="1">
        <v>0</v>
      </c>
      <c r="N2058" s="2" t="s">
        <v>1</v>
      </c>
      <c r="O2058" s="2" t="s">
        <v>1218</v>
      </c>
      <c r="P2058" s="2" t="s">
        <v>5008</v>
      </c>
      <c r="Q2058" s="1">
        <v>129821541.8</v>
      </c>
      <c r="R2058" s="1">
        <v>0</v>
      </c>
      <c r="S2058" s="1">
        <v>56254434.599999994</v>
      </c>
      <c r="T2058" s="1">
        <v>63419920</v>
      </c>
      <c r="U2058" s="2" t="s">
        <v>9</v>
      </c>
      <c r="V2058" s="1">
        <v>10147187.199999999</v>
      </c>
      <c r="W2058" s="1">
        <v>0</v>
      </c>
      <c r="X2058" s="2" t="s">
        <v>0</v>
      </c>
      <c r="Y2058" s="1">
        <v>0</v>
      </c>
      <c r="Z2058" s="3">
        <v>0</v>
      </c>
      <c r="AA2058" s="3" t="s">
        <v>0</v>
      </c>
      <c r="AB2058" s="3">
        <v>0</v>
      </c>
      <c r="AC2058" s="3">
        <v>0</v>
      </c>
      <c r="AD2058" s="3" t="s">
        <v>0</v>
      </c>
      <c r="AE2058" s="3">
        <v>0</v>
      </c>
      <c r="AF2058" s="4">
        <v>0</v>
      </c>
      <c r="AG2058" s="4" t="s">
        <v>0</v>
      </c>
      <c r="AH2058" s="4">
        <v>0</v>
      </c>
      <c r="AI2058" s="4">
        <v>0</v>
      </c>
      <c r="AJ2058" s="4" t="s">
        <v>0</v>
      </c>
      <c r="AK2058" s="4">
        <v>0</v>
      </c>
      <c r="AL2058" s="4">
        <v>0</v>
      </c>
      <c r="AM2058" s="4" t="s">
        <v>1</v>
      </c>
      <c r="AN2058" s="4" t="s">
        <v>1</v>
      </c>
      <c r="AO2058" s="4" t="s">
        <v>1</v>
      </c>
      <c r="AP2058" s="4" t="s">
        <v>1</v>
      </c>
      <c r="AQ2058" s="4">
        <v>0</v>
      </c>
    </row>
    <row r="2059" spans="1:43" x14ac:dyDescent="0.25">
      <c r="A2059" s="2" t="s">
        <v>3075</v>
      </c>
      <c r="B2059" s="47">
        <v>44407</v>
      </c>
      <c r="C2059" s="2" t="s">
        <v>6</v>
      </c>
      <c r="D2059" s="2" t="s">
        <v>901</v>
      </c>
      <c r="E2059" s="59" t="s">
        <v>902</v>
      </c>
      <c r="F2059" s="59" t="s">
        <v>942</v>
      </c>
      <c r="G2059" s="2" t="s">
        <v>3</v>
      </c>
      <c r="H2059" s="2" t="s">
        <v>5009</v>
      </c>
      <c r="I2059" s="1" t="s">
        <v>1</v>
      </c>
      <c r="J2059" s="1" t="s">
        <v>1</v>
      </c>
      <c r="K2059" s="1" t="s">
        <v>1</v>
      </c>
      <c r="L2059" s="1" t="s">
        <v>1</v>
      </c>
      <c r="M2059" s="1">
        <v>0</v>
      </c>
      <c r="N2059" s="2" t="s">
        <v>1</v>
      </c>
      <c r="O2059" s="2" t="s">
        <v>900</v>
      </c>
      <c r="P2059" s="2" t="s">
        <v>5010</v>
      </c>
      <c r="Q2059" s="1">
        <v>34489455</v>
      </c>
      <c r="R2059" s="1">
        <v>0</v>
      </c>
      <c r="S2059" s="1">
        <v>20431125</v>
      </c>
      <c r="T2059" s="1">
        <v>12119250</v>
      </c>
      <c r="U2059" s="2" t="s">
        <v>9</v>
      </c>
      <c r="V2059" s="1">
        <v>1939080</v>
      </c>
      <c r="W2059" s="1">
        <v>0</v>
      </c>
      <c r="X2059" s="2" t="s">
        <v>0</v>
      </c>
      <c r="Y2059" s="1">
        <v>0</v>
      </c>
      <c r="Z2059" s="3">
        <v>0</v>
      </c>
      <c r="AA2059" s="3" t="s">
        <v>0</v>
      </c>
      <c r="AB2059" s="3">
        <v>0</v>
      </c>
      <c r="AC2059" s="3">
        <v>0</v>
      </c>
      <c r="AD2059" s="3" t="s">
        <v>0</v>
      </c>
      <c r="AE2059" s="3">
        <v>0</v>
      </c>
      <c r="AF2059" s="4">
        <v>0</v>
      </c>
      <c r="AG2059" s="4" t="s">
        <v>0</v>
      </c>
      <c r="AH2059" s="4">
        <v>0</v>
      </c>
      <c r="AI2059" s="4">
        <v>0</v>
      </c>
      <c r="AJ2059" s="4" t="s">
        <v>0</v>
      </c>
      <c r="AK2059" s="4">
        <v>0</v>
      </c>
      <c r="AL2059" s="4">
        <v>0</v>
      </c>
      <c r="AM2059" s="4" t="s">
        <v>1</v>
      </c>
      <c r="AN2059" s="4" t="s">
        <v>1</v>
      </c>
      <c r="AO2059" s="4" t="s">
        <v>1</v>
      </c>
      <c r="AP2059" s="4" t="s">
        <v>1</v>
      </c>
      <c r="AQ2059" s="4">
        <v>0</v>
      </c>
    </row>
    <row r="2060" spans="1:43" x14ac:dyDescent="0.25">
      <c r="A2060" s="2" t="s">
        <v>3078</v>
      </c>
      <c r="B2060" s="47">
        <v>44407</v>
      </c>
      <c r="C2060" s="2" t="s">
        <v>6</v>
      </c>
      <c r="D2060" s="2" t="s">
        <v>901</v>
      </c>
      <c r="E2060" s="2" t="s">
        <v>902</v>
      </c>
      <c r="F2060" s="2" t="s">
        <v>942</v>
      </c>
      <c r="G2060" s="2" t="s">
        <v>13</v>
      </c>
      <c r="H2060" s="2" t="s">
        <v>1</v>
      </c>
      <c r="I2060" s="1" t="s">
        <v>1411</v>
      </c>
      <c r="J2060" s="1" t="s">
        <v>1</v>
      </c>
      <c r="K2060" s="1" t="s">
        <v>5011</v>
      </c>
      <c r="L2060" s="1" t="s">
        <v>5012</v>
      </c>
      <c r="M2060" s="1">
        <v>8291250</v>
      </c>
      <c r="N2060" s="2" t="s">
        <v>12</v>
      </c>
      <c r="O2060" s="2" t="s">
        <v>3506</v>
      </c>
      <c r="P2060" s="2" t="s">
        <v>3507</v>
      </c>
      <c r="Q2060" s="1">
        <v>-8291250</v>
      </c>
      <c r="R2060" s="1">
        <v>0</v>
      </c>
      <c r="S2060" s="1">
        <v>-8291250</v>
      </c>
      <c r="T2060" s="1">
        <v>0</v>
      </c>
      <c r="U2060" s="2" t="s">
        <v>0</v>
      </c>
      <c r="V2060" s="1">
        <v>0</v>
      </c>
      <c r="W2060" s="1">
        <v>0</v>
      </c>
      <c r="X2060" s="2" t="s">
        <v>0</v>
      </c>
      <c r="Y2060" s="1">
        <v>0</v>
      </c>
      <c r="Z2060" s="3">
        <v>0</v>
      </c>
      <c r="AA2060" s="3" t="s">
        <v>0</v>
      </c>
      <c r="AB2060" s="3">
        <v>0</v>
      </c>
      <c r="AC2060" s="3">
        <v>0</v>
      </c>
      <c r="AD2060" s="3" t="s">
        <v>0</v>
      </c>
      <c r="AE2060" s="3">
        <v>0</v>
      </c>
      <c r="AF2060" s="4">
        <v>0</v>
      </c>
      <c r="AG2060" s="4" t="s">
        <v>0</v>
      </c>
      <c r="AH2060" s="4">
        <v>0</v>
      </c>
      <c r="AI2060" s="4">
        <v>0</v>
      </c>
      <c r="AJ2060" s="4" t="s">
        <v>0</v>
      </c>
      <c r="AK2060" s="4">
        <v>0</v>
      </c>
      <c r="AL2060" s="4">
        <v>0</v>
      </c>
      <c r="AM2060" s="4" t="s">
        <v>1</v>
      </c>
      <c r="AN2060" s="4" t="s">
        <v>1</v>
      </c>
      <c r="AO2060" s="4" t="s">
        <v>1</v>
      </c>
      <c r="AP2060" s="4" t="s">
        <v>1</v>
      </c>
      <c r="AQ2060" s="4">
        <v>0</v>
      </c>
    </row>
    <row r="2061" spans="1:43" x14ac:dyDescent="0.25">
      <c r="A2061" s="2" t="s">
        <v>3080</v>
      </c>
      <c r="B2061" s="128">
        <v>44407</v>
      </c>
      <c r="C2061" s="129" t="s">
        <v>6</v>
      </c>
      <c r="D2061" s="129" t="s">
        <v>901</v>
      </c>
      <c r="E2061" s="129" t="s">
        <v>902</v>
      </c>
      <c r="F2061" s="129" t="s">
        <v>942</v>
      </c>
      <c r="G2061" s="129" t="s">
        <v>3</v>
      </c>
      <c r="H2061" s="129" t="s">
        <v>5013</v>
      </c>
      <c r="I2061" s="130" t="s">
        <v>1</v>
      </c>
      <c r="J2061" s="130" t="s">
        <v>1</v>
      </c>
      <c r="K2061" s="130" t="s">
        <v>1</v>
      </c>
      <c r="L2061" s="130" t="s">
        <v>1</v>
      </c>
      <c r="M2061" s="130">
        <v>0</v>
      </c>
      <c r="N2061" s="129" t="s">
        <v>1</v>
      </c>
      <c r="O2061" s="129" t="s">
        <v>2</v>
      </c>
      <c r="P2061" s="129" t="s">
        <v>1</v>
      </c>
      <c r="Q2061" s="130">
        <v>175804096.875</v>
      </c>
      <c r="R2061" s="130">
        <v>0</v>
      </c>
      <c r="S2061" s="130">
        <v>90899056.875</v>
      </c>
      <c r="T2061" s="130">
        <v>0</v>
      </c>
      <c r="U2061" s="129" t="s">
        <v>0</v>
      </c>
      <c r="V2061" s="130">
        <v>0</v>
      </c>
      <c r="W2061" s="130">
        <v>73194000</v>
      </c>
      <c r="X2061" s="129" t="s">
        <v>9</v>
      </c>
      <c r="Y2061" s="130">
        <v>11711040</v>
      </c>
      <c r="Z2061" s="136">
        <v>0</v>
      </c>
      <c r="AA2061" s="136" t="s">
        <v>0</v>
      </c>
      <c r="AB2061" s="136">
        <v>0</v>
      </c>
      <c r="AC2061" s="136">
        <v>0</v>
      </c>
      <c r="AD2061" s="136" t="s">
        <v>0</v>
      </c>
      <c r="AE2061" s="136">
        <v>0</v>
      </c>
      <c r="AF2061" s="4">
        <v>0</v>
      </c>
      <c r="AG2061" s="4" t="s">
        <v>0</v>
      </c>
      <c r="AH2061" s="4">
        <v>0</v>
      </c>
      <c r="AI2061" s="4">
        <v>0</v>
      </c>
      <c r="AJ2061" s="4" t="s">
        <v>0</v>
      </c>
      <c r="AK2061" s="4">
        <v>0</v>
      </c>
      <c r="AL2061" s="4">
        <v>0</v>
      </c>
      <c r="AM2061" s="4" t="s">
        <v>1</v>
      </c>
      <c r="AN2061" s="4" t="s">
        <v>1</v>
      </c>
      <c r="AO2061" s="4" t="s">
        <v>1</v>
      </c>
      <c r="AP2061" s="4" t="s">
        <v>1</v>
      </c>
      <c r="AQ2061" s="4">
        <v>0</v>
      </c>
    </row>
    <row r="2062" spans="1:43" x14ac:dyDescent="0.25">
      <c r="A2062" s="2" t="s">
        <v>3083</v>
      </c>
      <c r="B2062" s="46">
        <v>44407</v>
      </c>
      <c r="C2062" s="2" t="s">
        <v>6</v>
      </c>
      <c r="D2062" s="2" t="s">
        <v>901</v>
      </c>
      <c r="E2062" s="2" t="s">
        <v>902</v>
      </c>
      <c r="F2062" s="59" t="s">
        <v>942</v>
      </c>
      <c r="G2062" s="2" t="s">
        <v>3</v>
      </c>
      <c r="H2062" s="2" t="s">
        <v>5014</v>
      </c>
      <c r="I2062" s="1" t="s">
        <v>1</v>
      </c>
      <c r="J2062" s="1" t="s">
        <v>1</v>
      </c>
      <c r="K2062" s="1" t="s">
        <v>1</v>
      </c>
      <c r="L2062" s="1" t="s">
        <v>1</v>
      </c>
      <c r="M2062" s="1">
        <v>0</v>
      </c>
      <c r="N2062" s="2" t="s">
        <v>1</v>
      </c>
      <c r="O2062" s="2" t="s">
        <v>2</v>
      </c>
      <c r="P2062" s="2" t="s">
        <v>1</v>
      </c>
      <c r="Q2062" s="1">
        <v>828010816.67400002</v>
      </c>
      <c r="R2062" s="1">
        <v>0</v>
      </c>
      <c r="S2062" s="1">
        <v>604768561.29999995</v>
      </c>
      <c r="T2062" s="1">
        <v>0</v>
      </c>
      <c r="U2062" s="2" t="s">
        <v>0</v>
      </c>
      <c r="V2062" s="1">
        <v>0</v>
      </c>
      <c r="W2062" s="1">
        <v>192450220.15000001</v>
      </c>
      <c r="X2062" s="2" t="s">
        <v>9</v>
      </c>
      <c r="Y2062" s="1">
        <v>30792035.223999999</v>
      </c>
      <c r="Z2062" s="3">
        <v>0</v>
      </c>
      <c r="AA2062" s="3" t="s">
        <v>0</v>
      </c>
      <c r="AB2062" s="3">
        <v>0</v>
      </c>
      <c r="AC2062" s="3">
        <v>0</v>
      </c>
      <c r="AD2062" s="3" t="s">
        <v>0</v>
      </c>
      <c r="AE2062" s="3">
        <v>0</v>
      </c>
      <c r="AF2062" s="4">
        <v>0</v>
      </c>
      <c r="AG2062" s="4" t="s">
        <v>0</v>
      </c>
      <c r="AH2062" s="4">
        <v>0</v>
      </c>
      <c r="AI2062" s="4">
        <v>0</v>
      </c>
      <c r="AJ2062" s="4" t="s">
        <v>0</v>
      </c>
      <c r="AK2062" s="4">
        <v>0</v>
      </c>
      <c r="AL2062" s="4">
        <v>0</v>
      </c>
      <c r="AM2062" s="4" t="s">
        <v>1</v>
      </c>
      <c r="AN2062" s="4" t="s">
        <v>1</v>
      </c>
      <c r="AO2062" s="4" t="s">
        <v>1</v>
      </c>
      <c r="AP2062" s="4" t="s">
        <v>1</v>
      </c>
      <c r="AQ2062" s="4">
        <v>0</v>
      </c>
    </row>
    <row r="2063" spans="1:43" x14ac:dyDescent="0.25">
      <c r="A2063" s="2" t="s">
        <v>3085</v>
      </c>
      <c r="B2063" s="47">
        <v>44407</v>
      </c>
      <c r="C2063" s="2" t="s">
        <v>6</v>
      </c>
      <c r="D2063" s="2" t="s">
        <v>901</v>
      </c>
      <c r="E2063" s="2" t="s">
        <v>902</v>
      </c>
      <c r="F2063" s="2" t="s">
        <v>942</v>
      </c>
      <c r="G2063" s="2" t="s">
        <v>3</v>
      </c>
      <c r="H2063" s="2" t="s">
        <v>5015</v>
      </c>
      <c r="I2063" s="1" t="s">
        <v>1</v>
      </c>
      <c r="J2063" s="1" t="s">
        <v>1</v>
      </c>
      <c r="K2063" s="1" t="s">
        <v>1</v>
      </c>
      <c r="L2063" s="1" t="s">
        <v>1</v>
      </c>
      <c r="M2063" s="1">
        <v>0</v>
      </c>
      <c r="N2063" s="2" t="s">
        <v>1</v>
      </c>
      <c r="O2063" s="2" t="s">
        <v>2</v>
      </c>
      <c r="P2063" s="2" t="s">
        <v>1</v>
      </c>
      <c r="Q2063" s="1">
        <v>1011553665.7839999</v>
      </c>
      <c r="R2063" s="1">
        <v>0</v>
      </c>
      <c r="S2063" s="1">
        <v>771321491</v>
      </c>
      <c r="T2063" s="1">
        <v>0</v>
      </c>
      <c r="U2063" s="2" t="s">
        <v>0</v>
      </c>
      <c r="V2063" s="1">
        <v>0</v>
      </c>
      <c r="W2063" s="1">
        <v>207096702.40000001</v>
      </c>
      <c r="X2063" s="2" t="s">
        <v>0</v>
      </c>
      <c r="Y2063" s="1">
        <v>33135472.384</v>
      </c>
      <c r="Z2063" s="3">
        <v>0</v>
      </c>
      <c r="AA2063" s="3" t="s">
        <v>0</v>
      </c>
      <c r="AB2063" s="3">
        <v>0</v>
      </c>
      <c r="AC2063" s="3">
        <v>0</v>
      </c>
      <c r="AD2063" s="3" t="s">
        <v>0</v>
      </c>
      <c r="AE2063" s="3">
        <v>0</v>
      </c>
      <c r="AF2063" s="4">
        <v>0</v>
      </c>
      <c r="AG2063" s="4" t="s">
        <v>0</v>
      </c>
      <c r="AH2063" s="4">
        <v>0</v>
      </c>
      <c r="AI2063" s="4">
        <v>0</v>
      </c>
      <c r="AJ2063" s="4" t="s">
        <v>0</v>
      </c>
      <c r="AK2063" s="4">
        <v>0</v>
      </c>
      <c r="AL2063" s="4">
        <v>0</v>
      </c>
      <c r="AM2063" s="4" t="s">
        <v>1</v>
      </c>
      <c r="AN2063" s="4" t="s">
        <v>1</v>
      </c>
      <c r="AO2063" s="4" t="s">
        <v>1</v>
      </c>
      <c r="AP2063" s="4" t="s">
        <v>1</v>
      </c>
      <c r="AQ2063" s="4">
        <v>0</v>
      </c>
    </row>
    <row r="2064" spans="1:43" x14ac:dyDescent="0.25">
      <c r="A2064" s="2" t="s">
        <v>3088</v>
      </c>
      <c r="B2064" s="47">
        <v>44407</v>
      </c>
      <c r="C2064" s="2" t="s">
        <v>6</v>
      </c>
      <c r="D2064" s="2" t="s">
        <v>901</v>
      </c>
      <c r="E2064" s="2" t="s">
        <v>902</v>
      </c>
      <c r="F2064" s="2" t="s">
        <v>942</v>
      </c>
      <c r="G2064" s="2" t="s">
        <v>3</v>
      </c>
      <c r="H2064" s="2" t="s">
        <v>5016</v>
      </c>
      <c r="I2064" s="1" t="s">
        <v>1</v>
      </c>
      <c r="J2064" s="1" t="s">
        <v>1</v>
      </c>
      <c r="K2064" s="1" t="s">
        <v>1</v>
      </c>
      <c r="L2064" s="1" t="s">
        <v>1</v>
      </c>
      <c r="M2064" s="1">
        <v>0</v>
      </c>
      <c r="N2064" s="2" t="s">
        <v>1</v>
      </c>
      <c r="O2064" s="2" t="s">
        <v>2</v>
      </c>
      <c r="P2064" s="2" t="s">
        <v>1</v>
      </c>
      <c r="Q2064" s="1">
        <v>1506298861.0240002</v>
      </c>
      <c r="R2064" s="1">
        <v>0</v>
      </c>
      <c r="S2064" s="1">
        <v>990306725.60000002</v>
      </c>
      <c r="T2064" s="1">
        <v>0</v>
      </c>
      <c r="U2064" s="2" t="s">
        <v>0</v>
      </c>
      <c r="V2064" s="1">
        <v>0</v>
      </c>
      <c r="W2064" s="1">
        <v>444820806.39999998</v>
      </c>
      <c r="X2064" s="2" t="s">
        <v>0</v>
      </c>
      <c r="Y2064" s="1">
        <v>71171329.024000004</v>
      </c>
      <c r="Z2064" s="3">
        <v>0</v>
      </c>
      <c r="AA2064" s="3" t="s">
        <v>0</v>
      </c>
      <c r="AB2064" s="3">
        <v>0</v>
      </c>
      <c r="AC2064" s="3">
        <v>0</v>
      </c>
      <c r="AD2064" s="3" t="s">
        <v>0</v>
      </c>
      <c r="AE2064" s="3">
        <v>0</v>
      </c>
      <c r="AF2064" s="4">
        <v>0</v>
      </c>
      <c r="AG2064" s="4" t="s">
        <v>0</v>
      </c>
      <c r="AH2064" s="4">
        <v>0</v>
      </c>
      <c r="AI2064" s="4">
        <v>0</v>
      </c>
      <c r="AJ2064" s="4" t="s">
        <v>0</v>
      </c>
      <c r="AK2064" s="4">
        <v>0</v>
      </c>
      <c r="AL2064" s="4">
        <v>0</v>
      </c>
      <c r="AM2064" s="4" t="s">
        <v>1</v>
      </c>
      <c r="AN2064" s="4" t="s">
        <v>1</v>
      </c>
      <c r="AO2064" s="4" t="s">
        <v>1</v>
      </c>
      <c r="AP2064" s="4" t="s">
        <v>1</v>
      </c>
      <c r="AQ2064" s="4">
        <v>0</v>
      </c>
    </row>
    <row r="2065" spans="1:43" x14ac:dyDescent="0.25">
      <c r="A2065" s="2" t="s">
        <v>3091</v>
      </c>
      <c r="B2065" s="47">
        <v>44407</v>
      </c>
      <c r="C2065" s="2" t="s">
        <v>6</v>
      </c>
      <c r="D2065" s="2" t="s">
        <v>19</v>
      </c>
      <c r="E2065" s="2" t="s">
        <v>185</v>
      </c>
      <c r="F2065" s="2" t="s">
        <v>1252</v>
      </c>
      <c r="G2065" s="2" t="s">
        <v>3</v>
      </c>
      <c r="H2065" s="2" t="s">
        <v>5017</v>
      </c>
      <c r="I2065" s="1" t="s">
        <v>1</v>
      </c>
      <c r="J2065" s="1" t="s">
        <v>1</v>
      </c>
      <c r="K2065" s="1" t="s">
        <v>1</v>
      </c>
      <c r="L2065" s="1" t="s">
        <v>1</v>
      </c>
      <c r="M2065" s="1">
        <v>0</v>
      </c>
      <c r="N2065" s="2" t="s">
        <v>1</v>
      </c>
      <c r="O2065" s="2" t="s">
        <v>2</v>
      </c>
      <c r="P2065" s="2" t="s">
        <v>1</v>
      </c>
      <c r="Q2065" s="1">
        <v>4208417789.6800003</v>
      </c>
      <c r="R2065" s="1">
        <v>0</v>
      </c>
      <c r="S2065" s="1">
        <v>3297834687.3999991</v>
      </c>
      <c r="T2065" s="1">
        <v>0</v>
      </c>
      <c r="U2065" s="2" t="s">
        <v>0</v>
      </c>
      <c r="V2065" s="1">
        <v>0</v>
      </c>
      <c r="W2065" s="1">
        <v>784985433</v>
      </c>
      <c r="X2065" s="2" t="s">
        <v>9</v>
      </c>
      <c r="Y2065" s="1">
        <v>125597669.27999996</v>
      </c>
      <c r="Z2065" s="3">
        <v>0</v>
      </c>
      <c r="AA2065" s="3" t="s">
        <v>0</v>
      </c>
      <c r="AB2065" s="3">
        <v>0</v>
      </c>
      <c r="AC2065" s="3">
        <v>0</v>
      </c>
      <c r="AD2065" s="3" t="s">
        <v>0</v>
      </c>
      <c r="AE2065" s="3">
        <v>0</v>
      </c>
      <c r="AF2065" s="4">
        <v>0</v>
      </c>
      <c r="AG2065" s="4" t="s">
        <v>0</v>
      </c>
      <c r="AH2065" s="4">
        <v>0</v>
      </c>
      <c r="AI2065" s="4">
        <v>0</v>
      </c>
      <c r="AJ2065" s="4" t="s">
        <v>0</v>
      </c>
      <c r="AK2065" s="4">
        <v>0</v>
      </c>
      <c r="AL2065" s="4">
        <v>0</v>
      </c>
      <c r="AM2065" s="4" t="s">
        <v>1</v>
      </c>
      <c r="AN2065" s="4" t="s">
        <v>1</v>
      </c>
      <c r="AO2065" s="4" t="s">
        <v>1</v>
      </c>
      <c r="AP2065" s="4" t="s">
        <v>1</v>
      </c>
      <c r="AQ2065" s="4">
        <v>0</v>
      </c>
    </row>
    <row r="2066" spans="1:43" x14ac:dyDescent="0.25">
      <c r="A2066" s="2" t="s">
        <v>3093</v>
      </c>
      <c r="B2066" s="47">
        <v>44407</v>
      </c>
      <c r="C2066" s="2" t="s">
        <v>6</v>
      </c>
      <c r="D2066" s="2" t="s">
        <v>17</v>
      </c>
      <c r="E2066" s="2" t="s">
        <v>183</v>
      </c>
      <c r="F2066" s="2" t="s">
        <v>5018</v>
      </c>
      <c r="G2066" s="2" t="s">
        <v>3</v>
      </c>
      <c r="H2066" s="2" t="s">
        <v>5019</v>
      </c>
      <c r="I2066" s="1" t="s">
        <v>1</v>
      </c>
      <c r="J2066" s="1" t="s">
        <v>1</v>
      </c>
      <c r="K2066" s="1" t="s">
        <v>1</v>
      </c>
      <c r="L2066" s="1" t="s">
        <v>1</v>
      </c>
      <c r="M2066" s="1">
        <v>0</v>
      </c>
      <c r="N2066" s="2" t="s">
        <v>1</v>
      </c>
      <c r="O2066" s="2" t="s">
        <v>2</v>
      </c>
      <c r="P2066" s="2" t="s">
        <v>1</v>
      </c>
      <c r="Q2066" s="1">
        <v>4446429200.5450001</v>
      </c>
      <c r="R2066" s="1">
        <v>0</v>
      </c>
      <c r="S2066" s="1">
        <v>3470506212.4750004</v>
      </c>
      <c r="T2066" s="1">
        <v>0</v>
      </c>
      <c r="U2066" s="2" t="s">
        <v>0</v>
      </c>
      <c r="V2066" s="1">
        <v>0</v>
      </c>
      <c r="W2066" s="1">
        <v>841312920.75</v>
      </c>
      <c r="X2066" s="2" t="s">
        <v>9</v>
      </c>
      <c r="Y2066" s="1">
        <v>134610067.31999999</v>
      </c>
      <c r="Z2066" s="3">
        <v>0</v>
      </c>
      <c r="AA2066" s="3" t="s">
        <v>0</v>
      </c>
      <c r="AB2066" s="3">
        <v>0</v>
      </c>
      <c r="AC2066" s="3">
        <v>0</v>
      </c>
      <c r="AD2066" s="3" t="s">
        <v>0</v>
      </c>
      <c r="AE2066" s="3">
        <v>0</v>
      </c>
      <c r="AF2066" s="4">
        <v>0</v>
      </c>
      <c r="AG2066" s="4" t="s">
        <v>0</v>
      </c>
      <c r="AH2066" s="4">
        <v>0</v>
      </c>
      <c r="AI2066" s="4">
        <v>0</v>
      </c>
      <c r="AJ2066" s="4" t="s">
        <v>0</v>
      </c>
      <c r="AK2066" s="4">
        <v>0</v>
      </c>
      <c r="AL2066" s="4">
        <v>0</v>
      </c>
      <c r="AM2066" s="4" t="s">
        <v>1</v>
      </c>
      <c r="AN2066" s="4" t="s">
        <v>1</v>
      </c>
      <c r="AO2066" s="4" t="s">
        <v>1</v>
      </c>
      <c r="AP2066" s="4" t="s">
        <v>1</v>
      </c>
      <c r="AQ2066" s="4">
        <v>0</v>
      </c>
    </row>
    <row r="2067" spans="1:43" x14ac:dyDescent="0.25">
      <c r="A2067" s="2" t="s">
        <v>3096</v>
      </c>
      <c r="B2067" s="47">
        <v>44407</v>
      </c>
      <c r="C2067" s="2" t="s">
        <v>6</v>
      </c>
      <c r="D2067" s="2" t="s">
        <v>14</v>
      </c>
      <c r="E2067" s="2" t="s">
        <v>181</v>
      </c>
      <c r="F2067" s="2" t="s">
        <v>5020</v>
      </c>
      <c r="G2067" s="2" t="s">
        <v>13</v>
      </c>
      <c r="H2067" s="2" t="s">
        <v>1</v>
      </c>
      <c r="I2067" s="1" t="s">
        <v>5021</v>
      </c>
      <c r="J2067" s="1" t="s">
        <v>1</v>
      </c>
      <c r="K2067" s="1" t="s">
        <v>5022</v>
      </c>
      <c r="L2067" s="1" t="s">
        <v>4974</v>
      </c>
      <c r="M2067" s="1">
        <v>5887290</v>
      </c>
      <c r="N2067" s="2" t="s">
        <v>12</v>
      </c>
      <c r="O2067" s="2" t="s">
        <v>5023</v>
      </c>
      <c r="P2067" s="2" t="s">
        <v>5024</v>
      </c>
      <c r="Q2067" s="1">
        <v>-5887290</v>
      </c>
      <c r="R2067" s="1">
        <v>0</v>
      </c>
      <c r="S2067" s="1">
        <v>-5887290</v>
      </c>
      <c r="T2067" s="1">
        <v>0</v>
      </c>
      <c r="U2067" s="2" t="s">
        <v>0</v>
      </c>
      <c r="V2067" s="1">
        <v>0</v>
      </c>
      <c r="W2067" s="1">
        <v>0</v>
      </c>
      <c r="X2067" s="2" t="s">
        <v>0</v>
      </c>
      <c r="Y2067" s="1">
        <v>0</v>
      </c>
      <c r="Z2067" s="3">
        <v>0</v>
      </c>
      <c r="AA2067" s="3" t="s">
        <v>0</v>
      </c>
      <c r="AB2067" s="3">
        <v>0</v>
      </c>
      <c r="AC2067" s="3">
        <v>0</v>
      </c>
      <c r="AD2067" s="3" t="s">
        <v>0</v>
      </c>
      <c r="AE2067" s="3">
        <v>0</v>
      </c>
      <c r="AF2067" s="4">
        <v>0</v>
      </c>
      <c r="AG2067" s="4" t="s">
        <v>0</v>
      </c>
      <c r="AH2067" s="4">
        <v>0</v>
      </c>
      <c r="AI2067" s="4">
        <v>0</v>
      </c>
      <c r="AJ2067" s="4" t="s">
        <v>0</v>
      </c>
      <c r="AK2067" s="4">
        <v>0</v>
      </c>
      <c r="AL2067" s="4">
        <v>0</v>
      </c>
      <c r="AM2067" s="4" t="s">
        <v>1</v>
      </c>
      <c r="AN2067" s="4" t="s">
        <v>1</v>
      </c>
      <c r="AO2067" s="4" t="s">
        <v>1</v>
      </c>
      <c r="AP2067" s="4" t="s">
        <v>1</v>
      </c>
      <c r="AQ2067" s="4">
        <v>0</v>
      </c>
    </row>
    <row r="2068" spans="1:43" x14ac:dyDescent="0.25">
      <c r="A2068" s="2" t="s">
        <v>3098</v>
      </c>
      <c r="B2068" s="47">
        <v>44407</v>
      </c>
      <c r="C2068" s="2" t="s">
        <v>6</v>
      </c>
      <c r="D2068" s="2" t="s">
        <v>14</v>
      </c>
      <c r="E2068" s="2" t="s">
        <v>181</v>
      </c>
      <c r="F2068" s="2" t="s">
        <v>5020</v>
      </c>
      <c r="G2068" s="2" t="s">
        <v>3</v>
      </c>
      <c r="H2068" s="2" t="s">
        <v>5025</v>
      </c>
      <c r="I2068" s="2" t="s">
        <v>1</v>
      </c>
      <c r="J2068" s="1" t="s">
        <v>1</v>
      </c>
      <c r="K2068" s="1" t="s">
        <v>1</v>
      </c>
      <c r="L2068" s="1" t="s">
        <v>1</v>
      </c>
      <c r="M2068" s="1">
        <v>0</v>
      </c>
      <c r="N2068" s="2" t="s">
        <v>1</v>
      </c>
      <c r="O2068" s="2" t="s">
        <v>5026</v>
      </c>
      <c r="P2068" s="2" t="s">
        <v>5027</v>
      </c>
      <c r="Q2068" s="1">
        <v>4073437.5</v>
      </c>
      <c r="R2068" s="1">
        <v>0</v>
      </c>
      <c r="S2068" s="1">
        <v>4073437.5</v>
      </c>
      <c r="T2068" s="1">
        <v>0</v>
      </c>
      <c r="U2068" s="2" t="s">
        <v>0</v>
      </c>
      <c r="V2068" s="1">
        <v>0</v>
      </c>
      <c r="W2068" s="1">
        <v>0</v>
      </c>
      <c r="X2068" s="2" t="s">
        <v>0</v>
      </c>
      <c r="Y2068" s="1">
        <v>0</v>
      </c>
      <c r="Z2068" s="3">
        <v>0</v>
      </c>
      <c r="AA2068" s="3" t="s">
        <v>0</v>
      </c>
      <c r="AB2068" s="3">
        <v>0</v>
      </c>
      <c r="AC2068" s="3">
        <v>0</v>
      </c>
      <c r="AD2068" s="3" t="s">
        <v>0</v>
      </c>
      <c r="AE2068" s="3">
        <v>0</v>
      </c>
      <c r="AF2068" s="4">
        <v>0</v>
      </c>
      <c r="AG2068" s="4" t="s">
        <v>0</v>
      </c>
      <c r="AH2068" s="4">
        <v>0</v>
      </c>
      <c r="AI2068" s="4">
        <v>0</v>
      </c>
      <c r="AJ2068" s="4" t="s">
        <v>0</v>
      </c>
      <c r="AK2068" s="4">
        <v>0</v>
      </c>
      <c r="AL2068" s="4">
        <v>0</v>
      </c>
      <c r="AM2068" s="4" t="s">
        <v>1</v>
      </c>
      <c r="AN2068" s="4" t="s">
        <v>1</v>
      </c>
      <c r="AO2068" s="4" t="s">
        <v>1</v>
      </c>
      <c r="AP2068" s="4" t="s">
        <v>1</v>
      </c>
      <c r="AQ2068" s="4">
        <v>0</v>
      </c>
    </row>
    <row r="2069" spans="1:43" x14ac:dyDescent="0.25">
      <c r="A2069" s="2" t="s">
        <v>3100</v>
      </c>
      <c r="B2069" s="47">
        <v>44407</v>
      </c>
      <c r="C2069" s="2" t="s">
        <v>6</v>
      </c>
      <c r="D2069" s="2" t="s">
        <v>14</v>
      </c>
      <c r="E2069" s="2" t="s">
        <v>181</v>
      </c>
      <c r="F2069" s="2" t="s">
        <v>5028</v>
      </c>
      <c r="G2069" s="2" t="s">
        <v>3</v>
      </c>
      <c r="H2069" s="2" t="s">
        <v>5029</v>
      </c>
      <c r="I2069" s="1" t="s">
        <v>1</v>
      </c>
      <c r="J2069" s="1" t="s">
        <v>1</v>
      </c>
      <c r="K2069" s="1" t="s">
        <v>1</v>
      </c>
      <c r="L2069" s="1" t="s">
        <v>1</v>
      </c>
      <c r="M2069" s="1">
        <v>0</v>
      </c>
      <c r="N2069" s="2" t="s">
        <v>1</v>
      </c>
      <c r="O2069" s="2" t="s">
        <v>2</v>
      </c>
      <c r="P2069" s="2" t="s">
        <v>1</v>
      </c>
      <c r="Q2069" s="1">
        <v>43195750</v>
      </c>
      <c r="R2069" s="1">
        <v>0</v>
      </c>
      <c r="S2069" s="1">
        <v>43195750</v>
      </c>
      <c r="T2069" s="1">
        <v>0</v>
      </c>
      <c r="U2069" s="2" t="s">
        <v>0</v>
      </c>
      <c r="V2069" s="1">
        <v>0</v>
      </c>
      <c r="W2069" s="1">
        <v>0</v>
      </c>
      <c r="X2069" s="2" t="s">
        <v>0</v>
      </c>
      <c r="Y2069" s="1">
        <v>0</v>
      </c>
      <c r="Z2069" s="3">
        <v>0</v>
      </c>
      <c r="AA2069" s="3" t="s">
        <v>0</v>
      </c>
      <c r="AB2069" s="3">
        <v>0</v>
      </c>
      <c r="AC2069" s="3">
        <v>0</v>
      </c>
      <c r="AD2069" s="3" t="s">
        <v>0</v>
      </c>
      <c r="AE2069" s="3">
        <v>0</v>
      </c>
      <c r="AF2069" s="4">
        <v>0</v>
      </c>
      <c r="AG2069" s="4" t="s">
        <v>0</v>
      </c>
      <c r="AH2069" s="4">
        <v>0</v>
      </c>
      <c r="AI2069" s="4">
        <v>0</v>
      </c>
      <c r="AJ2069" s="4" t="s">
        <v>0</v>
      </c>
      <c r="AK2069" s="4">
        <v>0</v>
      </c>
      <c r="AL2069" s="4">
        <v>0</v>
      </c>
      <c r="AM2069" s="4" t="s">
        <v>1</v>
      </c>
      <c r="AN2069" s="4" t="s">
        <v>1</v>
      </c>
      <c r="AO2069" s="4" t="s">
        <v>1</v>
      </c>
      <c r="AP2069" s="4" t="s">
        <v>1</v>
      </c>
      <c r="AQ2069" s="4">
        <v>0</v>
      </c>
    </row>
    <row r="2070" spans="1:43" x14ac:dyDescent="0.25">
      <c r="A2070" s="2" t="s">
        <v>3103</v>
      </c>
      <c r="B2070" s="46">
        <v>44407</v>
      </c>
      <c r="C2070" s="2" t="s">
        <v>6</v>
      </c>
      <c r="D2070" s="2" t="s">
        <v>14</v>
      </c>
      <c r="E2070" s="2" t="s">
        <v>181</v>
      </c>
      <c r="F2070" s="59" t="s">
        <v>5028</v>
      </c>
      <c r="G2070" s="2" t="s">
        <v>3</v>
      </c>
      <c r="H2070" s="2" t="s">
        <v>5030</v>
      </c>
      <c r="I2070" s="2" t="s">
        <v>1</v>
      </c>
      <c r="J2070" s="1" t="s">
        <v>1</v>
      </c>
      <c r="K2070" s="1" t="s">
        <v>1</v>
      </c>
      <c r="L2070" s="1" t="s">
        <v>1</v>
      </c>
      <c r="M2070" s="1">
        <v>0</v>
      </c>
      <c r="N2070" s="2" t="s">
        <v>1</v>
      </c>
      <c r="O2070" s="2" t="s">
        <v>2</v>
      </c>
      <c r="P2070" s="2" t="s">
        <v>1</v>
      </c>
      <c r="Q2070" s="1">
        <v>1399051379.5</v>
      </c>
      <c r="R2070" s="1">
        <v>0</v>
      </c>
      <c r="S2070" s="1">
        <v>1302502166.7000003</v>
      </c>
      <c r="T2070" s="1">
        <v>0</v>
      </c>
      <c r="U2070" s="2" t="s">
        <v>0</v>
      </c>
      <c r="V2070" s="1">
        <v>0</v>
      </c>
      <c r="W2070" s="1">
        <v>83232080</v>
      </c>
      <c r="X2070" s="2" t="s">
        <v>0</v>
      </c>
      <c r="Y2070" s="1">
        <v>13317132.799999999</v>
      </c>
      <c r="Z2070" s="3">
        <v>0</v>
      </c>
      <c r="AA2070" s="3" t="s">
        <v>0</v>
      </c>
      <c r="AB2070" s="3">
        <v>0</v>
      </c>
      <c r="AC2070" s="3">
        <v>0</v>
      </c>
      <c r="AD2070" s="3" t="s">
        <v>0</v>
      </c>
      <c r="AE2070" s="3">
        <v>0</v>
      </c>
      <c r="AF2070" s="4">
        <v>0</v>
      </c>
      <c r="AG2070" s="4" t="s">
        <v>0</v>
      </c>
      <c r="AH2070" s="4">
        <v>0</v>
      </c>
      <c r="AI2070" s="4">
        <v>0</v>
      </c>
      <c r="AJ2070" s="4" t="s">
        <v>0</v>
      </c>
      <c r="AK2070" s="4">
        <v>0</v>
      </c>
      <c r="AL2070" s="4">
        <v>0</v>
      </c>
      <c r="AM2070" s="4" t="s">
        <v>1</v>
      </c>
      <c r="AN2070" s="4" t="s">
        <v>1</v>
      </c>
      <c r="AO2070" s="4" t="s">
        <v>1</v>
      </c>
      <c r="AP2070" s="4" t="s">
        <v>1</v>
      </c>
      <c r="AQ2070" s="4">
        <v>0</v>
      </c>
    </row>
    <row r="2071" spans="1:43" x14ac:dyDescent="0.25">
      <c r="A2071" s="2" t="s">
        <v>3107</v>
      </c>
      <c r="B2071" s="47">
        <v>44407</v>
      </c>
      <c r="C2071" s="2" t="s">
        <v>6</v>
      </c>
      <c r="D2071" s="2" t="s">
        <v>10</v>
      </c>
      <c r="E2071" s="2" t="s">
        <v>178</v>
      </c>
      <c r="F2071" s="2" t="s">
        <v>5031</v>
      </c>
      <c r="G2071" s="2" t="s">
        <v>3</v>
      </c>
      <c r="H2071" s="2" t="s">
        <v>5032</v>
      </c>
      <c r="I2071" s="1" t="s">
        <v>1</v>
      </c>
      <c r="J2071" s="1" t="s">
        <v>1</v>
      </c>
      <c r="K2071" s="1" t="s">
        <v>1</v>
      </c>
      <c r="L2071" s="1" t="s">
        <v>1</v>
      </c>
      <c r="M2071" s="1">
        <v>0</v>
      </c>
      <c r="N2071" s="2" t="s">
        <v>1</v>
      </c>
      <c r="O2071" s="2" t="s">
        <v>2</v>
      </c>
      <c r="P2071" s="2" t="s">
        <v>1</v>
      </c>
      <c r="Q2071" s="1">
        <v>606262565.25</v>
      </c>
      <c r="R2071" s="1">
        <v>0</v>
      </c>
      <c r="S2071" s="1">
        <v>321611344.10000002</v>
      </c>
      <c r="T2071" s="1">
        <v>0</v>
      </c>
      <c r="U2071" s="2" t="s">
        <v>0</v>
      </c>
      <c r="V2071" s="1">
        <v>0</v>
      </c>
      <c r="W2071" s="1">
        <v>245388983.75</v>
      </c>
      <c r="X2071" s="2" t="s">
        <v>9</v>
      </c>
      <c r="Y2071" s="1">
        <v>39262237.399999999</v>
      </c>
      <c r="Z2071" s="3">
        <v>0</v>
      </c>
      <c r="AA2071" s="3" t="s">
        <v>0</v>
      </c>
      <c r="AB2071" s="3">
        <v>0</v>
      </c>
      <c r="AC2071" s="3">
        <v>0</v>
      </c>
      <c r="AD2071" s="3" t="s">
        <v>0</v>
      </c>
      <c r="AE2071" s="3">
        <v>0</v>
      </c>
      <c r="AF2071" s="127">
        <v>0</v>
      </c>
      <c r="AG2071" s="127" t="s">
        <v>0</v>
      </c>
      <c r="AH2071" s="4">
        <v>0</v>
      </c>
      <c r="AI2071" s="4">
        <v>0</v>
      </c>
      <c r="AJ2071" s="4" t="s">
        <v>0</v>
      </c>
      <c r="AK2071" s="4">
        <v>0</v>
      </c>
      <c r="AL2071" s="4">
        <v>0</v>
      </c>
      <c r="AM2071" s="4" t="s">
        <v>1</v>
      </c>
      <c r="AN2071" s="4" t="s">
        <v>1</v>
      </c>
      <c r="AO2071" s="4" t="s">
        <v>1</v>
      </c>
      <c r="AP2071" s="4" t="s">
        <v>1</v>
      </c>
      <c r="AQ2071" s="4">
        <v>0</v>
      </c>
    </row>
    <row r="2072" spans="1:43" x14ac:dyDescent="0.25">
      <c r="A2072" s="2" t="s">
        <v>3109</v>
      </c>
      <c r="B2072" s="47">
        <v>44407</v>
      </c>
      <c r="C2072" s="2" t="s">
        <v>6</v>
      </c>
      <c r="D2072" s="2" t="s">
        <v>278</v>
      </c>
      <c r="E2072" s="2" t="s">
        <v>202</v>
      </c>
      <c r="F2072" s="2" t="s">
        <v>5033</v>
      </c>
      <c r="G2072" s="2" t="s">
        <v>3</v>
      </c>
      <c r="H2072" s="2" t="s">
        <v>5034</v>
      </c>
      <c r="I2072" s="1" t="s">
        <v>1</v>
      </c>
      <c r="J2072" s="1" t="s">
        <v>1</v>
      </c>
      <c r="K2072" s="1" t="s">
        <v>1</v>
      </c>
      <c r="L2072" s="1" t="s">
        <v>1</v>
      </c>
      <c r="M2072" s="1">
        <v>0</v>
      </c>
      <c r="N2072" s="2" t="s">
        <v>1</v>
      </c>
      <c r="O2072" s="2" t="s">
        <v>2</v>
      </c>
      <c r="P2072" s="2" t="s">
        <v>1</v>
      </c>
      <c r="Q2072" s="1">
        <v>742633240.81999993</v>
      </c>
      <c r="R2072" s="1">
        <v>0</v>
      </c>
      <c r="S2072" s="1">
        <v>693447591.29999995</v>
      </c>
      <c r="T2072" s="1">
        <v>0</v>
      </c>
      <c r="U2072" s="2" t="s">
        <v>0</v>
      </c>
      <c r="V2072" s="1">
        <v>0</v>
      </c>
      <c r="W2072" s="1">
        <v>42401422</v>
      </c>
      <c r="X2072" s="2" t="s">
        <v>0</v>
      </c>
      <c r="Y2072" s="1">
        <v>6784227.5200000005</v>
      </c>
      <c r="Z2072" s="3">
        <v>0</v>
      </c>
      <c r="AA2072" s="3" t="s">
        <v>0</v>
      </c>
      <c r="AB2072" s="3">
        <v>0</v>
      </c>
      <c r="AC2072" s="3">
        <v>0</v>
      </c>
      <c r="AD2072" s="3" t="s">
        <v>0</v>
      </c>
      <c r="AE2072" s="3">
        <v>0</v>
      </c>
      <c r="AF2072" s="4">
        <v>0</v>
      </c>
      <c r="AG2072" s="4" t="s">
        <v>0</v>
      </c>
      <c r="AH2072" s="4">
        <v>0</v>
      </c>
      <c r="AI2072" s="4">
        <v>0</v>
      </c>
      <c r="AJ2072" s="4" t="s">
        <v>0</v>
      </c>
      <c r="AK2072" s="4">
        <v>0</v>
      </c>
      <c r="AL2072" s="4">
        <v>0</v>
      </c>
      <c r="AM2072" s="4" t="s">
        <v>1</v>
      </c>
      <c r="AN2072" s="4" t="s">
        <v>1</v>
      </c>
      <c r="AO2072" s="4" t="s">
        <v>1</v>
      </c>
      <c r="AP2072" s="4" t="s">
        <v>1</v>
      </c>
      <c r="AQ2072" s="4">
        <v>0</v>
      </c>
    </row>
    <row r="2073" spans="1:43" x14ac:dyDescent="0.25">
      <c r="A2073" s="2" t="s">
        <v>3111</v>
      </c>
      <c r="B2073" s="47">
        <v>44407</v>
      </c>
      <c r="C2073" s="2" t="s">
        <v>6</v>
      </c>
      <c r="D2073" s="2" t="s">
        <v>7</v>
      </c>
      <c r="E2073" s="2" t="s">
        <v>736</v>
      </c>
      <c r="F2073" s="2" t="s">
        <v>5035</v>
      </c>
      <c r="G2073" s="2" t="s">
        <v>3</v>
      </c>
      <c r="H2073" s="2" t="s">
        <v>5036</v>
      </c>
      <c r="I2073" s="1" t="s">
        <v>1</v>
      </c>
      <c r="J2073" s="1" t="s">
        <v>1</v>
      </c>
      <c r="K2073" s="1" t="s">
        <v>1</v>
      </c>
      <c r="L2073" s="1" t="s">
        <v>1</v>
      </c>
      <c r="M2073" s="1">
        <v>0</v>
      </c>
      <c r="N2073" s="2" t="s">
        <v>1</v>
      </c>
      <c r="O2073" s="2" t="s">
        <v>2</v>
      </c>
      <c r="P2073" s="2" t="s">
        <v>1</v>
      </c>
      <c r="Q2073" s="1">
        <v>931507163.19999981</v>
      </c>
      <c r="R2073" s="1">
        <v>0</v>
      </c>
      <c r="S2073" s="1">
        <v>718918000</v>
      </c>
      <c r="T2073" s="1">
        <v>0</v>
      </c>
      <c r="U2073" s="2" t="s">
        <v>0</v>
      </c>
      <c r="V2073" s="1">
        <v>0</v>
      </c>
      <c r="W2073" s="1">
        <v>183266520</v>
      </c>
      <c r="X2073" s="2" t="s">
        <v>9</v>
      </c>
      <c r="Y2073" s="1">
        <v>29322643.200000007</v>
      </c>
      <c r="Z2073" s="3">
        <v>0</v>
      </c>
      <c r="AA2073" s="3" t="s">
        <v>0</v>
      </c>
      <c r="AB2073" s="3">
        <v>0</v>
      </c>
      <c r="AC2073" s="3">
        <v>0</v>
      </c>
      <c r="AD2073" s="3" t="s">
        <v>0</v>
      </c>
      <c r="AE2073" s="3">
        <v>0</v>
      </c>
      <c r="AF2073" s="4">
        <v>0</v>
      </c>
      <c r="AG2073" s="4" t="s">
        <v>0</v>
      </c>
      <c r="AH2073" s="4">
        <v>0</v>
      </c>
      <c r="AI2073" s="4">
        <v>0</v>
      </c>
      <c r="AJ2073" s="4" t="s">
        <v>0</v>
      </c>
      <c r="AK2073" s="4">
        <v>0</v>
      </c>
      <c r="AL2073" s="4">
        <v>0</v>
      </c>
      <c r="AM2073" s="4" t="s">
        <v>1</v>
      </c>
      <c r="AN2073" s="4" t="s">
        <v>1</v>
      </c>
      <c r="AO2073" s="4" t="s">
        <v>1</v>
      </c>
      <c r="AP2073" s="4" t="s">
        <v>1</v>
      </c>
      <c r="AQ2073" s="4">
        <v>0</v>
      </c>
    </row>
    <row r="2074" spans="1:43" x14ac:dyDescent="0.25">
      <c r="A2074" s="2" t="s">
        <v>3113</v>
      </c>
      <c r="B2074" s="47">
        <v>44407</v>
      </c>
      <c r="C2074" s="2" t="s">
        <v>6</v>
      </c>
      <c r="D2074" s="2" t="s">
        <v>5</v>
      </c>
      <c r="E2074" s="2" t="s">
        <v>175</v>
      </c>
      <c r="F2074" s="2" t="s">
        <v>2316</v>
      </c>
      <c r="G2074" s="2" t="s">
        <v>3</v>
      </c>
      <c r="H2074" s="2" t="s">
        <v>4825</v>
      </c>
      <c r="I2074" s="1" t="s">
        <v>1</v>
      </c>
      <c r="J2074" s="1" t="s">
        <v>1</v>
      </c>
      <c r="K2074" s="1" t="s">
        <v>1</v>
      </c>
      <c r="L2074" s="1" t="s">
        <v>1</v>
      </c>
      <c r="M2074" s="1">
        <v>0</v>
      </c>
      <c r="N2074" s="2" t="s">
        <v>1</v>
      </c>
      <c r="O2074" s="2" t="s">
        <v>98</v>
      </c>
      <c r="P2074" s="2" t="s">
        <v>1</v>
      </c>
      <c r="Q2074" s="1">
        <v>0</v>
      </c>
      <c r="R2074" s="1">
        <v>0</v>
      </c>
      <c r="S2074" s="1">
        <v>0</v>
      </c>
      <c r="T2074" s="1">
        <v>0</v>
      </c>
      <c r="U2074" s="2" t="s">
        <v>0</v>
      </c>
      <c r="V2074" s="1">
        <v>0</v>
      </c>
      <c r="W2074" s="1">
        <v>0</v>
      </c>
      <c r="X2074" s="2" t="s">
        <v>9</v>
      </c>
      <c r="Y2074" s="1">
        <v>0</v>
      </c>
      <c r="Z2074" s="3">
        <v>0</v>
      </c>
      <c r="AA2074" s="3" t="s">
        <v>0</v>
      </c>
      <c r="AB2074" s="3">
        <v>0</v>
      </c>
      <c r="AC2074" s="3">
        <v>0</v>
      </c>
      <c r="AD2074" s="3" t="s">
        <v>0</v>
      </c>
      <c r="AE2074" s="3">
        <v>0</v>
      </c>
      <c r="AF2074" s="4">
        <v>0</v>
      </c>
      <c r="AG2074" s="4" t="s">
        <v>0</v>
      </c>
      <c r="AH2074" s="4">
        <v>0</v>
      </c>
      <c r="AI2074" s="4">
        <v>0</v>
      </c>
      <c r="AJ2074" s="4" t="s">
        <v>0</v>
      </c>
      <c r="AK2074" s="4">
        <v>0</v>
      </c>
      <c r="AL2074" s="4">
        <v>0</v>
      </c>
      <c r="AM2074" s="4" t="s">
        <v>1</v>
      </c>
      <c r="AN2074" s="4" t="s">
        <v>1</v>
      </c>
      <c r="AO2074" s="4" t="s">
        <v>1</v>
      </c>
      <c r="AP2074" s="4" t="s">
        <v>1</v>
      </c>
      <c r="AQ2074" s="4">
        <v>0</v>
      </c>
    </row>
    <row r="2075" spans="1:43" x14ac:dyDescent="0.25">
      <c r="A2075" s="2" t="s">
        <v>3116</v>
      </c>
      <c r="B2075" s="47">
        <v>44407</v>
      </c>
      <c r="C2075" s="2" t="s">
        <v>6</v>
      </c>
      <c r="D2075" s="2" t="s">
        <v>5</v>
      </c>
      <c r="E2075" s="2" t="s">
        <v>175</v>
      </c>
      <c r="F2075" s="2" t="s">
        <v>2409</v>
      </c>
      <c r="G2075" s="2" t="s">
        <v>3</v>
      </c>
      <c r="H2075" s="2" t="s">
        <v>4825</v>
      </c>
      <c r="I2075" s="1" t="s">
        <v>1</v>
      </c>
      <c r="J2075" s="1" t="s">
        <v>1</v>
      </c>
      <c r="K2075" s="1" t="s">
        <v>1</v>
      </c>
      <c r="L2075" s="1" t="s">
        <v>1</v>
      </c>
      <c r="M2075" s="1">
        <v>0</v>
      </c>
      <c r="N2075" s="2" t="s">
        <v>1</v>
      </c>
      <c r="O2075" s="2" t="s">
        <v>98</v>
      </c>
      <c r="P2075" s="2" t="s">
        <v>1</v>
      </c>
      <c r="Q2075" s="1">
        <v>0</v>
      </c>
      <c r="R2075" s="1">
        <v>0</v>
      </c>
      <c r="S2075" s="1">
        <v>0</v>
      </c>
      <c r="T2075" s="1">
        <v>0</v>
      </c>
      <c r="U2075" s="2" t="s">
        <v>0</v>
      </c>
      <c r="V2075" s="1">
        <v>0</v>
      </c>
      <c r="W2075" s="1">
        <v>0</v>
      </c>
      <c r="X2075" s="2" t="s">
        <v>9</v>
      </c>
      <c r="Y2075" s="1">
        <v>0</v>
      </c>
      <c r="Z2075" s="3">
        <v>0</v>
      </c>
      <c r="AA2075" s="3" t="s">
        <v>0</v>
      </c>
      <c r="AB2075" s="3">
        <v>0</v>
      </c>
      <c r="AC2075" s="3">
        <v>0</v>
      </c>
      <c r="AD2075" s="3" t="s">
        <v>0</v>
      </c>
      <c r="AE2075" s="3">
        <v>0</v>
      </c>
      <c r="AF2075" s="4">
        <v>0</v>
      </c>
      <c r="AG2075" s="4" t="s">
        <v>0</v>
      </c>
      <c r="AH2075" s="4">
        <v>0</v>
      </c>
      <c r="AI2075" s="4">
        <v>0</v>
      </c>
      <c r="AJ2075" s="4" t="s">
        <v>0</v>
      </c>
      <c r="AK2075" s="4">
        <v>0</v>
      </c>
      <c r="AL2075" s="4">
        <v>0</v>
      </c>
      <c r="AM2075" s="4" t="s">
        <v>1</v>
      </c>
      <c r="AN2075" s="4" t="s">
        <v>1</v>
      </c>
      <c r="AO2075" s="4" t="s">
        <v>1</v>
      </c>
      <c r="AP2075" s="4" t="s">
        <v>1</v>
      </c>
      <c r="AQ2075" s="4">
        <v>0</v>
      </c>
    </row>
    <row r="2076" spans="1:43" x14ac:dyDescent="0.25">
      <c r="A2076" s="2" t="s">
        <v>3119</v>
      </c>
      <c r="B2076" s="47">
        <v>44407</v>
      </c>
      <c r="C2076" s="2" t="s">
        <v>6</v>
      </c>
      <c r="D2076" s="2" t="s">
        <v>1245</v>
      </c>
      <c r="E2076" s="2" t="s">
        <v>1246</v>
      </c>
      <c r="F2076" s="2" t="s">
        <v>5037</v>
      </c>
      <c r="G2076" s="2" t="s">
        <v>3</v>
      </c>
      <c r="H2076" s="2" t="s">
        <v>5038</v>
      </c>
      <c r="I2076" s="1" t="s">
        <v>1</v>
      </c>
      <c r="J2076" s="1" t="s">
        <v>1</v>
      </c>
      <c r="K2076" s="1" t="s">
        <v>1</v>
      </c>
      <c r="L2076" s="1" t="s">
        <v>1</v>
      </c>
      <c r="M2076" s="1">
        <v>0</v>
      </c>
      <c r="N2076" s="2" t="s">
        <v>1</v>
      </c>
      <c r="O2076" s="2" t="s">
        <v>2</v>
      </c>
      <c r="P2076" s="2" t="s">
        <v>1</v>
      </c>
      <c r="Q2076" s="1">
        <v>908075879.56999981</v>
      </c>
      <c r="R2076" s="1">
        <v>0</v>
      </c>
      <c r="S2076" s="1">
        <v>636721763.6500001</v>
      </c>
      <c r="T2076" s="1">
        <v>0</v>
      </c>
      <c r="U2076" s="2" t="s">
        <v>0</v>
      </c>
      <c r="V2076" s="1">
        <v>0</v>
      </c>
      <c r="W2076" s="1">
        <v>233925962</v>
      </c>
      <c r="X2076" s="2" t="s">
        <v>0</v>
      </c>
      <c r="Y2076" s="1">
        <v>37428153.919999994</v>
      </c>
      <c r="Z2076" s="3">
        <v>0</v>
      </c>
      <c r="AA2076" s="3" t="s">
        <v>0</v>
      </c>
      <c r="AB2076" s="3">
        <v>0</v>
      </c>
      <c r="AC2076" s="3">
        <v>0</v>
      </c>
      <c r="AD2076" s="3" t="s">
        <v>0</v>
      </c>
      <c r="AE2076" s="3">
        <v>0</v>
      </c>
      <c r="AF2076" s="4">
        <v>0</v>
      </c>
      <c r="AG2076" s="4" t="s">
        <v>0</v>
      </c>
      <c r="AH2076" s="4">
        <v>0</v>
      </c>
      <c r="AI2076" s="4">
        <v>0</v>
      </c>
      <c r="AJ2076" s="4" t="s">
        <v>0</v>
      </c>
      <c r="AK2076" s="4">
        <v>0</v>
      </c>
      <c r="AL2076" s="4">
        <v>0</v>
      </c>
      <c r="AM2076" s="4" t="s">
        <v>1</v>
      </c>
      <c r="AN2076" s="4" t="s">
        <v>1</v>
      </c>
      <c r="AO2076" s="4" t="s">
        <v>1</v>
      </c>
      <c r="AP2076" s="4" t="s">
        <v>1</v>
      </c>
      <c r="AQ2076" s="4">
        <v>0</v>
      </c>
    </row>
    <row r="2077" spans="1:43" x14ac:dyDescent="0.25">
      <c r="A2077" s="2" t="s">
        <v>3121</v>
      </c>
      <c r="B2077" s="47">
        <v>44407</v>
      </c>
      <c r="C2077" s="2" t="s">
        <v>6</v>
      </c>
      <c r="D2077" s="2" t="s">
        <v>890</v>
      </c>
      <c r="E2077" s="2" t="s">
        <v>856</v>
      </c>
      <c r="F2077" s="2" t="s">
        <v>5039</v>
      </c>
      <c r="G2077" s="2" t="s">
        <v>3</v>
      </c>
      <c r="H2077" s="2" t="s">
        <v>3728</v>
      </c>
      <c r="I2077" s="1" t="s">
        <v>1</v>
      </c>
      <c r="J2077" s="1" t="s">
        <v>1</v>
      </c>
      <c r="K2077" s="1" t="s">
        <v>1</v>
      </c>
      <c r="L2077" s="1" t="s">
        <v>1</v>
      </c>
      <c r="M2077" s="1">
        <v>0</v>
      </c>
      <c r="N2077" s="2" t="s">
        <v>1</v>
      </c>
      <c r="O2077" s="2" t="s">
        <v>98</v>
      </c>
      <c r="P2077" s="2" t="s">
        <v>1</v>
      </c>
      <c r="Q2077" s="1">
        <v>0</v>
      </c>
      <c r="R2077" s="1">
        <v>0</v>
      </c>
      <c r="S2077" s="1">
        <v>0</v>
      </c>
      <c r="T2077" s="1">
        <v>0</v>
      </c>
      <c r="U2077" s="2" t="s">
        <v>0</v>
      </c>
      <c r="V2077" s="1">
        <v>0</v>
      </c>
      <c r="W2077" s="1">
        <v>0</v>
      </c>
      <c r="X2077" s="2" t="s">
        <v>9</v>
      </c>
      <c r="Y2077" s="1">
        <v>0</v>
      </c>
      <c r="Z2077" s="3">
        <v>0</v>
      </c>
      <c r="AA2077" s="3" t="s">
        <v>0</v>
      </c>
      <c r="AB2077" s="3">
        <v>0</v>
      </c>
      <c r="AC2077" s="3">
        <v>0</v>
      </c>
      <c r="AD2077" s="3" t="s">
        <v>0</v>
      </c>
      <c r="AE2077" s="3">
        <v>0</v>
      </c>
      <c r="AF2077" s="4">
        <v>0</v>
      </c>
      <c r="AG2077" s="4" t="s">
        <v>0</v>
      </c>
      <c r="AH2077" s="4">
        <v>0</v>
      </c>
      <c r="AI2077" s="4">
        <v>0</v>
      </c>
      <c r="AJ2077" s="4" t="s">
        <v>0</v>
      </c>
      <c r="AK2077" s="4">
        <v>0</v>
      </c>
      <c r="AL2077" s="4">
        <v>0</v>
      </c>
      <c r="AP2077" s="4">
        <v>0</v>
      </c>
      <c r="AQ2077" s="4">
        <v>0</v>
      </c>
    </row>
    <row r="2078" spans="1:43" x14ac:dyDescent="0.25">
      <c r="A2078" s="2" t="s">
        <v>3124</v>
      </c>
      <c r="B2078" s="47">
        <v>44408</v>
      </c>
      <c r="C2078" s="2" t="s">
        <v>27</v>
      </c>
      <c r="D2078" s="2" t="s">
        <v>49</v>
      </c>
      <c r="E2078" s="2" t="s">
        <v>221</v>
      </c>
      <c r="F2078" s="2" t="s">
        <v>5040</v>
      </c>
      <c r="G2078" s="2" t="s">
        <v>3</v>
      </c>
      <c r="H2078" s="2" t="s">
        <v>5041</v>
      </c>
      <c r="I2078" s="1" t="s">
        <v>1</v>
      </c>
      <c r="J2078" s="1" t="s">
        <v>1</v>
      </c>
      <c r="K2078" s="1" t="s">
        <v>1</v>
      </c>
      <c r="L2078" s="1" t="s">
        <v>1</v>
      </c>
      <c r="M2078" s="1">
        <v>0</v>
      </c>
      <c r="N2078" s="2" t="s">
        <v>1</v>
      </c>
      <c r="O2078" s="2" t="s">
        <v>1156</v>
      </c>
      <c r="P2078" s="2" t="s">
        <v>1157</v>
      </c>
      <c r="Q2078" s="1">
        <v>42113180</v>
      </c>
      <c r="R2078" s="1">
        <v>0</v>
      </c>
      <c r="S2078" s="1">
        <v>20759900</v>
      </c>
      <c r="T2078" s="1">
        <v>18408000</v>
      </c>
      <c r="U2078" s="2" t="s">
        <v>9</v>
      </c>
      <c r="V2078" s="1">
        <v>2945280</v>
      </c>
      <c r="W2078" s="1">
        <v>0</v>
      </c>
      <c r="X2078" s="2" t="s">
        <v>0</v>
      </c>
      <c r="Y2078" s="1">
        <v>0</v>
      </c>
      <c r="Z2078" s="3">
        <v>0</v>
      </c>
      <c r="AA2078" s="3" t="s">
        <v>0</v>
      </c>
      <c r="AB2078" s="3">
        <v>0</v>
      </c>
      <c r="AC2078" s="3">
        <v>0</v>
      </c>
      <c r="AD2078" s="3" t="s">
        <v>0</v>
      </c>
      <c r="AE2078" s="3">
        <v>0</v>
      </c>
      <c r="AF2078" s="4">
        <v>0</v>
      </c>
      <c r="AG2078" s="4" t="s">
        <v>0</v>
      </c>
      <c r="AH2078" s="4">
        <v>0</v>
      </c>
      <c r="AI2078" s="4">
        <v>0</v>
      </c>
      <c r="AJ2078" s="4" t="s">
        <v>0</v>
      </c>
      <c r="AK2078" s="4">
        <v>0</v>
      </c>
      <c r="AL2078" s="4">
        <v>0</v>
      </c>
      <c r="AM2078" s="4" t="s">
        <v>1</v>
      </c>
      <c r="AN2078" s="4" t="s">
        <v>1</v>
      </c>
      <c r="AO2078" s="4" t="s">
        <v>1</v>
      </c>
      <c r="AP2078" s="4" t="s">
        <v>1</v>
      </c>
      <c r="AQ2078" s="4">
        <v>0</v>
      </c>
    </row>
    <row r="2079" spans="1:43" x14ac:dyDescent="0.25">
      <c r="A2079" s="2" t="s">
        <v>3126</v>
      </c>
      <c r="B2079" s="47">
        <v>44408</v>
      </c>
      <c r="C2079" s="2" t="s">
        <v>27</v>
      </c>
      <c r="D2079" s="2" t="s">
        <v>49</v>
      </c>
      <c r="E2079" s="2" t="s">
        <v>221</v>
      </c>
      <c r="F2079" s="2" t="s">
        <v>5040</v>
      </c>
      <c r="G2079" s="2" t="s">
        <v>13</v>
      </c>
      <c r="H2079" s="2" t="s">
        <v>1</v>
      </c>
      <c r="I2079" s="1" t="s">
        <v>1079</v>
      </c>
      <c r="J2079" s="1" t="s">
        <v>1</v>
      </c>
      <c r="K2079" s="1" t="s">
        <v>5042</v>
      </c>
      <c r="L2079" s="1" t="s">
        <v>5043</v>
      </c>
      <c r="M2079" s="1">
        <v>16065039.800000001</v>
      </c>
      <c r="N2079" s="2" t="s">
        <v>12</v>
      </c>
      <c r="O2079" s="2" t="s">
        <v>5044</v>
      </c>
      <c r="P2079" s="2" t="s">
        <v>5045</v>
      </c>
      <c r="Q2079" s="1">
        <v>-10224331</v>
      </c>
      <c r="R2079" s="1">
        <v>0</v>
      </c>
      <c r="S2079" s="1">
        <v>-10224331</v>
      </c>
      <c r="T2079" s="1">
        <v>0</v>
      </c>
      <c r="U2079" s="2" t="s">
        <v>0</v>
      </c>
      <c r="V2079" s="1">
        <v>0</v>
      </c>
      <c r="W2079" s="1">
        <v>0</v>
      </c>
      <c r="X2079" s="2" t="s">
        <v>0</v>
      </c>
      <c r="Y2079" s="1">
        <v>0</v>
      </c>
      <c r="Z2079" s="3">
        <v>0</v>
      </c>
      <c r="AA2079" s="3" t="s">
        <v>0</v>
      </c>
      <c r="AB2079" s="3">
        <v>0</v>
      </c>
      <c r="AC2079" s="3">
        <v>0</v>
      </c>
      <c r="AD2079" s="3" t="s">
        <v>0</v>
      </c>
      <c r="AE2079" s="3">
        <v>0</v>
      </c>
      <c r="AF2079" s="4">
        <v>0</v>
      </c>
      <c r="AG2079" s="4" t="s">
        <v>0</v>
      </c>
      <c r="AH2079" s="4">
        <v>0</v>
      </c>
      <c r="AI2079" s="4">
        <v>0</v>
      </c>
      <c r="AJ2079" s="4" t="s">
        <v>0</v>
      </c>
      <c r="AK2079" s="4">
        <v>0</v>
      </c>
      <c r="AL2079" s="4">
        <v>0</v>
      </c>
      <c r="AM2079" s="4" t="s">
        <v>1</v>
      </c>
      <c r="AN2079" s="4" t="s">
        <v>1</v>
      </c>
      <c r="AO2079" s="4" t="s">
        <v>1</v>
      </c>
      <c r="AP2079" s="4" t="s">
        <v>1</v>
      </c>
      <c r="AQ2079" s="4">
        <v>0</v>
      </c>
    </row>
    <row r="2080" spans="1:43" x14ac:dyDescent="0.25">
      <c r="A2080" s="2" t="s">
        <v>3128</v>
      </c>
      <c r="B2080" s="47">
        <v>44408</v>
      </c>
      <c r="C2080" s="2" t="s">
        <v>27</v>
      </c>
      <c r="D2080" s="2" t="s">
        <v>49</v>
      </c>
      <c r="E2080" s="2" t="s">
        <v>221</v>
      </c>
      <c r="F2080" s="2" t="s">
        <v>5040</v>
      </c>
      <c r="G2080" s="2" t="s">
        <v>13</v>
      </c>
      <c r="H2080" s="2" t="s">
        <v>1</v>
      </c>
      <c r="I2080" s="1" t="s">
        <v>998</v>
      </c>
      <c r="J2080" s="1" t="s">
        <v>1</v>
      </c>
      <c r="K2080" s="1" t="s">
        <v>5046</v>
      </c>
      <c r="L2080" s="1" t="s">
        <v>5043</v>
      </c>
      <c r="M2080" s="1">
        <v>33854286.960000001</v>
      </c>
      <c r="N2080" s="2" t="s">
        <v>12</v>
      </c>
      <c r="O2080" s="2" t="s">
        <v>5047</v>
      </c>
      <c r="P2080" s="2" t="s">
        <v>5048</v>
      </c>
      <c r="Q2080" s="1">
        <v>-7864870</v>
      </c>
      <c r="R2080" s="1">
        <v>0</v>
      </c>
      <c r="S2080" s="1">
        <v>-7864870</v>
      </c>
      <c r="T2080" s="1">
        <v>0</v>
      </c>
      <c r="U2080" s="2" t="s">
        <v>0</v>
      </c>
      <c r="V2080" s="1">
        <v>0</v>
      </c>
      <c r="W2080" s="1">
        <v>0</v>
      </c>
      <c r="X2080" s="2" t="s">
        <v>0</v>
      </c>
      <c r="Y2080" s="1">
        <v>0</v>
      </c>
      <c r="Z2080" s="3">
        <v>0</v>
      </c>
      <c r="AA2080" s="3" t="s">
        <v>0</v>
      </c>
      <c r="AB2080" s="3">
        <v>0</v>
      </c>
      <c r="AC2080" s="3">
        <v>0</v>
      </c>
      <c r="AD2080" s="3" t="s">
        <v>0</v>
      </c>
      <c r="AE2080" s="3">
        <v>0</v>
      </c>
      <c r="AF2080" s="4">
        <v>0</v>
      </c>
      <c r="AG2080" s="4" t="s">
        <v>0</v>
      </c>
      <c r="AH2080" s="4">
        <v>0</v>
      </c>
      <c r="AI2080" s="4">
        <v>0</v>
      </c>
      <c r="AJ2080" s="4" t="s">
        <v>0</v>
      </c>
      <c r="AK2080" s="4">
        <v>0</v>
      </c>
      <c r="AL2080" s="4">
        <v>0</v>
      </c>
      <c r="AM2080" s="4" t="s">
        <v>1</v>
      </c>
      <c r="AN2080" s="4" t="s">
        <v>1</v>
      </c>
      <c r="AO2080" s="4" t="s">
        <v>1</v>
      </c>
      <c r="AP2080" s="4" t="s">
        <v>1</v>
      </c>
      <c r="AQ2080" s="4">
        <v>0</v>
      </c>
    </row>
    <row r="2081" spans="1:43" x14ac:dyDescent="0.25">
      <c r="A2081" s="2" t="s">
        <v>3131</v>
      </c>
      <c r="B2081" s="47">
        <v>44408</v>
      </c>
      <c r="C2081" s="2" t="s">
        <v>27</v>
      </c>
      <c r="D2081" s="2" t="s">
        <v>49</v>
      </c>
      <c r="E2081" s="2" t="s">
        <v>221</v>
      </c>
      <c r="F2081" s="2" t="s">
        <v>5040</v>
      </c>
      <c r="G2081" s="2" t="s">
        <v>3</v>
      </c>
      <c r="H2081" s="2" t="s">
        <v>5049</v>
      </c>
      <c r="I2081" s="1" t="s">
        <v>1</v>
      </c>
      <c r="J2081" s="1" t="s">
        <v>1</v>
      </c>
      <c r="K2081" s="1" t="s">
        <v>1</v>
      </c>
      <c r="L2081" s="1" t="s">
        <v>1</v>
      </c>
      <c r="M2081" s="1">
        <v>0</v>
      </c>
      <c r="N2081" s="2" t="s">
        <v>1</v>
      </c>
      <c r="O2081" s="2" t="s">
        <v>5050</v>
      </c>
      <c r="P2081" s="2" t="s">
        <v>5051</v>
      </c>
      <c r="Q2081" s="1">
        <v>17760000</v>
      </c>
      <c r="R2081" s="1">
        <v>0</v>
      </c>
      <c r="S2081" s="1">
        <v>17760000</v>
      </c>
      <c r="T2081" s="1">
        <v>0</v>
      </c>
      <c r="U2081" s="2" t="s">
        <v>0</v>
      </c>
      <c r="V2081" s="1">
        <v>0</v>
      </c>
      <c r="W2081" s="1">
        <v>0</v>
      </c>
      <c r="X2081" s="2" t="s">
        <v>0</v>
      </c>
      <c r="Y2081" s="1">
        <v>0</v>
      </c>
      <c r="Z2081" s="3">
        <v>0</v>
      </c>
      <c r="AA2081" s="3" t="s">
        <v>0</v>
      </c>
      <c r="AB2081" s="3">
        <v>0</v>
      </c>
      <c r="AC2081" s="3">
        <v>0</v>
      </c>
      <c r="AD2081" s="3" t="s">
        <v>0</v>
      </c>
      <c r="AE2081" s="3">
        <v>0</v>
      </c>
      <c r="AF2081" s="4">
        <v>0</v>
      </c>
      <c r="AG2081" s="4" t="s">
        <v>0</v>
      </c>
      <c r="AH2081" s="4">
        <v>0</v>
      </c>
      <c r="AI2081" s="4">
        <v>0</v>
      </c>
      <c r="AJ2081" s="4" t="s">
        <v>0</v>
      </c>
      <c r="AK2081" s="4">
        <v>0</v>
      </c>
      <c r="AL2081" s="4">
        <v>0</v>
      </c>
      <c r="AM2081" s="4" t="s">
        <v>1</v>
      </c>
      <c r="AN2081" s="4" t="s">
        <v>1</v>
      </c>
      <c r="AO2081" s="4" t="s">
        <v>1</v>
      </c>
      <c r="AP2081" s="4" t="s">
        <v>1</v>
      </c>
      <c r="AQ2081" s="4">
        <v>0</v>
      </c>
    </row>
    <row r="2082" spans="1:43" x14ac:dyDescent="0.25">
      <c r="A2082" s="2" t="s">
        <v>3133</v>
      </c>
      <c r="B2082" s="47">
        <v>44408</v>
      </c>
      <c r="C2082" s="2" t="s">
        <v>27</v>
      </c>
      <c r="D2082" s="2" t="s">
        <v>49</v>
      </c>
      <c r="E2082" s="2" t="s">
        <v>221</v>
      </c>
      <c r="F2082" s="2" t="s">
        <v>5040</v>
      </c>
      <c r="G2082" s="2" t="s">
        <v>13</v>
      </c>
      <c r="H2082" s="2" t="s">
        <v>1</v>
      </c>
      <c r="I2082" s="1" t="s">
        <v>1098</v>
      </c>
      <c r="J2082" s="1" t="s">
        <v>1</v>
      </c>
      <c r="K2082" s="1" t="s">
        <v>5052</v>
      </c>
      <c r="L2082" s="1" t="s">
        <v>5053</v>
      </c>
      <c r="M2082" s="1">
        <v>25612000</v>
      </c>
      <c r="N2082" s="2" t="s">
        <v>12</v>
      </c>
      <c r="O2082" s="2" t="s">
        <v>5054</v>
      </c>
      <c r="P2082" s="2" t="s">
        <v>5055</v>
      </c>
      <c r="Q2082" s="1">
        <v>-25612000</v>
      </c>
      <c r="R2082" s="1">
        <v>0</v>
      </c>
      <c r="S2082" s="1">
        <v>-25612000</v>
      </c>
      <c r="T2082" s="1">
        <v>0</v>
      </c>
      <c r="U2082" s="2" t="s">
        <v>0</v>
      </c>
      <c r="V2082" s="1">
        <v>0</v>
      </c>
      <c r="W2082" s="1">
        <v>0</v>
      </c>
      <c r="X2082" s="2" t="s">
        <v>0</v>
      </c>
      <c r="Y2082" s="1">
        <v>0</v>
      </c>
      <c r="Z2082" s="3">
        <v>0</v>
      </c>
      <c r="AA2082" s="3" t="s">
        <v>0</v>
      </c>
      <c r="AB2082" s="3">
        <v>0</v>
      </c>
      <c r="AC2082" s="3">
        <v>0</v>
      </c>
      <c r="AD2082" s="3" t="s">
        <v>0</v>
      </c>
      <c r="AE2082" s="3">
        <v>0</v>
      </c>
      <c r="AF2082" s="4">
        <v>0</v>
      </c>
      <c r="AG2082" s="4" t="s">
        <v>0</v>
      </c>
      <c r="AH2082" s="4">
        <v>0</v>
      </c>
      <c r="AI2082" s="4">
        <v>0</v>
      </c>
      <c r="AJ2082" s="4" t="s">
        <v>0</v>
      </c>
      <c r="AK2082" s="4">
        <v>0</v>
      </c>
      <c r="AL2082" s="4">
        <v>0</v>
      </c>
      <c r="AM2082" s="4" t="s">
        <v>1</v>
      </c>
      <c r="AN2082" s="4" t="s">
        <v>1</v>
      </c>
      <c r="AO2082" s="4" t="s">
        <v>1</v>
      </c>
      <c r="AP2082" s="4" t="s">
        <v>1</v>
      </c>
      <c r="AQ2082" s="4">
        <v>0</v>
      </c>
    </row>
    <row r="2083" spans="1:43" x14ac:dyDescent="0.25">
      <c r="A2083" s="2" t="s">
        <v>3135</v>
      </c>
      <c r="B2083" s="47">
        <v>44408</v>
      </c>
      <c r="C2083" s="2" t="s">
        <v>27</v>
      </c>
      <c r="D2083" s="2" t="s">
        <v>49</v>
      </c>
      <c r="E2083" s="2" t="s">
        <v>221</v>
      </c>
      <c r="F2083" s="2" t="s">
        <v>5056</v>
      </c>
      <c r="G2083" s="2" t="s">
        <v>3</v>
      </c>
      <c r="H2083" s="2" t="s">
        <v>5057</v>
      </c>
      <c r="I2083" s="1" t="s">
        <v>1</v>
      </c>
      <c r="J2083" s="1" t="s">
        <v>1</v>
      </c>
      <c r="K2083" s="1" t="s">
        <v>1</v>
      </c>
      <c r="L2083" s="1" t="s">
        <v>1</v>
      </c>
      <c r="M2083" s="1">
        <v>0</v>
      </c>
      <c r="N2083" s="2" t="s">
        <v>1</v>
      </c>
      <c r="O2083" s="2" t="s">
        <v>2</v>
      </c>
      <c r="P2083" s="2" t="s">
        <v>1</v>
      </c>
      <c r="Q2083" s="1">
        <v>1211361080.5799999</v>
      </c>
      <c r="R2083" s="1">
        <v>0</v>
      </c>
      <c r="S2083" s="1">
        <v>893023670.55000019</v>
      </c>
      <c r="T2083" s="1">
        <v>0</v>
      </c>
      <c r="U2083" s="2" t="s">
        <v>0</v>
      </c>
      <c r="V2083" s="1">
        <v>0</v>
      </c>
      <c r="W2083" s="1">
        <v>274428801.75</v>
      </c>
      <c r="X2083" s="2" t="s">
        <v>0</v>
      </c>
      <c r="Y2083" s="1">
        <v>43908608.280000001</v>
      </c>
      <c r="Z2083" s="3">
        <v>0</v>
      </c>
      <c r="AA2083" s="3" t="s">
        <v>0</v>
      </c>
      <c r="AB2083" s="3">
        <v>0</v>
      </c>
      <c r="AC2083" s="3">
        <v>0</v>
      </c>
      <c r="AD2083" s="3" t="s">
        <v>0</v>
      </c>
      <c r="AE2083" s="3">
        <v>0</v>
      </c>
      <c r="AF2083" s="4">
        <v>0</v>
      </c>
      <c r="AG2083" s="4" t="s">
        <v>0</v>
      </c>
      <c r="AH2083" s="4">
        <v>0</v>
      </c>
      <c r="AI2083" s="4">
        <v>0</v>
      </c>
      <c r="AJ2083" s="4" t="s">
        <v>0</v>
      </c>
      <c r="AK2083" s="4">
        <v>0</v>
      </c>
      <c r="AL2083" s="4">
        <v>0</v>
      </c>
      <c r="AM2083" s="4" t="s">
        <v>1</v>
      </c>
      <c r="AN2083" s="4" t="s">
        <v>1</v>
      </c>
      <c r="AO2083" s="4" t="s">
        <v>1</v>
      </c>
      <c r="AP2083" s="4" t="s">
        <v>1</v>
      </c>
      <c r="AQ2083" s="4">
        <v>0</v>
      </c>
    </row>
    <row r="2084" spans="1:43" x14ac:dyDescent="0.25">
      <c r="A2084" s="2" t="s">
        <v>3137</v>
      </c>
      <c r="B2084" s="47">
        <v>44408</v>
      </c>
      <c r="C2084" s="2" t="s">
        <v>27</v>
      </c>
      <c r="D2084" s="2" t="s">
        <v>49</v>
      </c>
      <c r="E2084" s="2" t="s">
        <v>221</v>
      </c>
      <c r="F2084" s="2" t="s">
        <v>5056</v>
      </c>
      <c r="G2084" s="2" t="s">
        <v>3</v>
      </c>
      <c r="H2084" s="2" t="s">
        <v>5058</v>
      </c>
      <c r="I2084" s="1" t="s">
        <v>1</v>
      </c>
      <c r="J2084" s="1" t="s">
        <v>1</v>
      </c>
      <c r="K2084" s="1" t="s">
        <v>1</v>
      </c>
      <c r="L2084" s="1" t="s">
        <v>1</v>
      </c>
      <c r="M2084" s="1">
        <v>0</v>
      </c>
      <c r="N2084" s="2" t="s">
        <v>1</v>
      </c>
      <c r="O2084" s="2" t="s">
        <v>2</v>
      </c>
      <c r="P2084" s="2" t="s">
        <v>1</v>
      </c>
      <c r="Q2084" s="1">
        <v>769398379.60000014</v>
      </c>
      <c r="R2084" s="1">
        <v>0</v>
      </c>
      <c r="S2084" s="1">
        <v>577969890</v>
      </c>
      <c r="T2084" s="1">
        <v>0</v>
      </c>
      <c r="U2084" s="2" t="s">
        <v>0</v>
      </c>
      <c r="V2084" s="1">
        <v>0</v>
      </c>
      <c r="W2084" s="1">
        <v>165024560</v>
      </c>
      <c r="X2084" s="2" t="s">
        <v>9</v>
      </c>
      <c r="Y2084" s="1">
        <v>26403929.599999998</v>
      </c>
      <c r="Z2084" s="3">
        <v>0</v>
      </c>
      <c r="AA2084" s="3" t="s">
        <v>0</v>
      </c>
      <c r="AB2084" s="3">
        <v>0</v>
      </c>
      <c r="AC2084" s="3">
        <v>0</v>
      </c>
      <c r="AD2084" s="3" t="s">
        <v>0</v>
      </c>
      <c r="AE2084" s="3">
        <v>0</v>
      </c>
      <c r="AF2084" s="4">
        <v>0</v>
      </c>
      <c r="AG2084" s="4" t="s">
        <v>0</v>
      </c>
      <c r="AH2084" s="4">
        <v>0</v>
      </c>
      <c r="AI2084" s="4">
        <v>0</v>
      </c>
      <c r="AJ2084" s="4" t="s">
        <v>0</v>
      </c>
      <c r="AK2084" s="4">
        <v>0</v>
      </c>
      <c r="AL2084" s="4">
        <v>0</v>
      </c>
      <c r="AM2084" s="4" t="s">
        <v>1</v>
      </c>
      <c r="AN2084" s="4" t="s">
        <v>1</v>
      </c>
      <c r="AO2084" s="4" t="s">
        <v>1</v>
      </c>
      <c r="AP2084" s="4" t="s">
        <v>1</v>
      </c>
      <c r="AQ2084" s="4">
        <v>0</v>
      </c>
    </row>
    <row r="2085" spans="1:43" x14ac:dyDescent="0.25">
      <c r="A2085" s="2" t="s">
        <v>3139</v>
      </c>
      <c r="B2085" s="47">
        <v>44408</v>
      </c>
      <c r="C2085" s="2" t="s">
        <v>27</v>
      </c>
      <c r="D2085" s="2" t="s">
        <v>49</v>
      </c>
      <c r="E2085" s="2" t="s">
        <v>221</v>
      </c>
      <c r="F2085" s="2" t="s">
        <v>5056</v>
      </c>
      <c r="G2085" s="2" t="s">
        <v>3</v>
      </c>
      <c r="H2085" s="2" t="s">
        <v>5059</v>
      </c>
      <c r="I2085" s="1" t="s">
        <v>1</v>
      </c>
      <c r="J2085" s="1" t="s">
        <v>1</v>
      </c>
      <c r="K2085" s="1" t="s">
        <v>1</v>
      </c>
      <c r="L2085" s="1" t="s">
        <v>1</v>
      </c>
      <c r="M2085" s="1">
        <v>0</v>
      </c>
      <c r="N2085" s="2" t="s">
        <v>1</v>
      </c>
      <c r="O2085" s="2" t="s">
        <v>2</v>
      </c>
      <c r="P2085" s="2" t="s">
        <v>1</v>
      </c>
      <c r="Q2085" s="1">
        <v>1569245551.6499999</v>
      </c>
      <c r="R2085" s="1">
        <v>0</v>
      </c>
      <c r="S2085" s="1">
        <v>1032880145</v>
      </c>
      <c r="T2085" s="1">
        <v>0</v>
      </c>
      <c r="U2085" s="2" t="s">
        <v>0</v>
      </c>
      <c r="V2085" s="1">
        <v>0</v>
      </c>
      <c r="W2085" s="1">
        <v>462383971.25</v>
      </c>
      <c r="X2085" s="2" t="s">
        <v>9</v>
      </c>
      <c r="Y2085" s="1">
        <v>73981435.399999991</v>
      </c>
      <c r="Z2085" s="3">
        <v>0</v>
      </c>
      <c r="AA2085" s="3" t="s">
        <v>0</v>
      </c>
      <c r="AB2085" s="3">
        <v>0</v>
      </c>
      <c r="AC2085" s="3">
        <v>0</v>
      </c>
      <c r="AD2085" s="3" t="s">
        <v>0</v>
      </c>
      <c r="AE2085" s="3">
        <v>0</v>
      </c>
      <c r="AF2085" s="4">
        <v>0</v>
      </c>
      <c r="AG2085" s="4" t="s">
        <v>0</v>
      </c>
      <c r="AH2085" s="4">
        <v>0</v>
      </c>
      <c r="AI2085" s="4">
        <v>0</v>
      </c>
      <c r="AJ2085" s="4" t="s">
        <v>0</v>
      </c>
      <c r="AK2085" s="4">
        <v>0</v>
      </c>
      <c r="AL2085" s="4">
        <v>0</v>
      </c>
      <c r="AM2085" s="4" t="s">
        <v>1</v>
      </c>
      <c r="AN2085" s="4" t="s">
        <v>1</v>
      </c>
      <c r="AO2085" s="4" t="s">
        <v>1</v>
      </c>
      <c r="AP2085" s="4" t="s">
        <v>1</v>
      </c>
      <c r="AQ2085" s="4">
        <v>0</v>
      </c>
    </row>
    <row r="2086" spans="1:43" x14ac:dyDescent="0.25">
      <c r="A2086" s="2" t="s">
        <v>3141</v>
      </c>
      <c r="B2086" s="47">
        <v>44408</v>
      </c>
      <c r="C2086" s="2" t="s">
        <v>6</v>
      </c>
      <c r="D2086" s="2" t="s">
        <v>49</v>
      </c>
      <c r="E2086" s="2" t="s">
        <v>230</v>
      </c>
      <c r="F2086" s="2" t="s">
        <v>2175</v>
      </c>
      <c r="G2086" s="2" t="s">
        <v>3</v>
      </c>
      <c r="H2086" s="2" t="s">
        <v>5060</v>
      </c>
      <c r="I2086" s="1" t="s">
        <v>1</v>
      </c>
      <c r="J2086" s="1" t="s">
        <v>1</v>
      </c>
      <c r="K2086" s="1" t="s">
        <v>1</v>
      </c>
      <c r="L2086" s="1" t="s">
        <v>1</v>
      </c>
      <c r="M2086" s="1">
        <v>0</v>
      </c>
      <c r="N2086" s="2" t="s">
        <v>1</v>
      </c>
      <c r="O2086" s="2" t="s">
        <v>5061</v>
      </c>
      <c r="P2086" s="2" t="s">
        <v>5062</v>
      </c>
      <c r="Q2086" s="1">
        <v>327468080.60000002</v>
      </c>
      <c r="R2086" s="1">
        <v>0</v>
      </c>
      <c r="S2086" s="1">
        <v>206094195</v>
      </c>
      <c r="T2086" s="1">
        <v>104632660</v>
      </c>
      <c r="U2086" s="2" t="s">
        <v>9</v>
      </c>
      <c r="V2086" s="1">
        <v>16741225.6</v>
      </c>
      <c r="W2086" s="1">
        <v>0</v>
      </c>
      <c r="X2086" s="2" t="s">
        <v>0</v>
      </c>
      <c r="Y2086" s="1">
        <v>0</v>
      </c>
      <c r="Z2086" s="3">
        <v>0</v>
      </c>
      <c r="AA2086" s="3" t="s">
        <v>0</v>
      </c>
      <c r="AB2086" s="3">
        <v>0</v>
      </c>
      <c r="AC2086" s="3">
        <v>0</v>
      </c>
      <c r="AD2086" s="3" t="s">
        <v>0</v>
      </c>
      <c r="AE2086" s="3">
        <v>0</v>
      </c>
      <c r="AF2086" s="4">
        <v>0</v>
      </c>
      <c r="AG2086" s="4" t="s">
        <v>0</v>
      </c>
      <c r="AH2086" s="4">
        <v>0</v>
      </c>
      <c r="AI2086" s="4">
        <v>0</v>
      </c>
      <c r="AJ2086" s="4" t="s">
        <v>0</v>
      </c>
      <c r="AK2086" s="4">
        <v>0</v>
      </c>
      <c r="AL2086" s="4">
        <v>0</v>
      </c>
      <c r="AM2086" s="4" t="s">
        <v>1</v>
      </c>
      <c r="AN2086" s="4" t="s">
        <v>1</v>
      </c>
      <c r="AO2086" s="4" t="s">
        <v>1</v>
      </c>
      <c r="AP2086" s="4" t="s">
        <v>1</v>
      </c>
      <c r="AQ2086" s="4">
        <v>0</v>
      </c>
    </row>
    <row r="2087" spans="1:43" x14ac:dyDescent="0.25">
      <c r="A2087" s="2" t="s">
        <v>3143</v>
      </c>
      <c r="B2087" s="47">
        <v>44408</v>
      </c>
      <c r="C2087" s="2" t="s">
        <v>6</v>
      </c>
      <c r="D2087" s="2" t="s">
        <v>49</v>
      </c>
      <c r="E2087" s="2" t="s">
        <v>230</v>
      </c>
      <c r="F2087" s="2" t="s">
        <v>2175</v>
      </c>
      <c r="G2087" s="2" t="s">
        <v>3</v>
      </c>
      <c r="H2087" s="2" t="s">
        <v>5063</v>
      </c>
      <c r="I2087" s="1" t="s">
        <v>1</v>
      </c>
      <c r="J2087" s="1" t="s">
        <v>1</v>
      </c>
      <c r="K2087" s="1" t="s">
        <v>1</v>
      </c>
      <c r="L2087" s="1" t="s">
        <v>1</v>
      </c>
      <c r="M2087" s="1">
        <v>0</v>
      </c>
      <c r="N2087" s="2" t="s">
        <v>1</v>
      </c>
      <c r="O2087" s="2" t="s">
        <v>2909</v>
      </c>
      <c r="P2087" s="2" t="s">
        <v>2910</v>
      </c>
      <c r="Q2087" s="1">
        <v>1870000000</v>
      </c>
      <c r="R2087" s="1">
        <v>0</v>
      </c>
      <c r="S2087" s="1">
        <v>1870000000</v>
      </c>
      <c r="T2087" s="1">
        <v>0</v>
      </c>
      <c r="U2087" s="2" t="s">
        <v>0</v>
      </c>
      <c r="V2087" s="1">
        <v>0</v>
      </c>
      <c r="W2087" s="1">
        <v>0</v>
      </c>
      <c r="X2087" s="2" t="s">
        <v>0</v>
      </c>
      <c r="Y2087" s="1">
        <v>0</v>
      </c>
      <c r="Z2087" s="3">
        <v>0</v>
      </c>
      <c r="AA2087" s="3" t="s">
        <v>0</v>
      </c>
      <c r="AB2087" s="3">
        <v>0</v>
      </c>
      <c r="AC2087" s="3">
        <v>0</v>
      </c>
      <c r="AD2087" s="3" t="s">
        <v>0</v>
      </c>
      <c r="AE2087" s="3">
        <v>0</v>
      </c>
      <c r="AF2087" s="4">
        <v>0</v>
      </c>
      <c r="AG2087" s="4" t="s">
        <v>0</v>
      </c>
      <c r="AH2087" s="4">
        <v>0</v>
      </c>
      <c r="AI2087" s="4">
        <v>0</v>
      </c>
      <c r="AJ2087" s="4" t="s">
        <v>0</v>
      </c>
      <c r="AK2087" s="4">
        <v>0</v>
      </c>
      <c r="AL2087" s="4">
        <v>0</v>
      </c>
      <c r="AM2087" s="4" t="s">
        <v>1</v>
      </c>
      <c r="AN2087" s="4" t="s">
        <v>1</v>
      </c>
      <c r="AO2087" s="4" t="s">
        <v>1</v>
      </c>
      <c r="AP2087" s="4" t="s">
        <v>1</v>
      </c>
      <c r="AQ2087" s="4">
        <v>0</v>
      </c>
    </row>
    <row r="2088" spans="1:43" x14ac:dyDescent="0.25">
      <c r="A2088" s="2" t="s">
        <v>3149</v>
      </c>
      <c r="B2088" s="47">
        <v>44408</v>
      </c>
      <c r="C2088" s="2" t="s">
        <v>6</v>
      </c>
      <c r="D2088" s="2" t="s">
        <v>49</v>
      </c>
      <c r="E2088" s="2" t="s">
        <v>230</v>
      </c>
      <c r="F2088" s="2" t="s">
        <v>2175</v>
      </c>
      <c r="G2088" s="2" t="s">
        <v>3</v>
      </c>
      <c r="H2088" s="2" t="s">
        <v>5064</v>
      </c>
      <c r="I2088" s="1" t="s">
        <v>1</v>
      </c>
      <c r="J2088" s="1" t="s">
        <v>1</v>
      </c>
      <c r="K2088" s="1" t="s">
        <v>1</v>
      </c>
      <c r="L2088" s="1" t="s">
        <v>1</v>
      </c>
      <c r="M2088" s="1">
        <v>0</v>
      </c>
      <c r="N2088" s="2" t="s">
        <v>1</v>
      </c>
      <c r="O2088" s="2" t="s">
        <v>924</v>
      </c>
      <c r="P2088" s="2" t="s">
        <v>4331</v>
      </c>
      <c r="Q2088" s="1">
        <v>21945720</v>
      </c>
      <c r="R2088" s="1">
        <v>0</v>
      </c>
      <c r="S2088" s="1">
        <v>14544920</v>
      </c>
      <c r="T2088" s="1">
        <v>6380000</v>
      </c>
      <c r="U2088" s="2" t="s">
        <v>9</v>
      </c>
      <c r="V2088" s="1">
        <v>1020800</v>
      </c>
      <c r="W2088" s="1">
        <v>0</v>
      </c>
      <c r="X2088" s="2" t="s">
        <v>0</v>
      </c>
      <c r="Y2088" s="1">
        <v>0</v>
      </c>
      <c r="Z2088" s="3">
        <v>0</v>
      </c>
      <c r="AA2088" s="3" t="s">
        <v>0</v>
      </c>
      <c r="AB2088" s="3">
        <v>0</v>
      </c>
      <c r="AC2088" s="3">
        <v>0</v>
      </c>
      <c r="AD2088" s="3" t="s">
        <v>0</v>
      </c>
      <c r="AE2088" s="3">
        <v>0</v>
      </c>
      <c r="AF2088" s="4">
        <v>0</v>
      </c>
      <c r="AG2088" s="4" t="s">
        <v>0</v>
      </c>
      <c r="AH2088" s="4">
        <v>0</v>
      </c>
      <c r="AI2088" s="4">
        <v>0</v>
      </c>
      <c r="AJ2088" s="4" t="s">
        <v>0</v>
      </c>
      <c r="AK2088" s="4">
        <v>0</v>
      </c>
      <c r="AL2088" s="4">
        <v>0</v>
      </c>
      <c r="AM2088" s="4" t="s">
        <v>1</v>
      </c>
      <c r="AN2088" s="4" t="s">
        <v>1</v>
      </c>
      <c r="AO2088" s="4" t="s">
        <v>1</v>
      </c>
      <c r="AP2088" s="4" t="s">
        <v>1</v>
      </c>
      <c r="AQ2088" s="4">
        <v>0</v>
      </c>
    </row>
    <row r="2089" spans="1:43" x14ac:dyDescent="0.25">
      <c r="A2089" s="2" t="s">
        <v>3152</v>
      </c>
      <c r="B2089" s="47">
        <v>44408</v>
      </c>
      <c r="C2089" s="2" t="s">
        <v>6</v>
      </c>
      <c r="D2089" s="2" t="s">
        <v>49</v>
      </c>
      <c r="E2089" s="2" t="s">
        <v>230</v>
      </c>
      <c r="F2089" s="2" t="s">
        <v>2175</v>
      </c>
      <c r="G2089" s="2" t="s">
        <v>3</v>
      </c>
      <c r="H2089" s="2" t="s">
        <v>5065</v>
      </c>
      <c r="I2089" s="1" t="s">
        <v>1</v>
      </c>
      <c r="J2089" s="1" t="s">
        <v>1</v>
      </c>
      <c r="K2089" s="1" t="s">
        <v>1</v>
      </c>
      <c r="L2089" s="1" t="s">
        <v>1</v>
      </c>
      <c r="M2089" s="1">
        <v>0</v>
      </c>
      <c r="N2089" s="2" t="s">
        <v>1</v>
      </c>
      <c r="O2089" s="2" t="s">
        <v>2</v>
      </c>
      <c r="P2089" s="2" t="s">
        <v>1</v>
      </c>
      <c r="Q2089" s="1">
        <v>2497204408</v>
      </c>
      <c r="R2089" s="1">
        <v>0</v>
      </c>
      <c r="S2089" s="1">
        <v>1794951080</v>
      </c>
      <c r="T2089" s="1">
        <v>0</v>
      </c>
      <c r="U2089" s="2" t="s">
        <v>0</v>
      </c>
      <c r="V2089" s="1">
        <v>0</v>
      </c>
      <c r="W2089" s="1">
        <v>605390800</v>
      </c>
      <c r="X2089" s="2" t="s">
        <v>0</v>
      </c>
      <c r="Y2089" s="1">
        <v>96862528</v>
      </c>
      <c r="Z2089" s="3">
        <v>0</v>
      </c>
      <c r="AA2089" s="3" t="s">
        <v>0</v>
      </c>
      <c r="AB2089" s="3">
        <v>0</v>
      </c>
      <c r="AC2089" s="3">
        <v>0</v>
      </c>
      <c r="AD2089" s="3" t="s">
        <v>0</v>
      </c>
      <c r="AE2089" s="3">
        <v>0</v>
      </c>
      <c r="AF2089" s="4">
        <v>0</v>
      </c>
      <c r="AG2089" s="4" t="s">
        <v>0</v>
      </c>
      <c r="AH2089" s="4">
        <v>0</v>
      </c>
      <c r="AI2089" s="4">
        <v>0</v>
      </c>
      <c r="AJ2089" s="4" t="s">
        <v>0</v>
      </c>
      <c r="AK2089" s="4">
        <v>0</v>
      </c>
      <c r="AL2089" s="4">
        <v>0</v>
      </c>
      <c r="AM2089" s="4" t="s">
        <v>1</v>
      </c>
      <c r="AN2089" s="4" t="s">
        <v>1</v>
      </c>
      <c r="AO2089" s="4" t="s">
        <v>1</v>
      </c>
      <c r="AP2089" s="4" t="s">
        <v>1</v>
      </c>
      <c r="AQ2089" s="4">
        <v>0</v>
      </c>
    </row>
    <row r="2090" spans="1:43" x14ac:dyDescent="0.25">
      <c r="A2090" s="2" t="s">
        <v>3155</v>
      </c>
      <c r="B2090" s="47">
        <v>44408</v>
      </c>
      <c r="C2090" s="2" t="s">
        <v>6</v>
      </c>
      <c r="D2090" s="2" t="s">
        <v>49</v>
      </c>
      <c r="E2090" s="2" t="s">
        <v>230</v>
      </c>
      <c r="F2090" s="2" t="s">
        <v>2175</v>
      </c>
      <c r="G2090" s="2" t="s">
        <v>3</v>
      </c>
      <c r="H2090" s="2" t="s">
        <v>5066</v>
      </c>
      <c r="I2090" s="1" t="s">
        <v>1</v>
      </c>
      <c r="J2090" s="1" t="s">
        <v>1</v>
      </c>
      <c r="K2090" s="1" t="s">
        <v>1</v>
      </c>
      <c r="L2090" s="1" t="s">
        <v>1</v>
      </c>
      <c r="M2090" s="1">
        <v>0</v>
      </c>
      <c r="N2090" s="2" t="s">
        <v>1</v>
      </c>
      <c r="O2090" s="2" t="s">
        <v>2</v>
      </c>
      <c r="P2090" s="2" t="s">
        <v>1</v>
      </c>
      <c r="Q2090" s="1">
        <v>1871332852</v>
      </c>
      <c r="R2090" s="1">
        <v>0</v>
      </c>
      <c r="S2090" s="1">
        <v>1571390840</v>
      </c>
      <c r="T2090" s="1">
        <v>0</v>
      </c>
      <c r="U2090" s="2" t="s">
        <v>0</v>
      </c>
      <c r="V2090" s="1">
        <v>0</v>
      </c>
      <c r="W2090" s="1">
        <v>258570700</v>
      </c>
      <c r="X2090" s="2" t="s">
        <v>9</v>
      </c>
      <c r="Y2090" s="1">
        <v>41371312</v>
      </c>
      <c r="Z2090" s="3">
        <v>0</v>
      </c>
      <c r="AA2090" s="3" t="s">
        <v>0</v>
      </c>
      <c r="AB2090" s="3">
        <v>0</v>
      </c>
      <c r="AC2090" s="3">
        <v>0</v>
      </c>
      <c r="AD2090" s="3" t="s">
        <v>0</v>
      </c>
      <c r="AE2090" s="3">
        <v>0</v>
      </c>
      <c r="AF2090" s="4">
        <v>0</v>
      </c>
      <c r="AG2090" s="4" t="s">
        <v>0</v>
      </c>
      <c r="AH2090" s="4">
        <v>0</v>
      </c>
      <c r="AI2090" s="4">
        <v>0</v>
      </c>
      <c r="AJ2090" s="4" t="s">
        <v>0</v>
      </c>
      <c r="AK2090" s="4">
        <v>0</v>
      </c>
      <c r="AL2090" s="4">
        <v>0</v>
      </c>
      <c r="AM2090" s="4" t="s">
        <v>1</v>
      </c>
      <c r="AN2090" s="4" t="s">
        <v>1</v>
      </c>
      <c r="AO2090" s="4" t="s">
        <v>1</v>
      </c>
      <c r="AP2090" s="4" t="s">
        <v>1</v>
      </c>
      <c r="AQ2090" s="4">
        <v>0</v>
      </c>
    </row>
    <row r="2091" spans="1:43" x14ac:dyDescent="0.25">
      <c r="A2091" s="2" t="s">
        <v>1885</v>
      </c>
      <c r="B2091" s="47">
        <v>44408</v>
      </c>
      <c r="C2091" s="2" t="s">
        <v>6</v>
      </c>
      <c r="D2091" s="2" t="s">
        <v>49</v>
      </c>
      <c r="E2091" s="2" t="s">
        <v>230</v>
      </c>
      <c r="F2091" s="2" t="s">
        <v>2175</v>
      </c>
      <c r="G2091" s="2" t="s">
        <v>3</v>
      </c>
      <c r="H2091" s="2" t="s">
        <v>5067</v>
      </c>
      <c r="I2091" s="1" t="s">
        <v>1</v>
      </c>
      <c r="J2091" s="1" t="s">
        <v>1</v>
      </c>
      <c r="K2091" s="1" t="s">
        <v>1</v>
      </c>
      <c r="L2091" s="1" t="s">
        <v>1</v>
      </c>
      <c r="M2091" s="1">
        <v>0</v>
      </c>
      <c r="N2091" s="2" t="s">
        <v>1</v>
      </c>
      <c r="O2091" s="2" t="s">
        <v>2</v>
      </c>
      <c r="P2091" s="2" t="s">
        <v>1</v>
      </c>
      <c r="Q2091" s="1">
        <v>624553240</v>
      </c>
      <c r="R2091" s="1">
        <v>0</v>
      </c>
      <c r="S2091" s="1">
        <v>383282520</v>
      </c>
      <c r="T2091" s="1">
        <v>0</v>
      </c>
      <c r="U2091" s="2" t="s">
        <v>0</v>
      </c>
      <c r="V2091" s="1">
        <v>0</v>
      </c>
      <c r="W2091" s="1">
        <v>207992000</v>
      </c>
      <c r="X2091" s="2" t="s">
        <v>0</v>
      </c>
      <c r="Y2091" s="1">
        <v>33278720</v>
      </c>
      <c r="Z2091" s="3">
        <v>0</v>
      </c>
      <c r="AA2091" s="3" t="s">
        <v>0</v>
      </c>
      <c r="AB2091" s="3">
        <v>0</v>
      </c>
      <c r="AC2091" s="3">
        <v>0</v>
      </c>
      <c r="AD2091" s="3" t="s">
        <v>0</v>
      </c>
      <c r="AE2091" s="3">
        <v>0</v>
      </c>
      <c r="AF2091" s="4">
        <v>0</v>
      </c>
      <c r="AG2091" s="4" t="s">
        <v>0</v>
      </c>
      <c r="AH2091" s="4">
        <v>0</v>
      </c>
      <c r="AI2091" s="4">
        <v>0</v>
      </c>
      <c r="AJ2091" s="4" t="s">
        <v>0</v>
      </c>
      <c r="AK2091" s="4">
        <v>0</v>
      </c>
      <c r="AL2091" s="4">
        <v>0</v>
      </c>
      <c r="AM2091" s="4" t="s">
        <v>1</v>
      </c>
      <c r="AN2091" s="4" t="s">
        <v>1</v>
      </c>
      <c r="AO2091" s="4" t="s">
        <v>1</v>
      </c>
      <c r="AP2091" s="4" t="s">
        <v>1</v>
      </c>
      <c r="AQ2091" s="4">
        <v>0</v>
      </c>
    </row>
    <row r="2092" spans="1:43" x14ac:dyDescent="0.25">
      <c r="A2092" s="2" t="s">
        <v>3158</v>
      </c>
      <c r="B2092" s="47">
        <v>44408</v>
      </c>
      <c r="C2092" s="2" t="s">
        <v>6</v>
      </c>
      <c r="D2092" s="2" t="s">
        <v>49</v>
      </c>
      <c r="E2092" s="2" t="s">
        <v>230</v>
      </c>
      <c r="F2092" s="2" t="s">
        <v>2175</v>
      </c>
      <c r="G2092" s="2" t="s">
        <v>3</v>
      </c>
      <c r="H2092" s="2" t="s">
        <v>5068</v>
      </c>
      <c r="I2092" s="1" t="s">
        <v>1</v>
      </c>
      <c r="J2092" s="1" t="s">
        <v>1</v>
      </c>
      <c r="K2092" s="1" t="s">
        <v>1</v>
      </c>
      <c r="L2092" s="1" t="s">
        <v>1</v>
      </c>
      <c r="M2092" s="1">
        <v>0</v>
      </c>
      <c r="N2092" s="2" t="s">
        <v>1</v>
      </c>
      <c r="O2092" s="2" t="s">
        <v>2</v>
      </c>
      <c r="P2092" s="2" t="s">
        <v>1</v>
      </c>
      <c r="Q2092" s="1">
        <v>269677130.39999998</v>
      </c>
      <c r="R2092" s="1">
        <v>0</v>
      </c>
      <c r="S2092" s="1">
        <v>186937300</v>
      </c>
      <c r="T2092" s="1">
        <v>0</v>
      </c>
      <c r="U2092" s="2" t="s">
        <v>0</v>
      </c>
      <c r="V2092" s="1">
        <v>0</v>
      </c>
      <c r="W2092" s="1">
        <v>71327440</v>
      </c>
      <c r="X2092" s="2" t="s">
        <v>0</v>
      </c>
      <c r="Y2092" s="1">
        <v>11412390.4</v>
      </c>
      <c r="Z2092" s="3">
        <v>0</v>
      </c>
      <c r="AA2092" s="3" t="s">
        <v>0</v>
      </c>
      <c r="AB2092" s="3">
        <v>0</v>
      </c>
      <c r="AC2092" s="3">
        <v>0</v>
      </c>
      <c r="AD2092" s="3" t="s">
        <v>0</v>
      </c>
      <c r="AE2092" s="3">
        <v>0</v>
      </c>
      <c r="AF2092" s="4">
        <v>0</v>
      </c>
      <c r="AG2092" s="4" t="s">
        <v>0</v>
      </c>
      <c r="AH2092" s="4">
        <v>0</v>
      </c>
      <c r="AI2092" s="4">
        <v>0</v>
      </c>
      <c r="AJ2092" s="4" t="s">
        <v>0</v>
      </c>
      <c r="AK2092" s="4">
        <v>0</v>
      </c>
      <c r="AL2092" s="4">
        <v>0</v>
      </c>
      <c r="AM2092" s="4" t="s">
        <v>1</v>
      </c>
      <c r="AN2092" s="4" t="s">
        <v>1</v>
      </c>
      <c r="AO2092" s="4" t="s">
        <v>1</v>
      </c>
      <c r="AP2092" s="4" t="s">
        <v>1</v>
      </c>
      <c r="AQ2092" s="4">
        <v>0</v>
      </c>
    </row>
    <row r="2093" spans="1:43" x14ac:dyDescent="0.25">
      <c r="A2093" s="2" t="s">
        <v>3160</v>
      </c>
      <c r="B2093" s="47">
        <v>44408</v>
      </c>
      <c r="C2093" s="2" t="s">
        <v>27</v>
      </c>
      <c r="D2093" s="2" t="s">
        <v>42</v>
      </c>
      <c r="E2093" s="2" t="s">
        <v>212</v>
      </c>
      <c r="F2093" s="2" t="s">
        <v>4831</v>
      </c>
      <c r="G2093" s="2" t="s">
        <v>3</v>
      </c>
      <c r="H2093" s="2" t="s">
        <v>5069</v>
      </c>
      <c r="I2093" s="1" t="s">
        <v>1</v>
      </c>
      <c r="J2093" s="1" t="s">
        <v>1</v>
      </c>
      <c r="K2093" s="1" t="s">
        <v>1</v>
      </c>
      <c r="L2093" s="1" t="s">
        <v>1</v>
      </c>
      <c r="M2093" s="1">
        <v>0</v>
      </c>
      <c r="N2093" s="2" t="s">
        <v>1</v>
      </c>
      <c r="O2093" s="2" t="s">
        <v>916</v>
      </c>
      <c r="P2093" s="2" t="s">
        <v>917</v>
      </c>
      <c r="Q2093" s="1">
        <v>83667040</v>
      </c>
      <c r="R2093" s="1">
        <v>0</v>
      </c>
      <c r="S2093" s="1">
        <v>62480800</v>
      </c>
      <c r="T2093" s="1">
        <v>18264000</v>
      </c>
      <c r="U2093" s="2" t="s">
        <v>9</v>
      </c>
      <c r="V2093" s="1">
        <v>2922240</v>
      </c>
      <c r="W2093" s="1">
        <v>0</v>
      </c>
      <c r="X2093" s="2" t="s">
        <v>0</v>
      </c>
      <c r="Y2093" s="1">
        <v>0</v>
      </c>
      <c r="Z2093" s="3">
        <v>0</v>
      </c>
      <c r="AA2093" s="3" t="s">
        <v>0</v>
      </c>
      <c r="AB2093" s="3">
        <v>0</v>
      </c>
      <c r="AC2093" s="3">
        <v>0</v>
      </c>
      <c r="AD2093" s="3" t="s">
        <v>0</v>
      </c>
      <c r="AE2093" s="3">
        <v>0</v>
      </c>
      <c r="AF2093" s="4">
        <v>0</v>
      </c>
      <c r="AG2093" s="4" t="s">
        <v>0</v>
      </c>
      <c r="AH2093" s="4">
        <v>0</v>
      </c>
      <c r="AI2093" s="4">
        <v>0</v>
      </c>
      <c r="AJ2093" s="4" t="s">
        <v>0</v>
      </c>
      <c r="AK2093" s="4">
        <v>0</v>
      </c>
      <c r="AL2093" s="4">
        <v>0</v>
      </c>
      <c r="AM2093" s="4" t="s">
        <v>1</v>
      </c>
      <c r="AN2093" s="4" t="s">
        <v>1</v>
      </c>
      <c r="AO2093" s="4" t="s">
        <v>1</v>
      </c>
      <c r="AP2093" s="4" t="s">
        <v>1</v>
      </c>
      <c r="AQ2093" s="4">
        <v>0</v>
      </c>
    </row>
    <row r="2094" spans="1:43" x14ac:dyDescent="0.25">
      <c r="A2094" s="2" t="s">
        <v>3162</v>
      </c>
      <c r="B2094" s="47">
        <v>44408</v>
      </c>
      <c r="C2094" s="2" t="s">
        <v>27</v>
      </c>
      <c r="D2094" s="2" t="s">
        <v>42</v>
      </c>
      <c r="E2094" s="2" t="s">
        <v>212</v>
      </c>
      <c r="F2094" s="2" t="s">
        <v>4831</v>
      </c>
      <c r="G2094" s="2" t="s">
        <v>13</v>
      </c>
      <c r="H2094" s="2" t="s">
        <v>1</v>
      </c>
      <c r="I2094" s="1" t="s">
        <v>1016</v>
      </c>
      <c r="J2094" s="1" t="s">
        <v>1</v>
      </c>
      <c r="K2094" s="1" t="s">
        <v>5070</v>
      </c>
      <c r="L2094" s="1" t="s">
        <v>5053</v>
      </c>
      <c r="M2094" s="1">
        <v>61918000</v>
      </c>
      <c r="N2094" s="2" t="s">
        <v>12</v>
      </c>
      <c r="O2094" s="2" t="s">
        <v>5071</v>
      </c>
      <c r="P2094" s="2" t="s">
        <v>5072</v>
      </c>
      <c r="Q2094" s="1">
        <v>-4640000</v>
      </c>
      <c r="R2094" s="1">
        <v>0</v>
      </c>
      <c r="S2094" s="1">
        <v>0</v>
      </c>
      <c r="T2094" s="1">
        <v>0</v>
      </c>
      <c r="U2094" s="2" t="s">
        <v>0</v>
      </c>
      <c r="V2094" s="1">
        <v>0</v>
      </c>
      <c r="W2094" s="1">
        <v>-4000000</v>
      </c>
      <c r="X2094" s="2" t="s">
        <v>9</v>
      </c>
      <c r="Y2094" s="1">
        <v>-640000</v>
      </c>
      <c r="Z2094" s="3">
        <v>0</v>
      </c>
      <c r="AA2094" s="3" t="s">
        <v>0</v>
      </c>
      <c r="AB2094" s="3">
        <v>0</v>
      </c>
      <c r="AC2094" s="3">
        <v>0</v>
      </c>
      <c r="AD2094" s="3" t="s">
        <v>0</v>
      </c>
      <c r="AE2094" s="3">
        <v>0</v>
      </c>
      <c r="AF2094" s="4">
        <v>0</v>
      </c>
      <c r="AG2094" s="4" t="s">
        <v>0</v>
      </c>
      <c r="AH2094" s="4">
        <v>0</v>
      </c>
      <c r="AI2094" s="4">
        <v>0</v>
      </c>
      <c r="AJ2094" s="4" t="s">
        <v>0</v>
      </c>
      <c r="AK2094" s="4">
        <v>0</v>
      </c>
      <c r="AL2094" s="4">
        <v>0</v>
      </c>
      <c r="AM2094" s="4" t="s">
        <v>1</v>
      </c>
      <c r="AN2094" s="4" t="s">
        <v>1</v>
      </c>
      <c r="AO2094" s="4" t="s">
        <v>1</v>
      </c>
      <c r="AP2094" s="4" t="s">
        <v>1</v>
      </c>
      <c r="AQ2094" s="4">
        <v>0</v>
      </c>
    </row>
    <row r="2095" spans="1:43" x14ac:dyDescent="0.25">
      <c r="A2095" s="2" t="s">
        <v>3164</v>
      </c>
      <c r="B2095" s="47">
        <v>44408</v>
      </c>
      <c r="C2095" s="2" t="s">
        <v>27</v>
      </c>
      <c r="D2095" s="2" t="s">
        <v>42</v>
      </c>
      <c r="E2095" s="2" t="s">
        <v>212</v>
      </c>
      <c r="F2095" s="2" t="s">
        <v>4841</v>
      </c>
      <c r="G2095" s="2" t="s">
        <v>3</v>
      </c>
      <c r="H2095" s="2" t="s">
        <v>5073</v>
      </c>
      <c r="I2095" s="1" t="s">
        <v>1</v>
      </c>
      <c r="J2095" s="1" t="s">
        <v>1</v>
      </c>
      <c r="K2095" s="1" t="s">
        <v>1</v>
      </c>
      <c r="L2095" s="1" t="s">
        <v>1</v>
      </c>
      <c r="M2095" s="1">
        <v>0</v>
      </c>
      <c r="N2095" s="2" t="s">
        <v>1</v>
      </c>
      <c r="O2095" s="2" t="s">
        <v>2</v>
      </c>
      <c r="P2095" s="2" t="s">
        <v>1</v>
      </c>
      <c r="Q2095" s="1">
        <v>2752111657.9499998</v>
      </c>
      <c r="R2095" s="1">
        <v>0</v>
      </c>
      <c r="S2095" s="1">
        <v>1916707980.8000002</v>
      </c>
      <c r="T2095" s="1">
        <v>0</v>
      </c>
      <c r="U2095" s="2" t="s">
        <v>0</v>
      </c>
      <c r="V2095" s="1">
        <v>0</v>
      </c>
      <c r="W2095" s="1">
        <v>720175583.75</v>
      </c>
      <c r="X2095" s="2" t="s">
        <v>0</v>
      </c>
      <c r="Y2095" s="1">
        <v>115228093.40000001</v>
      </c>
      <c r="Z2095" s="3">
        <v>0</v>
      </c>
      <c r="AA2095" s="3" t="s">
        <v>0</v>
      </c>
      <c r="AB2095" s="3">
        <v>0</v>
      </c>
      <c r="AC2095" s="3">
        <v>0</v>
      </c>
      <c r="AD2095" s="3" t="s">
        <v>0</v>
      </c>
      <c r="AE2095" s="3">
        <v>0</v>
      </c>
      <c r="AF2095" s="4">
        <v>0</v>
      </c>
      <c r="AG2095" s="4" t="s">
        <v>0</v>
      </c>
      <c r="AH2095" s="4">
        <v>0</v>
      </c>
      <c r="AI2095" s="4">
        <v>0</v>
      </c>
      <c r="AJ2095" s="4" t="s">
        <v>0</v>
      </c>
      <c r="AK2095" s="4">
        <v>0</v>
      </c>
      <c r="AL2095" s="4">
        <v>0</v>
      </c>
      <c r="AM2095" s="4" t="s">
        <v>1</v>
      </c>
      <c r="AN2095" s="4" t="s">
        <v>1</v>
      </c>
      <c r="AO2095" s="4" t="s">
        <v>1</v>
      </c>
      <c r="AP2095" s="4" t="s">
        <v>1</v>
      </c>
      <c r="AQ2095" s="4">
        <v>0</v>
      </c>
    </row>
    <row r="2096" spans="1:43" x14ac:dyDescent="0.25">
      <c r="A2096" s="2" t="s">
        <v>3166</v>
      </c>
      <c r="B2096" s="47">
        <v>44408</v>
      </c>
      <c r="C2096" s="2" t="s">
        <v>27</v>
      </c>
      <c r="D2096" s="2" t="s">
        <v>42</v>
      </c>
      <c r="E2096" s="2" t="s">
        <v>212</v>
      </c>
      <c r="F2096" s="2" t="s">
        <v>4841</v>
      </c>
      <c r="G2096" s="2" t="s">
        <v>3</v>
      </c>
      <c r="H2096" s="2" t="s">
        <v>5074</v>
      </c>
      <c r="I2096" s="1" t="s">
        <v>1</v>
      </c>
      <c r="J2096" s="1" t="s">
        <v>1</v>
      </c>
      <c r="K2096" s="1" t="s">
        <v>1</v>
      </c>
      <c r="L2096" s="1" t="s">
        <v>1</v>
      </c>
      <c r="M2096" s="1">
        <v>0</v>
      </c>
      <c r="N2096" s="2" t="s">
        <v>1</v>
      </c>
      <c r="O2096" s="2" t="s">
        <v>2</v>
      </c>
      <c r="P2096" s="2" t="s">
        <v>1</v>
      </c>
      <c r="Q2096" s="1">
        <v>126065920</v>
      </c>
      <c r="R2096" s="1">
        <v>0</v>
      </c>
      <c r="S2096" s="1">
        <v>85479840</v>
      </c>
      <c r="T2096" s="1">
        <v>0</v>
      </c>
      <c r="U2096" s="2" t="s">
        <v>0</v>
      </c>
      <c r="V2096" s="1">
        <v>0</v>
      </c>
      <c r="W2096" s="1">
        <v>34988000</v>
      </c>
      <c r="X2096" s="2" t="s">
        <v>0</v>
      </c>
      <c r="Y2096" s="1">
        <v>5598080</v>
      </c>
      <c r="Z2096" s="3">
        <v>0</v>
      </c>
      <c r="AA2096" s="3" t="s">
        <v>0</v>
      </c>
      <c r="AB2096" s="3">
        <v>0</v>
      </c>
      <c r="AC2096" s="3">
        <v>0</v>
      </c>
      <c r="AD2096" s="3" t="s">
        <v>0</v>
      </c>
      <c r="AE2096" s="3">
        <v>0</v>
      </c>
      <c r="AF2096" s="4">
        <v>0</v>
      </c>
      <c r="AG2096" s="4" t="s">
        <v>0</v>
      </c>
      <c r="AH2096" s="4">
        <v>0</v>
      </c>
      <c r="AI2096" s="4">
        <v>0</v>
      </c>
      <c r="AJ2096" s="4" t="s">
        <v>0</v>
      </c>
      <c r="AK2096" s="4">
        <v>0</v>
      </c>
      <c r="AL2096" s="4">
        <v>0</v>
      </c>
      <c r="AM2096" s="4" t="s">
        <v>1</v>
      </c>
      <c r="AN2096" s="4" t="s">
        <v>1</v>
      </c>
      <c r="AO2096" s="4" t="s">
        <v>1</v>
      </c>
      <c r="AP2096" s="4" t="s">
        <v>1</v>
      </c>
      <c r="AQ2096" s="4">
        <v>0</v>
      </c>
    </row>
    <row r="2097" spans="1:43" x14ac:dyDescent="0.25">
      <c r="A2097" s="2" t="s">
        <v>3168</v>
      </c>
      <c r="B2097" s="47">
        <v>44408</v>
      </c>
      <c r="C2097" s="2" t="s">
        <v>35</v>
      </c>
      <c r="D2097" s="2" t="s">
        <v>42</v>
      </c>
      <c r="E2097" s="2" t="s">
        <v>217</v>
      </c>
      <c r="F2097" s="2" t="s">
        <v>5075</v>
      </c>
      <c r="G2097" s="2" t="s">
        <v>3</v>
      </c>
      <c r="H2097" s="2" t="s">
        <v>5076</v>
      </c>
      <c r="I2097" s="1" t="s">
        <v>1</v>
      </c>
      <c r="J2097" s="1" t="s">
        <v>1</v>
      </c>
      <c r="K2097" s="1" t="s">
        <v>1</v>
      </c>
      <c r="L2097" s="1" t="s">
        <v>1</v>
      </c>
      <c r="M2097" s="1">
        <v>0</v>
      </c>
      <c r="N2097" s="2" t="s">
        <v>1</v>
      </c>
      <c r="O2097" s="2" t="s">
        <v>2990</v>
      </c>
      <c r="P2097" s="2" t="s">
        <v>2457</v>
      </c>
      <c r="Q2097" s="1">
        <v>13511680</v>
      </c>
      <c r="R2097" s="1">
        <v>0</v>
      </c>
      <c r="S2097" s="1">
        <v>0</v>
      </c>
      <c r="T2097" s="1">
        <v>11648000</v>
      </c>
      <c r="U2097" s="2" t="s">
        <v>9</v>
      </c>
      <c r="V2097" s="1">
        <v>1863680</v>
      </c>
      <c r="W2097" s="1">
        <v>0</v>
      </c>
      <c r="X2097" s="2" t="s">
        <v>0</v>
      </c>
      <c r="Y2097" s="1">
        <v>0</v>
      </c>
      <c r="Z2097" s="3">
        <v>0</v>
      </c>
      <c r="AA2097" s="3" t="s">
        <v>0</v>
      </c>
      <c r="AB2097" s="3">
        <v>0</v>
      </c>
      <c r="AC2097" s="3">
        <v>0</v>
      </c>
      <c r="AD2097" s="3" t="s">
        <v>0</v>
      </c>
      <c r="AE2097" s="3">
        <v>0</v>
      </c>
      <c r="AF2097" s="4">
        <v>0</v>
      </c>
      <c r="AG2097" s="4" t="s">
        <v>0</v>
      </c>
      <c r="AH2097" s="4">
        <v>0</v>
      </c>
      <c r="AI2097" s="4">
        <v>0</v>
      </c>
      <c r="AJ2097" s="4" t="s">
        <v>0</v>
      </c>
      <c r="AK2097" s="4">
        <v>0</v>
      </c>
      <c r="AL2097" s="4">
        <v>0</v>
      </c>
      <c r="AM2097" s="4" t="s">
        <v>1</v>
      </c>
      <c r="AN2097" s="4" t="s">
        <v>1</v>
      </c>
      <c r="AO2097" s="4" t="s">
        <v>1</v>
      </c>
      <c r="AP2097" s="4" t="s">
        <v>1</v>
      </c>
      <c r="AQ2097" s="4">
        <v>0</v>
      </c>
    </row>
    <row r="2098" spans="1:43" x14ac:dyDescent="0.25">
      <c r="A2098" s="2" t="s">
        <v>3170</v>
      </c>
      <c r="B2098" s="47">
        <v>44408</v>
      </c>
      <c r="C2098" s="2" t="s">
        <v>35</v>
      </c>
      <c r="D2098" s="2" t="s">
        <v>42</v>
      </c>
      <c r="E2098" s="2" t="s">
        <v>217</v>
      </c>
      <c r="F2098" s="2" t="s">
        <v>5075</v>
      </c>
      <c r="G2098" s="2" t="s">
        <v>3</v>
      </c>
      <c r="H2098" s="2" t="s">
        <v>5077</v>
      </c>
      <c r="I2098" s="1" t="s">
        <v>1</v>
      </c>
      <c r="J2098" s="1" t="s">
        <v>1</v>
      </c>
      <c r="K2098" s="1" t="s">
        <v>1</v>
      </c>
      <c r="L2098" s="1" t="s">
        <v>1</v>
      </c>
      <c r="M2098" s="1">
        <v>0</v>
      </c>
      <c r="N2098" s="2" t="s">
        <v>1</v>
      </c>
      <c r="O2098" s="2" t="s">
        <v>5078</v>
      </c>
      <c r="P2098" s="2" t="s">
        <v>5079</v>
      </c>
      <c r="Q2098" s="1">
        <v>13586800</v>
      </c>
      <c r="R2098" s="1">
        <v>0</v>
      </c>
      <c r="S2098" s="1">
        <v>13586800</v>
      </c>
      <c r="T2098" s="1">
        <v>0</v>
      </c>
      <c r="U2098" s="2" t="s">
        <v>0</v>
      </c>
      <c r="V2098" s="1">
        <v>0</v>
      </c>
      <c r="W2098" s="1">
        <v>0</v>
      </c>
      <c r="X2098" s="2" t="s">
        <v>0</v>
      </c>
      <c r="Y2098" s="1">
        <v>0</v>
      </c>
      <c r="Z2098" s="3">
        <v>0</v>
      </c>
      <c r="AA2098" s="3" t="s">
        <v>0</v>
      </c>
      <c r="AB2098" s="3">
        <v>0</v>
      </c>
      <c r="AC2098" s="3">
        <v>0</v>
      </c>
      <c r="AD2098" s="3" t="s">
        <v>0</v>
      </c>
      <c r="AE2098" s="3">
        <v>0</v>
      </c>
      <c r="AF2098" s="4">
        <v>0</v>
      </c>
      <c r="AG2098" s="4" t="s">
        <v>0</v>
      </c>
      <c r="AH2098" s="4">
        <v>0</v>
      </c>
      <c r="AI2098" s="4">
        <v>0</v>
      </c>
      <c r="AJ2098" s="4" t="s">
        <v>0</v>
      </c>
      <c r="AK2098" s="4">
        <v>0</v>
      </c>
      <c r="AL2098" s="4">
        <v>0</v>
      </c>
      <c r="AM2098" s="4" t="s">
        <v>1</v>
      </c>
      <c r="AN2098" s="4" t="s">
        <v>1</v>
      </c>
      <c r="AO2098" s="4" t="s">
        <v>1</v>
      </c>
      <c r="AP2098" s="4" t="s">
        <v>1</v>
      </c>
      <c r="AQ2098" s="4">
        <v>0</v>
      </c>
    </row>
    <row r="2099" spans="1:43" x14ac:dyDescent="0.25">
      <c r="A2099" s="2" t="s">
        <v>3172</v>
      </c>
      <c r="B2099" s="47">
        <v>44408</v>
      </c>
      <c r="C2099" s="2" t="s">
        <v>35</v>
      </c>
      <c r="D2099" s="2" t="s">
        <v>42</v>
      </c>
      <c r="E2099" s="2" t="s">
        <v>217</v>
      </c>
      <c r="F2099" s="2" t="s">
        <v>5080</v>
      </c>
      <c r="G2099" s="2" t="s">
        <v>3</v>
      </c>
      <c r="H2099" s="2" t="s">
        <v>5081</v>
      </c>
      <c r="I2099" s="1" t="s">
        <v>1</v>
      </c>
      <c r="J2099" s="1" t="s">
        <v>1</v>
      </c>
      <c r="K2099" s="1" t="s">
        <v>1</v>
      </c>
      <c r="L2099" s="1" t="s">
        <v>1</v>
      </c>
      <c r="M2099" s="1">
        <v>0</v>
      </c>
      <c r="N2099" s="2" t="s">
        <v>1</v>
      </c>
      <c r="O2099" s="2" t="s">
        <v>2</v>
      </c>
      <c r="P2099" s="2" t="s">
        <v>1</v>
      </c>
      <c r="Q2099" s="1">
        <v>1420015572.2</v>
      </c>
      <c r="R2099" s="1">
        <v>0</v>
      </c>
      <c r="S2099" s="1">
        <v>1359788557.8000002</v>
      </c>
      <c r="T2099" s="1">
        <v>0</v>
      </c>
      <c r="U2099" s="2" t="s">
        <v>0</v>
      </c>
      <c r="V2099" s="1">
        <v>0</v>
      </c>
      <c r="W2099" s="1">
        <v>51919840</v>
      </c>
      <c r="X2099" s="2" t="s">
        <v>0</v>
      </c>
      <c r="Y2099" s="1">
        <v>8307174.4000000004</v>
      </c>
      <c r="Z2099" s="3">
        <v>0</v>
      </c>
      <c r="AA2099" s="3" t="s">
        <v>0</v>
      </c>
      <c r="AB2099" s="3">
        <v>0</v>
      </c>
      <c r="AC2099" s="3">
        <v>0</v>
      </c>
      <c r="AD2099" s="3" t="s">
        <v>0</v>
      </c>
      <c r="AE2099" s="3">
        <v>0</v>
      </c>
      <c r="AF2099" s="4">
        <v>0</v>
      </c>
      <c r="AG2099" s="4" t="s">
        <v>0</v>
      </c>
      <c r="AH2099" s="4">
        <v>0</v>
      </c>
      <c r="AI2099" s="4">
        <v>0</v>
      </c>
      <c r="AJ2099" s="4" t="s">
        <v>0</v>
      </c>
      <c r="AK2099" s="4">
        <v>0</v>
      </c>
      <c r="AL2099" s="4">
        <v>0</v>
      </c>
      <c r="AM2099" s="4" t="s">
        <v>1</v>
      </c>
      <c r="AN2099" s="4" t="s">
        <v>1</v>
      </c>
      <c r="AO2099" s="4" t="s">
        <v>1</v>
      </c>
      <c r="AP2099" s="4" t="s">
        <v>1</v>
      </c>
      <c r="AQ2099" s="4">
        <v>0</v>
      </c>
    </row>
    <row r="2100" spans="1:43" x14ac:dyDescent="0.25">
      <c r="A2100" s="2" t="s">
        <v>3174</v>
      </c>
      <c r="B2100" s="47">
        <v>44408</v>
      </c>
      <c r="C2100" s="2" t="s">
        <v>35</v>
      </c>
      <c r="D2100" s="2" t="s">
        <v>42</v>
      </c>
      <c r="E2100" s="2" t="s">
        <v>217</v>
      </c>
      <c r="F2100" s="2" t="s">
        <v>5080</v>
      </c>
      <c r="G2100" s="2" t="s">
        <v>3</v>
      </c>
      <c r="H2100" s="2" t="s">
        <v>5082</v>
      </c>
      <c r="I2100" s="1" t="s">
        <v>1</v>
      </c>
      <c r="J2100" s="1" t="s">
        <v>1</v>
      </c>
      <c r="K2100" s="1" t="s">
        <v>1</v>
      </c>
      <c r="L2100" s="1" t="s">
        <v>1</v>
      </c>
      <c r="M2100" s="1">
        <v>0</v>
      </c>
      <c r="N2100" s="2" t="s">
        <v>1</v>
      </c>
      <c r="O2100" s="2" t="s">
        <v>2</v>
      </c>
      <c r="P2100" s="2" t="s">
        <v>1</v>
      </c>
      <c r="Q2100" s="1">
        <v>509461580</v>
      </c>
      <c r="R2100" s="1">
        <v>0</v>
      </c>
      <c r="S2100" s="1">
        <v>494873420</v>
      </c>
      <c r="T2100" s="1">
        <v>0</v>
      </c>
      <c r="U2100" s="2" t="s">
        <v>0</v>
      </c>
      <c r="V2100" s="1">
        <v>0</v>
      </c>
      <c r="W2100" s="1">
        <v>12576000</v>
      </c>
      <c r="X2100" s="2" t="s">
        <v>0</v>
      </c>
      <c r="Y2100" s="1">
        <v>2012160</v>
      </c>
      <c r="Z2100" s="3">
        <v>0</v>
      </c>
      <c r="AA2100" s="3" t="s">
        <v>0</v>
      </c>
      <c r="AB2100" s="3">
        <v>0</v>
      </c>
      <c r="AC2100" s="3">
        <v>0</v>
      </c>
      <c r="AD2100" s="3" t="s">
        <v>0</v>
      </c>
      <c r="AE2100" s="3">
        <v>0</v>
      </c>
      <c r="AF2100" s="4">
        <v>0</v>
      </c>
      <c r="AG2100" s="4" t="s">
        <v>0</v>
      </c>
      <c r="AH2100" s="4">
        <v>0</v>
      </c>
      <c r="AI2100" s="4">
        <v>0</v>
      </c>
      <c r="AJ2100" s="4" t="s">
        <v>0</v>
      </c>
      <c r="AK2100" s="4">
        <v>0</v>
      </c>
      <c r="AL2100" s="4">
        <v>0</v>
      </c>
      <c r="AM2100" s="4" t="s">
        <v>1</v>
      </c>
      <c r="AN2100" s="4" t="s">
        <v>1</v>
      </c>
      <c r="AO2100" s="4" t="s">
        <v>1</v>
      </c>
      <c r="AP2100" s="4" t="s">
        <v>1</v>
      </c>
      <c r="AQ2100" s="4">
        <v>0</v>
      </c>
    </row>
    <row r="2101" spans="1:43" x14ac:dyDescent="0.25">
      <c r="A2101" s="2" t="s">
        <v>2237</v>
      </c>
      <c r="B2101" s="47">
        <v>44408</v>
      </c>
      <c r="C2101" s="2" t="s">
        <v>35</v>
      </c>
      <c r="D2101" s="2" t="s">
        <v>42</v>
      </c>
      <c r="E2101" s="2" t="s">
        <v>217</v>
      </c>
      <c r="F2101" s="2" t="s">
        <v>5080</v>
      </c>
      <c r="G2101" s="2" t="s">
        <v>3</v>
      </c>
      <c r="H2101" s="2" t="s">
        <v>5083</v>
      </c>
      <c r="I2101" s="1" t="s">
        <v>1</v>
      </c>
      <c r="J2101" s="1" t="s">
        <v>1</v>
      </c>
      <c r="K2101" s="1" t="s">
        <v>1</v>
      </c>
      <c r="L2101" s="1" t="s">
        <v>1</v>
      </c>
      <c r="M2101" s="1">
        <v>0</v>
      </c>
      <c r="N2101" s="2" t="s">
        <v>1</v>
      </c>
      <c r="O2101" s="2" t="s">
        <v>2</v>
      </c>
      <c r="P2101" s="2" t="s">
        <v>1</v>
      </c>
      <c r="Q2101" s="1">
        <v>387493855.19999999</v>
      </c>
      <c r="R2101" s="1">
        <v>0</v>
      </c>
      <c r="S2101" s="1">
        <v>333641180</v>
      </c>
      <c r="T2101" s="1">
        <v>0</v>
      </c>
      <c r="U2101" s="2" t="s">
        <v>0</v>
      </c>
      <c r="V2101" s="1">
        <v>0</v>
      </c>
      <c r="W2101" s="1">
        <v>46424720</v>
      </c>
      <c r="X2101" s="2" t="s">
        <v>9</v>
      </c>
      <c r="Y2101" s="1">
        <v>7427955.2000000002</v>
      </c>
      <c r="Z2101" s="3">
        <v>0</v>
      </c>
      <c r="AA2101" s="3" t="s">
        <v>0</v>
      </c>
      <c r="AB2101" s="3">
        <v>0</v>
      </c>
      <c r="AC2101" s="3">
        <v>0</v>
      </c>
      <c r="AD2101" s="3" t="s">
        <v>0</v>
      </c>
      <c r="AE2101" s="3">
        <v>0</v>
      </c>
      <c r="AF2101" s="4">
        <v>0</v>
      </c>
      <c r="AG2101" s="4" t="s">
        <v>0</v>
      </c>
      <c r="AH2101" s="4">
        <v>0</v>
      </c>
      <c r="AI2101" s="4">
        <v>0</v>
      </c>
      <c r="AJ2101" s="4" t="s">
        <v>0</v>
      </c>
      <c r="AK2101" s="4">
        <v>0</v>
      </c>
      <c r="AL2101" s="4">
        <v>0</v>
      </c>
      <c r="AM2101" s="4" t="s">
        <v>1</v>
      </c>
      <c r="AN2101" s="4" t="s">
        <v>1</v>
      </c>
      <c r="AO2101" s="4" t="s">
        <v>1</v>
      </c>
      <c r="AP2101" s="4" t="s">
        <v>1</v>
      </c>
      <c r="AQ2101" s="4">
        <v>0</v>
      </c>
    </row>
    <row r="2102" spans="1:43" x14ac:dyDescent="0.25">
      <c r="A2102" s="2" t="s">
        <v>2252</v>
      </c>
      <c r="B2102" s="47">
        <v>44408</v>
      </c>
      <c r="C2102" s="2" t="s">
        <v>6</v>
      </c>
      <c r="D2102" s="2" t="s">
        <v>42</v>
      </c>
      <c r="E2102" s="2" t="s">
        <v>1495</v>
      </c>
      <c r="F2102" s="2" t="s">
        <v>5084</v>
      </c>
      <c r="G2102" s="2" t="s">
        <v>906</v>
      </c>
      <c r="H2102" s="2" t="s">
        <v>4547</v>
      </c>
      <c r="I2102" s="1"/>
      <c r="J2102" s="1"/>
      <c r="K2102" s="1"/>
      <c r="L2102" s="1"/>
      <c r="M2102" s="1">
        <v>0</v>
      </c>
      <c r="N2102" s="2"/>
      <c r="O2102" s="2" t="s">
        <v>2</v>
      </c>
      <c r="P2102" s="2"/>
      <c r="Q2102" s="1">
        <v>1716317050</v>
      </c>
      <c r="R2102" s="1">
        <v>0</v>
      </c>
      <c r="S2102" s="1">
        <v>1716317050</v>
      </c>
      <c r="T2102" s="1">
        <v>0</v>
      </c>
      <c r="U2102" s="2" t="s">
        <v>0</v>
      </c>
      <c r="V2102" s="1">
        <v>0</v>
      </c>
      <c r="W2102" s="1">
        <v>0</v>
      </c>
      <c r="X2102" s="2" t="s">
        <v>0</v>
      </c>
      <c r="Y2102" s="1">
        <v>0</v>
      </c>
      <c r="Z2102" s="3">
        <v>0</v>
      </c>
      <c r="AA2102" s="3" t="s">
        <v>0</v>
      </c>
      <c r="AB2102" s="3">
        <v>0</v>
      </c>
      <c r="AC2102" s="3">
        <v>0</v>
      </c>
      <c r="AD2102" s="3" t="s">
        <v>0</v>
      </c>
      <c r="AE2102" s="3">
        <v>0</v>
      </c>
      <c r="AF2102" s="4">
        <v>0</v>
      </c>
      <c r="AG2102" s="4" t="s">
        <v>0</v>
      </c>
      <c r="AH2102" s="4">
        <v>0</v>
      </c>
      <c r="AI2102" s="4">
        <v>0</v>
      </c>
      <c r="AJ2102" s="4" t="s">
        <v>0</v>
      </c>
      <c r="AK2102" s="4">
        <v>0</v>
      </c>
      <c r="AL2102" s="4">
        <v>0</v>
      </c>
      <c r="AP2102" s="4">
        <v>0</v>
      </c>
      <c r="AQ2102" s="4">
        <v>0</v>
      </c>
    </row>
    <row r="2103" spans="1:43" x14ac:dyDescent="0.25">
      <c r="A2103" s="2" t="s">
        <v>2256</v>
      </c>
      <c r="B2103" s="47">
        <v>44408</v>
      </c>
      <c r="C2103" s="2" t="s">
        <v>6</v>
      </c>
      <c r="D2103" s="2" t="s">
        <v>42</v>
      </c>
      <c r="E2103" s="2" t="s">
        <v>1495</v>
      </c>
      <c r="F2103" s="2" t="s">
        <v>5084</v>
      </c>
      <c r="G2103" s="2" t="s">
        <v>13</v>
      </c>
      <c r="H2103" s="2"/>
      <c r="I2103" s="1" t="s">
        <v>5085</v>
      </c>
      <c r="J2103" s="1"/>
      <c r="K2103" s="1"/>
      <c r="L2103" s="1"/>
      <c r="M2103" s="1">
        <v>0</v>
      </c>
      <c r="N2103" s="2"/>
      <c r="O2103" s="2" t="s">
        <v>1133</v>
      </c>
      <c r="P2103" s="2"/>
      <c r="Q2103" s="1">
        <v>-10436250</v>
      </c>
      <c r="R2103" s="1">
        <v>0</v>
      </c>
      <c r="S2103" s="1">
        <v>-10436250</v>
      </c>
      <c r="T2103" s="1">
        <v>0</v>
      </c>
      <c r="U2103" s="2" t="s">
        <v>0</v>
      </c>
      <c r="V2103" s="1">
        <v>0</v>
      </c>
      <c r="W2103" s="1">
        <v>0</v>
      </c>
      <c r="X2103" s="2" t="s">
        <v>0</v>
      </c>
      <c r="Y2103" s="1">
        <v>0</v>
      </c>
      <c r="Z2103" s="3">
        <v>0</v>
      </c>
      <c r="AA2103" s="3" t="s">
        <v>0</v>
      </c>
      <c r="AB2103" s="3">
        <v>0</v>
      </c>
      <c r="AC2103" s="3">
        <v>0</v>
      </c>
      <c r="AD2103" s="3" t="s">
        <v>0</v>
      </c>
      <c r="AE2103" s="3">
        <v>0</v>
      </c>
      <c r="AF2103" s="4">
        <v>0</v>
      </c>
      <c r="AG2103" s="4" t="s">
        <v>0</v>
      </c>
      <c r="AH2103" s="4">
        <v>0</v>
      </c>
      <c r="AI2103" s="4">
        <v>0</v>
      </c>
      <c r="AJ2103" s="4" t="s">
        <v>0</v>
      </c>
      <c r="AK2103" s="4">
        <v>0</v>
      </c>
      <c r="AL2103" s="4">
        <v>0</v>
      </c>
      <c r="AP2103" s="4">
        <v>0</v>
      </c>
      <c r="AQ2103" s="4">
        <v>0</v>
      </c>
    </row>
    <row r="2104" spans="1:43" x14ac:dyDescent="0.25">
      <c r="A2104" s="2" t="s">
        <v>3183</v>
      </c>
      <c r="B2104" s="47">
        <v>44408</v>
      </c>
      <c r="C2104" s="2" t="s">
        <v>6</v>
      </c>
      <c r="D2104" s="2" t="s">
        <v>42</v>
      </c>
      <c r="E2104" s="2" t="s">
        <v>1495</v>
      </c>
      <c r="F2104" s="2" t="s">
        <v>5086</v>
      </c>
      <c r="G2104" s="2" t="s">
        <v>906</v>
      </c>
      <c r="H2104" s="2" t="s">
        <v>4547</v>
      </c>
      <c r="I2104" s="1"/>
      <c r="J2104" s="1"/>
      <c r="K2104" s="1"/>
      <c r="L2104" s="1"/>
      <c r="M2104" s="1">
        <v>0</v>
      </c>
      <c r="N2104" s="2"/>
      <c r="O2104" s="2" t="s">
        <v>2</v>
      </c>
      <c r="P2104" s="2"/>
      <c r="Q2104" s="1">
        <v>1253945456</v>
      </c>
      <c r="R2104" s="1">
        <v>0</v>
      </c>
      <c r="S2104" s="1">
        <v>1253945456</v>
      </c>
      <c r="T2104" s="1">
        <v>0</v>
      </c>
      <c r="U2104" s="2" t="s">
        <v>0</v>
      </c>
      <c r="V2104" s="1">
        <v>0</v>
      </c>
      <c r="W2104" s="1">
        <v>0</v>
      </c>
      <c r="X2104" s="2" t="s">
        <v>0</v>
      </c>
      <c r="Y2104" s="1">
        <v>0</v>
      </c>
      <c r="Z2104" s="3">
        <v>0</v>
      </c>
      <c r="AA2104" s="3" t="s">
        <v>0</v>
      </c>
      <c r="AB2104" s="3">
        <v>0</v>
      </c>
      <c r="AC2104" s="3">
        <v>0</v>
      </c>
      <c r="AD2104" s="3" t="s">
        <v>0</v>
      </c>
      <c r="AE2104" s="3">
        <v>0</v>
      </c>
      <c r="AF2104" s="4">
        <v>0</v>
      </c>
      <c r="AG2104" s="4" t="s">
        <v>0</v>
      </c>
      <c r="AH2104" s="4">
        <v>0</v>
      </c>
      <c r="AI2104" s="4">
        <v>0</v>
      </c>
      <c r="AJ2104" s="4" t="s">
        <v>0</v>
      </c>
      <c r="AK2104" s="4">
        <v>0</v>
      </c>
      <c r="AL2104" s="4">
        <v>0</v>
      </c>
      <c r="AP2104" s="4">
        <v>0</v>
      </c>
      <c r="AQ2104" s="4">
        <v>0</v>
      </c>
    </row>
    <row r="2105" spans="1:43" x14ac:dyDescent="0.25">
      <c r="A2105" s="2" t="s">
        <v>3185</v>
      </c>
      <c r="B2105" s="47">
        <v>44408</v>
      </c>
      <c r="C2105" s="2" t="s">
        <v>6</v>
      </c>
      <c r="D2105" s="2" t="s">
        <v>42</v>
      </c>
      <c r="E2105" s="2" t="s">
        <v>219</v>
      </c>
      <c r="F2105" s="2" t="s">
        <v>2040</v>
      </c>
      <c r="G2105" s="2" t="s">
        <v>3</v>
      </c>
      <c r="H2105" s="2" t="s">
        <v>5087</v>
      </c>
      <c r="I2105" s="1" t="s">
        <v>1</v>
      </c>
      <c r="J2105" s="1" t="s">
        <v>1</v>
      </c>
      <c r="K2105" s="1" t="s">
        <v>1</v>
      </c>
      <c r="L2105" s="1" t="s">
        <v>1</v>
      </c>
      <c r="M2105" s="1">
        <v>0</v>
      </c>
      <c r="N2105" s="2" t="s">
        <v>1</v>
      </c>
      <c r="O2105" s="2" t="s">
        <v>2</v>
      </c>
      <c r="P2105" s="2" t="s">
        <v>1</v>
      </c>
      <c r="Q2105" s="1">
        <v>7884787578.3999996</v>
      </c>
      <c r="R2105" s="1">
        <v>0</v>
      </c>
      <c r="S2105" s="1">
        <v>5924427343.1999998</v>
      </c>
      <c r="T2105" s="1">
        <v>0</v>
      </c>
      <c r="U2105" s="2" t="s">
        <v>0</v>
      </c>
      <c r="V2105" s="1">
        <v>0</v>
      </c>
      <c r="W2105" s="1">
        <v>1689965720</v>
      </c>
      <c r="X2105" s="2" t="s">
        <v>0</v>
      </c>
      <c r="Y2105" s="1">
        <v>270394515.19999999</v>
      </c>
      <c r="Z2105" s="3">
        <v>0</v>
      </c>
      <c r="AA2105" s="3" t="s">
        <v>0</v>
      </c>
      <c r="AB2105" s="3">
        <v>0</v>
      </c>
      <c r="AC2105" s="3">
        <v>0</v>
      </c>
      <c r="AD2105" s="3" t="s">
        <v>0</v>
      </c>
      <c r="AE2105" s="3">
        <v>0</v>
      </c>
      <c r="AF2105" s="4">
        <v>0</v>
      </c>
      <c r="AG2105" s="4" t="s">
        <v>0</v>
      </c>
      <c r="AH2105" s="4">
        <v>0</v>
      </c>
      <c r="AI2105" s="4">
        <v>0</v>
      </c>
      <c r="AJ2105" s="4" t="s">
        <v>0</v>
      </c>
      <c r="AK2105" s="4">
        <v>0</v>
      </c>
      <c r="AL2105" s="4">
        <v>0</v>
      </c>
      <c r="AM2105" s="4" t="s">
        <v>1</v>
      </c>
      <c r="AN2105" s="4" t="s">
        <v>1</v>
      </c>
      <c r="AO2105" s="4" t="s">
        <v>1</v>
      </c>
      <c r="AP2105" s="4" t="s">
        <v>1</v>
      </c>
      <c r="AQ2105" s="4">
        <v>0</v>
      </c>
    </row>
    <row r="2106" spans="1:43" x14ac:dyDescent="0.25">
      <c r="A2106" s="2" t="s">
        <v>3187</v>
      </c>
      <c r="B2106" s="47">
        <v>44408</v>
      </c>
      <c r="C2106" s="2" t="s">
        <v>6</v>
      </c>
      <c r="D2106" s="2" t="s">
        <v>42</v>
      </c>
      <c r="E2106" s="2" t="s">
        <v>215</v>
      </c>
      <c r="F2106" s="2" t="s">
        <v>2764</v>
      </c>
      <c r="G2106" s="2" t="s">
        <v>3</v>
      </c>
      <c r="H2106" s="2" t="s">
        <v>5088</v>
      </c>
      <c r="I2106" s="1"/>
      <c r="J2106" s="1"/>
      <c r="K2106" s="1"/>
      <c r="L2106" s="1"/>
      <c r="M2106" s="1">
        <v>0</v>
      </c>
      <c r="N2106" s="2"/>
      <c r="O2106" s="2" t="s">
        <v>2</v>
      </c>
      <c r="P2106" s="2"/>
      <c r="Q2106" s="1">
        <v>2089830600.9995999</v>
      </c>
      <c r="R2106" s="1">
        <v>0</v>
      </c>
      <c r="S2106" s="1">
        <v>2029230601</v>
      </c>
      <c r="T2106" s="1">
        <v>0</v>
      </c>
      <c r="U2106" s="2" t="s">
        <v>0</v>
      </c>
      <c r="V2106" s="1">
        <v>0</v>
      </c>
      <c r="W2106" s="1">
        <v>52241379.310000002</v>
      </c>
      <c r="X2106" s="2" t="s">
        <v>0</v>
      </c>
      <c r="Y2106" s="1">
        <v>8358620.6896000002</v>
      </c>
      <c r="Z2106" s="3">
        <v>0</v>
      </c>
      <c r="AA2106" s="3" t="s">
        <v>0</v>
      </c>
      <c r="AB2106" s="3">
        <v>0</v>
      </c>
      <c r="AC2106" s="3">
        <v>0</v>
      </c>
      <c r="AD2106" s="3" t="s">
        <v>0</v>
      </c>
      <c r="AE2106" s="3">
        <v>0</v>
      </c>
      <c r="AF2106" s="4">
        <v>0</v>
      </c>
      <c r="AG2106" s="4" t="s">
        <v>0</v>
      </c>
      <c r="AH2106" s="4">
        <v>0</v>
      </c>
      <c r="AI2106" s="4">
        <v>0</v>
      </c>
      <c r="AJ2106" s="4" t="s">
        <v>0</v>
      </c>
      <c r="AK2106" s="4">
        <v>0</v>
      </c>
      <c r="AL2106" s="4">
        <v>0</v>
      </c>
      <c r="AP2106" s="4">
        <v>0</v>
      </c>
      <c r="AQ2106" s="4">
        <v>0</v>
      </c>
    </row>
    <row r="2107" spans="1:43" x14ac:dyDescent="0.25">
      <c r="A2107" s="2" t="s">
        <v>3189</v>
      </c>
      <c r="B2107" s="47">
        <v>44408</v>
      </c>
      <c r="C2107" s="2" t="s">
        <v>27</v>
      </c>
      <c r="D2107" s="2" t="s">
        <v>38</v>
      </c>
      <c r="E2107" s="2" t="s">
        <v>4</v>
      </c>
      <c r="F2107" s="2" t="s">
        <v>4046</v>
      </c>
      <c r="G2107" s="2" t="s">
        <v>3</v>
      </c>
      <c r="H2107" s="2" t="s">
        <v>5089</v>
      </c>
      <c r="I2107" s="1" t="s">
        <v>1</v>
      </c>
      <c r="J2107" s="1" t="s">
        <v>1</v>
      </c>
      <c r="K2107" s="1" t="s">
        <v>1</v>
      </c>
      <c r="L2107" s="1" t="s">
        <v>1</v>
      </c>
      <c r="M2107" s="1">
        <v>0</v>
      </c>
      <c r="N2107" s="2" t="s">
        <v>1</v>
      </c>
      <c r="O2107" s="2" t="s">
        <v>2</v>
      </c>
      <c r="P2107" s="2" t="s">
        <v>1</v>
      </c>
      <c r="Q2107" s="1">
        <v>1022564409.55</v>
      </c>
      <c r="R2107" s="1">
        <v>0</v>
      </c>
      <c r="S2107" s="1">
        <v>657234960.75</v>
      </c>
      <c r="T2107" s="1">
        <v>0</v>
      </c>
      <c r="U2107" s="2" t="s">
        <v>0</v>
      </c>
      <c r="V2107" s="1">
        <v>0</v>
      </c>
      <c r="W2107" s="1">
        <v>314939180</v>
      </c>
      <c r="X2107" s="2" t="s">
        <v>9</v>
      </c>
      <c r="Y2107" s="1">
        <v>50390268.799999997</v>
      </c>
      <c r="Z2107" s="3">
        <v>0</v>
      </c>
      <c r="AA2107" s="3" t="s">
        <v>0</v>
      </c>
      <c r="AB2107" s="3">
        <v>0</v>
      </c>
      <c r="AC2107" s="3">
        <v>0</v>
      </c>
      <c r="AD2107" s="3" t="s">
        <v>0</v>
      </c>
      <c r="AE2107" s="3">
        <v>0</v>
      </c>
      <c r="AF2107" s="4">
        <v>0</v>
      </c>
      <c r="AG2107" s="4" t="s">
        <v>0</v>
      </c>
      <c r="AH2107" s="4">
        <v>0</v>
      </c>
      <c r="AI2107" s="4">
        <v>0</v>
      </c>
      <c r="AJ2107" s="4" t="s">
        <v>0</v>
      </c>
      <c r="AK2107" s="4">
        <v>0</v>
      </c>
      <c r="AL2107" s="4">
        <v>0</v>
      </c>
      <c r="AM2107" s="4" t="s">
        <v>1</v>
      </c>
      <c r="AN2107" s="4" t="s">
        <v>1</v>
      </c>
      <c r="AO2107" s="4" t="s">
        <v>1</v>
      </c>
      <c r="AP2107" s="4" t="s">
        <v>1</v>
      </c>
      <c r="AQ2107" s="4">
        <v>0</v>
      </c>
    </row>
    <row r="2108" spans="1:43" x14ac:dyDescent="0.25">
      <c r="A2108" s="2" t="s">
        <v>3192</v>
      </c>
      <c r="B2108" s="47">
        <v>44408</v>
      </c>
      <c r="C2108" s="2" t="s">
        <v>35</v>
      </c>
      <c r="D2108" s="2" t="s">
        <v>38</v>
      </c>
      <c r="E2108" s="2" t="s">
        <v>208</v>
      </c>
      <c r="F2108" s="2" t="s">
        <v>3853</v>
      </c>
      <c r="G2108" s="2" t="s">
        <v>13</v>
      </c>
      <c r="H2108" s="2" t="s">
        <v>1</v>
      </c>
      <c r="I2108" s="2" t="s">
        <v>1151</v>
      </c>
      <c r="J2108" s="1" t="s">
        <v>1</v>
      </c>
      <c r="K2108" s="1" t="s">
        <v>5090</v>
      </c>
      <c r="L2108" s="1" t="s">
        <v>5091</v>
      </c>
      <c r="M2108" s="1">
        <v>6854800</v>
      </c>
      <c r="N2108" s="2" t="s">
        <v>12</v>
      </c>
      <c r="O2108" s="2" t="s">
        <v>5092</v>
      </c>
      <c r="P2108" s="2" t="s">
        <v>5093</v>
      </c>
      <c r="Q2108" s="1">
        <v>-1142800</v>
      </c>
      <c r="R2108" s="1">
        <v>0</v>
      </c>
      <c r="S2108" s="1">
        <v>-1142800</v>
      </c>
      <c r="T2108" s="1">
        <v>0</v>
      </c>
      <c r="U2108" s="2" t="s">
        <v>0</v>
      </c>
      <c r="V2108" s="1">
        <v>0</v>
      </c>
      <c r="W2108" s="1">
        <v>0</v>
      </c>
      <c r="X2108" s="2" t="s">
        <v>0</v>
      </c>
      <c r="Y2108" s="1">
        <v>0</v>
      </c>
      <c r="Z2108" s="3">
        <v>0</v>
      </c>
      <c r="AA2108" s="3" t="s">
        <v>0</v>
      </c>
      <c r="AB2108" s="3">
        <v>0</v>
      </c>
      <c r="AC2108" s="3">
        <v>0</v>
      </c>
      <c r="AD2108" s="3" t="s">
        <v>0</v>
      </c>
      <c r="AE2108" s="3">
        <v>0</v>
      </c>
      <c r="AF2108" s="4">
        <v>0</v>
      </c>
      <c r="AG2108" s="4" t="s">
        <v>0</v>
      </c>
      <c r="AH2108" s="4">
        <v>0</v>
      </c>
      <c r="AI2108" s="4">
        <v>0</v>
      </c>
      <c r="AJ2108" s="4" t="s">
        <v>0</v>
      </c>
      <c r="AK2108" s="4">
        <v>0</v>
      </c>
      <c r="AL2108" s="4">
        <v>0</v>
      </c>
      <c r="AM2108" s="4" t="s">
        <v>1</v>
      </c>
      <c r="AN2108" s="4" t="s">
        <v>1</v>
      </c>
      <c r="AO2108" s="4" t="s">
        <v>1</v>
      </c>
      <c r="AP2108" s="4" t="s">
        <v>1</v>
      </c>
      <c r="AQ2108" s="4">
        <v>0</v>
      </c>
    </row>
    <row r="2109" spans="1:43" x14ac:dyDescent="0.25">
      <c r="A2109" s="2" t="s">
        <v>3194</v>
      </c>
      <c r="B2109" s="47">
        <v>44408</v>
      </c>
      <c r="C2109" s="2" t="s">
        <v>35</v>
      </c>
      <c r="D2109" s="2" t="s">
        <v>38</v>
      </c>
      <c r="E2109" s="2" t="s">
        <v>208</v>
      </c>
      <c r="F2109" s="2" t="s">
        <v>3855</v>
      </c>
      <c r="G2109" s="2" t="s">
        <v>3</v>
      </c>
      <c r="H2109" s="2" t="s">
        <v>5094</v>
      </c>
      <c r="I2109" s="1" t="s">
        <v>1</v>
      </c>
      <c r="J2109" s="1" t="s">
        <v>1</v>
      </c>
      <c r="K2109" s="1" t="s">
        <v>1</v>
      </c>
      <c r="L2109" s="1" t="s">
        <v>1</v>
      </c>
      <c r="M2109" s="1">
        <v>0</v>
      </c>
      <c r="N2109" s="2" t="s">
        <v>1</v>
      </c>
      <c r="O2109" s="2" t="s">
        <v>2</v>
      </c>
      <c r="P2109" s="2" t="s">
        <v>1</v>
      </c>
      <c r="Q2109" s="1">
        <v>2750566405.48</v>
      </c>
      <c r="R2109" s="1">
        <v>0</v>
      </c>
      <c r="S2109" s="1">
        <v>2578843708.1999998</v>
      </c>
      <c r="T2109" s="1">
        <v>0</v>
      </c>
      <c r="U2109" s="2" t="s">
        <v>0</v>
      </c>
      <c r="V2109" s="1">
        <v>0</v>
      </c>
      <c r="W2109" s="1">
        <v>148036808</v>
      </c>
      <c r="X2109" s="2" t="s">
        <v>0</v>
      </c>
      <c r="Y2109" s="1">
        <v>23685889.280000001</v>
      </c>
      <c r="Z2109" s="3">
        <v>0</v>
      </c>
      <c r="AA2109" s="3" t="s">
        <v>0</v>
      </c>
      <c r="AB2109" s="3">
        <v>0</v>
      </c>
      <c r="AC2109" s="3">
        <v>0</v>
      </c>
      <c r="AD2109" s="3" t="s">
        <v>0</v>
      </c>
      <c r="AE2109" s="3">
        <v>0</v>
      </c>
      <c r="AF2109" s="4">
        <v>0</v>
      </c>
      <c r="AG2109" s="4" t="s">
        <v>0</v>
      </c>
      <c r="AH2109" s="4">
        <v>0</v>
      </c>
      <c r="AI2109" s="4">
        <v>0</v>
      </c>
      <c r="AJ2109" s="4" t="s">
        <v>0</v>
      </c>
      <c r="AK2109" s="4">
        <v>0</v>
      </c>
      <c r="AL2109" s="4">
        <v>0</v>
      </c>
      <c r="AM2109" s="4" t="s">
        <v>1</v>
      </c>
      <c r="AN2109" s="4" t="s">
        <v>1</v>
      </c>
      <c r="AO2109" s="4" t="s">
        <v>1</v>
      </c>
      <c r="AP2109" s="4" t="s">
        <v>1</v>
      </c>
      <c r="AQ2109" s="4">
        <v>0</v>
      </c>
    </row>
    <row r="2110" spans="1:43" x14ac:dyDescent="0.25">
      <c r="A2110" s="2" t="s">
        <v>2711</v>
      </c>
      <c r="B2110" s="47">
        <v>44408</v>
      </c>
      <c r="C2110" s="2" t="s">
        <v>6</v>
      </c>
      <c r="D2110" s="2" t="s">
        <v>38</v>
      </c>
      <c r="E2110" s="2" t="s">
        <v>210</v>
      </c>
      <c r="F2110" s="2" t="s">
        <v>4979</v>
      </c>
      <c r="G2110" s="2" t="s">
        <v>3</v>
      </c>
      <c r="H2110" s="2" t="s">
        <v>5095</v>
      </c>
      <c r="I2110" s="1" t="s">
        <v>1</v>
      </c>
      <c r="J2110" s="1" t="s">
        <v>1</v>
      </c>
      <c r="K2110" s="1" t="s">
        <v>1</v>
      </c>
      <c r="L2110" s="1" t="s">
        <v>1</v>
      </c>
      <c r="M2110" s="1">
        <v>0</v>
      </c>
      <c r="N2110" s="2" t="s">
        <v>1</v>
      </c>
      <c r="O2110" s="2" t="s">
        <v>2</v>
      </c>
      <c r="P2110" s="2" t="s">
        <v>1</v>
      </c>
      <c r="Q2110" s="1">
        <v>6270106722.75</v>
      </c>
      <c r="R2110" s="1">
        <v>0</v>
      </c>
      <c r="S2110" s="1">
        <v>4681286286.3500004</v>
      </c>
      <c r="T2110" s="1">
        <v>0</v>
      </c>
      <c r="U2110" s="2" t="s">
        <v>0</v>
      </c>
      <c r="V2110" s="1">
        <v>0</v>
      </c>
      <c r="W2110" s="1">
        <v>1369672790</v>
      </c>
      <c r="X2110" s="2" t="s">
        <v>0</v>
      </c>
      <c r="Y2110" s="1">
        <v>219147646.40000001</v>
      </c>
      <c r="Z2110" s="3">
        <v>0</v>
      </c>
      <c r="AA2110" s="3" t="s">
        <v>0</v>
      </c>
      <c r="AB2110" s="3">
        <v>0</v>
      </c>
      <c r="AC2110" s="3">
        <v>0</v>
      </c>
      <c r="AD2110" s="3" t="s">
        <v>0</v>
      </c>
      <c r="AE2110" s="3">
        <v>0</v>
      </c>
      <c r="AF2110" s="4">
        <v>0</v>
      </c>
      <c r="AG2110" s="4" t="s">
        <v>0</v>
      </c>
      <c r="AH2110" s="4">
        <v>0</v>
      </c>
      <c r="AI2110" s="4">
        <v>0</v>
      </c>
      <c r="AJ2110" s="4" t="s">
        <v>0</v>
      </c>
      <c r="AK2110" s="4">
        <v>0</v>
      </c>
      <c r="AL2110" s="4">
        <v>0</v>
      </c>
      <c r="AM2110" s="4" t="s">
        <v>1</v>
      </c>
      <c r="AN2110" s="4" t="s">
        <v>1</v>
      </c>
      <c r="AO2110" s="4" t="s">
        <v>1</v>
      </c>
      <c r="AP2110" s="4" t="s">
        <v>1</v>
      </c>
      <c r="AQ2110" s="4">
        <v>0</v>
      </c>
    </row>
    <row r="2111" spans="1:43" x14ac:dyDescent="0.25">
      <c r="A2111" s="2" t="s">
        <v>3198</v>
      </c>
      <c r="B2111" s="47">
        <v>44408</v>
      </c>
      <c r="C2111" s="2" t="s">
        <v>27</v>
      </c>
      <c r="D2111" s="2" t="s">
        <v>33</v>
      </c>
      <c r="E2111" s="2" t="s">
        <v>32</v>
      </c>
      <c r="F2111" s="2" t="s">
        <v>4841</v>
      </c>
      <c r="G2111" s="2" t="s">
        <v>3</v>
      </c>
      <c r="H2111" s="2" t="s">
        <v>5096</v>
      </c>
      <c r="I2111" s="1" t="s">
        <v>1</v>
      </c>
      <c r="J2111" s="1" t="s">
        <v>1</v>
      </c>
      <c r="K2111" s="1" t="s">
        <v>1</v>
      </c>
      <c r="L2111" s="1" t="s">
        <v>1</v>
      </c>
      <c r="M2111" s="1">
        <v>0</v>
      </c>
      <c r="N2111" s="2" t="s">
        <v>1</v>
      </c>
      <c r="O2111" s="2" t="s">
        <v>2</v>
      </c>
      <c r="P2111" s="2" t="s">
        <v>1</v>
      </c>
      <c r="Q2111" s="1">
        <v>3263409183.5008001</v>
      </c>
      <c r="R2111" s="1">
        <v>0</v>
      </c>
      <c r="S2111" s="1">
        <v>2475624583.5499997</v>
      </c>
      <c r="T2111" s="1">
        <v>0</v>
      </c>
      <c r="U2111" s="2" t="s">
        <v>0</v>
      </c>
      <c r="V2111" s="1">
        <v>0</v>
      </c>
      <c r="W2111" s="1">
        <v>679124655.13000011</v>
      </c>
      <c r="X2111" s="2" t="s">
        <v>9</v>
      </c>
      <c r="Y2111" s="1">
        <v>108659944.82080001</v>
      </c>
      <c r="Z2111" s="3">
        <v>0</v>
      </c>
      <c r="AA2111" s="3" t="s">
        <v>0</v>
      </c>
      <c r="AB2111" s="3">
        <v>0</v>
      </c>
      <c r="AC2111" s="3">
        <v>0</v>
      </c>
      <c r="AD2111" s="3" t="s">
        <v>0</v>
      </c>
      <c r="AE2111" s="3">
        <v>0</v>
      </c>
      <c r="AF2111" s="4">
        <v>0</v>
      </c>
      <c r="AG2111" s="4" t="s">
        <v>0</v>
      </c>
      <c r="AH2111" s="4">
        <v>0</v>
      </c>
      <c r="AI2111" s="4">
        <v>0</v>
      </c>
      <c r="AJ2111" s="4" t="s">
        <v>0</v>
      </c>
      <c r="AK2111" s="4">
        <v>0</v>
      </c>
      <c r="AL2111" s="4">
        <v>0</v>
      </c>
      <c r="AM2111" s="4" t="s">
        <v>1</v>
      </c>
      <c r="AN2111" s="4" t="s">
        <v>1</v>
      </c>
      <c r="AO2111" s="4" t="s">
        <v>1</v>
      </c>
      <c r="AP2111" s="4" t="s">
        <v>1</v>
      </c>
      <c r="AQ2111" s="4">
        <v>0</v>
      </c>
    </row>
    <row r="2112" spans="1:43" x14ac:dyDescent="0.25">
      <c r="A2112" s="2" t="s">
        <v>3200</v>
      </c>
      <c r="B2112" s="47">
        <v>44408</v>
      </c>
      <c r="C2112" s="2" t="s">
        <v>6</v>
      </c>
      <c r="D2112" s="2" t="s">
        <v>33</v>
      </c>
      <c r="E2112" s="2" t="s">
        <v>204</v>
      </c>
      <c r="F2112" s="2" t="s">
        <v>3562</v>
      </c>
      <c r="G2112" s="2" t="s">
        <v>3</v>
      </c>
      <c r="H2112" s="2" t="s">
        <v>5097</v>
      </c>
      <c r="I2112" s="1" t="s">
        <v>1</v>
      </c>
      <c r="J2112" s="1" t="s">
        <v>1</v>
      </c>
      <c r="K2112" s="1" t="s">
        <v>1</v>
      </c>
      <c r="L2112" s="1" t="s">
        <v>1</v>
      </c>
      <c r="M2112" s="1">
        <v>0</v>
      </c>
      <c r="N2112" s="2" t="s">
        <v>1</v>
      </c>
      <c r="O2112" s="2" t="s">
        <v>2</v>
      </c>
      <c r="P2112" s="2" t="s">
        <v>1</v>
      </c>
      <c r="Q2112" s="1">
        <v>2407232880.4499998</v>
      </c>
      <c r="R2112" s="1">
        <v>0</v>
      </c>
      <c r="S2112" s="1">
        <v>1786472081.25</v>
      </c>
      <c r="T2112" s="1">
        <v>0</v>
      </c>
      <c r="U2112" s="2" t="s">
        <v>0</v>
      </c>
      <c r="V2112" s="1">
        <v>0</v>
      </c>
      <c r="W2112" s="1">
        <v>535138620</v>
      </c>
      <c r="X2112" s="2" t="s">
        <v>9</v>
      </c>
      <c r="Y2112" s="1">
        <v>85622179.200000003</v>
      </c>
      <c r="Z2112" s="3">
        <v>0</v>
      </c>
      <c r="AA2112" s="3" t="s">
        <v>0</v>
      </c>
      <c r="AB2112" s="3">
        <v>0</v>
      </c>
      <c r="AC2112" s="3">
        <v>0</v>
      </c>
      <c r="AD2112" s="3" t="s">
        <v>0</v>
      </c>
      <c r="AE2112" s="3">
        <v>0</v>
      </c>
      <c r="AF2112" s="4">
        <v>0</v>
      </c>
      <c r="AG2112" s="4" t="s">
        <v>0</v>
      </c>
      <c r="AH2112" s="4">
        <v>0</v>
      </c>
      <c r="AI2112" s="4">
        <v>0</v>
      </c>
      <c r="AJ2112" s="4" t="s">
        <v>0</v>
      </c>
      <c r="AK2112" s="4">
        <v>0</v>
      </c>
      <c r="AL2112" s="4">
        <v>0</v>
      </c>
      <c r="AM2112" s="4" t="s">
        <v>1</v>
      </c>
      <c r="AN2112" s="4" t="s">
        <v>1</v>
      </c>
      <c r="AO2112" s="4" t="s">
        <v>1</v>
      </c>
      <c r="AP2112" s="4" t="s">
        <v>1</v>
      </c>
      <c r="AQ2112" s="4">
        <v>0</v>
      </c>
    </row>
    <row r="2113" spans="1:43" x14ac:dyDescent="0.25">
      <c r="A2113" s="2" t="s">
        <v>3202</v>
      </c>
      <c r="B2113" s="47">
        <v>44408</v>
      </c>
      <c r="C2113" s="2" t="s">
        <v>6</v>
      </c>
      <c r="D2113" s="2" t="s">
        <v>33</v>
      </c>
      <c r="E2113" s="2" t="s">
        <v>204</v>
      </c>
      <c r="F2113" s="2" t="s">
        <v>3562</v>
      </c>
      <c r="G2113" s="2" t="s">
        <v>3</v>
      </c>
      <c r="H2113" s="2" t="s">
        <v>5098</v>
      </c>
      <c r="I2113" s="1" t="s">
        <v>1</v>
      </c>
      <c r="J2113" s="1" t="s">
        <v>1</v>
      </c>
      <c r="K2113" s="1" t="s">
        <v>1</v>
      </c>
      <c r="L2113" s="1" t="s">
        <v>1</v>
      </c>
      <c r="M2113" s="1">
        <v>0</v>
      </c>
      <c r="N2113" s="2" t="s">
        <v>1</v>
      </c>
      <c r="O2113" s="2" t="s">
        <v>2</v>
      </c>
      <c r="P2113" s="2" t="s">
        <v>1</v>
      </c>
      <c r="Q2113" s="1">
        <v>1535893876</v>
      </c>
      <c r="R2113" s="1">
        <v>0</v>
      </c>
      <c r="S2113" s="1">
        <v>1233423860</v>
      </c>
      <c r="T2113" s="1">
        <v>0</v>
      </c>
      <c r="U2113" s="2" t="s">
        <v>0</v>
      </c>
      <c r="V2113" s="1">
        <v>0</v>
      </c>
      <c r="W2113" s="1">
        <v>252277600</v>
      </c>
      <c r="X2113" s="2" t="s">
        <v>0</v>
      </c>
      <c r="Y2113" s="1">
        <v>40364416</v>
      </c>
      <c r="Z2113" s="3">
        <v>0</v>
      </c>
      <c r="AA2113" s="3" t="s">
        <v>0</v>
      </c>
      <c r="AB2113" s="3">
        <v>0</v>
      </c>
      <c r="AC2113" s="3">
        <v>9100000</v>
      </c>
      <c r="AD2113" s="3" t="s">
        <v>270</v>
      </c>
      <c r="AE2113" s="3">
        <v>728000</v>
      </c>
      <c r="AF2113" s="4">
        <v>0</v>
      </c>
      <c r="AG2113" s="4" t="s">
        <v>0</v>
      </c>
      <c r="AH2113" s="4">
        <v>0</v>
      </c>
      <c r="AI2113" s="4">
        <v>0</v>
      </c>
      <c r="AJ2113" s="4" t="s">
        <v>0</v>
      </c>
      <c r="AK2113" s="4">
        <v>0</v>
      </c>
      <c r="AL2113" s="4">
        <v>0</v>
      </c>
      <c r="AM2113" s="4" t="s">
        <v>1</v>
      </c>
      <c r="AN2113" s="4" t="s">
        <v>1</v>
      </c>
      <c r="AO2113" s="4" t="s">
        <v>1</v>
      </c>
      <c r="AP2113" s="4" t="s">
        <v>1</v>
      </c>
      <c r="AQ2113" s="4">
        <v>0</v>
      </c>
    </row>
    <row r="2114" spans="1:43" x14ac:dyDescent="0.25">
      <c r="A2114" s="2" t="s">
        <v>3340</v>
      </c>
      <c r="B2114" s="46">
        <v>44408</v>
      </c>
      <c r="C2114" s="2" t="s">
        <v>6</v>
      </c>
      <c r="D2114" s="2" t="s">
        <v>33</v>
      </c>
      <c r="E2114" s="2" t="s">
        <v>204</v>
      </c>
      <c r="F2114" s="59" t="s">
        <v>3562</v>
      </c>
      <c r="G2114" s="2" t="s">
        <v>3</v>
      </c>
      <c r="H2114" s="2" t="s">
        <v>5099</v>
      </c>
      <c r="I2114" s="1" t="s">
        <v>1</v>
      </c>
      <c r="J2114" s="1" t="s">
        <v>1</v>
      </c>
      <c r="K2114" s="1" t="s">
        <v>1</v>
      </c>
      <c r="L2114" s="1" t="s">
        <v>1</v>
      </c>
      <c r="M2114" s="1">
        <v>0</v>
      </c>
      <c r="N2114" s="2" t="s">
        <v>1</v>
      </c>
      <c r="O2114" s="2" t="s">
        <v>5100</v>
      </c>
      <c r="P2114" s="2" t="s">
        <v>5101</v>
      </c>
      <c r="Q2114" s="1">
        <v>49542180</v>
      </c>
      <c r="R2114" s="1">
        <v>0</v>
      </c>
      <c r="S2114" s="1">
        <v>42647140</v>
      </c>
      <c r="T2114" s="1">
        <v>5944000</v>
      </c>
      <c r="U2114" s="2" t="s">
        <v>9</v>
      </c>
      <c r="V2114" s="1">
        <v>951040</v>
      </c>
      <c r="W2114" s="1">
        <v>0</v>
      </c>
      <c r="X2114" s="2" t="s">
        <v>0</v>
      </c>
      <c r="Y2114" s="1">
        <v>0</v>
      </c>
      <c r="Z2114" s="3">
        <v>0</v>
      </c>
      <c r="AA2114" s="3" t="s">
        <v>0</v>
      </c>
      <c r="AB2114" s="3">
        <v>0</v>
      </c>
      <c r="AC2114" s="3">
        <v>0</v>
      </c>
      <c r="AD2114" s="3" t="s">
        <v>0</v>
      </c>
      <c r="AE2114" s="3">
        <v>0</v>
      </c>
      <c r="AF2114" s="4">
        <v>0</v>
      </c>
      <c r="AG2114" s="4" t="s">
        <v>0</v>
      </c>
      <c r="AH2114" s="4">
        <v>0</v>
      </c>
      <c r="AI2114" s="4">
        <v>0</v>
      </c>
      <c r="AJ2114" s="4" t="s">
        <v>0</v>
      </c>
      <c r="AK2114" s="4">
        <v>0</v>
      </c>
      <c r="AL2114" s="4">
        <v>0</v>
      </c>
      <c r="AM2114" s="4" t="s">
        <v>1</v>
      </c>
      <c r="AN2114" s="4" t="s">
        <v>1</v>
      </c>
      <c r="AO2114" s="4" t="s">
        <v>1</v>
      </c>
      <c r="AP2114" s="4" t="s">
        <v>1</v>
      </c>
      <c r="AQ2114" s="4">
        <v>0</v>
      </c>
    </row>
    <row r="2115" spans="1:43" x14ac:dyDescent="0.25">
      <c r="A2115" s="2" t="s">
        <v>3351</v>
      </c>
      <c r="B2115" s="47">
        <v>44408</v>
      </c>
      <c r="C2115" s="2" t="s">
        <v>27</v>
      </c>
      <c r="D2115" s="2" t="s">
        <v>26</v>
      </c>
      <c r="E2115" s="2" t="s">
        <v>251</v>
      </c>
      <c r="F2115" s="2" t="s">
        <v>3834</v>
      </c>
      <c r="G2115" s="2" t="s">
        <v>3</v>
      </c>
      <c r="H2115" s="2" t="s">
        <v>5102</v>
      </c>
      <c r="I2115" s="1" t="s">
        <v>1</v>
      </c>
      <c r="J2115" s="1" t="s">
        <v>1</v>
      </c>
      <c r="K2115" s="1" t="s">
        <v>1</v>
      </c>
      <c r="L2115" s="1" t="s">
        <v>1</v>
      </c>
      <c r="M2115" s="1">
        <v>0</v>
      </c>
      <c r="N2115" s="2" t="s">
        <v>1</v>
      </c>
      <c r="O2115" s="2" t="s">
        <v>2</v>
      </c>
      <c r="P2115" s="2" t="s">
        <v>1</v>
      </c>
      <c r="Q2115" s="1">
        <v>4126718443.5839996</v>
      </c>
      <c r="R2115" s="1">
        <v>0</v>
      </c>
      <c r="S2115" s="1">
        <v>2877172931</v>
      </c>
      <c r="T2115" s="1">
        <v>0</v>
      </c>
      <c r="U2115" s="2" t="s">
        <v>0</v>
      </c>
      <c r="V2115" s="1">
        <v>0</v>
      </c>
      <c r="W2115" s="1">
        <v>1077194407.4000001</v>
      </c>
      <c r="X2115" s="2" t="s">
        <v>9</v>
      </c>
      <c r="Y2115" s="1">
        <v>172351105.18400002</v>
      </c>
      <c r="Z2115" s="3">
        <v>0</v>
      </c>
      <c r="AA2115" s="3" t="s">
        <v>0</v>
      </c>
      <c r="AB2115" s="3">
        <v>0</v>
      </c>
      <c r="AC2115" s="3">
        <v>0</v>
      </c>
      <c r="AD2115" s="3" t="s">
        <v>0</v>
      </c>
      <c r="AE2115" s="3">
        <v>0</v>
      </c>
      <c r="AF2115" s="4">
        <v>0</v>
      </c>
      <c r="AG2115" s="4" t="s">
        <v>0</v>
      </c>
      <c r="AH2115" s="4">
        <v>0</v>
      </c>
      <c r="AI2115" s="4">
        <v>0</v>
      </c>
      <c r="AJ2115" s="4" t="s">
        <v>0</v>
      </c>
      <c r="AK2115" s="4">
        <v>0</v>
      </c>
      <c r="AL2115" s="4">
        <v>0</v>
      </c>
      <c r="AM2115" s="4" t="s">
        <v>1</v>
      </c>
      <c r="AN2115" s="4" t="s">
        <v>1</v>
      </c>
      <c r="AO2115" s="4" t="s">
        <v>1</v>
      </c>
      <c r="AP2115" s="4" t="s">
        <v>1</v>
      </c>
      <c r="AQ2115" s="4">
        <v>0</v>
      </c>
    </row>
    <row r="2116" spans="1:43" x14ac:dyDescent="0.25">
      <c r="A2116" s="2" t="s">
        <v>3357</v>
      </c>
      <c r="B2116" s="47">
        <v>44408</v>
      </c>
      <c r="C2116" s="2" t="s">
        <v>6</v>
      </c>
      <c r="D2116" s="2" t="s">
        <v>26</v>
      </c>
      <c r="E2116" s="2" t="s">
        <v>198</v>
      </c>
      <c r="F2116" s="2" t="s">
        <v>5103</v>
      </c>
      <c r="G2116" s="2" t="s">
        <v>3</v>
      </c>
      <c r="H2116" s="2" t="s">
        <v>5104</v>
      </c>
      <c r="I2116" s="1" t="s">
        <v>1</v>
      </c>
      <c r="J2116" s="1" t="s">
        <v>1</v>
      </c>
      <c r="K2116" s="1" t="s">
        <v>1</v>
      </c>
      <c r="L2116" s="1" t="s">
        <v>1</v>
      </c>
      <c r="M2116" s="1">
        <v>0</v>
      </c>
      <c r="N2116" s="2" t="s">
        <v>1</v>
      </c>
      <c r="O2116" s="2" t="s">
        <v>5105</v>
      </c>
      <c r="P2116" s="2" t="s">
        <v>5106</v>
      </c>
      <c r="Q2116" s="1">
        <v>26543900</v>
      </c>
      <c r="R2116" s="1">
        <v>0</v>
      </c>
      <c r="S2116" s="1">
        <v>23407260</v>
      </c>
      <c r="T2116" s="1">
        <v>2704000</v>
      </c>
      <c r="U2116" s="2" t="s">
        <v>9</v>
      </c>
      <c r="V2116" s="1">
        <v>432640</v>
      </c>
      <c r="W2116" s="1">
        <v>0</v>
      </c>
      <c r="X2116" s="2" t="s">
        <v>0</v>
      </c>
      <c r="Y2116" s="1">
        <v>0</v>
      </c>
      <c r="Z2116" s="3">
        <v>0</v>
      </c>
      <c r="AA2116" s="3" t="s">
        <v>0</v>
      </c>
      <c r="AB2116" s="3">
        <v>0</v>
      </c>
      <c r="AC2116" s="3">
        <v>0</v>
      </c>
      <c r="AD2116" s="3" t="s">
        <v>0</v>
      </c>
      <c r="AE2116" s="3">
        <v>0</v>
      </c>
      <c r="AF2116" s="4">
        <v>0</v>
      </c>
      <c r="AG2116" s="4" t="s">
        <v>0</v>
      </c>
      <c r="AH2116" s="4">
        <v>0</v>
      </c>
      <c r="AI2116" s="4">
        <v>0</v>
      </c>
      <c r="AJ2116" s="4" t="s">
        <v>0</v>
      </c>
      <c r="AK2116" s="4">
        <v>0</v>
      </c>
      <c r="AL2116" s="4">
        <v>0</v>
      </c>
      <c r="AM2116" s="4" t="s">
        <v>1</v>
      </c>
      <c r="AN2116" s="4" t="s">
        <v>1</v>
      </c>
      <c r="AO2116" s="4" t="s">
        <v>1</v>
      </c>
      <c r="AP2116" s="4" t="s">
        <v>1</v>
      </c>
      <c r="AQ2116" s="4">
        <v>0</v>
      </c>
    </row>
    <row r="2117" spans="1:43" x14ac:dyDescent="0.25">
      <c r="A2117" s="2" t="s">
        <v>3212</v>
      </c>
      <c r="B2117" s="47">
        <v>44408</v>
      </c>
      <c r="C2117" s="2" t="s">
        <v>6</v>
      </c>
      <c r="D2117" s="2" t="s">
        <v>26</v>
      </c>
      <c r="E2117" s="2" t="s">
        <v>198</v>
      </c>
      <c r="F2117" s="2" t="s">
        <v>5103</v>
      </c>
      <c r="G2117" s="2" t="s">
        <v>3</v>
      </c>
      <c r="H2117" s="2" t="s">
        <v>5107</v>
      </c>
      <c r="I2117" s="1" t="s">
        <v>1</v>
      </c>
      <c r="J2117" s="1" t="s">
        <v>1</v>
      </c>
      <c r="K2117" s="1" t="s">
        <v>1</v>
      </c>
      <c r="L2117" s="1" t="s">
        <v>1</v>
      </c>
      <c r="M2117" s="1">
        <v>0</v>
      </c>
      <c r="N2117" s="2" t="s">
        <v>1</v>
      </c>
      <c r="O2117" s="2" t="s">
        <v>5108</v>
      </c>
      <c r="P2117" s="2" t="s">
        <v>5109</v>
      </c>
      <c r="Q2117" s="1">
        <v>68328544</v>
      </c>
      <c r="R2117" s="1">
        <v>0</v>
      </c>
      <c r="S2117" s="1">
        <v>31282320</v>
      </c>
      <c r="T2117" s="1">
        <v>31936400</v>
      </c>
      <c r="U2117" s="2" t="s">
        <v>9</v>
      </c>
      <c r="V2117" s="1">
        <v>5109824</v>
      </c>
      <c r="W2117" s="1">
        <v>0</v>
      </c>
      <c r="X2117" s="2" t="s">
        <v>0</v>
      </c>
      <c r="Y2117" s="1">
        <v>0</v>
      </c>
      <c r="Z2117" s="3">
        <v>0</v>
      </c>
      <c r="AA2117" s="3" t="s">
        <v>0</v>
      </c>
      <c r="AB2117" s="3">
        <v>0</v>
      </c>
      <c r="AC2117" s="3">
        <v>0</v>
      </c>
      <c r="AD2117" s="3" t="s">
        <v>0</v>
      </c>
      <c r="AE2117" s="3">
        <v>0</v>
      </c>
      <c r="AF2117" s="4">
        <v>0</v>
      </c>
      <c r="AG2117" s="4" t="s">
        <v>0</v>
      </c>
      <c r="AH2117" s="4">
        <v>0</v>
      </c>
      <c r="AI2117" s="4">
        <v>0</v>
      </c>
      <c r="AJ2117" s="4" t="s">
        <v>0</v>
      </c>
      <c r="AK2117" s="4">
        <v>0</v>
      </c>
      <c r="AL2117" s="4">
        <v>0</v>
      </c>
      <c r="AM2117" s="4" t="s">
        <v>1</v>
      </c>
      <c r="AN2117" s="4" t="s">
        <v>1</v>
      </c>
      <c r="AO2117" s="4" t="s">
        <v>1</v>
      </c>
      <c r="AP2117" s="4" t="s">
        <v>1</v>
      </c>
      <c r="AQ2117" s="4">
        <v>0</v>
      </c>
    </row>
    <row r="2118" spans="1:43" x14ac:dyDescent="0.25">
      <c r="A2118" s="2" t="s">
        <v>3216</v>
      </c>
      <c r="B2118" s="47">
        <v>44408</v>
      </c>
      <c r="C2118" s="2" t="s">
        <v>6</v>
      </c>
      <c r="D2118" s="2" t="s">
        <v>26</v>
      </c>
      <c r="E2118" s="2" t="s">
        <v>198</v>
      </c>
      <c r="F2118" s="2" t="s">
        <v>5103</v>
      </c>
      <c r="G2118" s="2" t="s">
        <v>3</v>
      </c>
      <c r="H2118" s="2" t="s">
        <v>5110</v>
      </c>
      <c r="I2118" s="1" t="s">
        <v>1</v>
      </c>
      <c r="J2118" s="1" t="s">
        <v>1</v>
      </c>
      <c r="K2118" s="1" t="s">
        <v>1</v>
      </c>
      <c r="L2118" s="1" t="s">
        <v>1</v>
      </c>
      <c r="M2118" s="1">
        <v>0</v>
      </c>
      <c r="N2118" s="2" t="s">
        <v>1</v>
      </c>
      <c r="O2118" s="2" t="s">
        <v>2</v>
      </c>
      <c r="P2118" s="2" t="s">
        <v>1</v>
      </c>
      <c r="Q2118" s="1">
        <v>2464006417.8919997</v>
      </c>
      <c r="R2118" s="1">
        <v>0</v>
      </c>
      <c r="S2118" s="1">
        <v>1964056682.4999998</v>
      </c>
      <c r="T2118" s="1">
        <v>0</v>
      </c>
      <c r="U2118" s="2" t="s">
        <v>0</v>
      </c>
      <c r="V2118" s="1">
        <v>0</v>
      </c>
      <c r="W2118" s="1">
        <v>430991151.19999999</v>
      </c>
      <c r="X2118" s="2" t="s">
        <v>9</v>
      </c>
      <c r="Y2118" s="1">
        <v>68958584.192000002</v>
      </c>
      <c r="Z2118" s="3">
        <v>0</v>
      </c>
      <c r="AA2118" s="3" t="s">
        <v>0</v>
      </c>
      <c r="AB2118" s="3">
        <v>0</v>
      </c>
      <c r="AC2118" s="3">
        <v>0</v>
      </c>
      <c r="AD2118" s="3" t="s">
        <v>0</v>
      </c>
      <c r="AE2118" s="3">
        <v>0</v>
      </c>
      <c r="AF2118" s="4">
        <v>0</v>
      </c>
      <c r="AG2118" s="4" t="s">
        <v>0</v>
      </c>
      <c r="AH2118" s="4">
        <v>0</v>
      </c>
      <c r="AI2118" s="4">
        <v>0</v>
      </c>
      <c r="AJ2118" s="4" t="s">
        <v>0</v>
      </c>
      <c r="AK2118" s="4">
        <v>0</v>
      </c>
      <c r="AL2118" s="4">
        <v>0</v>
      </c>
      <c r="AM2118" s="4" t="s">
        <v>1</v>
      </c>
      <c r="AN2118" s="4" t="s">
        <v>1</v>
      </c>
      <c r="AO2118" s="4" t="s">
        <v>1</v>
      </c>
      <c r="AP2118" s="4" t="s">
        <v>1</v>
      </c>
      <c r="AQ2118" s="4">
        <v>0</v>
      </c>
    </row>
    <row r="2119" spans="1:43" x14ac:dyDescent="0.25">
      <c r="A2119" s="2" t="s">
        <v>3218</v>
      </c>
      <c r="B2119" s="47">
        <v>44408</v>
      </c>
      <c r="C2119" s="2" t="s">
        <v>6</v>
      </c>
      <c r="D2119" s="2" t="s">
        <v>26</v>
      </c>
      <c r="E2119" s="2" t="s">
        <v>198</v>
      </c>
      <c r="F2119" s="2" t="s">
        <v>5103</v>
      </c>
      <c r="G2119" s="2" t="s">
        <v>3</v>
      </c>
      <c r="H2119" s="2" t="s">
        <v>5111</v>
      </c>
      <c r="I2119" s="1" t="s">
        <v>1</v>
      </c>
      <c r="J2119" s="1" t="s">
        <v>1</v>
      </c>
      <c r="K2119" s="1" t="s">
        <v>1</v>
      </c>
      <c r="L2119" s="1" t="s">
        <v>1</v>
      </c>
      <c r="M2119" s="1">
        <v>0</v>
      </c>
      <c r="N2119" s="2" t="s">
        <v>1</v>
      </c>
      <c r="O2119" s="2" t="s">
        <v>2</v>
      </c>
      <c r="P2119" s="2" t="s">
        <v>1</v>
      </c>
      <c r="Q2119" s="1">
        <v>2075582013.6000001</v>
      </c>
      <c r="R2119" s="1">
        <v>0</v>
      </c>
      <c r="S2119" s="1">
        <v>1709899600</v>
      </c>
      <c r="T2119" s="1">
        <v>0</v>
      </c>
      <c r="U2119" s="2" t="s">
        <v>0</v>
      </c>
      <c r="V2119" s="1">
        <v>0</v>
      </c>
      <c r="W2119" s="1">
        <v>315243460</v>
      </c>
      <c r="X2119" s="2" t="s">
        <v>9</v>
      </c>
      <c r="Y2119" s="1">
        <v>50438953.600000001</v>
      </c>
      <c r="Z2119" s="3">
        <v>0</v>
      </c>
      <c r="AA2119" s="3" t="s">
        <v>0</v>
      </c>
      <c r="AB2119" s="3">
        <v>0</v>
      </c>
      <c r="AC2119" s="3">
        <v>0</v>
      </c>
      <c r="AD2119" s="3" t="s">
        <v>0</v>
      </c>
      <c r="AE2119" s="3">
        <v>0</v>
      </c>
      <c r="AF2119" s="4">
        <v>0</v>
      </c>
      <c r="AG2119" s="4" t="s">
        <v>0</v>
      </c>
      <c r="AH2119" s="4">
        <v>0</v>
      </c>
      <c r="AI2119" s="4">
        <v>0</v>
      </c>
      <c r="AJ2119" s="4" t="s">
        <v>0</v>
      </c>
      <c r="AK2119" s="4">
        <v>0</v>
      </c>
      <c r="AL2119" s="4">
        <v>0</v>
      </c>
      <c r="AM2119" s="4" t="s">
        <v>1</v>
      </c>
      <c r="AN2119" s="4" t="s">
        <v>1</v>
      </c>
      <c r="AO2119" s="4" t="s">
        <v>1</v>
      </c>
      <c r="AP2119" s="4" t="s">
        <v>1</v>
      </c>
      <c r="AQ2119" s="4">
        <v>0</v>
      </c>
    </row>
    <row r="2120" spans="1:43" x14ac:dyDescent="0.25">
      <c r="A2120" s="2" t="s">
        <v>3220</v>
      </c>
      <c r="B2120" s="47">
        <v>44408</v>
      </c>
      <c r="C2120" s="2" t="s">
        <v>6</v>
      </c>
      <c r="D2120" s="2" t="s">
        <v>26</v>
      </c>
      <c r="E2120" s="2" t="s">
        <v>198</v>
      </c>
      <c r="F2120" s="2" t="s">
        <v>5103</v>
      </c>
      <c r="G2120" s="2" t="s">
        <v>3</v>
      </c>
      <c r="H2120" s="2" t="s">
        <v>5112</v>
      </c>
      <c r="I2120" s="1" t="s">
        <v>1</v>
      </c>
      <c r="J2120" s="1" t="s">
        <v>1</v>
      </c>
      <c r="K2120" s="1" t="s">
        <v>1</v>
      </c>
      <c r="L2120" s="1" t="s">
        <v>1</v>
      </c>
      <c r="M2120" s="1">
        <v>0</v>
      </c>
      <c r="N2120" s="2" t="s">
        <v>1</v>
      </c>
      <c r="O2120" s="2" t="s">
        <v>2</v>
      </c>
      <c r="P2120" s="2" t="s">
        <v>1</v>
      </c>
      <c r="Q2120" s="1">
        <v>1059779996</v>
      </c>
      <c r="R2120" s="1">
        <v>0</v>
      </c>
      <c r="S2120" s="1">
        <v>798794380</v>
      </c>
      <c r="T2120" s="1">
        <v>0</v>
      </c>
      <c r="U2120" s="2" t="s">
        <v>0</v>
      </c>
      <c r="V2120" s="1">
        <v>0</v>
      </c>
      <c r="W2120" s="1">
        <v>224987600</v>
      </c>
      <c r="X2120" s="2" t="s">
        <v>9</v>
      </c>
      <c r="Y2120" s="1">
        <v>35998016</v>
      </c>
      <c r="Z2120" s="3">
        <v>0</v>
      </c>
      <c r="AA2120" s="3" t="s">
        <v>0</v>
      </c>
      <c r="AB2120" s="3">
        <v>0</v>
      </c>
      <c r="AC2120" s="3">
        <v>0</v>
      </c>
      <c r="AD2120" s="3" t="s">
        <v>0</v>
      </c>
      <c r="AE2120" s="3">
        <v>0</v>
      </c>
      <c r="AF2120" s="4">
        <v>0</v>
      </c>
      <c r="AG2120" s="4" t="s">
        <v>0</v>
      </c>
      <c r="AH2120" s="4">
        <v>0</v>
      </c>
      <c r="AI2120" s="4">
        <v>0</v>
      </c>
      <c r="AJ2120" s="4" t="s">
        <v>0</v>
      </c>
      <c r="AK2120" s="4">
        <v>0</v>
      </c>
      <c r="AL2120" s="4">
        <v>0</v>
      </c>
      <c r="AM2120" s="4" t="s">
        <v>1</v>
      </c>
      <c r="AN2120" s="4" t="s">
        <v>1</v>
      </c>
      <c r="AO2120" s="4" t="s">
        <v>1</v>
      </c>
      <c r="AP2120" s="4" t="s">
        <v>1</v>
      </c>
      <c r="AQ2120" s="4">
        <v>0</v>
      </c>
    </row>
    <row r="2121" spans="1:43" x14ac:dyDescent="0.25">
      <c r="A2121" s="2" t="s">
        <v>3222</v>
      </c>
      <c r="B2121" s="47">
        <v>44408</v>
      </c>
      <c r="C2121" s="2" t="s">
        <v>35</v>
      </c>
      <c r="D2121" s="2" t="s">
        <v>26</v>
      </c>
      <c r="E2121" s="2" t="s">
        <v>4784</v>
      </c>
      <c r="F2121" s="2" t="s">
        <v>5113</v>
      </c>
      <c r="G2121" s="2" t="s">
        <v>3</v>
      </c>
      <c r="H2121" s="2" t="s">
        <v>5114</v>
      </c>
      <c r="I2121" s="1" t="s">
        <v>1</v>
      </c>
      <c r="J2121" s="1" t="s">
        <v>1</v>
      </c>
      <c r="K2121" s="1" t="s">
        <v>1</v>
      </c>
      <c r="L2121" s="1" t="s">
        <v>1</v>
      </c>
      <c r="M2121" s="1">
        <v>0</v>
      </c>
      <c r="N2121" s="2" t="s">
        <v>1</v>
      </c>
      <c r="O2121" s="2" t="s">
        <v>2</v>
      </c>
      <c r="P2121" s="2" t="s">
        <v>1</v>
      </c>
      <c r="Q2121" s="1">
        <v>877641832</v>
      </c>
      <c r="R2121" s="1">
        <v>0</v>
      </c>
      <c r="S2121" s="1">
        <v>850248200</v>
      </c>
      <c r="T2121" s="1">
        <v>0</v>
      </c>
      <c r="U2121" s="2" t="s">
        <v>0</v>
      </c>
      <c r="V2121" s="1">
        <v>0</v>
      </c>
      <c r="W2121" s="1">
        <v>23615200</v>
      </c>
      <c r="X2121" s="2" t="s">
        <v>9</v>
      </c>
      <c r="Y2121" s="1">
        <v>3778432</v>
      </c>
      <c r="Z2121" s="3">
        <v>0</v>
      </c>
      <c r="AA2121" s="3" t="s">
        <v>0</v>
      </c>
      <c r="AB2121" s="3">
        <v>0</v>
      </c>
      <c r="AC2121" s="3">
        <v>0</v>
      </c>
      <c r="AD2121" s="3" t="s">
        <v>0</v>
      </c>
      <c r="AE2121" s="3">
        <v>0</v>
      </c>
      <c r="AF2121" s="4">
        <v>0</v>
      </c>
      <c r="AG2121" s="4" t="s">
        <v>0</v>
      </c>
      <c r="AH2121" s="4">
        <v>0</v>
      </c>
      <c r="AI2121" s="4">
        <v>0</v>
      </c>
      <c r="AJ2121" s="4" t="s">
        <v>0</v>
      </c>
      <c r="AK2121" s="4">
        <v>0</v>
      </c>
      <c r="AL2121" s="4">
        <v>0</v>
      </c>
      <c r="AM2121" s="4" t="s">
        <v>1</v>
      </c>
      <c r="AN2121" s="4" t="s">
        <v>1</v>
      </c>
      <c r="AO2121" s="4" t="s">
        <v>1</v>
      </c>
      <c r="AP2121" s="4" t="s">
        <v>1</v>
      </c>
      <c r="AQ2121" s="4">
        <v>0</v>
      </c>
    </row>
    <row r="2122" spans="1:43" x14ac:dyDescent="0.25">
      <c r="A2122" s="2" t="s">
        <v>3224</v>
      </c>
      <c r="B2122" s="47">
        <v>44408</v>
      </c>
      <c r="C2122" s="2" t="s">
        <v>6</v>
      </c>
      <c r="D2122" s="2" t="s">
        <v>24</v>
      </c>
      <c r="E2122" s="2" t="s">
        <v>194</v>
      </c>
      <c r="F2122" s="2" t="s">
        <v>1239</v>
      </c>
      <c r="G2122" s="2" t="s">
        <v>3</v>
      </c>
      <c r="H2122" s="2" t="s">
        <v>5115</v>
      </c>
      <c r="I2122" s="1" t="s">
        <v>1</v>
      </c>
      <c r="J2122" s="1" t="s">
        <v>1</v>
      </c>
      <c r="K2122" s="1" t="s">
        <v>1</v>
      </c>
      <c r="L2122" s="1" t="s">
        <v>1</v>
      </c>
      <c r="M2122" s="1">
        <v>0</v>
      </c>
      <c r="N2122" s="2" t="s">
        <v>1</v>
      </c>
      <c r="O2122" s="2" t="s">
        <v>2</v>
      </c>
      <c r="P2122" s="2" t="s">
        <v>1</v>
      </c>
      <c r="Q2122" s="1">
        <v>7630123995.4960003</v>
      </c>
      <c r="R2122" s="1">
        <v>0</v>
      </c>
      <c r="S2122" s="1">
        <v>5700402978.7999992</v>
      </c>
      <c r="T2122" s="1">
        <v>0</v>
      </c>
      <c r="U2122" s="2" t="s">
        <v>0</v>
      </c>
      <c r="V2122" s="1">
        <v>0</v>
      </c>
      <c r="W2122" s="1">
        <v>1663552600.5999999</v>
      </c>
      <c r="X2122" s="2" t="s">
        <v>0</v>
      </c>
      <c r="Y2122" s="1">
        <v>266168416.09599999</v>
      </c>
      <c r="Z2122" s="3">
        <v>0</v>
      </c>
      <c r="AA2122" s="3" t="s">
        <v>0</v>
      </c>
      <c r="AB2122" s="3">
        <v>0</v>
      </c>
      <c r="AC2122" s="3">
        <v>0</v>
      </c>
      <c r="AD2122" s="3" t="s">
        <v>0</v>
      </c>
      <c r="AE2122" s="3">
        <v>0</v>
      </c>
      <c r="AF2122" s="4">
        <v>0</v>
      </c>
      <c r="AG2122" s="4" t="s">
        <v>0</v>
      </c>
      <c r="AH2122" s="4">
        <v>0</v>
      </c>
      <c r="AI2122" s="4">
        <v>0</v>
      </c>
      <c r="AJ2122" s="4" t="s">
        <v>0</v>
      </c>
      <c r="AK2122" s="4">
        <v>0</v>
      </c>
      <c r="AL2122" s="4">
        <v>0</v>
      </c>
      <c r="AM2122" s="4" t="s">
        <v>1</v>
      </c>
      <c r="AN2122" s="4" t="s">
        <v>1</v>
      </c>
      <c r="AO2122" s="4" t="s">
        <v>1</v>
      </c>
      <c r="AP2122" s="4" t="s">
        <v>1</v>
      </c>
      <c r="AQ2122" s="4">
        <v>0</v>
      </c>
    </row>
    <row r="2123" spans="1:43" x14ac:dyDescent="0.25">
      <c r="A2123" s="2" t="s">
        <v>3226</v>
      </c>
      <c r="B2123" s="46">
        <v>44408</v>
      </c>
      <c r="C2123" s="2" t="s">
        <v>27</v>
      </c>
      <c r="D2123" s="2" t="s">
        <v>24</v>
      </c>
      <c r="E2123" s="2" t="s">
        <v>356</v>
      </c>
      <c r="F2123" s="59" t="s">
        <v>1178</v>
      </c>
      <c r="G2123" s="2" t="s">
        <v>3</v>
      </c>
      <c r="H2123" s="2" t="s">
        <v>5116</v>
      </c>
      <c r="I2123" s="2" t="s">
        <v>1</v>
      </c>
      <c r="J2123" s="1" t="s">
        <v>1</v>
      </c>
      <c r="K2123" s="1" t="s">
        <v>1</v>
      </c>
      <c r="L2123" s="1" t="s">
        <v>1</v>
      </c>
      <c r="M2123" s="1">
        <v>0</v>
      </c>
      <c r="N2123" s="2" t="s">
        <v>1</v>
      </c>
      <c r="O2123" s="2" t="s">
        <v>2</v>
      </c>
      <c r="P2123" s="2" t="s">
        <v>1</v>
      </c>
      <c r="Q2123" s="1">
        <v>1812565906.8</v>
      </c>
      <c r="R2123" s="1">
        <v>0</v>
      </c>
      <c r="S2123" s="1">
        <v>1317372370</v>
      </c>
      <c r="T2123" s="1">
        <v>0</v>
      </c>
      <c r="U2123" s="2" t="s">
        <v>0</v>
      </c>
      <c r="V2123" s="1">
        <v>0</v>
      </c>
      <c r="W2123" s="1">
        <v>426890980</v>
      </c>
      <c r="X2123" s="2" t="s">
        <v>9</v>
      </c>
      <c r="Y2123" s="1">
        <v>68302556.800000012</v>
      </c>
      <c r="Z2123" s="3">
        <v>0</v>
      </c>
      <c r="AA2123" s="3" t="s">
        <v>0</v>
      </c>
      <c r="AB2123" s="3">
        <v>0</v>
      </c>
      <c r="AC2123" s="3">
        <v>0</v>
      </c>
      <c r="AD2123" s="3" t="s">
        <v>0</v>
      </c>
      <c r="AE2123" s="3">
        <v>0</v>
      </c>
      <c r="AF2123" s="4">
        <v>0</v>
      </c>
      <c r="AG2123" s="4" t="s">
        <v>0</v>
      </c>
      <c r="AH2123" s="4">
        <v>0</v>
      </c>
      <c r="AI2123" s="4">
        <v>0</v>
      </c>
      <c r="AJ2123" s="4" t="s">
        <v>0</v>
      </c>
      <c r="AK2123" s="4">
        <v>0</v>
      </c>
      <c r="AL2123" s="4">
        <v>0</v>
      </c>
      <c r="AM2123" s="4" t="s">
        <v>1</v>
      </c>
      <c r="AN2123" s="4" t="s">
        <v>1</v>
      </c>
      <c r="AO2123" s="4" t="s">
        <v>1</v>
      </c>
      <c r="AP2123" s="4" t="s">
        <v>1</v>
      </c>
      <c r="AQ2123" s="4">
        <v>0</v>
      </c>
    </row>
    <row r="2124" spans="1:43" x14ac:dyDescent="0.25">
      <c r="A2124" s="2" t="s">
        <v>3228</v>
      </c>
      <c r="B2124" s="47">
        <v>44408</v>
      </c>
      <c r="C2124" s="2" t="s">
        <v>6</v>
      </c>
      <c r="D2124" s="2" t="s">
        <v>22</v>
      </c>
      <c r="E2124" s="2" t="s">
        <v>192</v>
      </c>
      <c r="F2124" s="2" t="s">
        <v>1000</v>
      </c>
      <c r="G2124" s="2" t="s">
        <v>3</v>
      </c>
      <c r="H2124" s="2" t="s">
        <v>5117</v>
      </c>
      <c r="I2124" s="1" t="s">
        <v>1</v>
      </c>
      <c r="J2124" s="1" t="s">
        <v>1</v>
      </c>
      <c r="K2124" s="1" t="s">
        <v>1</v>
      </c>
      <c r="L2124" s="1" t="s">
        <v>1</v>
      </c>
      <c r="M2124" s="1">
        <v>0</v>
      </c>
      <c r="N2124" s="2" t="s">
        <v>1</v>
      </c>
      <c r="O2124" s="2" t="s">
        <v>2</v>
      </c>
      <c r="P2124" s="2" t="s">
        <v>1</v>
      </c>
      <c r="Q2124" s="1">
        <v>6826590386.487999</v>
      </c>
      <c r="R2124" s="1">
        <v>0</v>
      </c>
      <c r="S2124" s="1">
        <v>5066153811.8000002</v>
      </c>
      <c r="T2124" s="1">
        <v>0</v>
      </c>
      <c r="U2124" s="2" t="s">
        <v>0</v>
      </c>
      <c r="V2124" s="1">
        <v>0</v>
      </c>
      <c r="W2124" s="1">
        <v>1517617736.8</v>
      </c>
      <c r="X2124" s="2" t="s">
        <v>9</v>
      </c>
      <c r="Y2124" s="1">
        <v>242818837.88799998</v>
      </c>
      <c r="Z2124" s="3">
        <v>0</v>
      </c>
      <c r="AA2124" s="3" t="s">
        <v>0</v>
      </c>
      <c r="AB2124" s="3">
        <v>0</v>
      </c>
      <c r="AC2124" s="3">
        <v>0</v>
      </c>
      <c r="AD2124" s="3" t="s">
        <v>0</v>
      </c>
      <c r="AE2124" s="3">
        <v>0</v>
      </c>
      <c r="AF2124" s="4">
        <v>0</v>
      </c>
      <c r="AG2124" s="4" t="s">
        <v>0</v>
      </c>
      <c r="AH2124" s="4">
        <v>0</v>
      </c>
      <c r="AI2124" s="4">
        <v>0</v>
      </c>
      <c r="AJ2124" s="4" t="s">
        <v>0</v>
      </c>
      <c r="AK2124" s="4">
        <v>0</v>
      </c>
      <c r="AL2124" s="4">
        <v>0</v>
      </c>
      <c r="AM2124" s="4" t="s">
        <v>1</v>
      </c>
      <c r="AN2124" s="4" t="s">
        <v>1</v>
      </c>
      <c r="AO2124" s="4" t="s">
        <v>1</v>
      </c>
      <c r="AP2124" s="4" t="s">
        <v>1</v>
      </c>
      <c r="AQ2124" s="4">
        <v>0</v>
      </c>
    </row>
    <row r="2125" spans="1:43" x14ac:dyDescent="0.25">
      <c r="A2125" s="2" t="s">
        <v>3230</v>
      </c>
      <c r="B2125" s="47">
        <v>44408</v>
      </c>
      <c r="C2125" s="2" t="s">
        <v>6</v>
      </c>
      <c r="D2125" s="2" t="s">
        <v>901</v>
      </c>
      <c r="E2125" s="2" t="s">
        <v>902</v>
      </c>
      <c r="F2125" s="2" t="s">
        <v>943</v>
      </c>
      <c r="G2125" s="2" t="s">
        <v>13</v>
      </c>
      <c r="H2125" s="2" t="s">
        <v>1</v>
      </c>
      <c r="I2125" s="1" t="s">
        <v>5118</v>
      </c>
      <c r="J2125" s="1" t="s">
        <v>1</v>
      </c>
      <c r="K2125" s="1" t="s">
        <v>5119</v>
      </c>
      <c r="L2125" s="1" t="s">
        <v>5091</v>
      </c>
      <c r="M2125" s="1">
        <v>71699632</v>
      </c>
      <c r="N2125" s="2" t="s">
        <v>12</v>
      </c>
      <c r="O2125" s="2" t="s">
        <v>5120</v>
      </c>
      <c r="P2125" s="2" t="s">
        <v>5121</v>
      </c>
      <c r="Q2125" s="1">
        <v>-71699632</v>
      </c>
      <c r="R2125" s="1">
        <v>0</v>
      </c>
      <c r="S2125" s="1">
        <v>-53487980</v>
      </c>
      <c r="T2125" s="1">
        <v>0</v>
      </c>
      <c r="U2125" s="2" t="s">
        <v>0</v>
      </c>
      <c r="V2125" s="1">
        <v>0</v>
      </c>
      <c r="W2125" s="1">
        <v>-15699700</v>
      </c>
      <c r="X2125" s="2" t="s">
        <v>9</v>
      </c>
      <c r="Y2125" s="1">
        <v>-2511952</v>
      </c>
      <c r="Z2125" s="3">
        <v>0</v>
      </c>
      <c r="AA2125" s="3" t="s">
        <v>0</v>
      </c>
      <c r="AB2125" s="3">
        <v>0</v>
      </c>
      <c r="AC2125" s="3">
        <v>0</v>
      </c>
      <c r="AD2125" s="3" t="s">
        <v>0</v>
      </c>
      <c r="AE2125" s="3">
        <v>0</v>
      </c>
      <c r="AF2125" s="4">
        <v>0</v>
      </c>
      <c r="AG2125" s="4" t="s">
        <v>0</v>
      </c>
      <c r="AH2125" s="4">
        <v>0</v>
      </c>
      <c r="AI2125" s="4">
        <v>0</v>
      </c>
      <c r="AJ2125" s="4" t="s">
        <v>0</v>
      </c>
      <c r="AK2125" s="4">
        <v>0</v>
      </c>
      <c r="AL2125" s="4">
        <v>0</v>
      </c>
      <c r="AM2125" s="4" t="s">
        <v>1</v>
      </c>
      <c r="AN2125" s="4" t="s">
        <v>1</v>
      </c>
      <c r="AO2125" s="4" t="s">
        <v>1</v>
      </c>
      <c r="AP2125" s="4" t="s">
        <v>1</v>
      </c>
      <c r="AQ2125" s="4">
        <v>0</v>
      </c>
    </row>
    <row r="2126" spans="1:43" x14ac:dyDescent="0.25">
      <c r="A2126" s="2" t="s">
        <v>3232</v>
      </c>
      <c r="B2126" s="47">
        <v>44408</v>
      </c>
      <c r="C2126" s="2" t="s">
        <v>6</v>
      </c>
      <c r="D2126" s="2" t="s">
        <v>901</v>
      </c>
      <c r="E2126" s="2" t="s">
        <v>902</v>
      </c>
      <c r="F2126" s="2" t="s">
        <v>943</v>
      </c>
      <c r="G2126" s="2" t="s">
        <v>3</v>
      </c>
      <c r="H2126" s="2" t="s">
        <v>5122</v>
      </c>
      <c r="I2126" s="1" t="s">
        <v>1</v>
      </c>
      <c r="J2126" s="1" t="s">
        <v>1</v>
      </c>
      <c r="K2126" s="1" t="s">
        <v>1</v>
      </c>
      <c r="L2126" s="1" t="s">
        <v>1</v>
      </c>
      <c r="M2126" s="1">
        <v>0</v>
      </c>
      <c r="N2126" s="2" t="s">
        <v>1</v>
      </c>
      <c r="O2126" s="2" t="s">
        <v>1241</v>
      </c>
      <c r="P2126" s="2" t="s">
        <v>1242</v>
      </c>
      <c r="Q2126" s="1">
        <v>69851740</v>
      </c>
      <c r="R2126" s="1">
        <v>0</v>
      </c>
      <c r="S2126" s="1">
        <v>51365980</v>
      </c>
      <c r="T2126" s="1">
        <v>15936000</v>
      </c>
      <c r="U2126" s="2" t="s">
        <v>9</v>
      </c>
      <c r="V2126" s="1">
        <v>2549760</v>
      </c>
      <c r="W2126" s="1">
        <v>0</v>
      </c>
      <c r="X2126" s="2" t="s">
        <v>0</v>
      </c>
      <c r="Y2126" s="1">
        <v>0</v>
      </c>
      <c r="Z2126" s="3">
        <v>0</v>
      </c>
      <c r="AA2126" s="3" t="s">
        <v>0</v>
      </c>
      <c r="AB2126" s="3">
        <v>0</v>
      </c>
      <c r="AC2126" s="3">
        <v>0</v>
      </c>
      <c r="AD2126" s="3" t="s">
        <v>0</v>
      </c>
      <c r="AE2126" s="3">
        <v>0</v>
      </c>
      <c r="AF2126" s="4">
        <v>0</v>
      </c>
      <c r="AG2126" s="4" t="s">
        <v>0</v>
      </c>
      <c r="AH2126" s="4">
        <v>0</v>
      </c>
      <c r="AI2126" s="4">
        <v>0</v>
      </c>
      <c r="AJ2126" s="4" t="s">
        <v>0</v>
      </c>
      <c r="AK2126" s="4">
        <v>0</v>
      </c>
      <c r="AL2126" s="4">
        <v>0</v>
      </c>
      <c r="AM2126" s="4" t="s">
        <v>1</v>
      </c>
      <c r="AN2126" s="4" t="s">
        <v>1</v>
      </c>
      <c r="AO2126" s="4" t="s">
        <v>1</v>
      </c>
      <c r="AP2126" s="4" t="s">
        <v>1</v>
      </c>
      <c r="AQ2126" s="4">
        <v>0</v>
      </c>
    </row>
    <row r="2127" spans="1:43" x14ac:dyDescent="0.25">
      <c r="A2127" s="2" t="s">
        <v>3234</v>
      </c>
      <c r="B2127" s="47">
        <v>44408</v>
      </c>
      <c r="C2127" s="2" t="s">
        <v>6</v>
      </c>
      <c r="D2127" s="2" t="s">
        <v>901</v>
      </c>
      <c r="E2127" s="2" t="s">
        <v>902</v>
      </c>
      <c r="F2127" s="2" t="s">
        <v>943</v>
      </c>
      <c r="G2127" s="2" t="s">
        <v>3</v>
      </c>
      <c r="H2127" s="2" t="s">
        <v>5123</v>
      </c>
      <c r="I2127" s="1" t="s">
        <v>1</v>
      </c>
      <c r="J2127" s="1" t="s">
        <v>1</v>
      </c>
      <c r="K2127" s="1" t="s">
        <v>1</v>
      </c>
      <c r="L2127" s="1" t="s">
        <v>1</v>
      </c>
      <c r="M2127" s="1">
        <v>0</v>
      </c>
      <c r="N2127" s="2" t="s">
        <v>1</v>
      </c>
      <c r="O2127" s="2" t="s">
        <v>5124</v>
      </c>
      <c r="P2127" s="2" t="s">
        <v>5125</v>
      </c>
      <c r="Q2127" s="1">
        <v>54802761.600000001</v>
      </c>
      <c r="R2127" s="1">
        <v>0</v>
      </c>
      <c r="S2127" s="1">
        <v>0</v>
      </c>
      <c r="T2127" s="1">
        <v>47243760</v>
      </c>
      <c r="U2127" s="2" t="s">
        <v>9</v>
      </c>
      <c r="V2127" s="1">
        <v>7559001.5999999996</v>
      </c>
      <c r="W2127" s="1">
        <v>0</v>
      </c>
      <c r="X2127" s="2" t="s">
        <v>0</v>
      </c>
      <c r="Y2127" s="1">
        <v>0</v>
      </c>
      <c r="Z2127" s="3">
        <v>0</v>
      </c>
      <c r="AA2127" s="3" t="s">
        <v>0</v>
      </c>
      <c r="AB2127" s="3">
        <v>0</v>
      </c>
      <c r="AC2127" s="3">
        <v>0</v>
      </c>
      <c r="AD2127" s="3" t="s">
        <v>0</v>
      </c>
      <c r="AE2127" s="3">
        <v>0</v>
      </c>
      <c r="AF2127" s="4">
        <v>0</v>
      </c>
      <c r="AG2127" s="4" t="s">
        <v>0</v>
      </c>
      <c r="AH2127" s="4">
        <v>0</v>
      </c>
      <c r="AI2127" s="4">
        <v>0</v>
      </c>
      <c r="AJ2127" s="4" t="s">
        <v>0</v>
      </c>
      <c r="AK2127" s="4">
        <v>0</v>
      </c>
      <c r="AL2127" s="4">
        <v>0</v>
      </c>
      <c r="AM2127" s="4" t="s">
        <v>1</v>
      </c>
      <c r="AN2127" s="4" t="s">
        <v>1</v>
      </c>
      <c r="AO2127" s="4" t="s">
        <v>1</v>
      </c>
      <c r="AP2127" s="4" t="s">
        <v>1</v>
      </c>
      <c r="AQ2127" s="4">
        <v>0</v>
      </c>
    </row>
    <row r="2128" spans="1:43" x14ac:dyDescent="0.25">
      <c r="A2128" s="2" t="s">
        <v>3239</v>
      </c>
      <c r="B2128" s="47">
        <v>44408</v>
      </c>
      <c r="C2128" s="2" t="s">
        <v>6</v>
      </c>
      <c r="D2128" s="2" t="s">
        <v>901</v>
      </c>
      <c r="E2128" s="2" t="s">
        <v>902</v>
      </c>
      <c r="F2128" s="2" t="s">
        <v>943</v>
      </c>
      <c r="G2128" s="2" t="s">
        <v>3</v>
      </c>
      <c r="H2128" s="2" t="s">
        <v>5126</v>
      </c>
      <c r="I2128" s="1" t="s">
        <v>1</v>
      </c>
      <c r="J2128" s="1" t="s">
        <v>1</v>
      </c>
      <c r="K2128" s="1" t="s">
        <v>1</v>
      </c>
      <c r="L2128" s="1" t="s">
        <v>1</v>
      </c>
      <c r="M2128" s="1">
        <v>0</v>
      </c>
      <c r="N2128" s="2" t="s">
        <v>1</v>
      </c>
      <c r="O2128" s="2" t="s">
        <v>2</v>
      </c>
      <c r="P2128" s="2" t="s">
        <v>1</v>
      </c>
      <c r="Q2128" s="1">
        <v>1334592112</v>
      </c>
      <c r="R2128" s="1">
        <v>0</v>
      </c>
      <c r="S2128" s="1">
        <v>950686748</v>
      </c>
      <c r="T2128" s="1">
        <v>0</v>
      </c>
      <c r="U2128" s="2" t="s">
        <v>0</v>
      </c>
      <c r="V2128" s="1">
        <v>0</v>
      </c>
      <c r="W2128" s="1">
        <v>330952900</v>
      </c>
      <c r="X2128" s="2" t="s">
        <v>9</v>
      </c>
      <c r="Y2128" s="1">
        <v>52952464</v>
      </c>
      <c r="Z2128" s="3">
        <v>0</v>
      </c>
      <c r="AA2128" s="3" t="s">
        <v>0</v>
      </c>
      <c r="AB2128" s="3">
        <v>0</v>
      </c>
      <c r="AC2128" s="3">
        <v>0</v>
      </c>
      <c r="AD2128" s="3" t="s">
        <v>0</v>
      </c>
      <c r="AE2128" s="3">
        <v>0</v>
      </c>
      <c r="AF2128" s="4">
        <v>0</v>
      </c>
      <c r="AG2128" s="4" t="s">
        <v>0</v>
      </c>
      <c r="AH2128" s="4">
        <v>0</v>
      </c>
      <c r="AI2128" s="4">
        <v>0</v>
      </c>
      <c r="AJ2128" s="4" t="s">
        <v>0</v>
      </c>
      <c r="AK2128" s="4">
        <v>0</v>
      </c>
      <c r="AL2128" s="4">
        <v>0</v>
      </c>
      <c r="AM2128" s="4" t="s">
        <v>1</v>
      </c>
      <c r="AN2128" s="4" t="s">
        <v>1</v>
      </c>
      <c r="AO2128" s="4" t="s">
        <v>1</v>
      </c>
      <c r="AP2128" s="4" t="s">
        <v>1</v>
      </c>
      <c r="AQ2128" s="4">
        <v>0</v>
      </c>
    </row>
    <row r="2129" spans="1:43" x14ac:dyDescent="0.25">
      <c r="A2129" s="2" t="s">
        <v>3241</v>
      </c>
      <c r="B2129" s="47">
        <v>44408</v>
      </c>
      <c r="C2129" s="2" t="s">
        <v>6</v>
      </c>
      <c r="D2129" s="2" t="s">
        <v>901</v>
      </c>
      <c r="E2129" s="2" t="s">
        <v>902</v>
      </c>
      <c r="F2129" s="2" t="s">
        <v>943</v>
      </c>
      <c r="G2129" s="2" t="s">
        <v>3</v>
      </c>
      <c r="H2129" s="2" t="s">
        <v>5127</v>
      </c>
      <c r="I2129" s="1" t="s">
        <v>1</v>
      </c>
      <c r="J2129" s="1" t="s">
        <v>1</v>
      </c>
      <c r="K2129" s="1" t="s">
        <v>1</v>
      </c>
      <c r="L2129" s="1" t="s">
        <v>1</v>
      </c>
      <c r="M2129" s="1">
        <v>0</v>
      </c>
      <c r="N2129" s="2" t="s">
        <v>1</v>
      </c>
      <c r="O2129" s="2" t="s">
        <v>2</v>
      </c>
      <c r="P2129" s="2" t="s">
        <v>1</v>
      </c>
      <c r="Q2129" s="1">
        <v>3827506780</v>
      </c>
      <c r="R2129" s="1">
        <v>0</v>
      </c>
      <c r="S2129" s="1">
        <v>3014139240</v>
      </c>
      <c r="T2129" s="1">
        <v>0</v>
      </c>
      <c r="U2129" s="2" t="s">
        <v>0</v>
      </c>
      <c r="V2129" s="1">
        <v>0</v>
      </c>
      <c r="W2129" s="1">
        <v>692706500</v>
      </c>
      <c r="X2129" s="2" t="s">
        <v>0</v>
      </c>
      <c r="Y2129" s="1">
        <v>110833040</v>
      </c>
      <c r="Z2129" s="3">
        <v>0</v>
      </c>
      <c r="AA2129" s="3" t="s">
        <v>0</v>
      </c>
      <c r="AB2129" s="3">
        <v>0</v>
      </c>
      <c r="AC2129" s="3">
        <v>9100000</v>
      </c>
      <c r="AD2129" s="3" t="s">
        <v>0</v>
      </c>
      <c r="AE2129" s="3">
        <v>728000</v>
      </c>
      <c r="AF2129" s="4">
        <v>0</v>
      </c>
      <c r="AG2129" s="4" t="s">
        <v>0</v>
      </c>
      <c r="AH2129" s="4">
        <v>0</v>
      </c>
      <c r="AI2129" s="4">
        <v>0</v>
      </c>
      <c r="AJ2129" s="4" t="s">
        <v>0</v>
      </c>
      <c r="AK2129" s="4">
        <v>0</v>
      </c>
      <c r="AL2129" s="4">
        <v>0</v>
      </c>
      <c r="AM2129" s="4" t="s">
        <v>1</v>
      </c>
      <c r="AN2129" s="4" t="s">
        <v>1</v>
      </c>
      <c r="AO2129" s="4" t="s">
        <v>1</v>
      </c>
      <c r="AP2129" s="4" t="s">
        <v>1</v>
      </c>
      <c r="AQ2129" s="4">
        <v>0</v>
      </c>
    </row>
    <row r="2130" spans="1:43" x14ac:dyDescent="0.25">
      <c r="A2130" s="2" t="s">
        <v>3244</v>
      </c>
      <c r="B2130" s="47">
        <v>44408</v>
      </c>
      <c r="C2130" s="2" t="s">
        <v>27</v>
      </c>
      <c r="D2130" s="2" t="s">
        <v>901</v>
      </c>
      <c r="E2130" s="2" t="s">
        <v>905</v>
      </c>
      <c r="F2130" s="2" t="s">
        <v>5128</v>
      </c>
      <c r="G2130" s="2" t="s">
        <v>3</v>
      </c>
      <c r="H2130" s="2" t="s">
        <v>5129</v>
      </c>
      <c r="I2130" s="1" t="s">
        <v>1</v>
      </c>
      <c r="J2130" s="1" t="s">
        <v>1</v>
      </c>
      <c r="K2130" s="1" t="s">
        <v>1</v>
      </c>
      <c r="L2130" s="1" t="s">
        <v>1</v>
      </c>
      <c r="M2130" s="1">
        <v>0</v>
      </c>
      <c r="N2130" s="2" t="s">
        <v>1</v>
      </c>
      <c r="O2130" s="2" t="s">
        <v>2</v>
      </c>
      <c r="P2130" s="2" t="s">
        <v>1</v>
      </c>
      <c r="Q2130" s="1">
        <v>138097992</v>
      </c>
      <c r="R2130" s="1">
        <v>0</v>
      </c>
      <c r="S2130" s="1">
        <v>5733640</v>
      </c>
      <c r="T2130" s="1">
        <v>0</v>
      </c>
      <c r="U2130" s="2" t="s">
        <v>0</v>
      </c>
      <c r="V2130" s="1">
        <v>0</v>
      </c>
      <c r="W2130" s="1">
        <v>114107200</v>
      </c>
      <c r="X2130" s="2" t="s">
        <v>9</v>
      </c>
      <c r="Y2130" s="1">
        <v>18257152</v>
      </c>
      <c r="Z2130" s="3">
        <v>0</v>
      </c>
      <c r="AA2130" s="3" t="s">
        <v>0</v>
      </c>
      <c r="AB2130" s="3">
        <v>0</v>
      </c>
      <c r="AC2130" s="3">
        <v>0</v>
      </c>
      <c r="AD2130" s="3" t="s">
        <v>0</v>
      </c>
      <c r="AE2130" s="3">
        <v>0</v>
      </c>
      <c r="AF2130" s="4">
        <v>0</v>
      </c>
      <c r="AG2130" s="4" t="s">
        <v>0</v>
      </c>
      <c r="AH2130" s="4">
        <v>0</v>
      </c>
      <c r="AI2130" s="4">
        <v>0</v>
      </c>
      <c r="AJ2130" s="4" t="s">
        <v>0</v>
      </c>
      <c r="AK2130" s="4">
        <v>0</v>
      </c>
      <c r="AL2130" s="4">
        <v>0</v>
      </c>
      <c r="AM2130" s="4" t="s">
        <v>1</v>
      </c>
      <c r="AN2130" s="4" t="s">
        <v>1</v>
      </c>
      <c r="AO2130" s="4" t="s">
        <v>1</v>
      </c>
      <c r="AP2130" s="4" t="s">
        <v>1</v>
      </c>
      <c r="AQ2130" s="4">
        <v>0</v>
      </c>
    </row>
    <row r="2131" spans="1:43" x14ac:dyDescent="0.25">
      <c r="A2131" s="2" t="s">
        <v>3246</v>
      </c>
      <c r="B2131" s="47">
        <v>44408</v>
      </c>
      <c r="C2131" s="2" t="s">
        <v>6</v>
      </c>
      <c r="D2131" s="2" t="s">
        <v>19</v>
      </c>
      <c r="E2131" s="2" t="s">
        <v>185</v>
      </c>
      <c r="F2131" s="2" t="s">
        <v>1291</v>
      </c>
      <c r="G2131" s="2" t="s">
        <v>3</v>
      </c>
      <c r="H2131" s="2" t="s">
        <v>5130</v>
      </c>
      <c r="I2131" s="1" t="s">
        <v>1</v>
      </c>
      <c r="J2131" s="1" t="s">
        <v>1</v>
      </c>
      <c r="K2131" s="1" t="s">
        <v>1</v>
      </c>
      <c r="L2131" s="1" t="s">
        <v>1</v>
      </c>
      <c r="M2131" s="1">
        <v>0</v>
      </c>
      <c r="N2131" s="2" t="s">
        <v>1</v>
      </c>
      <c r="O2131" s="2" t="s">
        <v>1241</v>
      </c>
      <c r="P2131" s="2" t="s">
        <v>1242</v>
      </c>
      <c r="Q2131" s="1">
        <v>21197880</v>
      </c>
      <c r="R2131" s="1">
        <v>0</v>
      </c>
      <c r="S2131" s="1">
        <v>12762360</v>
      </c>
      <c r="T2131" s="1">
        <v>7272000</v>
      </c>
      <c r="U2131" s="2" t="s">
        <v>9</v>
      </c>
      <c r="V2131" s="1">
        <v>1163520</v>
      </c>
      <c r="W2131" s="1">
        <v>0</v>
      </c>
      <c r="X2131" s="2" t="s">
        <v>0</v>
      </c>
      <c r="Y2131" s="1">
        <v>0</v>
      </c>
      <c r="Z2131" s="3">
        <v>0</v>
      </c>
      <c r="AA2131" s="3" t="s">
        <v>0</v>
      </c>
      <c r="AB2131" s="3">
        <v>0</v>
      </c>
      <c r="AC2131" s="3">
        <v>0</v>
      </c>
      <c r="AD2131" s="3" t="s">
        <v>0</v>
      </c>
      <c r="AE2131" s="3">
        <v>0</v>
      </c>
      <c r="AF2131" s="4">
        <v>0</v>
      </c>
      <c r="AG2131" s="4" t="s">
        <v>0</v>
      </c>
      <c r="AH2131" s="4">
        <v>0</v>
      </c>
      <c r="AI2131" s="4">
        <v>0</v>
      </c>
      <c r="AJ2131" s="4" t="s">
        <v>0</v>
      </c>
      <c r="AK2131" s="4">
        <v>0</v>
      </c>
      <c r="AL2131" s="4">
        <v>0</v>
      </c>
      <c r="AM2131" s="4" t="s">
        <v>1</v>
      </c>
      <c r="AN2131" s="4" t="s">
        <v>1</v>
      </c>
      <c r="AO2131" s="4" t="s">
        <v>1</v>
      </c>
      <c r="AP2131" s="4" t="s">
        <v>1</v>
      </c>
      <c r="AQ2131" s="4">
        <v>0</v>
      </c>
    </row>
    <row r="2132" spans="1:43" x14ac:dyDescent="0.25">
      <c r="A2132" s="2" t="s">
        <v>3248</v>
      </c>
      <c r="B2132" s="47">
        <v>44408</v>
      </c>
      <c r="C2132" s="2" t="s">
        <v>6</v>
      </c>
      <c r="D2132" s="2" t="s">
        <v>19</v>
      </c>
      <c r="E2132" s="2" t="s">
        <v>185</v>
      </c>
      <c r="F2132" s="2" t="s">
        <v>1291</v>
      </c>
      <c r="G2132" s="2" t="s">
        <v>3</v>
      </c>
      <c r="H2132" s="2" t="s">
        <v>5131</v>
      </c>
      <c r="I2132" s="1" t="s">
        <v>1</v>
      </c>
      <c r="J2132" s="1" t="s">
        <v>1</v>
      </c>
      <c r="K2132" s="1" t="s">
        <v>1</v>
      </c>
      <c r="L2132" s="1" t="s">
        <v>1</v>
      </c>
      <c r="M2132" s="1">
        <v>0</v>
      </c>
      <c r="N2132" s="2" t="s">
        <v>1</v>
      </c>
      <c r="O2132" s="2" t="s">
        <v>2</v>
      </c>
      <c r="P2132" s="2" t="s">
        <v>1</v>
      </c>
      <c r="Q2132" s="1">
        <v>41947804.799999997</v>
      </c>
      <c r="R2132" s="1">
        <v>0</v>
      </c>
      <c r="S2132" s="1">
        <v>27270000</v>
      </c>
      <c r="T2132" s="1">
        <v>0</v>
      </c>
      <c r="U2132" s="2" t="s">
        <v>0</v>
      </c>
      <c r="V2132" s="1">
        <v>0</v>
      </c>
      <c r="W2132" s="1">
        <v>12653280</v>
      </c>
      <c r="X2132" s="2" t="s">
        <v>9</v>
      </c>
      <c r="Y2132" s="1">
        <v>2024524.7999999998</v>
      </c>
      <c r="Z2132" s="3">
        <v>0</v>
      </c>
      <c r="AA2132" s="3" t="s">
        <v>0</v>
      </c>
      <c r="AB2132" s="3">
        <v>0</v>
      </c>
      <c r="AC2132" s="3">
        <v>0</v>
      </c>
      <c r="AD2132" s="3" t="s">
        <v>0</v>
      </c>
      <c r="AE2132" s="3">
        <v>0</v>
      </c>
      <c r="AF2132" s="4">
        <v>0</v>
      </c>
      <c r="AG2132" s="4" t="s">
        <v>0</v>
      </c>
      <c r="AH2132" s="4">
        <v>0</v>
      </c>
      <c r="AI2132" s="4">
        <v>0</v>
      </c>
      <c r="AJ2132" s="4" t="s">
        <v>0</v>
      </c>
      <c r="AK2132" s="4">
        <v>0</v>
      </c>
      <c r="AL2132" s="4">
        <v>0</v>
      </c>
      <c r="AM2132" s="4" t="s">
        <v>1</v>
      </c>
      <c r="AN2132" s="4" t="s">
        <v>1</v>
      </c>
      <c r="AO2132" s="4" t="s">
        <v>1</v>
      </c>
      <c r="AP2132" s="4" t="s">
        <v>1</v>
      </c>
      <c r="AQ2132" s="4">
        <v>0</v>
      </c>
    </row>
    <row r="2133" spans="1:43" x14ac:dyDescent="0.25">
      <c r="A2133" s="2" t="s">
        <v>3251</v>
      </c>
      <c r="B2133" s="47">
        <v>44408</v>
      </c>
      <c r="C2133" s="2" t="s">
        <v>6</v>
      </c>
      <c r="D2133" s="2" t="s">
        <v>19</v>
      </c>
      <c r="E2133" s="2" t="s">
        <v>185</v>
      </c>
      <c r="F2133" s="2" t="s">
        <v>1291</v>
      </c>
      <c r="G2133" s="2" t="s">
        <v>3</v>
      </c>
      <c r="H2133" s="2" t="s">
        <v>5132</v>
      </c>
      <c r="I2133" s="1" t="s">
        <v>1</v>
      </c>
      <c r="J2133" s="1" t="s">
        <v>1</v>
      </c>
      <c r="K2133" s="1" t="s">
        <v>1</v>
      </c>
      <c r="L2133" s="1" t="s">
        <v>1</v>
      </c>
      <c r="M2133" s="1">
        <v>0</v>
      </c>
      <c r="N2133" s="2" t="s">
        <v>1</v>
      </c>
      <c r="O2133" s="2" t="s">
        <v>2</v>
      </c>
      <c r="P2133" s="2" t="s">
        <v>1</v>
      </c>
      <c r="Q2133" s="1">
        <v>4613119425.1480007</v>
      </c>
      <c r="R2133" s="1">
        <v>0</v>
      </c>
      <c r="S2133" s="1">
        <v>3604745221.5</v>
      </c>
      <c r="T2133" s="1">
        <v>0</v>
      </c>
      <c r="U2133" s="2" t="s">
        <v>0</v>
      </c>
      <c r="V2133" s="1">
        <v>0</v>
      </c>
      <c r="W2133" s="1">
        <v>860815692.79999995</v>
      </c>
      <c r="X2133" s="2" t="s">
        <v>9</v>
      </c>
      <c r="Y2133" s="1">
        <v>137730510.84799999</v>
      </c>
      <c r="Z2133" s="3">
        <v>0</v>
      </c>
      <c r="AA2133" s="3" t="s">
        <v>0</v>
      </c>
      <c r="AB2133" s="3">
        <v>0</v>
      </c>
      <c r="AC2133" s="3">
        <v>9100000</v>
      </c>
      <c r="AD2133" s="3" t="s">
        <v>270</v>
      </c>
      <c r="AE2133" s="3">
        <v>728000</v>
      </c>
      <c r="AF2133" s="4">
        <v>0</v>
      </c>
      <c r="AG2133" s="4" t="s">
        <v>0</v>
      </c>
      <c r="AH2133" s="4">
        <v>0</v>
      </c>
      <c r="AI2133" s="4">
        <v>0</v>
      </c>
      <c r="AJ2133" s="4" t="s">
        <v>0</v>
      </c>
      <c r="AK2133" s="4">
        <v>0</v>
      </c>
      <c r="AL2133" s="4">
        <v>0</v>
      </c>
      <c r="AM2133" s="4" t="s">
        <v>1</v>
      </c>
      <c r="AN2133" s="4" t="s">
        <v>1</v>
      </c>
      <c r="AO2133" s="4" t="s">
        <v>1</v>
      </c>
      <c r="AP2133" s="4" t="s">
        <v>1</v>
      </c>
      <c r="AQ2133" s="4">
        <v>0</v>
      </c>
    </row>
    <row r="2134" spans="1:43" x14ac:dyDescent="0.25">
      <c r="A2134" s="2" t="s">
        <v>3253</v>
      </c>
      <c r="B2134" s="47">
        <v>44408</v>
      </c>
      <c r="C2134" s="2" t="s">
        <v>6</v>
      </c>
      <c r="D2134" s="2" t="s">
        <v>17</v>
      </c>
      <c r="E2134" s="2" t="s">
        <v>183</v>
      </c>
      <c r="F2134" s="2" t="s">
        <v>5133</v>
      </c>
      <c r="G2134" s="2" t="s">
        <v>3</v>
      </c>
      <c r="H2134" s="2" t="s">
        <v>5134</v>
      </c>
      <c r="I2134" s="1" t="s">
        <v>1</v>
      </c>
      <c r="J2134" s="1" t="s">
        <v>1</v>
      </c>
      <c r="K2134" s="1" t="s">
        <v>1</v>
      </c>
      <c r="L2134" s="1" t="s">
        <v>1</v>
      </c>
      <c r="M2134" s="1">
        <v>0</v>
      </c>
      <c r="N2134" s="2" t="s">
        <v>1</v>
      </c>
      <c r="O2134" s="2" t="s">
        <v>1336</v>
      </c>
      <c r="P2134" s="2" t="s">
        <v>4139</v>
      </c>
      <c r="Q2134" s="1">
        <v>206886124.80000001</v>
      </c>
      <c r="R2134" s="1">
        <v>0</v>
      </c>
      <c r="S2134" s="1">
        <v>85635640</v>
      </c>
      <c r="T2134" s="1">
        <v>104526280</v>
      </c>
      <c r="U2134" s="2" t="s">
        <v>9</v>
      </c>
      <c r="V2134" s="1">
        <v>16724204.800000001</v>
      </c>
      <c r="W2134" s="1">
        <v>0</v>
      </c>
      <c r="X2134" s="2" t="s">
        <v>0</v>
      </c>
      <c r="Y2134" s="1">
        <v>0</v>
      </c>
      <c r="Z2134" s="3">
        <v>0</v>
      </c>
      <c r="AA2134" s="3" t="s">
        <v>0</v>
      </c>
      <c r="AB2134" s="3">
        <v>0</v>
      </c>
      <c r="AC2134" s="3">
        <v>0</v>
      </c>
      <c r="AD2134" s="3" t="s">
        <v>0</v>
      </c>
      <c r="AE2134" s="3">
        <v>0</v>
      </c>
      <c r="AF2134" s="4">
        <v>0</v>
      </c>
      <c r="AG2134" s="4" t="s">
        <v>0</v>
      </c>
      <c r="AH2134" s="4">
        <v>0</v>
      </c>
      <c r="AI2134" s="4">
        <v>0</v>
      </c>
      <c r="AJ2134" s="4" t="s">
        <v>0</v>
      </c>
      <c r="AK2134" s="4">
        <v>0</v>
      </c>
      <c r="AL2134" s="4">
        <v>0</v>
      </c>
      <c r="AM2134" s="4" t="s">
        <v>1</v>
      </c>
      <c r="AN2134" s="4" t="s">
        <v>1</v>
      </c>
      <c r="AO2134" s="4" t="s">
        <v>1</v>
      </c>
      <c r="AP2134" s="4" t="s">
        <v>1</v>
      </c>
      <c r="AQ2134" s="4">
        <v>0</v>
      </c>
    </row>
    <row r="2135" spans="1:43" x14ac:dyDescent="0.25">
      <c r="A2135" s="2" t="s">
        <v>3255</v>
      </c>
      <c r="B2135" s="47">
        <v>44408</v>
      </c>
      <c r="C2135" s="2" t="s">
        <v>6</v>
      </c>
      <c r="D2135" s="2" t="s">
        <v>17</v>
      </c>
      <c r="E2135" s="2" t="s">
        <v>183</v>
      </c>
      <c r="F2135" s="2" t="s">
        <v>5133</v>
      </c>
      <c r="G2135" s="2" t="s">
        <v>13</v>
      </c>
      <c r="H2135" s="2" t="s">
        <v>1</v>
      </c>
      <c r="I2135" s="1" t="s">
        <v>1175</v>
      </c>
      <c r="J2135" s="1" t="s">
        <v>1</v>
      </c>
      <c r="K2135" s="1" t="s">
        <v>5135</v>
      </c>
      <c r="L2135" s="1" t="s">
        <v>5012</v>
      </c>
      <c r="M2135" s="1">
        <v>16500000</v>
      </c>
      <c r="N2135" s="2" t="s">
        <v>12</v>
      </c>
      <c r="O2135" s="2" t="s">
        <v>1006</v>
      </c>
      <c r="P2135" s="2" t="s">
        <v>5136</v>
      </c>
      <c r="Q2135" s="1">
        <v>-16500000</v>
      </c>
      <c r="R2135" s="1">
        <v>0</v>
      </c>
      <c r="S2135" s="1">
        <v>-16500000</v>
      </c>
      <c r="T2135" s="1">
        <v>0</v>
      </c>
      <c r="U2135" s="2" t="s">
        <v>0</v>
      </c>
      <c r="V2135" s="1">
        <v>0</v>
      </c>
      <c r="W2135" s="1">
        <v>0</v>
      </c>
      <c r="X2135" s="2" t="s">
        <v>0</v>
      </c>
      <c r="Y2135" s="1">
        <v>0</v>
      </c>
      <c r="Z2135" s="3">
        <v>0</v>
      </c>
      <c r="AA2135" s="3" t="s">
        <v>0</v>
      </c>
      <c r="AB2135" s="3">
        <v>0</v>
      </c>
      <c r="AC2135" s="3">
        <v>0</v>
      </c>
      <c r="AD2135" s="3" t="s">
        <v>0</v>
      </c>
      <c r="AE2135" s="3">
        <v>0</v>
      </c>
      <c r="AF2135" s="4">
        <v>0</v>
      </c>
      <c r="AG2135" s="4" t="s">
        <v>0</v>
      </c>
      <c r="AH2135" s="4">
        <v>0</v>
      </c>
      <c r="AI2135" s="4">
        <v>0</v>
      </c>
      <c r="AJ2135" s="4" t="s">
        <v>0</v>
      </c>
      <c r="AK2135" s="4">
        <v>0</v>
      </c>
      <c r="AL2135" s="4">
        <v>0</v>
      </c>
      <c r="AM2135" s="4" t="s">
        <v>1</v>
      </c>
      <c r="AN2135" s="4" t="s">
        <v>1</v>
      </c>
      <c r="AO2135" s="4" t="s">
        <v>1</v>
      </c>
      <c r="AP2135" s="4" t="s">
        <v>1</v>
      </c>
      <c r="AQ2135" s="4">
        <v>0</v>
      </c>
    </row>
    <row r="2136" spans="1:43" x14ac:dyDescent="0.25">
      <c r="A2136" s="2" t="s">
        <v>3258</v>
      </c>
      <c r="B2136" s="47">
        <v>44408</v>
      </c>
      <c r="C2136" s="2" t="s">
        <v>6</v>
      </c>
      <c r="D2136" s="2" t="s">
        <v>17</v>
      </c>
      <c r="E2136" s="2" t="s">
        <v>183</v>
      </c>
      <c r="F2136" s="2" t="s">
        <v>5133</v>
      </c>
      <c r="G2136" s="2" t="s">
        <v>3</v>
      </c>
      <c r="H2136" s="2" t="s">
        <v>5137</v>
      </c>
      <c r="I2136" s="1" t="s">
        <v>1</v>
      </c>
      <c r="J2136" s="1" t="s">
        <v>1</v>
      </c>
      <c r="K2136" s="1" t="s">
        <v>1</v>
      </c>
      <c r="L2136" s="1" t="s">
        <v>1</v>
      </c>
      <c r="M2136" s="1">
        <v>0</v>
      </c>
      <c r="N2136" s="2" t="s">
        <v>1</v>
      </c>
      <c r="O2136" s="2" t="s">
        <v>2</v>
      </c>
      <c r="P2136" s="2" t="s">
        <v>1</v>
      </c>
      <c r="Q2136" s="1">
        <v>2567150011.8000002</v>
      </c>
      <c r="R2136" s="1">
        <v>0</v>
      </c>
      <c r="S2136" s="1">
        <v>1851477850.1999998</v>
      </c>
      <c r="T2136" s="1">
        <v>0</v>
      </c>
      <c r="U2136" s="2" t="s">
        <v>0</v>
      </c>
      <c r="V2136" s="1">
        <v>0</v>
      </c>
      <c r="W2136" s="1">
        <v>616958760</v>
      </c>
      <c r="X2136" s="2" t="s">
        <v>9</v>
      </c>
      <c r="Y2136" s="1">
        <v>98713401.599999994</v>
      </c>
      <c r="Z2136" s="3">
        <v>0</v>
      </c>
      <c r="AA2136" s="3" t="s">
        <v>0</v>
      </c>
      <c r="AB2136" s="3">
        <v>0</v>
      </c>
      <c r="AC2136" s="3">
        <v>0</v>
      </c>
      <c r="AD2136" s="3" t="s">
        <v>0</v>
      </c>
      <c r="AE2136" s="3">
        <v>0</v>
      </c>
      <c r="AF2136" s="4">
        <v>0</v>
      </c>
      <c r="AG2136" s="4" t="s">
        <v>0</v>
      </c>
      <c r="AH2136" s="4">
        <v>0</v>
      </c>
      <c r="AI2136" s="4">
        <v>0</v>
      </c>
      <c r="AJ2136" s="4" t="s">
        <v>0</v>
      </c>
      <c r="AK2136" s="4">
        <v>0</v>
      </c>
      <c r="AL2136" s="4">
        <v>0</v>
      </c>
      <c r="AM2136" s="4" t="s">
        <v>1</v>
      </c>
      <c r="AN2136" s="4" t="s">
        <v>1</v>
      </c>
      <c r="AO2136" s="4" t="s">
        <v>1</v>
      </c>
      <c r="AP2136" s="4" t="s">
        <v>1</v>
      </c>
      <c r="AQ2136" s="4">
        <v>0</v>
      </c>
    </row>
    <row r="2137" spans="1:43" x14ac:dyDescent="0.25">
      <c r="A2137" s="2" t="s">
        <v>3260</v>
      </c>
      <c r="B2137" s="47">
        <v>44408</v>
      </c>
      <c r="C2137" s="2" t="s">
        <v>6</v>
      </c>
      <c r="D2137" s="2" t="s">
        <v>17</v>
      </c>
      <c r="E2137" s="2" t="s">
        <v>183</v>
      </c>
      <c r="F2137" s="2" t="s">
        <v>5133</v>
      </c>
      <c r="G2137" s="2" t="s">
        <v>3</v>
      </c>
      <c r="H2137" s="2" t="s">
        <v>5138</v>
      </c>
      <c r="I2137" s="1" t="s">
        <v>1</v>
      </c>
      <c r="J2137" s="1" t="s">
        <v>1</v>
      </c>
      <c r="K2137" s="1" t="s">
        <v>1</v>
      </c>
      <c r="L2137" s="1" t="s">
        <v>1</v>
      </c>
      <c r="M2137" s="1">
        <v>0</v>
      </c>
      <c r="N2137" s="2" t="s">
        <v>1</v>
      </c>
      <c r="O2137" s="2" t="s">
        <v>2</v>
      </c>
      <c r="P2137" s="2" t="s">
        <v>1</v>
      </c>
      <c r="Q2137" s="1">
        <v>1706245340.8000002</v>
      </c>
      <c r="R2137" s="1">
        <v>0</v>
      </c>
      <c r="S2137" s="1">
        <v>1324746420</v>
      </c>
      <c r="T2137" s="1">
        <v>0</v>
      </c>
      <c r="U2137" s="2" t="s">
        <v>0</v>
      </c>
      <c r="V2137" s="1">
        <v>0</v>
      </c>
      <c r="W2137" s="1">
        <v>328878380</v>
      </c>
      <c r="X2137" s="2" t="s">
        <v>0</v>
      </c>
      <c r="Y2137" s="1">
        <v>52620540.799999997</v>
      </c>
      <c r="Z2137" s="3">
        <v>0</v>
      </c>
      <c r="AA2137" s="3" t="s">
        <v>0</v>
      </c>
      <c r="AB2137" s="3">
        <v>0</v>
      </c>
      <c r="AC2137" s="3">
        <v>0</v>
      </c>
      <c r="AD2137" s="3" t="s">
        <v>0</v>
      </c>
      <c r="AE2137" s="3">
        <v>0</v>
      </c>
      <c r="AF2137" s="4">
        <v>0</v>
      </c>
      <c r="AG2137" s="4" t="s">
        <v>0</v>
      </c>
      <c r="AH2137" s="4">
        <v>0</v>
      </c>
      <c r="AI2137" s="4">
        <v>0</v>
      </c>
      <c r="AJ2137" s="4" t="s">
        <v>0</v>
      </c>
      <c r="AK2137" s="4">
        <v>0</v>
      </c>
      <c r="AL2137" s="4">
        <v>0</v>
      </c>
      <c r="AM2137" s="4" t="s">
        <v>1</v>
      </c>
      <c r="AN2137" s="4" t="s">
        <v>1</v>
      </c>
      <c r="AO2137" s="4" t="s">
        <v>1</v>
      </c>
      <c r="AP2137" s="4" t="s">
        <v>1</v>
      </c>
      <c r="AQ2137" s="4">
        <v>0</v>
      </c>
    </row>
    <row r="2138" spans="1:43" x14ac:dyDescent="0.25">
      <c r="A2138" s="2" t="s">
        <v>3262</v>
      </c>
      <c r="B2138" s="47">
        <v>44408</v>
      </c>
      <c r="C2138" s="2" t="s">
        <v>6</v>
      </c>
      <c r="D2138" s="2" t="s">
        <v>14</v>
      </c>
      <c r="E2138" s="2" t="s">
        <v>181</v>
      </c>
      <c r="F2138" s="2" t="s">
        <v>5139</v>
      </c>
      <c r="G2138" s="2" t="s">
        <v>3</v>
      </c>
      <c r="H2138" s="2" t="s">
        <v>5140</v>
      </c>
      <c r="I2138" s="1" t="s">
        <v>1</v>
      </c>
      <c r="J2138" s="1" t="s">
        <v>1</v>
      </c>
      <c r="K2138" s="1" t="s">
        <v>1</v>
      </c>
      <c r="L2138" s="1" t="s">
        <v>1</v>
      </c>
      <c r="M2138" s="1">
        <v>0</v>
      </c>
      <c r="N2138" s="2" t="s">
        <v>1</v>
      </c>
      <c r="O2138" s="2" t="s">
        <v>5141</v>
      </c>
      <c r="P2138" s="2" t="s">
        <v>5142</v>
      </c>
      <c r="Q2138" s="1">
        <v>60000</v>
      </c>
      <c r="R2138" s="1">
        <v>0</v>
      </c>
      <c r="S2138" s="1">
        <v>60000</v>
      </c>
      <c r="T2138" s="1">
        <v>0</v>
      </c>
      <c r="U2138" s="2" t="s">
        <v>0</v>
      </c>
      <c r="V2138" s="1">
        <v>0</v>
      </c>
      <c r="W2138" s="1">
        <v>0</v>
      </c>
      <c r="X2138" s="2" t="s">
        <v>0</v>
      </c>
      <c r="Y2138" s="1">
        <v>0</v>
      </c>
      <c r="Z2138" s="3">
        <v>0</v>
      </c>
      <c r="AA2138" s="3" t="s">
        <v>0</v>
      </c>
      <c r="AB2138" s="3">
        <v>0</v>
      </c>
      <c r="AC2138" s="3">
        <v>0</v>
      </c>
      <c r="AD2138" s="3" t="s">
        <v>0</v>
      </c>
      <c r="AE2138" s="3">
        <v>0</v>
      </c>
      <c r="AF2138" s="4">
        <v>0</v>
      </c>
      <c r="AG2138" s="4" t="s">
        <v>0</v>
      </c>
      <c r="AH2138" s="4">
        <v>0</v>
      </c>
      <c r="AI2138" s="4">
        <v>0</v>
      </c>
      <c r="AJ2138" s="4" t="s">
        <v>0</v>
      </c>
      <c r="AK2138" s="4">
        <v>0</v>
      </c>
      <c r="AL2138" s="4">
        <v>0</v>
      </c>
      <c r="AM2138" s="4" t="s">
        <v>1</v>
      </c>
      <c r="AN2138" s="4" t="s">
        <v>1</v>
      </c>
      <c r="AO2138" s="4" t="s">
        <v>1</v>
      </c>
      <c r="AP2138" s="4" t="s">
        <v>1</v>
      </c>
      <c r="AQ2138" s="4">
        <v>0</v>
      </c>
    </row>
    <row r="2139" spans="1:43" x14ac:dyDescent="0.25">
      <c r="A2139" s="2" t="s">
        <v>3266</v>
      </c>
      <c r="B2139" s="47">
        <v>44408</v>
      </c>
      <c r="C2139" s="2" t="s">
        <v>6</v>
      </c>
      <c r="D2139" s="2" t="s">
        <v>14</v>
      </c>
      <c r="E2139" s="2" t="s">
        <v>181</v>
      </c>
      <c r="F2139" s="2" t="s">
        <v>5143</v>
      </c>
      <c r="G2139" s="2" t="s">
        <v>3</v>
      </c>
      <c r="H2139" s="2" t="s">
        <v>5144</v>
      </c>
      <c r="I2139" s="1" t="s">
        <v>1</v>
      </c>
      <c r="J2139" s="1" t="s">
        <v>1</v>
      </c>
      <c r="K2139" s="1" t="s">
        <v>1</v>
      </c>
      <c r="L2139" s="1" t="s">
        <v>1</v>
      </c>
      <c r="M2139" s="1">
        <v>0</v>
      </c>
      <c r="N2139" s="2" t="s">
        <v>1</v>
      </c>
      <c r="O2139" s="2" t="s">
        <v>2</v>
      </c>
      <c r="P2139" s="2" t="s">
        <v>1</v>
      </c>
      <c r="Q2139" s="1">
        <v>908183560.31999993</v>
      </c>
      <c r="R2139" s="1">
        <v>0</v>
      </c>
      <c r="S2139" s="1">
        <v>840194206.39999998</v>
      </c>
      <c r="T2139" s="1">
        <v>0</v>
      </c>
      <c r="U2139" s="2" t="s">
        <v>0</v>
      </c>
      <c r="V2139" s="1">
        <v>0</v>
      </c>
      <c r="W2139" s="1">
        <v>58611512</v>
      </c>
      <c r="X2139" s="2" t="s">
        <v>0</v>
      </c>
      <c r="Y2139" s="1">
        <v>9377841.9199999999</v>
      </c>
      <c r="Z2139" s="3">
        <v>0</v>
      </c>
      <c r="AA2139" s="3" t="s">
        <v>0</v>
      </c>
      <c r="AB2139" s="3">
        <v>0</v>
      </c>
      <c r="AC2139" s="3">
        <v>0</v>
      </c>
      <c r="AD2139" s="3" t="s">
        <v>0</v>
      </c>
      <c r="AE2139" s="3">
        <v>0</v>
      </c>
      <c r="AF2139" s="4">
        <v>0</v>
      </c>
      <c r="AG2139" s="4" t="s">
        <v>0</v>
      </c>
      <c r="AH2139" s="4">
        <v>0</v>
      </c>
      <c r="AI2139" s="4">
        <v>0</v>
      </c>
      <c r="AJ2139" s="4" t="s">
        <v>0</v>
      </c>
      <c r="AK2139" s="4">
        <v>0</v>
      </c>
      <c r="AL2139" s="4">
        <v>0</v>
      </c>
      <c r="AM2139" s="4" t="s">
        <v>1</v>
      </c>
      <c r="AN2139" s="4" t="s">
        <v>1</v>
      </c>
      <c r="AO2139" s="4" t="s">
        <v>1</v>
      </c>
      <c r="AP2139" s="4" t="s">
        <v>1</v>
      </c>
      <c r="AQ2139" s="4">
        <v>0</v>
      </c>
    </row>
    <row r="2140" spans="1:43" x14ac:dyDescent="0.25">
      <c r="A2140" s="2" t="s">
        <v>3268</v>
      </c>
      <c r="B2140" s="47">
        <v>44408</v>
      </c>
      <c r="C2140" s="2" t="s">
        <v>6</v>
      </c>
      <c r="D2140" s="2" t="s">
        <v>14</v>
      </c>
      <c r="E2140" s="2" t="s">
        <v>181</v>
      </c>
      <c r="F2140" s="2" t="s">
        <v>5143</v>
      </c>
      <c r="G2140" s="2" t="s">
        <v>3</v>
      </c>
      <c r="H2140" s="2" t="s">
        <v>5145</v>
      </c>
      <c r="I2140" s="1" t="s">
        <v>1</v>
      </c>
      <c r="J2140" s="1" t="s">
        <v>1</v>
      </c>
      <c r="K2140" s="1" t="s">
        <v>1</v>
      </c>
      <c r="L2140" s="1" t="s">
        <v>1</v>
      </c>
      <c r="M2140" s="1">
        <v>0</v>
      </c>
      <c r="N2140" s="2" t="s">
        <v>1</v>
      </c>
      <c r="O2140" s="2" t="s">
        <v>2</v>
      </c>
      <c r="P2140" s="2" t="s">
        <v>1</v>
      </c>
      <c r="Q2140" s="1">
        <v>1392371136</v>
      </c>
      <c r="R2140" s="1">
        <v>0</v>
      </c>
      <c r="S2140" s="1">
        <v>1290150080</v>
      </c>
      <c r="T2140" s="1">
        <v>0</v>
      </c>
      <c r="U2140" s="2" t="s">
        <v>0</v>
      </c>
      <c r="V2140" s="1">
        <v>0</v>
      </c>
      <c r="W2140" s="1">
        <v>88121600</v>
      </c>
      <c r="X2140" s="2" t="s">
        <v>9</v>
      </c>
      <c r="Y2140" s="1">
        <v>14099456</v>
      </c>
      <c r="Z2140" s="3">
        <v>0</v>
      </c>
      <c r="AA2140" s="3" t="s">
        <v>0</v>
      </c>
      <c r="AB2140" s="3">
        <v>0</v>
      </c>
      <c r="AC2140" s="3">
        <v>0</v>
      </c>
      <c r="AD2140" s="3" t="s">
        <v>0</v>
      </c>
      <c r="AE2140" s="3">
        <v>0</v>
      </c>
      <c r="AF2140" s="4">
        <v>0</v>
      </c>
      <c r="AG2140" s="4" t="s">
        <v>0</v>
      </c>
      <c r="AH2140" s="4">
        <v>0</v>
      </c>
      <c r="AI2140" s="4">
        <v>0</v>
      </c>
      <c r="AJ2140" s="4" t="s">
        <v>0</v>
      </c>
      <c r="AK2140" s="4">
        <v>0</v>
      </c>
      <c r="AL2140" s="4">
        <v>0</v>
      </c>
      <c r="AM2140" s="4" t="s">
        <v>1</v>
      </c>
      <c r="AN2140" s="4" t="s">
        <v>1</v>
      </c>
      <c r="AO2140" s="4" t="s">
        <v>1</v>
      </c>
      <c r="AP2140" s="4" t="s">
        <v>1</v>
      </c>
      <c r="AQ2140" s="4">
        <v>0</v>
      </c>
    </row>
    <row r="2141" spans="1:43" x14ac:dyDescent="0.25">
      <c r="A2141" s="2" t="s">
        <v>3271</v>
      </c>
      <c r="B2141" s="47">
        <v>44408</v>
      </c>
      <c r="C2141" s="2" t="s">
        <v>6</v>
      </c>
      <c r="D2141" s="2" t="s">
        <v>10</v>
      </c>
      <c r="E2141" s="2" t="s">
        <v>178</v>
      </c>
      <c r="F2141" s="2" t="s">
        <v>5146</v>
      </c>
      <c r="G2141" s="2" t="s">
        <v>3</v>
      </c>
      <c r="H2141" s="2" t="s">
        <v>5147</v>
      </c>
      <c r="I2141" s="1" t="s">
        <v>1</v>
      </c>
      <c r="J2141" s="1" t="s">
        <v>1</v>
      </c>
      <c r="K2141" s="1" t="s">
        <v>1</v>
      </c>
      <c r="L2141" s="1" t="s">
        <v>1</v>
      </c>
      <c r="M2141" s="1">
        <v>0</v>
      </c>
      <c r="N2141" s="2" t="s">
        <v>1</v>
      </c>
      <c r="O2141" s="2" t="s">
        <v>5148</v>
      </c>
      <c r="P2141" s="2" t="s">
        <v>5149</v>
      </c>
      <c r="Q2141" s="1">
        <v>97318560</v>
      </c>
      <c r="R2141" s="1">
        <v>0</v>
      </c>
      <c r="S2141" s="1">
        <v>88252000</v>
      </c>
      <c r="T2141" s="1">
        <v>7816000</v>
      </c>
      <c r="U2141" s="2" t="s">
        <v>9</v>
      </c>
      <c r="V2141" s="1">
        <v>1250560</v>
      </c>
      <c r="W2141" s="1">
        <v>0</v>
      </c>
      <c r="X2141" s="2" t="s">
        <v>0</v>
      </c>
      <c r="Y2141" s="1">
        <v>0</v>
      </c>
      <c r="Z2141" s="3">
        <v>0</v>
      </c>
      <c r="AA2141" s="3" t="s">
        <v>0</v>
      </c>
      <c r="AB2141" s="3">
        <v>0</v>
      </c>
      <c r="AC2141" s="3">
        <v>0</v>
      </c>
      <c r="AD2141" s="3" t="s">
        <v>0</v>
      </c>
      <c r="AE2141" s="3">
        <v>0</v>
      </c>
      <c r="AF2141" s="4">
        <v>0</v>
      </c>
      <c r="AG2141" s="4" t="s">
        <v>0</v>
      </c>
      <c r="AH2141" s="4">
        <v>0</v>
      </c>
      <c r="AI2141" s="4">
        <v>0</v>
      </c>
      <c r="AJ2141" s="4" t="s">
        <v>0</v>
      </c>
      <c r="AK2141" s="4">
        <v>0</v>
      </c>
      <c r="AL2141" s="4">
        <v>0</v>
      </c>
      <c r="AM2141" s="4" t="s">
        <v>1</v>
      </c>
      <c r="AN2141" s="4" t="s">
        <v>1</v>
      </c>
      <c r="AO2141" s="4" t="s">
        <v>1</v>
      </c>
      <c r="AP2141" s="4" t="s">
        <v>1</v>
      </c>
      <c r="AQ2141" s="4">
        <v>0</v>
      </c>
    </row>
    <row r="2142" spans="1:43" x14ac:dyDescent="0.25">
      <c r="A2142" s="2" t="s">
        <v>3274</v>
      </c>
      <c r="B2142" s="47">
        <v>44408</v>
      </c>
      <c r="C2142" s="2" t="s">
        <v>6</v>
      </c>
      <c r="D2142" s="2" t="s">
        <v>10</v>
      </c>
      <c r="E2142" s="2" t="s">
        <v>178</v>
      </c>
      <c r="F2142" s="2" t="s">
        <v>5146</v>
      </c>
      <c r="G2142" s="2" t="s">
        <v>3</v>
      </c>
      <c r="H2142" s="2" t="s">
        <v>5150</v>
      </c>
      <c r="I2142" s="1" t="s">
        <v>1</v>
      </c>
      <c r="J2142" s="1" t="s">
        <v>1</v>
      </c>
      <c r="K2142" s="1" t="s">
        <v>1</v>
      </c>
      <c r="L2142" s="1" t="s">
        <v>1</v>
      </c>
      <c r="M2142" s="1">
        <v>0</v>
      </c>
      <c r="N2142" s="2" t="s">
        <v>1</v>
      </c>
      <c r="O2142" s="2" t="s">
        <v>2</v>
      </c>
      <c r="P2142" s="2" t="s">
        <v>1</v>
      </c>
      <c r="Q2142" s="1">
        <v>189412317.59999999</v>
      </c>
      <c r="R2142" s="1">
        <v>0</v>
      </c>
      <c r="S2142" s="1">
        <v>163484740</v>
      </c>
      <c r="T2142" s="1">
        <v>0</v>
      </c>
      <c r="U2142" s="2" t="s">
        <v>0</v>
      </c>
      <c r="V2142" s="1">
        <v>0</v>
      </c>
      <c r="W2142" s="1">
        <v>22351360</v>
      </c>
      <c r="X2142" s="2" t="s">
        <v>0</v>
      </c>
      <c r="Y2142" s="1">
        <v>3576217.6000000001</v>
      </c>
      <c r="Z2142" s="3">
        <v>0</v>
      </c>
      <c r="AA2142" s="3" t="s">
        <v>0</v>
      </c>
      <c r="AB2142" s="3">
        <v>0</v>
      </c>
      <c r="AC2142" s="3">
        <v>0</v>
      </c>
      <c r="AD2142" s="3" t="s">
        <v>0</v>
      </c>
      <c r="AE2142" s="3">
        <v>0</v>
      </c>
      <c r="AF2142" s="4">
        <v>0</v>
      </c>
      <c r="AG2142" s="4" t="s">
        <v>0</v>
      </c>
      <c r="AH2142" s="4">
        <v>0</v>
      </c>
      <c r="AI2142" s="4">
        <v>0</v>
      </c>
      <c r="AJ2142" s="4" t="s">
        <v>0</v>
      </c>
      <c r="AK2142" s="4">
        <v>0</v>
      </c>
      <c r="AL2142" s="4">
        <v>0</v>
      </c>
      <c r="AM2142" s="4" t="s">
        <v>1</v>
      </c>
      <c r="AN2142" s="4" t="s">
        <v>1</v>
      </c>
      <c r="AO2142" s="4" t="s">
        <v>1</v>
      </c>
      <c r="AP2142" s="4" t="s">
        <v>1</v>
      </c>
      <c r="AQ2142" s="4">
        <v>0</v>
      </c>
    </row>
    <row r="2143" spans="1:43" x14ac:dyDescent="0.25">
      <c r="A2143" s="2" t="s">
        <v>3276</v>
      </c>
      <c r="B2143" s="47">
        <v>44408</v>
      </c>
      <c r="C2143" s="2" t="s">
        <v>6</v>
      </c>
      <c r="D2143" s="2" t="s">
        <v>10</v>
      </c>
      <c r="E2143" s="2" t="s">
        <v>178</v>
      </c>
      <c r="F2143" s="2" t="s">
        <v>5146</v>
      </c>
      <c r="G2143" s="2" t="s">
        <v>3</v>
      </c>
      <c r="H2143" s="2" t="s">
        <v>5151</v>
      </c>
      <c r="I2143" s="1" t="s">
        <v>1</v>
      </c>
      <c r="J2143" s="1" t="s">
        <v>1</v>
      </c>
      <c r="K2143" s="1" t="s">
        <v>1</v>
      </c>
      <c r="L2143" s="1" t="s">
        <v>1</v>
      </c>
      <c r="M2143" s="1">
        <v>0</v>
      </c>
      <c r="N2143" s="2" t="s">
        <v>1</v>
      </c>
      <c r="O2143" s="2" t="s">
        <v>2</v>
      </c>
      <c r="P2143" s="2" t="s">
        <v>1</v>
      </c>
      <c r="Q2143" s="1">
        <v>407532169.55000001</v>
      </c>
      <c r="R2143" s="1">
        <v>0</v>
      </c>
      <c r="S2143" s="1">
        <v>317471068.75</v>
      </c>
      <c r="T2143" s="1">
        <v>0</v>
      </c>
      <c r="U2143" s="2" t="s">
        <v>0</v>
      </c>
      <c r="V2143" s="1">
        <v>0</v>
      </c>
      <c r="W2143" s="1">
        <v>77638880</v>
      </c>
      <c r="X2143" s="2" t="s">
        <v>9</v>
      </c>
      <c r="Y2143" s="1">
        <v>12422220.800000001</v>
      </c>
      <c r="Z2143" s="3">
        <v>0</v>
      </c>
      <c r="AA2143" s="3" t="s">
        <v>0</v>
      </c>
      <c r="AB2143" s="3">
        <v>0</v>
      </c>
      <c r="AC2143" s="3">
        <v>0</v>
      </c>
      <c r="AD2143" s="3" t="s">
        <v>0</v>
      </c>
      <c r="AE2143" s="3">
        <v>0</v>
      </c>
      <c r="AF2143" s="4">
        <v>0</v>
      </c>
      <c r="AG2143" s="4" t="s">
        <v>0</v>
      </c>
      <c r="AH2143" s="4">
        <v>0</v>
      </c>
      <c r="AI2143" s="4">
        <v>0</v>
      </c>
      <c r="AJ2143" s="4" t="s">
        <v>0</v>
      </c>
      <c r="AK2143" s="4">
        <v>0</v>
      </c>
      <c r="AL2143" s="4">
        <v>0</v>
      </c>
      <c r="AM2143" s="4" t="s">
        <v>1</v>
      </c>
      <c r="AN2143" s="4" t="s">
        <v>1</v>
      </c>
      <c r="AO2143" s="4" t="s">
        <v>1</v>
      </c>
      <c r="AP2143" s="4" t="s">
        <v>1</v>
      </c>
      <c r="AQ2143" s="4">
        <v>0</v>
      </c>
    </row>
    <row r="2144" spans="1:43" x14ac:dyDescent="0.25">
      <c r="A2144" s="2" t="s">
        <v>3278</v>
      </c>
      <c r="B2144" s="47">
        <v>44408</v>
      </c>
      <c r="C2144" s="2" t="s">
        <v>6</v>
      </c>
      <c r="D2144" s="2" t="s">
        <v>278</v>
      </c>
      <c r="E2144" s="2" t="s">
        <v>202</v>
      </c>
      <c r="F2144" s="2" t="s">
        <v>1176</v>
      </c>
      <c r="G2144" s="2" t="s">
        <v>3</v>
      </c>
      <c r="H2144" s="2" t="s">
        <v>5152</v>
      </c>
      <c r="I2144" s="1" t="s">
        <v>1</v>
      </c>
      <c r="J2144" s="1" t="s">
        <v>1</v>
      </c>
      <c r="K2144" s="1" t="s">
        <v>1</v>
      </c>
      <c r="L2144" s="1" t="s">
        <v>1</v>
      </c>
      <c r="M2144" s="1">
        <v>0</v>
      </c>
      <c r="N2144" s="2" t="s">
        <v>1</v>
      </c>
      <c r="O2144" s="2" t="s">
        <v>5153</v>
      </c>
      <c r="P2144" s="2" t="s">
        <v>5154</v>
      </c>
      <c r="Q2144" s="1">
        <v>4307000</v>
      </c>
      <c r="R2144" s="1">
        <v>0</v>
      </c>
      <c r="S2144" s="1">
        <v>4307000</v>
      </c>
      <c r="T2144" s="1">
        <v>0</v>
      </c>
      <c r="U2144" s="2" t="s">
        <v>0</v>
      </c>
      <c r="V2144" s="1">
        <v>0</v>
      </c>
      <c r="W2144" s="1">
        <v>0</v>
      </c>
      <c r="X2144" s="2" t="s">
        <v>0</v>
      </c>
      <c r="Y2144" s="1">
        <v>0</v>
      </c>
      <c r="Z2144" s="3">
        <v>0</v>
      </c>
      <c r="AA2144" s="3" t="s">
        <v>0</v>
      </c>
      <c r="AB2144" s="3">
        <v>0</v>
      </c>
      <c r="AC2144" s="3">
        <v>0</v>
      </c>
      <c r="AD2144" s="3" t="s">
        <v>0</v>
      </c>
      <c r="AE2144" s="3">
        <v>0</v>
      </c>
      <c r="AF2144" s="4">
        <v>0</v>
      </c>
      <c r="AG2144" s="4" t="s">
        <v>0</v>
      </c>
      <c r="AH2144" s="4">
        <v>0</v>
      </c>
      <c r="AI2144" s="4">
        <v>0</v>
      </c>
      <c r="AJ2144" s="4" t="s">
        <v>0</v>
      </c>
      <c r="AK2144" s="4">
        <v>0</v>
      </c>
      <c r="AL2144" s="4">
        <v>0</v>
      </c>
      <c r="AM2144" s="4" t="s">
        <v>1</v>
      </c>
      <c r="AN2144" s="4" t="s">
        <v>1</v>
      </c>
      <c r="AO2144" s="4" t="s">
        <v>1</v>
      </c>
      <c r="AP2144" s="4" t="s">
        <v>1</v>
      </c>
      <c r="AQ2144" s="4">
        <v>0</v>
      </c>
    </row>
    <row r="2145" spans="1:43" x14ac:dyDescent="0.25">
      <c r="A2145" s="2" t="s">
        <v>3281</v>
      </c>
      <c r="B2145" s="47">
        <v>44408</v>
      </c>
      <c r="C2145" s="2" t="s">
        <v>6</v>
      </c>
      <c r="D2145" s="2" t="s">
        <v>278</v>
      </c>
      <c r="E2145" s="2" t="s">
        <v>202</v>
      </c>
      <c r="F2145" s="2" t="s">
        <v>5155</v>
      </c>
      <c r="G2145" s="2" t="s">
        <v>3</v>
      </c>
      <c r="H2145" s="2" t="s">
        <v>5156</v>
      </c>
      <c r="I2145" s="1" t="s">
        <v>1</v>
      </c>
      <c r="J2145" s="1" t="s">
        <v>1</v>
      </c>
      <c r="K2145" s="1" t="s">
        <v>1</v>
      </c>
      <c r="L2145" s="1" t="s">
        <v>1</v>
      </c>
      <c r="M2145" s="1">
        <v>0</v>
      </c>
      <c r="N2145" s="2" t="s">
        <v>1</v>
      </c>
      <c r="O2145" s="2" t="s">
        <v>2</v>
      </c>
      <c r="P2145" s="2" t="s">
        <v>1</v>
      </c>
      <c r="Q2145" s="1">
        <v>1786104906.112</v>
      </c>
      <c r="R2145" s="1">
        <v>0</v>
      </c>
      <c r="S2145" s="1">
        <v>1678387975.2</v>
      </c>
      <c r="T2145" s="1">
        <v>0</v>
      </c>
      <c r="U2145" s="2" t="s">
        <v>0</v>
      </c>
      <c r="V2145" s="1">
        <v>0</v>
      </c>
      <c r="W2145" s="1">
        <v>92859423.200000003</v>
      </c>
      <c r="X2145" s="2" t="s">
        <v>0</v>
      </c>
      <c r="Y2145" s="1">
        <v>14857507.712000001</v>
      </c>
      <c r="Z2145" s="3">
        <v>0</v>
      </c>
      <c r="AA2145" s="3" t="s">
        <v>0</v>
      </c>
      <c r="AB2145" s="3">
        <v>0</v>
      </c>
      <c r="AC2145" s="3">
        <v>0</v>
      </c>
      <c r="AD2145" s="3" t="s">
        <v>0</v>
      </c>
      <c r="AE2145" s="3">
        <v>0</v>
      </c>
      <c r="AF2145" s="4">
        <v>0</v>
      </c>
      <c r="AG2145" s="4" t="s">
        <v>0</v>
      </c>
      <c r="AH2145" s="4">
        <v>0</v>
      </c>
      <c r="AI2145" s="4">
        <v>0</v>
      </c>
      <c r="AJ2145" s="4" t="s">
        <v>0</v>
      </c>
      <c r="AK2145" s="4">
        <v>0</v>
      </c>
      <c r="AL2145" s="4">
        <v>0</v>
      </c>
      <c r="AM2145" s="4" t="s">
        <v>1</v>
      </c>
      <c r="AN2145" s="4" t="s">
        <v>1</v>
      </c>
      <c r="AO2145" s="4" t="s">
        <v>1</v>
      </c>
      <c r="AP2145" s="4" t="s">
        <v>1</v>
      </c>
      <c r="AQ2145" s="4">
        <v>0</v>
      </c>
    </row>
    <row r="2146" spans="1:43" x14ac:dyDescent="0.25">
      <c r="A2146" s="2" t="s">
        <v>3284</v>
      </c>
      <c r="B2146" s="47">
        <v>44408</v>
      </c>
      <c r="C2146" s="2" t="s">
        <v>6</v>
      </c>
      <c r="D2146" s="2" t="s">
        <v>278</v>
      </c>
      <c r="E2146" s="2" t="s">
        <v>202</v>
      </c>
      <c r="F2146" s="2" t="s">
        <v>5155</v>
      </c>
      <c r="G2146" s="2" t="s">
        <v>3</v>
      </c>
      <c r="H2146" s="2" t="s">
        <v>5157</v>
      </c>
      <c r="I2146" s="1" t="s">
        <v>1</v>
      </c>
      <c r="J2146" s="1" t="s">
        <v>1</v>
      </c>
      <c r="K2146" s="1" t="s">
        <v>1</v>
      </c>
      <c r="L2146" s="1" t="s">
        <v>1</v>
      </c>
      <c r="M2146" s="1">
        <v>0</v>
      </c>
      <c r="N2146" s="2" t="s">
        <v>1</v>
      </c>
      <c r="O2146" s="2" t="s">
        <v>2</v>
      </c>
      <c r="P2146" s="2" t="s">
        <v>1</v>
      </c>
      <c r="Q2146" s="1">
        <v>274433472</v>
      </c>
      <c r="R2146" s="1">
        <v>0</v>
      </c>
      <c r="S2146" s="1">
        <v>225419760</v>
      </c>
      <c r="T2146" s="1">
        <v>0</v>
      </c>
      <c r="U2146" s="2" t="s">
        <v>0</v>
      </c>
      <c r="V2146" s="1">
        <v>0</v>
      </c>
      <c r="W2146" s="1">
        <v>42253200</v>
      </c>
      <c r="X2146" s="2" t="s">
        <v>9</v>
      </c>
      <c r="Y2146" s="1">
        <v>6760512</v>
      </c>
      <c r="Z2146" s="3">
        <v>0</v>
      </c>
      <c r="AA2146" s="3" t="s">
        <v>0</v>
      </c>
      <c r="AB2146" s="3">
        <v>0</v>
      </c>
      <c r="AC2146" s="3">
        <v>0</v>
      </c>
      <c r="AD2146" s="3" t="s">
        <v>0</v>
      </c>
      <c r="AE2146" s="3">
        <v>0</v>
      </c>
      <c r="AF2146" s="4">
        <v>0</v>
      </c>
      <c r="AG2146" s="4" t="s">
        <v>0</v>
      </c>
      <c r="AH2146" s="4">
        <v>0</v>
      </c>
      <c r="AI2146" s="4">
        <v>0</v>
      </c>
      <c r="AJ2146" s="4" t="s">
        <v>0</v>
      </c>
      <c r="AK2146" s="4">
        <v>0</v>
      </c>
      <c r="AL2146" s="4">
        <v>0</v>
      </c>
      <c r="AM2146" s="4" t="s">
        <v>1</v>
      </c>
      <c r="AN2146" s="4" t="s">
        <v>1</v>
      </c>
      <c r="AO2146" s="4" t="s">
        <v>1</v>
      </c>
      <c r="AP2146" s="4" t="s">
        <v>1</v>
      </c>
      <c r="AQ2146" s="4">
        <v>0</v>
      </c>
    </row>
    <row r="2147" spans="1:43" x14ac:dyDescent="0.25">
      <c r="A2147" s="2" t="s">
        <v>3286</v>
      </c>
      <c r="B2147" s="47">
        <v>44408</v>
      </c>
      <c r="C2147" s="2" t="s">
        <v>6</v>
      </c>
      <c r="D2147" s="2" t="s">
        <v>7</v>
      </c>
      <c r="E2147" s="2" t="s">
        <v>736</v>
      </c>
      <c r="F2147" s="2" t="s">
        <v>5158</v>
      </c>
      <c r="G2147" s="2" t="s">
        <v>3</v>
      </c>
      <c r="H2147" s="2" t="s">
        <v>5159</v>
      </c>
      <c r="I2147" s="1" t="s">
        <v>1</v>
      </c>
      <c r="J2147" s="1" t="s">
        <v>1</v>
      </c>
      <c r="K2147" s="1" t="s">
        <v>1</v>
      </c>
      <c r="L2147" s="1" t="s">
        <v>1</v>
      </c>
      <c r="M2147" s="1">
        <v>0</v>
      </c>
      <c r="N2147" s="2" t="s">
        <v>1</v>
      </c>
      <c r="O2147" s="2" t="s">
        <v>2</v>
      </c>
      <c r="P2147" s="2" t="s">
        <v>1</v>
      </c>
      <c r="Q2147" s="1">
        <v>928684960</v>
      </c>
      <c r="R2147" s="1">
        <v>0</v>
      </c>
      <c r="S2147" s="1">
        <v>740468000</v>
      </c>
      <c r="T2147" s="1">
        <v>0</v>
      </c>
      <c r="U2147" s="2" t="s">
        <v>0</v>
      </c>
      <c r="V2147" s="1">
        <v>0</v>
      </c>
      <c r="W2147" s="1">
        <v>162256000</v>
      </c>
      <c r="X2147" s="2" t="s">
        <v>0</v>
      </c>
      <c r="Y2147" s="1">
        <v>25960960</v>
      </c>
      <c r="Z2147" s="3">
        <v>0</v>
      </c>
      <c r="AA2147" s="3" t="s">
        <v>0</v>
      </c>
      <c r="AB2147" s="3">
        <v>0</v>
      </c>
      <c r="AC2147" s="3">
        <v>0</v>
      </c>
      <c r="AD2147" s="3" t="s">
        <v>0</v>
      </c>
      <c r="AE2147" s="3">
        <v>0</v>
      </c>
      <c r="AF2147" s="4">
        <v>0</v>
      </c>
      <c r="AG2147" s="4" t="s">
        <v>0</v>
      </c>
      <c r="AH2147" s="4">
        <v>0</v>
      </c>
      <c r="AI2147" s="4">
        <v>0</v>
      </c>
      <c r="AJ2147" s="4" t="s">
        <v>0</v>
      </c>
      <c r="AK2147" s="4">
        <v>0</v>
      </c>
      <c r="AL2147" s="4">
        <v>0</v>
      </c>
      <c r="AM2147" s="4" t="s">
        <v>1</v>
      </c>
      <c r="AN2147" s="4" t="s">
        <v>1</v>
      </c>
      <c r="AO2147" s="4" t="s">
        <v>1</v>
      </c>
      <c r="AP2147" s="4" t="s">
        <v>1</v>
      </c>
      <c r="AQ2147" s="4">
        <v>0</v>
      </c>
    </row>
    <row r="2148" spans="1:43" x14ac:dyDescent="0.25">
      <c r="A2148" s="2" t="s">
        <v>3289</v>
      </c>
      <c r="B2148" s="47">
        <v>44408</v>
      </c>
      <c r="C2148" s="2" t="s">
        <v>6</v>
      </c>
      <c r="D2148" s="2" t="s">
        <v>5</v>
      </c>
      <c r="E2148" s="2" t="s">
        <v>175</v>
      </c>
      <c r="F2148" s="2" t="s">
        <v>2536</v>
      </c>
      <c r="G2148" s="2" t="s">
        <v>3</v>
      </c>
      <c r="H2148" s="2" t="s">
        <v>5160</v>
      </c>
      <c r="I2148" s="1" t="s">
        <v>1</v>
      </c>
      <c r="J2148" s="1" t="s">
        <v>1</v>
      </c>
      <c r="K2148" s="1" t="s">
        <v>1</v>
      </c>
      <c r="L2148" s="1" t="s">
        <v>1</v>
      </c>
      <c r="M2148" s="1">
        <v>0</v>
      </c>
      <c r="N2148" s="2" t="s">
        <v>1</v>
      </c>
      <c r="O2148" s="2" t="s">
        <v>5161</v>
      </c>
      <c r="P2148" s="2" t="s">
        <v>5162</v>
      </c>
      <c r="Q2148" s="1">
        <v>13208000</v>
      </c>
      <c r="R2148" s="1">
        <v>0</v>
      </c>
      <c r="S2148" s="1">
        <v>13208000</v>
      </c>
      <c r="T2148" s="1">
        <v>0</v>
      </c>
      <c r="U2148" s="2" t="s">
        <v>0</v>
      </c>
      <c r="V2148" s="1">
        <v>0</v>
      </c>
      <c r="W2148" s="1">
        <v>0</v>
      </c>
      <c r="X2148" s="2" t="s">
        <v>0</v>
      </c>
      <c r="Y2148" s="1">
        <v>0</v>
      </c>
      <c r="Z2148" s="3">
        <v>0</v>
      </c>
      <c r="AA2148" s="3" t="s">
        <v>0</v>
      </c>
      <c r="AB2148" s="3">
        <v>0</v>
      </c>
      <c r="AC2148" s="3">
        <v>0</v>
      </c>
      <c r="AD2148" s="3" t="s">
        <v>0</v>
      </c>
      <c r="AE2148" s="3">
        <v>0</v>
      </c>
      <c r="AF2148" s="4">
        <v>0</v>
      </c>
      <c r="AG2148" s="4" t="s">
        <v>0</v>
      </c>
      <c r="AH2148" s="4">
        <v>0</v>
      </c>
      <c r="AI2148" s="4">
        <v>0</v>
      </c>
      <c r="AJ2148" s="4" t="s">
        <v>0</v>
      </c>
      <c r="AK2148" s="4">
        <v>0</v>
      </c>
      <c r="AL2148" s="4">
        <v>0</v>
      </c>
      <c r="AM2148" s="4" t="s">
        <v>1</v>
      </c>
      <c r="AN2148" s="4" t="s">
        <v>1</v>
      </c>
      <c r="AO2148" s="4" t="s">
        <v>1</v>
      </c>
      <c r="AP2148" s="4" t="s">
        <v>1</v>
      </c>
      <c r="AQ2148" s="4">
        <v>0</v>
      </c>
    </row>
    <row r="2149" spans="1:43" x14ac:dyDescent="0.25">
      <c r="A2149" s="2" t="s">
        <v>3293</v>
      </c>
      <c r="B2149" s="47">
        <v>44408</v>
      </c>
      <c r="C2149" s="2" t="s">
        <v>6</v>
      </c>
      <c r="D2149" s="2" t="s">
        <v>5</v>
      </c>
      <c r="E2149" s="2" t="s">
        <v>175</v>
      </c>
      <c r="F2149" s="2" t="s">
        <v>2536</v>
      </c>
      <c r="G2149" s="2" t="s">
        <v>3</v>
      </c>
      <c r="H2149" s="2" t="s">
        <v>5163</v>
      </c>
      <c r="I2149" s="1" t="s">
        <v>1</v>
      </c>
      <c r="J2149" s="1" t="s">
        <v>1</v>
      </c>
      <c r="K2149" s="1" t="s">
        <v>1</v>
      </c>
      <c r="L2149" s="1" t="s">
        <v>1</v>
      </c>
      <c r="M2149" s="1">
        <v>0</v>
      </c>
      <c r="N2149" s="2" t="s">
        <v>1</v>
      </c>
      <c r="O2149" s="2" t="s">
        <v>2</v>
      </c>
      <c r="P2149" s="2" t="s">
        <v>1</v>
      </c>
      <c r="Q2149" s="1">
        <v>1262015704</v>
      </c>
      <c r="R2149" s="1">
        <v>0</v>
      </c>
      <c r="S2149" s="1">
        <v>1046333540</v>
      </c>
      <c r="T2149" s="1">
        <v>0</v>
      </c>
      <c r="U2149" s="2" t="s">
        <v>0</v>
      </c>
      <c r="V2149" s="1">
        <v>0</v>
      </c>
      <c r="W2149" s="1">
        <v>185932900</v>
      </c>
      <c r="X2149" s="2" t="s">
        <v>0</v>
      </c>
      <c r="Y2149" s="1">
        <v>29749264</v>
      </c>
      <c r="Z2149" s="3">
        <v>0</v>
      </c>
      <c r="AA2149" s="3" t="s">
        <v>0</v>
      </c>
      <c r="AB2149" s="3">
        <v>0</v>
      </c>
      <c r="AC2149" s="3">
        <v>0</v>
      </c>
      <c r="AD2149" s="3" t="s">
        <v>0</v>
      </c>
      <c r="AE2149" s="3">
        <v>0</v>
      </c>
      <c r="AF2149" s="4">
        <v>0</v>
      </c>
      <c r="AG2149" s="4" t="s">
        <v>0</v>
      </c>
      <c r="AH2149" s="4">
        <v>0</v>
      </c>
      <c r="AI2149" s="4">
        <v>0</v>
      </c>
      <c r="AJ2149" s="4" t="s">
        <v>0</v>
      </c>
      <c r="AK2149" s="4">
        <v>0</v>
      </c>
      <c r="AL2149" s="4">
        <v>0</v>
      </c>
      <c r="AM2149" s="4" t="s">
        <v>1</v>
      </c>
      <c r="AN2149" s="4" t="s">
        <v>1</v>
      </c>
      <c r="AO2149" s="4" t="s">
        <v>1</v>
      </c>
      <c r="AP2149" s="4" t="s">
        <v>1</v>
      </c>
      <c r="AQ2149" s="4">
        <v>0</v>
      </c>
    </row>
    <row r="2150" spans="1:43" x14ac:dyDescent="0.25">
      <c r="A2150" s="2" t="s">
        <v>3295</v>
      </c>
      <c r="B2150" s="47">
        <v>44408</v>
      </c>
      <c r="C2150" s="2" t="s">
        <v>6</v>
      </c>
      <c r="D2150" s="2" t="s">
        <v>5</v>
      </c>
      <c r="E2150" s="2" t="s">
        <v>175</v>
      </c>
      <c r="F2150" s="2" t="s">
        <v>2536</v>
      </c>
      <c r="G2150" s="2" t="s">
        <v>3</v>
      </c>
      <c r="H2150" s="2" t="s">
        <v>5164</v>
      </c>
      <c r="I2150" s="1" t="s">
        <v>1</v>
      </c>
      <c r="J2150" s="1" t="s">
        <v>1</v>
      </c>
      <c r="K2150" s="1" t="s">
        <v>1</v>
      </c>
      <c r="L2150" s="1" t="s">
        <v>1</v>
      </c>
      <c r="M2150" s="1">
        <v>0</v>
      </c>
      <c r="N2150" s="2" t="s">
        <v>1</v>
      </c>
      <c r="O2150" s="2" t="s">
        <v>2</v>
      </c>
      <c r="P2150" s="2" t="s">
        <v>1</v>
      </c>
      <c r="Q2150" s="1">
        <v>2361407112</v>
      </c>
      <c r="R2150" s="1">
        <v>0</v>
      </c>
      <c r="S2150" s="1">
        <v>1815634420</v>
      </c>
      <c r="T2150" s="1">
        <v>0</v>
      </c>
      <c r="U2150" s="2" t="s">
        <v>0</v>
      </c>
      <c r="V2150" s="1">
        <v>0</v>
      </c>
      <c r="W2150" s="1">
        <v>470493700</v>
      </c>
      <c r="X2150" s="2" t="s">
        <v>0</v>
      </c>
      <c r="Y2150" s="1">
        <v>75278992</v>
      </c>
      <c r="Z2150" s="3">
        <v>0</v>
      </c>
      <c r="AA2150" s="3" t="s">
        <v>0</v>
      </c>
      <c r="AB2150" s="3">
        <v>0</v>
      </c>
      <c r="AC2150" s="3">
        <v>0</v>
      </c>
      <c r="AD2150" s="3" t="s">
        <v>0</v>
      </c>
      <c r="AE2150" s="3">
        <v>0</v>
      </c>
      <c r="AF2150" s="4">
        <v>0</v>
      </c>
      <c r="AG2150" s="4" t="s">
        <v>0</v>
      </c>
      <c r="AH2150" s="4">
        <v>0</v>
      </c>
      <c r="AI2150" s="4">
        <v>0</v>
      </c>
      <c r="AJ2150" s="4" t="s">
        <v>0</v>
      </c>
      <c r="AK2150" s="4">
        <v>0</v>
      </c>
      <c r="AL2150" s="4">
        <v>0</v>
      </c>
      <c r="AM2150" s="4" t="s">
        <v>1</v>
      </c>
      <c r="AN2150" s="4" t="s">
        <v>1</v>
      </c>
      <c r="AO2150" s="4" t="s">
        <v>1</v>
      </c>
      <c r="AP2150" s="4" t="s">
        <v>1</v>
      </c>
      <c r="AQ2150" s="4">
        <v>0</v>
      </c>
    </row>
    <row r="2151" spans="1:43" x14ac:dyDescent="0.25">
      <c r="A2151" s="2" t="s">
        <v>3297</v>
      </c>
      <c r="B2151" s="47">
        <v>44408</v>
      </c>
      <c r="C2151" s="2" t="s">
        <v>6</v>
      </c>
      <c r="D2151" s="2" t="s">
        <v>1245</v>
      </c>
      <c r="E2151" s="2" t="s">
        <v>1246</v>
      </c>
      <c r="F2151" s="2" t="s">
        <v>5165</v>
      </c>
      <c r="G2151" s="2" t="s">
        <v>3</v>
      </c>
      <c r="H2151" s="2" t="s">
        <v>5166</v>
      </c>
      <c r="I2151" s="1" t="s">
        <v>1</v>
      </c>
      <c r="J2151" s="1" t="s">
        <v>1</v>
      </c>
      <c r="K2151" s="1" t="s">
        <v>1</v>
      </c>
      <c r="L2151" s="1" t="s">
        <v>1</v>
      </c>
      <c r="M2151" s="1">
        <v>0</v>
      </c>
      <c r="N2151" s="2" t="s">
        <v>1</v>
      </c>
      <c r="O2151" s="2" t="s">
        <v>5167</v>
      </c>
      <c r="P2151" s="2" t="s">
        <v>5168</v>
      </c>
      <c r="Q2151" s="1">
        <v>46126400</v>
      </c>
      <c r="R2151" s="1">
        <v>0</v>
      </c>
      <c r="S2151" s="1">
        <v>46126400</v>
      </c>
      <c r="T2151" s="1">
        <v>0</v>
      </c>
      <c r="U2151" s="2" t="s">
        <v>0</v>
      </c>
      <c r="V2151" s="1">
        <v>0</v>
      </c>
      <c r="W2151" s="1">
        <v>0</v>
      </c>
      <c r="X2151" s="2" t="s">
        <v>0</v>
      </c>
      <c r="Y2151" s="1">
        <v>0</v>
      </c>
      <c r="Z2151" s="3">
        <v>0</v>
      </c>
      <c r="AA2151" s="3" t="s">
        <v>0</v>
      </c>
      <c r="AB2151" s="3">
        <v>0</v>
      </c>
      <c r="AC2151" s="3">
        <v>0</v>
      </c>
      <c r="AD2151" s="3" t="s">
        <v>0</v>
      </c>
      <c r="AE2151" s="3">
        <v>0</v>
      </c>
      <c r="AF2151" s="4">
        <v>0</v>
      </c>
      <c r="AG2151" s="4" t="s">
        <v>0</v>
      </c>
      <c r="AH2151" s="4">
        <v>0</v>
      </c>
      <c r="AI2151" s="4">
        <v>0</v>
      </c>
      <c r="AJ2151" s="4" t="s">
        <v>0</v>
      </c>
      <c r="AK2151" s="4">
        <v>0</v>
      </c>
      <c r="AL2151" s="4">
        <v>0</v>
      </c>
      <c r="AM2151" s="4" t="s">
        <v>1</v>
      </c>
      <c r="AN2151" s="4" t="s">
        <v>1</v>
      </c>
      <c r="AO2151" s="4" t="s">
        <v>1</v>
      </c>
      <c r="AP2151" s="4" t="s">
        <v>1</v>
      </c>
      <c r="AQ2151" s="4">
        <v>0</v>
      </c>
    </row>
    <row r="2152" spans="1:43" x14ac:dyDescent="0.25">
      <c r="A2152" s="2" t="s">
        <v>3300</v>
      </c>
      <c r="B2152" s="47">
        <v>44408</v>
      </c>
      <c r="C2152" s="2" t="s">
        <v>6</v>
      </c>
      <c r="D2152" s="2" t="s">
        <v>1245</v>
      </c>
      <c r="E2152" s="2" t="s">
        <v>1246</v>
      </c>
      <c r="F2152" s="2" t="s">
        <v>5165</v>
      </c>
      <c r="G2152" s="2" t="s">
        <v>3</v>
      </c>
      <c r="H2152" s="2" t="s">
        <v>5169</v>
      </c>
      <c r="I2152" s="1" t="s">
        <v>1</v>
      </c>
      <c r="J2152" s="1" t="s">
        <v>1</v>
      </c>
      <c r="K2152" s="1" t="s">
        <v>1</v>
      </c>
      <c r="L2152" s="1" t="s">
        <v>1</v>
      </c>
      <c r="M2152" s="1">
        <v>0</v>
      </c>
      <c r="N2152" s="2" t="s">
        <v>1</v>
      </c>
      <c r="O2152" s="2" t="s">
        <v>2</v>
      </c>
      <c r="P2152" s="2" t="s">
        <v>1</v>
      </c>
      <c r="Q2152" s="1">
        <v>964821080.39999998</v>
      </c>
      <c r="R2152" s="1">
        <v>0</v>
      </c>
      <c r="S2152" s="1">
        <v>781644506</v>
      </c>
      <c r="T2152" s="1">
        <v>0</v>
      </c>
      <c r="U2152" s="2" t="s">
        <v>0</v>
      </c>
      <c r="V2152" s="1">
        <v>0</v>
      </c>
      <c r="W2152" s="1">
        <v>157910840</v>
      </c>
      <c r="X2152" s="2" t="s">
        <v>0</v>
      </c>
      <c r="Y2152" s="1">
        <v>25265734.399999999</v>
      </c>
      <c r="Z2152" s="3">
        <v>0</v>
      </c>
      <c r="AA2152" s="3" t="s">
        <v>0</v>
      </c>
      <c r="AB2152" s="3">
        <v>0</v>
      </c>
      <c r="AC2152" s="3">
        <v>0</v>
      </c>
      <c r="AD2152" s="3" t="s">
        <v>0</v>
      </c>
      <c r="AE2152" s="3">
        <v>0</v>
      </c>
      <c r="AF2152" s="4">
        <v>0</v>
      </c>
      <c r="AG2152" s="4" t="s">
        <v>0</v>
      </c>
      <c r="AH2152" s="4">
        <v>0</v>
      </c>
      <c r="AI2152" s="4">
        <v>0</v>
      </c>
      <c r="AJ2152" s="4" t="s">
        <v>0</v>
      </c>
      <c r="AK2152" s="4">
        <v>0</v>
      </c>
      <c r="AL2152" s="4">
        <v>0</v>
      </c>
      <c r="AM2152" s="4" t="s">
        <v>1</v>
      </c>
      <c r="AN2152" s="4" t="s">
        <v>1</v>
      </c>
      <c r="AO2152" s="4" t="s">
        <v>1</v>
      </c>
      <c r="AP2152" s="4" t="s">
        <v>1</v>
      </c>
      <c r="AQ2152" s="4">
        <v>0</v>
      </c>
    </row>
    <row r="2153" spans="1:43" x14ac:dyDescent="0.25">
      <c r="A2153" s="2" t="s">
        <v>3302</v>
      </c>
      <c r="B2153" s="47">
        <v>44408</v>
      </c>
      <c r="C2153" s="2" t="s">
        <v>6</v>
      </c>
      <c r="D2153" s="2" t="s">
        <v>1245</v>
      </c>
      <c r="E2153" s="2" t="s">
        <v>1246</v>
      </c>
      <c r="F2153" s="2" t="s">
        <v>5165</v>
      </c>
      <c r="G2153" s="2" t="s">
        <v>3</v>
      </c>
      <c r="H2153" s="2" t="s">
        <v>5170</v>
      </c>
      <c r="I2153" s="1" t="s">
        <v>1</v>
      </c>
      <c r="J2153" s="1" t="s">
        <v>1</v>
      </c>
      <c r="K2153" s="1" t="s">
        <v>1</v>
      </c>
      <c r="L2153" s="1" t="s">
        <v>1</v>
      </c>
      <c r="M2153" s="1">
        <v>0</v>
      </c>
      <c r="N2153" s="2" t="s">
        <v>1</v>
      </c>
      <c r="O2153" s="2" t="s">
        <v>2</v>
      </c>
      <c r="P2153" s="2" t="s">
        <v>1</v>
      </c>
      <c r="Q2153" s="1">
        <v>217141516</v>
      </c>
      <c r="R2153" s="1">
        <v>0</v>
      </c>
      <c r="S2153" s="1">
        <v>132909740</v>
      </c>
      <c r="T2153" s="1">
        <v>0</v>
      </c>
      <c r="U2153" s="2" t="s">
        <v>0</v>
      </c>
      <c r="V2153" s="1">
        <v>0</v>
      </c>
      <c r="W2153" s="1">
        <v>72613600</v>
      </c>
      <c r="X2153" s="2" t="s">
        <v>0</v>
      </c>
      <c r="Y2153" s="1">
        <v>11618176</v>
      </c>
      <c r="Z2153" s="3">
        <v>0</v>
      </c>
      <c r="AA2153" s="3" t="s">
        <v>0</v>
      </c>
      <c r="AB2153" s="3">
        <v>0</v>
      </c>
      <c r="AC2153" s="3">
        <v>0</v>
      </c>
      <c r="AD2153" s="3" t="s">
        <v>0</v>
      </c>
      <c r="AE2153" s="3">
        <v>0</v>
      </c>
      <c r="AF2153" s="4">
        <v>0</v>
      </c>
      <c r="AG2153" s="4" t="s">
        <v>0</v>
      </c>
      <c r="AH2153" s="4">
        <v>0</v>
      </c>
      <c r="AI2153" s="4">
        <v>0</v>
      </c>
      <c r="AJ2153" s="4" t="s">
        <v>0</v>
      </c>
      <c r="AK2153" s="4">
        <v>0</v>
      </c>
      <c r="AL2153" s="4">
        <v>0</v>
      </c>
      <c r="AM2153" s="4" t="s">
        <v>1</v>
      </c>
      <c r="AN2153" s="4" t="s">
        <v>1</v>
      </c>
      <c r="AO2153" s="4" t="s">
        <v>1</v>
      </c>
      <c r="AP2153" s="4" t="s">
        <v>1</v>
      </c>
      <c r="AQ2153" s="4">
        <v>0</v>
      </c>
    </row>
    <row r="2154" spans="1:43" x14ac:dyDescent="0.25">
      <c r="A2154" s="2" t="s">
        <v>3304</v>
      </c>
      <c r="B2154" s="47">
        <v>44408</v>
      </c>
      <c r="C2154" s="2" t="s">
        <v>6</v>
      </c>
      <c r="D2154" s="2" t="s">
        <v>890</v>
      </c>
      <c r="E2154" s="2" t="s">
        <v>856</v>
      </c>
      <c r="F2154" s="2" t="s">
        <v>5171</v>
      </c>
      <c r="G2154" s="2" t="s">
        <v>3</v>
      </c>
      <c r="H2154" s="2" t="s">
        <v>3728</v>
      </c>
      <c r="I2154" s="1" t="s">
        <v>1</v>
      </c>
      <c r="J2154" s="1" t="s">
        <v>1</v>
      </c>
      <c r="K2154" s="1" t="s">
        <v>1</v>
      </c>
      <c r="L2154" s="1" t="s">
        <v>1</v>
      </c>
      <c r="M2154" s="1">
        <v>0</v>
      </c>
      <c r="N2154" s="2" t="s">
        <v>1</v>
      </c>
      <c r="O2154" s="2" t="s">
        <v>98</v>
      </c>
      <c r="P2154" s="2" t="s">
        <v>1</v>
      </c>
      <c r="Q2154" s="1">
        <v>0</v>
      </c>
      <c r="R2154" s="1">
        <v>0</v>
      </c>
      <c r="S2154" s="1">
        <v>0</v>
      </c>
      <c r="T2154" s="1">
        <v>0</v>
      </c>
      <c r="U2154" s="2" t="s">
        <v>0</v>
      </c>
      <c r="V2154" s="1">
        <v>0</v>
      </c>
      <c r="W2154" s="1">
        <v>0</v>
      </c>
      <c r="X2154" s="2" t="s">
        <v>9</v>
      </c>
      <c r="Y2154" s="1">
        <v>0</v>
      </c>
      <c r="Z2154" s="3">
        <v>0</v>
      </c>
      <c r="AA2154" s="3" t="s">
        <v>0</v>
      </c>
      <c r="AB2154" s="3">
        <v>0</v>
      </c>
      <c r="AC2154" s="3">
        <v>0</v>
      </c>
      <c r="AD2154" s="3" t="s">
        <v>0</v>
      </c>
      <c r="AE2154" s="3">
        <v>0</v>
      </c>
      <c r="AF2154" s="4">
        <v>0</v>
      </c>
      <c r="AG2154" s="4" t="s">
        <v>0</v>
      </c>
      <c r="AH2154" s="4">
        <v>0</v>
      </c>
      <c r="AI2154" s="4">
        <v>0</v>
      </c>
      <c r="AJ2154" s="4" t="s">
        <v>0</v>
      </c>
      <c r="AK2154" s="4">
        <v>0</v>
      </c>
      <c r="AL2154" s="4">
        <v>0</v>
      </c>
      <c r="AP2154" s="4">
        <v>0</v>
      </c>
      <c r="AQ2154" s="4">
        <v>0</v>
      </c>
    </row>
    <row r="2155" spans="1:43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43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43" x14ac:dyDescent="0.25">
      <c r="A2157" s="2"/>
      <c r="B2157" s="47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43" x14ac:dyDescent="0.25">
      <c r="A2158" s="2"/>
      <c r="B2158" s="46"/>
      <c r="C2158" s="2"/>
      <c r="D2158" s="2"/>
      <c r="E2158" s="2"/>
      <c r="F2158" s="59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43" x14ac:dyDescent="0.25">
      <c r="A2159" s="2"/>
      <c r="B2159" s="46"/>
      <c r="C2159" s="2"/>
      <c r="D2159" s="2"/>
      <c r="E2159" s="2"/>
      <c r="F2159" s="59"/>
      <c r="G2159" s="2"/>
      <c r="H2159" s="2"/>
      <c r="I2159" s="2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3"/>
      <c r="AA2159" s="3"/>
      <c r="AB2159" s="3"/>
      <c r="AC2159" s="3"/>
      <c r="AD2159" s="3"/>
      <c r="AE2159" s="3"/>
    </row>
    <row r="2160" spans="1:43" x14ac:dyDescent="0.25">
      <c r="A2160" s="45"/>
      <c r="B2160" s="54"/>
      <c r="C2160" s="45"/>
      <c r="D2160" s="45"/>
      <c r="E2160" s="45"/>
      <c r="F2160" s="45"/>
      <c r="G2160" s="45"/>
      <c r="H2160" s="45"/>
      <c r="I2160" s="48"/>
      <c r="J2160" s="48"/>
      <c r="K2160" s="48"/>
      <c r="L2160" s="48"/>
      <c r="M2160" s="48"/>
      <c r="N2160" s="45"/>
      <c r="O2160" s="45"/>
      <c r="P2160" s="45"/>
      <c r="Q2160" s="48"/>
      <c r="R2160" s="48"/>
      <c r="S2160" s="48"/>
      <c r="T2160" s="48"/>
      <c r="U2160" s="45"/>
      <c r="V2160" s="48"/>
      <c r="W2160" s="48"/>
      <c r="X2160" s="45"/>
      <c r="Y2160" s="48"/>
    </row>
    <row r="2161" spans="1:33" ht="15.75" thickBot="1" x14ac:dyDescent="0.3">
      <c r="A2161" s="45"/>
      <c r="B2161" s="54"/>
      <c r="C2161" s="45"/>
      <c r="D2161" s="45"/>
      <c r="E2161" s="45"/>
      <c r="F2161" s="45"/>
      <c r="G2161" s="45"/>
      <c r="H2161" s="45"/>
      <c r="I2161" s="48"/>
      <c r="J2161" s="48"/>
      <c r="K2161" s="48"/>
      <c r="L2161" s="48"/>
      <c r="M2161" s="48"/>
      <c r="N2161" s="45"/>
      <c r="O2161" s="45"/>
      <c r="P2161" s="45"/>
      <c r="Q2161" s="48"/>
      <c r="R2161" s="48"/>
      <c r="S2161" s="48"/>
      <c r="T2161" s="48"/>
      <c r="U2161" s="45"/>
      <c r="V2161" s="48"/>
      <c r="W2161" s="48"/>
      <c r="X2161" s="45"/>
      <c r="Y2161" s="48"/>
    </row>
    <row r="2162" spans="1:33" x14ac:dyDescent="0.25">
      <c r="A2162" s="21"/>
      <c r="B2162" s="49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2" t="s">
        <v>330</v>
      </c>
      <c r="Q2162" s="21">
        <f t="shared" ref="Q2162:AE2162" si="0">SUM(Q1:Q2161)</f>
        <v>1846623188140.8809</v>
      </c>
      <c r="R2162" s="21">
        <f t="shared" si="0"/>
        <v>0</v>
      </c>
      <c r="S2162" s="21">
        <f t="shared" si="0"/>
        <v>1413411442066.731</v>
      </c>
      <c r="T2162" s="21">
        <f t="shared" si="0"/>
        <v>6910270021.8249998</v>
      </c>
      <c r="U2162" s="21">
        <f t="shared" si="0"/>
        <v>0</v>
      </c>
      <c r="V2162" s="21">
        <f t="shared" si="0"/>
        <v>1105643203.4920003</v>
      </c>
      <c r="W2162" s="21">
        <f t="shared" si="0"/>
        <v>366371285119.73022</v>
      </c>
      <c r="X2162" s="21">
        <f t="shared" si="0"/>
        <v>0</v>
      </c>
      <c r="Y2162" s="21">
        <f t="shared" si="0"/>
        <v>58619405619.156769</v>
      </c>
      <c r="Z2162" s="21">
        <f t="shared" si="0"/>
        <v>0</v>
      </c>
      <c r="AA2162" s="21">
        <f t="shared" si="0"/>
        <v>0</v>
      </c>
      <c r="AB2162" s="21">
        <f t="shared" si="0"/>
        <v>0</v>
      </c>
      <c r="AC2162" s="21">
        <f t="shared" si="0"/>
        <v>179795945</v>
      </c>
      <c r="AD2162" s="21">
        <f t="shared" si="0"/>
        <v>0</v>
      </c>
      <c r="AE2162" s="21">
        <f t="shared" si="0"/>
        <v>14383675.6</v>
      </c>
      <c r="AF2162" s="137">
        <f>SUM(S2162:AE2162)-Q2162</f>
        <v>-10962489.345947266</v>
      </c>
    </row>
    <row r="2163" spans="1:33" ht="15.75" thickBot="1" x14ac:dyDescent="0.3">
      <c r="A2163" s="119"/>
      <c r="B2163" s="120"/>
      <c r="C2163" s="119"/>
      <c r="D2163" s="119"/>
      <c r="E2163" s="119"/>
      <c r="F2163" s="119"/>
      <c r="G2163" s="119"/>
      <c r="H2163" s="119"/>
      <c r="I2163" s="119"/>
      <c r="J2163" s="119"/>
      <c r="K2163" s="119"/>
      <c r="L2163" s="119"/>
      <c r="M2163" s="119"/>
      <c r="N2163" s="119"/>
      <c r="O2163" s="119"/>
      <c r="P2163" s="121" t="s">
        <v>331</v>
      </c>
      <c r="Q2163" s="119">
        <f t="shared" ref="Q2163:AE2163" si="1">SUBTOTAL(9,Q1:Q2161)</f>
        <v>1846623188140.8809</v>
      </c>
      <c r="R2163" s="119">
        <f t="shared" si="1"/>
        <v>0</v>
      </c>
      <c r="S2163" s="119">
        <f t="shared" si="1"/>
        <v>1413411442066.731</v>
      </c>
      <c r="T2163" s="119">
        <f t="shared" si="1"/>
        <v>6910270021.8249998</v>
      </c>
      <c r="U2163" s="119">
        <f t="shared" si="1"/>
        <v>0</v>
      </c>
      <c r="V2163" s="119">
        <f t="shared" si="1"/>
        <v>1105643203.4920003</v>
      </c>
      <c r="W2163" s="119">
        <f t="shared" si="1"/>
        <v>366371285119.73022</v>
      </c>
      <c r="X2163" s="119">
        <f t="shared" si="1"/>
        <v>0</v>
      </c>
      <c r="Y2163" s="119">
        <f t="shared" si="1"/>
        <v>58619405619.156769</v>
      </c>
      <c r="Z2163" s="119">
        <f t="shared" si="1"/>
        <v>0</v>
      </c>
      <c r="AA2163" s="119">
        <f t="shared" si="1"/>
        <v>0</v>
      </c>
      <c r="AB2163" s="119">
        <f t="shared" si="1"/>
        <v>0</v>
      </c>
      <c r="AC2163" s="119">
        <f t="shared" si="1"/>
        <v>179795945</v>
      </c>
      <c r="AD2163" s="119">
        <f t="shared" si="1"/>
        <v>0</v>
      </c>
      <c r="AE2163" s="119">
        <f t="shared" si="1"/>
        <v>14383675.6</v>
      </c>
      <c r="AF2163" s="138">
        <f>SUM(S2163:AE2163)-Q2163</f>
        <v>-10962489.345947266</v>
      </c>
      <c r="AG2163" s="52"/>
    </row>
    <row r="2164" spans="1:33" x14ac:dyDescent="0.25">
      <c r="P2164" s="19"/>
      <c r="Q2164" s="5"/>
      <c r="R2164" s="5"/>
      <c r="S2164" s="5"/>
      <c r="T2164" s="5"/>
      <c r="U2164" s="5"/>
      <c r="V2164" s="5"/>
      <c r="W2164" s="5"/>
      <c r="X2164" s="5"/>
      <c r="Y2164" s="5"/>
      <c r="AF2164" s="5"/>
    </row>
    <row r="2165" spans="1:33" x14ac:dyDescent="0.25">
      <c r="P2165" s="20"/>
      <c r="Q2165" s="5">
        <f>+Q2162-Q2163</f>
        <v>0</v>
      </c>
      <c r="R2165" s="5">
        <f t="shared" ref="R2165:AD2165" si="2">+R2162-R2163</f>
        <v>0</v>
      </c>
      <c r="S2165" s="5">
        <f t="shared" si="2"/>
        <v>0</v>
      </c>
      <c r="T2165" s="5">
        <f t="shared" si="2"/>
        <v>0</v>
      </c>
      <c r="U2165" s="5">
        <f t="shared" si="2"/>
        <v>0</v>
      </c>
      <c r="V2165" s="5">
        <f t="shared" si="2"/>
        <v>0</v>
      </c>
      <c r="W2165" s="5">
        <f>+W2162-W2163</f>
        <v>0</v>
      </c>
      <c r="X2165" s="5">
        <f t="shared" si="2"/>
        <v>0</v>
      </c>
      <c r="Y2165" s="5">
        <f t="shared" si="2"/>
        <v>0</v>
      </c>
      <c r="Z2165" s="5">
        <f t="shared" si="2"/>
        <v>0</v>
      </c>
      <c r="AA2165" s="5">
        <f t="shared" si="2"/>
        <v>0</v>
      </c>
      <c r="AB2165" s="5">
        <f t="shared" si="2"/>
        <v>0</v>
      </c>
      <c r="AC2165" s="5">
        <f>+AC2162-AC2163</f>
        <v>0</v>
      </c>
      <c r="AD2165" s="5">
        <f t="shared" si="2"/>
        <v>0</v>
      </c>
      <c r="AE2165" s="5">
        <f>+AE2162-AE2163</f>
        <v>0</v>
      </c>
      <c r="AF2165" s="5">
        <f>+AF2162-AF2163</f>
        <v>0</v>
      </c>
    </row>
    <row r="2166" spans="1:33" x14ac:dyDescent="0.25">
      <c r="Q2166" s="5"/>
      <c r="R2166" s="5"/>
      <c r="S2166" s="5"/>
      <c r="T2166" s="5"/>
      <c r="U2166" s="5"/>
      <c r="V2166" s="5"/>
      <c r="W2166" s="5"/>
      <c r="X2166" s="5"/>
      <c r="Y2166" s="5"/>
    </row>
    <row r="2167" spans="1:33" x14ac:dyDescent="0.25">
      <c r="Q2167" s="7"/>
      <c r="S2167" s="13"/>
      <c r="W2167" s="6"/>
      <c r="AC2167" s="5">
        <f>+AC2163*0.3</f>
        <v>53938783.5</v>
      </c>
      <c r="AE2167" s="5">
        <f>+AE2163*0.3</f>
        <v>4315102.68</v>
      </c>
    </row>
    <row r="2168" spans="1:33" x14ac:dyDescent="0.25">
      <c r="Q2168" s="5"/>
      <c r="S2168" s="13"/>
      <c r="AC2168" s="5">
        <f>+AC2163-AC2167</f>
        <v>125857161.5</v>
      </c>
      <c r="AE2168" s="5">
        <f>+AE2163-AE2167</f>
        <v>10068572.92</v>
      </c>
    </row>
    <row r="2169" spans="1:33" x14ac:dyDescent="0.25">
      <c r="Q2169" s="100"/>
      <c r="T2169" s="5"/>
    </row>
    <row r="2170" spans="1:33" x14ac:dyDescent="0.25">
      <c r="Q2170" s="7"/>
    </row>
    <row r="2171" spans="1:33" x14ac:dyDescent="0.25">
      <c r="Q2171" s="5"/>
    </row>
    <row r="2172" spans="1:33" x14ac:dyDescent="0.25">
      <c r="Q2172" s="13"/>
    </row>
    <row r="2173" spans="1:33" x14ac:dyDescent="0.25">
      <c r="Q2173" s="5"/>
    </row>
    <row r="2175" spans="1:33" x14ac:dyDescent="0.25">
      <c r="Q2175" s="13"/>
    </row>
  </sheetData>
  <autoFilter ref="A1:XDV1"/>
  <sortState ref="A2585:AP2879">
    <sortCondition ref="B2585:B2879"/>
    <sortCondition ref="D2585:D2879"/>
  </sortState>
  <conditionalFormatting sqref="B134:B2159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B19" sqref="B19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308</v>
      </c>
      <c r="B16" s="4" t="s">
        <v>908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310</v>
      </c>
      <c r="B18" s="12" t="s">
        <v>311</v>
      </c>
      <c r="C18" s="82" t="s">
        <v>313</v>
      </c>
      <c r="D18" s="82" t="s">
        <v>316</v>
      </c>
      <c r="E18" s="14" t="s">
        <v>317</v>
      </c>
      <c r="F18" s="82" t="s">
        <v>314</v>
      </c>
      <c r="G18" s="14" t="s">
        <v>315</v>
      </c>
      <c r="H18" s="86" t="s">
        <v>322</v>
      </c>
      <c r="I18" s="14" t="s">
        <v>323</v>
      </c>
      <c r="J18" s="86" t="s">
        <v>324</v>
      </c>
      <c r="K18" s="14" t="s">
        <v>325</v>
      </c>
    </row>
    <row r="19" spans="1:11" x14ac:dyDescent="0.25">
      <c r="A19" s="12" t="s">
        <v>6</v>
      </c>
      <c r="B19" s="13">
        <v>781662837958.83093</v>
      </c>
      <c r="C19" s="13">
        <v>607203151690.3927</v>
      </c>
      <c r="D19" s="13">
        <v>2433580944.9749999</v>
      </c>
      <c r="E19" s="13">
        <v>389372951.19599998</v>
      </c>
      <c r="F19" s="13">
        <v>147919988764.91498</v>
      </c>
      <c r="G19" s="13">
        <v>23667198202.386406</v>
      </c>
      <c r="H19" s="13">
        <v>0</v>
      </c>
      <c r="I19" s="13">
        <v>0</v>
      </c>
      <c r="J19" s="13">
        <v>45875375</v>
      </c>
      <c r="K19" s="13">
        <v>3670030</v>
      </c>
    </row>
    <row r="20" spans="1:11" x14ac:dyDescent="0.25">
      <c r="A20" s="12" t="s">
        <v>35</v>
      </c>
      <c r="B20" s="13">
        <v>61360939862.689034</v>
      </c>
      <c r="C20" s="13">
        <v>56573147261.115028</v>
      </c>
      <c r="D20" s="13">
        <v>31221480</v>
      </c>
      <c r="E20" s="13">
        <v>4995436.8</v>
      </c>
      <c r="F20" s="13">
        <v>4096185935.1500001</v>
      </c>
      <c r="G20" s="13">
        <v>655389749.62400007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208440416565.67175</v>
      </c>
      <c r="C21" s="13">
        <v>140809409626.56503</v>
      </c>
      <c r="D21" s="13">
        <v>1062557203.75</v>
      </c>
      <c r="E21" s="13">
        <v>170009152.59999999</v>
      </c>
      <c r="F21" s="13">
        <v>57198983623.605003</v>
      </c>
      <c r="G21" s="13">
        <v>9151837379.7768002</v>
      </c>
      <c r="H21" s="13">
        <v>0</v>
      </c>
      <c r="I21" s="13">
        <v>0</v>
      </c>
      <c r="J21" s="13">
        <v>33941750</v>
      </c>
      <c r="K21" s="13">
        <v>2715340</v>
      </c>
    </row>
    <row r="22" spans="1:11" s="23" customFormat="1" x14ac:dyDescent="0.25">
      <c r="A22" s="24" t="s">
        <v>312</v>
      </c>
      <c r="B22" s="13">
        <v>1051464194387.1918</v>
      </c>
      <c r="C22" s="13">
        <v>804585708578.07275</v>
      </c>
      <c r="D22" s="13">
        <v>3527359628.7249999</v>
      </c>
      <c r="E22" s="13">
        <v>564377540.59599996</v>
      </c>
      <c r="F22" s="13">
        <v>209215158323.66998</v>
      </c>
      <c r="G22" s="13">
        <v>33474425331.787209</v>
      </c>
      <c r="H22" s="13">
        <v>0</v>
      </c>
      <c r="I22" s="13">
        <v>0</v>
      </c>
      <c r="J22" s="13">
        <v>79817125</v>
      </c>
      <c r="K22" s="13">
        <v>6385370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zoomScaleNormal="100" workbookViewId="0">
      <pane ySplit="6" topLeftCell="A10" activePane="bottomLeft" state="frozen"/>
      <selection activeCell="B628" sqref="B628"/>
      <selection pane="bottomLeft" activeCell="K8" sqref="K8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22.140625" style="7" customWidth="1"/>
    <col min="6" max="6" width="19" style="7" customWidth="1"/>
    <col min="7" max="7" width="19" style="7" bestFit="1" customWidth="1"/>
    <col min="8" max="8" width="17.28515625" style="7" bestFit="1" customWidth="1"/>
    <col min="9" max="9" width="22.140625" style="7" customWidth="1"/>
    <col min="10" max="10" width="17.28515625" style="7" bestFit="1" customWidth="1"/>
    <col min="11" max="11" width="19.140625" style="7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321</v>
      </c>
      <c r="E1" s="10"/>
      <c r="F1" s="10"/>
      <c r="H1" s="10"/>
    </row>
    <row r="2" spans="1:14" x14ac:dyDescent="0.25">
      <c r="C2" s="17" t="s">
        <v>1467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51" t="s">
        <v>393</v>
      </c>
      <c r="H4" s="152"/>
      <c r="I4" s="151" t="s">
        <v>388</v>
      </c>
      <c r="J4" s="152"/>
      <c r="K4" s="151" t="s">
        <v>392</v>
      </c>
      <c r="L4" s="152"/>
      <c r="M4" s="10"/>
    </row>
    <row r="5" spans="1:14" ht="15.75" thickBot="1" x14ac:dyDescent="0.3">
      <c r="C5" s="10"/>
      <c r="D5" s="10"/>
      <c r="E5" s="151" t="s">
        <v>332</v>
      </c>
      <c r="F5" s="152"/>
      <c r="G5" s="153" t="s">
        <v>386</v>
      </c>
      <c r="H5" s="154"/>
      <c r="I5" s="153" t="s">
        <v>385</v>
      </c>
      <c r="J5" s="154"/>
      <c r="K5" s="155" t="s">
        <v>387</v>
      </c>
      <c r="L5" s="154"/>
      <c r="M5" s="10"/>
    </row>
    <row r="6" spans="1:14" ht="15.75" thickBot="1" x14ac:dyDescent="0.3">
      <c r="B6" s="69" t="s">
        <v>326</v>
      </c>
      <c r="C6" s="153" t="s">
        <v>320</v>
      </c>
      <c r="D6" s="154"/>
      <c r="E6" s="83" t="s">
        <v>319</v>
      </c>
      <c r="F6" s="62" t="s">
        <v>318</v>
      </c>
      <c r="G6" s="63" t="s">
        <v>319</v>
      </c>
      <c r="H6" s="64" t="s">
        <v>318</v>
      </c>
      <c r="I6" s="63" t="s">
        <v>319</v>
      </c>
      <c r="J6" s="64" t="s">
        <v>318</v>
      </c>
      <c r="K6" s="63" t="s">
        <v>319</v>
      </c>
      <c r="L6" s="64" t="s">
        <v>318</v>
      </c>
      <c r="M6" s="10"/>
      <c r="N6" s="15" t="s">
        <v>355</v>
      </c>
    </row>
    <row r="7" spans="1:14" ht="15.75" thickBot="1" x14ac:dyDescent="0.3">
      <c r="A7" s="149" t="s">
        <v>922</v>
      </c>
      <c r="B7" s="70" t="s">
        <v>919</v>
      </c>
      <c r="C7" s="71">
        <f>+DECLARACION!B27</f>
        <v>44378</v>
      </c>
      <c r="D7" s="71">
        <f>+DECLARACION!C27</f>
        <v>44392</v>
      </c>
      <c r="E7" s="72">
        <v>769464749497.81995</v>
      </c>
      <c r="F7" s="73">
        <v>25694244255.865593</v>
      </c>
      <c r="G7" s="74">
        <v>569847109639.97998</v>
      </c>
      <c r="H7" s="75">
        <v>17663932497.460793</v>
      </c>
      <c r="I7" s="74">
        <v>45583870034.249992</v>
      </c>
      <c r="J7" s="75">
        <v>554596865.61599994</v>
      </c>
      <c r="K7" s="74">
        <v>154033769823.58997</v>
      </c>
      <c r="L7" s="75">
        <v>7475714892.7888002</v>
      </c>
      <c r="N7" s="39"/>
    </row>
    <row r="8" spans="1:14" ht="15.75" thickBot="1" x14ac:dyDescent="0.3">
      <c r="A8" s="150"/>
      <c r="B8" s="70" t="s">
        <v>920</v>
      </c>
      <c r="C8" s="71">
        <f>+DECLARACION!B28</f>
        <v>44393</v>
      </c>
      <c r="D8" s="71">
        <f>+DECLARACION!C28</f>
        <v>44408</v>
      </c>
      <c r="E8" s="76">
        <v>1017408043655.4678</v>
      </c>
      <c r="F8" s="77">
        <v>34045188242.383205</v>
      </c>
      <c r="G8" s="78">
        <v>757602596775.28271</v>
      </c>
      <c r="H8" s="79">
        <v>24060241183.582405</v>
      </c>
      <c r="I8" s="78">
        <v>60700554676.26503</v>
      </c>
      <c r="J8" s="79">
        <v>660385186.42400002</v>
      </c>
      <c r="K8" s="78">
        <v>199104892203.92004</v>
      </c>
      <c r="L8" s="79">
        <v>9324561872.3768005</v>
      </c>
      <c r="N8" s="40">
        <f>SUM(E7:E8)+SUM(F7:F8)</f>
        <v>1846612225651.5364</v>
      </c>
    </row>
    <row r="9" spans="1:14" ht="15.75" thickBot="1" x14ac:dyDescent="0.3">
      <c r="E9" s="65">
        <f>SUM(E7:E8)</f>
        <v>1786872793153.2876</v>
      </c>
      <c r="F9" s="66">
        <f>SUM(F7:F8)</f>
        <v>59739432498.248795</v>
      </c>
      <c r="G9" s="65">
        <f t="shared" ref="G9:L9" si="0">SUM(G7:G8)</f>
        <v>1327449706415.2627</v>
      </c>
      <c r="H9" s="67">
        <f t="shared" si="0"/>
        <v>41724173681.043198</v>
      </c>
      <c r="I9" s="65">
        <f t="shared" si="0"/>
        <v>106284424710.51501</v>
      </c>
      <c r="J9" s="67">
        <f t="shared" si="0"/>
        <v>1214982052.04</v>
      </c>
      <c r="K9" s="65">
        <f t="shared" si="0"/>
        <v>353138662027.51001</v>
      </c>
      <c r="L9" s="68">
        <f t="shared" si="0"/>
        <v>16800276765.1656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1" t="s">
        <v>332</v>
      </c>
      <c r="D11" s="40">
        <f>+E9+F9</f>
        <v>1846612225651.5364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5" t="s">
        <v>389</v>
      </c>
      <c r="E14" s="55" t="s">
        <v>390</v>
      </c>
      <c r="F14" s="55" t="s">
        <v>391</v>
      </c>
      <c r="G14" s="5"/>
      <c r="J14" s="55" t="s">
        <v>389</v>
      </c>
      <c r="K14" s="55" t="s">
        <v>390</v>
      </c>
      <c r="L14" s="55" t="s">
        <v>391</v>
      </c>
      <c r="M14" s="5"/>
      <c r="N14" s="5"/>
    </row>
    <row r="15" spans="1:14" ht="42.75" customHeight="1" x14ac:dyDescent="0.25">
      <c r="C15" s="95" t="s">
        <v>412</v>
      </c>
      <c r="D15" s="97">
        <f>+G9</f>
        <v>1327449706415.2627</v>
      </c>
      <c r="E15" s="122">
        <f>+I9</f>
        <v>106284424710.51501</v>
      </c>
      <c r="F15" s="122">
        <f>+K9</f>
        <v>353138662027.51001</v>
      </c>
      <c r="G15" s="94">
        <f>SUM(D15:F15)</f>
        <v>1786872793153.2878</v>
      </c>
      <c r="I15" s="95" t="s">
        <v>413</v>
      </c>
      <c r="J15" s="94">
        <f>+H9</f>
        <v>41724173681.043198</v>
      </c>
      <c r="K15" s="94">
        <f>+J9</f>
        <v>1214982052.04</v>
      </c>
      <c r="L15" s="94">
        <f>+L9</f>
        <v>16800276765.1656</v>
      </c>
      <c r="M15" s="94">
        <f>SUM(J15:L15)</f>
        <v>59739432498.248795</v>
      </c>
    </row>
    <row r="16" spans="1:14" ht="24" x14ac:dyDescent="0.25">
      <c r="C16" s="95" t="s">
        <v>410</v>
      </c>
      <c r="D16" s="96">
        <f>+(D15+E15+F15)*0.3</f>
        <v>536061837945.98633</v>
      </c>
      <c r="E16" s="96">
        <v>0</v>
      </c>
      <c r="F16" s="96">
        <v>0</v>
      </c>
      <c r="G16" s="94">
        <f>SUM(D16:F16)</f>
        <v>536061837945.98633</v>
      </c>
      <c r="I16" s="95" t="s">
        <v>410</v>
      </c>
      <c r="J16" s="96">
        <f>+(J15+K15+L15)*0.3</f>
        <v>17921829749.474636</v>
      </c>
      <c r="K16" s="93">
        <v>0</v>
      </c>
      <c r="L16" s="93"/>
      <c r="M16" s="94">
        <f>SUM(J16:L16)</f>
        <v>17921829749.474636</v>
      </c>
    </row>
    <row r="17" spans="3:17" ht="24" x14ac:dyDescent="0.25">
      <c r="C17" s="95" t="s">
        <v>411</v>
      </c>
      <c r="D17" s="123">
        <f>+D15-D16</f>
        <v>791387868469.27637</v>
      </c>
      <c r="E17" s="98">
        <f>+E15-E16</f>
        <v>106284424710.51501</v>
      </c>
      <c r="F17" s="98">
        <f t="shared" ref="F17" si="1">+F15-F16</f>
        <v>353138662027.51001</v>
      </c>
      <c r="G17" s="56">
        <f>+G15-G16</f>
        <v>1250810955207.3015</v>
      </c>
      <c r="I17" s="95" t="s">
        <v>411</v>
      </c>
      <c r="J17" s="124">
        <f>+J15-J16</f>
        <v>23802343931.568562</v>
      </c>
      <c r="K17" s="124">
        <f t="shared" ref="K17:L17" si="2">+K15-K16</f>
        <v>1214982052.04</v>
      </c>
      <c r="L17" s="124">
        <f t="shared" si="2"/>
        <v>16800276765.1656</v>
      </c>
      <c r="M17" s="56">
        <f>+M15-M16</f>
        <v>41817602748.774155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2"/>
    </row>
    <row r="19" spans="3:17" x14ac:dyDescent="0.25">
      <c r="P19" s="39"/>
      <c r="Q19" s="92"/>
    </row>
    <row r="20" spans="3:17" x14ac:dyDescent="0.25">
      <c r="P20" s="39"/>
      <c r="Q20" s="92"/>
    </row>
    <row r="21" spans="3:17" x14ac:dyDescent="0.25">
      <c r="G21" s="55" t="s">
        <v>393</v>
      </c>
      <c r="H21" s="55" t="s">
        <v>388</v>
      </c>
      <c r="I21" s="55" t="s">
        <v>392</v>
      </c>
      <c r="P21" s="39"/>
      <c r="Q21" s="92"/>
    </row>
    <row r="22" spans="3:17" x14ac:dyDescent="0.25">
      <c r="G22" s="15" t="s">
        <v>389</v>
      </c>
      <c r="H22" s="15" t="s">
        <v>390</v>
      </c>
      <c r="I22" s="15" t="s">
        <v>391</v>
      </c>
      <c r="P22" s="39"/>
      <c r="Q22" s="39"/>
    </row>
    <row r="23" spans="3:17" x14ac:dyDescent="0.25">
      <c r="F23" s="118" t="s">
        <v>332</v>
      </c>
      <c r="G23" s="40">
        <f>+D17</f>
        <v>791387868469.27637</v>
      </c>
      <c r="H23" s="40">
        <f>+I9</f>
        <v>106284424710.51501</v>
      </c>
      <c r="I23" s="40">
        <f>+K9</f>
        <v>353138662027.51001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1">
        <f>SUM(G23:I23)</f>
        <v>1250810955207.3013</v>
      </c>
    </row>
    <row r="26" spans="3:17" x14ac:dyDescent="0.25">
      <c r="I26" s="5">
        <f>+I25-DECLARACION!G32</f>
        <v>0</v>
      </c>
    </row>
    <row r="30" spans="3:17" x14ac:dyDescent="0.25">
      <c r="D30" s="11" t="s">
        <v>329</v>
      </c>
      <c r="E30" s="9">
        <f>+G30+I30+K30</f>
        <v>1017408043655.4678</v>
      </c>
      <c r="F30" s="9">
        <f>+H30+J30+L30</f>
        <v>34045188242.383205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757602596775.28271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24060241183.582405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60700554676.26503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660385186.42400002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199104892203.92004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9324561872.3768005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6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6" t="s">
        <v>354</v>
      </c>
      <c r="B1" s="156"/>
      <c r="C1" s="156"/>
      <c r="D1" s="156"/>
      <c r="E1" s="156"/>
      <c r="F1" s="156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6" t="s">
        <v>353</v>
      </c>
      <c r="B2" s="156"/>
      <c r="C2" s="156"/>
      <c r="D2" s="156"/>
      <c r="E2" s="156"/>
      <c r="F2" s="156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6" t="s">
        <v>352</v>
      </c>
      <c r="B3" s="156"/>
      <c r="C3" s="156"/>
      <c r="D3" s="156"/>
      <c r="E3" s="156"/>
      <c r="F3" s="156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6" t="s">
        <v>739</v>
      </c>
      <c r="B4" s="156"/>
      <c r="C4" s="156"/>
      <c r="D4" s="156"/>
      <c r="E4" s="156"/>
      <c r="F4" s="156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6" t="s">
        <v>395</v>
      </c>
      <c r="B5" s="156"/>
      <c r="C5" s="156"/>
      <c r="D5" s="156"/>
      <c r="E5" s="156"/>
      <c r="F5" s="156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351</v>
      </c>
      <c r="B7" s="156" t="s">
        <v>350</v>
      </c>
      <c r="C7" s="156"/>
      <c r="D7" s="26"/>
      <c r="E7" s="26"/>
      <c r="F7" s="26"/>
      <c r="G7" s="26"/>
      <c r="H7" s="26"/>
      <c r="I7" s="37" t="s">
        <v>351</v>
      </c>
      <c r="J7" s="156" t="s">
        <v>350</v>
      </c>
      <c r="K7" s="156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+'EXPRESS 2707 VENTAS '!A7</f>
        <v>MAR</v>
      </c>
      <c r="B20" s="88">
        <f>P20*0</f>
        <v>0</v>
      </c>
      <c r="C20" s="88">
        <f>P20*13%</f>
        <v>102880422901.00594</v>
      </c>
      <c r="D20" s="88">
        <f>P20*24%</f>
        <v>189933088432.62631</v>
      </c>
      <c r="E20" s="88">
        <f>P20*16%</f>
        <v>126622058955.08423</v>
      </c>
      <c r="F20" s="88">
        <f>P20*0%</f>
        <v>0</v>
      </c>
      <c r="G20" s="88">
        <f>P20*0.013%</f>
        <v>102880422.90100592</v>
      </c>
      <c r="H20" s="88">
        <f>P20*6.987%</f>
        <v>55294270369.948341</v>
      </c>
      <c r="I20" s="88">
        <f>P20*10%</f>
        <v>79138786846.927643</v>
      </c>
      <c r="J20" s="88">
        <f>P20*12%</f>
        <v>94966544216.313156</v>
      </c>
      <c r="K20" s="88">
        <f>P20*4%</f>
        <v>31655514738.771057</v>
      </c>
      <c r="L20" s="88">
        <f>P20*0%</f>
        <v>0</v>
      </c>
      <c r="M20" s="88">
        <f>P20*11%</f>
        <v>87052665531.620407</v>
      </c>
      <c r="N20" s="88">
        <f>P20*2%</f>
        <v>15827757369.385529</v>
      </c>
      <c r="O20" s="88">
        <f>P20*1%</f>
        <v>7913878684.6927643</v>
      </c>
      <c r="P20" s="89">
        <f>+'EXPRESS 2707 VENTAS '!D17</f>
        <v>791387868469.27637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102880422901.00594</v>
      </c>
      <c r="D23" s="31">
        <f t="shared" si="3"/>
        <v>189933088432.62631</v>
      </c>
      <c r="E23" s="31">
        <f t="shared" si="3"/>
        <v>126622058955.08423</v>
      </c>
      <c r="F23" s="31">
        <f t="shared" si="3"/>
        <v>0</v>
      </c>
      <c r="G23" s="31">
        <f t="shared" si="3"/>
        <v>102880422.90100592</v>
      </c>
      <c r="H23" s="31">
        <f t="shared" si="3"/>
        <v>55294270369.948341</v>
      </c>
      <c r="I23" s="31">
        <f t="shared" si="3"/>
        <v>79138786846.927643</v>
      </c>
      <c r="J23" s="31">
        <f t="shared" si="3"/>
        <v>94966544216.313156</v>
      </c>
      <c r="K23" s="31">
        <f t="shared" si="3"/>
        <v>31655514738.771057</v>
      </c>
      <c r="L23" s="31">
        <f t="shared" si="3"/>
        <v>0</v>
      </c>
      <c r="M23" s="31">
        <f t="shared" si="3"/>
        <v>87052665531.620407</v>
      </c>
      <c r="N23" s="31">
        <f t="shared" si="3"/>
        <v>15827757369.385529</v>
      </c>
      <c r="O23" s="31">
        <f t="shared" si="3"/>
        <v>7913878684.6927643</v>
      </c>
      <c r="P23" s="8">
        <f>SUM(B23:O23)</f>
        <v>791387868469.27625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H24" sqref="H24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6" t="s">
        <v>397</v>
      </c>
      <c r="B1" s="156"/>
      <c r="C1" s="156"/>
      <c r="D1" s="156"/>
      <c r="E1" s="156"/>
      <c r="F1" s="38"/>
      <c r="G1" s="38"/>
      <c r="H1" s="38"/>
      <c r="I1" s="38"/>
      <c r="J1" s="38"/>
      <c r="K1" s="38"/>
    </row>
    <row r="2" spans="1:12" ht="15.75" x14ac:dyDescent="0.25">
      <c r="A2" s="156" t="s">
        <v>353</v>
      </c>
      <c r="B2" s="156"/>
      <c r="C2" s="156"/>
      <c r="D2" s="156"/>
      <c r="E2" s="156"/>
      <c r="F2" s="38"/>
      <c r="G2" s="38"/>
      <c r="H2" s="38"/>
      <c r="I2" s="38"/>
      <c r="J2" s="38"/>
      <c r="K2" s="38"/>
    </row>
    <row r="3" spans="1:12" ht="15.75" x14ac:dyDescent="0.25">
      <c r="A3" s="156" t="s">
        <v>352</v>
      </c>
      <c r="B3" s="156"/>
      <c r="C3" s="156"/>
      <c r="D3" s="156"/>
      <c r="E3" s="156"/>
      <c r="F3" s="38"/>
      <c r="G3" s="38"/>
      <c r="H3" s="38"/>
      <c r="I3" s="38"/>
      <c r="J3" s="38"/>
      <c r="K3" s="38"/>
    </row>
    <row r="4" spans="1:12" ht="15.75" x14ac:dyDescent="0.25">
      <c r="A4" s="156" t="str">
        <f>+'0201   RELDE ING TRIM 02-2020'!A4:F4</f>
        <v xml:space="preserve"> DESDE EL 01/12/2020 HASTA EL 31/12/2020</v>
      </c>
      <c r="B4" s="156"/>
      <c r="C4" s="156"/>
      <c r="D4" s="156"/>
      <c r="E4" s="156"/>
      <c r="F4" s="117"/>
      <c r="G4" s="38"/>
      <c r="H4" s="38"/>
      <c r="I4" s="38"/>
      <c r="J4" s="38"/>
      <c r="K4" s="38"/>
    </row>
    <row r="5" spans="1:12" ht="15.75" x14ac:dyDescent="0.25">
      <c r="A5" s="156" t="s">
        <v>398</v>
      </c>
      <c r="B5" s="156"/>
      <c r="C5" s="156"/>
      <c r="D5" s="156"/>
      <c r="E5" s="156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351</v>
      </c>
      <c r="B7" s="81"/>
      <c r="C7" s="26"/>
      <c r="D7" s="26"/>
      <c r="E7" s="26"/>
      <c r="F7" s="26"/>
      <c r="G7" s="81" t="s">
        <v>351</v>
      </c>
      <c r="H7" s="156" t="s">
        <v>350</v>
      </c>
      <c r="I7" s="156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348</v>
      </c>
      <c r="I8" s="27"/>
      <c r="J8" s="27"/>
      <c r="K8" s="27"/>
    </row>
    <row r="9" spans="1:12" x14ac:dyDescent="0.25">
      <c r="A9" s="26">
        <v>2202</v>
      </c>
      <c r="B9" s="27" t="s">
        <v>347</v>
      </c>
      <c r="C9" s="27"/>
      <c r="D9" s="27"/>
      <c r="E9" s="27"/>
      <c r="F9" s="27"/>
      <c r="G9" s="26">
        <v>2210</v>
      </c>
      <c r="H9" s="27" t="s">
        <v>346</v>
      </c>
      <c r="I9" s="27"/>
      <c r="J9" s="27"/>
      <c r="K9" s="27"/>
    </row>
    <row r="10" spans="1:12" x14ac:dyDescent="0.25">
      <c r="A10" s="26">
        <v>2203</v>
      </c>
      <c r="B10" s="27" t="s">
        <v>345</v>
      </c>
      <c r="C10" s="27"/>
      <c r="D10" s="27"/>
      <c r="E10" s="27"/>
      <c r="F10" s="27"/>
      <c r="G10" s="26">
        <v>2212</v>
      </c>
      <c r="H10" s="27" t="s">
        <v>344</v>
      </c>
      <c r="I10" s="27"/>
      <c r="J10" s="27"/>
      <c r="K10" s="27"/>
    </row>
    <row r="11" spans="1:12" x14ac:dyDescent="0.25">
      <c r="A11" s="26">
        <v>2204</v>
      </c>
      <c r="B11" s="27" t="s">
        <v>343</v>
      </c>
      <c r="C11" s="27"/>
      <c r="D11" s="27"/>
      <c r="E11" s="27"/>
      <c r="F11" s="27"/>
      <c r="G11" s="26">
        <v>2247</v>
      </c>
      <c r="H11" s="36" t="s">
        <v>340</v>
      </c>
      <c r="I11" s="36"/>
      <c r="J11" s="36"/>
      <c r="K11" s="36"/>
    </row>
    <row r="12" spans="1:12" x14ac:dyDescent="0.25">
      <c r="A12" s="26">
        <v>2205</v>
      </c>
      <c r="B12" s="36" t="s">
        <v>341</v>
      </c>
      <c r="C12" s="36"/>
      <c r="D12" s="36"/>
      <c r="E12" s="36"/>
      <c r="F12" s="36"/>
      <c r="G12" s="26">
        <v>2261</v>
      </c>
      <c r="H12" s="36" t="s">
        <v>338</v>
      </c>
      <c r="I12" s="36"/>
      <c r="J12" s="36"/>
      <c r="K12" s="36"/>
    </row>
    <row r="13" spans="1:12" x14ac:dyDescent="0.25">
      <c r="A13" s="26">
        <v>2207</v>
      </c>
      <c r="B13" s="36" t="s">
        <v>337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335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334</v>
      </c>
    </row>
    <row r="17" spans="1:12" s="90" customFormat="1" x14ac:dyDescent="0.25">
      <c r="A17" s="87" t="str">
        <f>+'0201   RELDE ING TRIM 02-2020'!A20</f>
        <v>MAR</v>
      </c>
      <c r="B17" s="88">
        <f>L17*13%</f>
        <v>13816975212.366953</v>
      </c>
      <c r="C17" s="88">
        <f>L17*23%</f>
        <v>24445417683.418453</v>
      </c>
      <c r="D17" s="88">
        <f>L17*14%</f>
        <v>14879819459.472103</v>
      </c>
      <c r="E17" s="88">
        <f>L17*0%</f>
        <v>0</v>
      </c>
      <c r="F17" s="88">
        <f>L17*7%</f>
        <v>7439909729.7360516</v>
      </c>
      <c r="G17" s="88">
        <f>L17*8%</f>
        <v>8502753976.8412018</v>
      </c>
      <c r="H17" s="88">
        <f>L17*15%</f>
        <v>15942663706.577251</v>
      </c>
      <c r="I17" s="88">
        <f>L17*6%</f>
        <v>6377065482.6309004</v>
      </c>
      <c r="J17" s="88">
        <f>L17*12%</f>
        <v>12754130965.261801</v>
      </c>
      <c r="K17" s="88">
        <f>L17*2%</f>
        <v>2125688494.2103004</v>
      </c>
      <c r="L17" s="89">
        <f>+'EXPRESS 2707 VENTAS '!E17</f>
        <v>106284424710.51501</v>
      </c>
    </row>
    <row r="18" spans="1:12" hidden="1" x14ac:dyDescent="0.25">
      <c r="A18" s="30" t="s">
        <v>327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328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333</v>
      </c>
      <c r="B20" s="85">
        <f>+B17</f>
        <v>13816975212.366953</v>
      </c>
      <c r="C20" s="85">
        <f t="shared" ref="C20:K20" si="2">+C17</f>
        <v>24445417683.418453</v>
      </c>
      <c r="D20" s="85">
        <f t="shared" si="2"/>
        <v>14879819459.472103</v>
      </c>
      <c r="E20" s="85">
        <f t="shared" si="2"/>
        <v>0</v>
      </c>
      <c r="F20" s="85">
        <f t="shared" si="2"/>
        <v>7439909729.7360516</v>
      </c>
      <c r="G20" s="85">
        <f t="shared" si="2"/>
        <v>8502753976.8412018</v>
      </c>
      <c r="H20" s="85">
        <f t="shared" si="2"/>
        <v>15942663706.577251</v>
      </c>
      <c r="I20" s="85">
        <f t="shared" si="2"/>
        <v>6377065482.6309004</v>
      </c>
      <c r="J20" s="85">
        <f t="shared" si="2"/>
        <v>12754130965.261801</v>
      </c>
      <c r="K20" s="85">
        <f t="shared" si="2"/>
        <v>2125688494.2103004</v>
      </c>
      <c r="L20" s="8">
        <f>SUM(B20:K20)</f>
        <v>106284424710.51501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6" t="s">
        <v>354</v>
      </c>
      <c r="B1" s="156"/>
      <c r="C1" s="156"/>
      <c r="D1" s="156"/>
      <c r="E1" s="156"/>
      <c r="F1" s="156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6" t="s">
        <v>353</v>
      </c>
      <c r="B2" s="156"/>
      <c r="C2" s="156"/>
      <c r="D2" s="156"/>
      <c r="E2" s="156"/>
      <c r="F2" s="156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6" t="s">
        <v>352</v>
      </c>
      <c r="B3" s="156"/>
      <c r="C3" s="156"/>
      <c r="D3" s="156"/>
      <c r="E3" s="156"/>
      <c r="F3" s="156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6" t="str">
        <f>+'0201   RELDE ING TRIM 02-2020'!A4:F4</f>
        <v xml:space="preserve"> DESDE EL 01/12/2020 HASTA EL 31/12/2020</v>
      </c>
      <c r="B4" s="156"/>
      <c r="C4" s="156"/>
      <c r="D4" s="156"/>
      <c r="E4" s="156"/>
      <c r="F4" s="156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6" t="s">
        <v>396</v>
      </c>
      <c r="B5" s="156"/>
      <c r="C5" s="156"/>
      <c r="D5" s="156"/>
      <c r="E5" s="156"/>
      <c r="F5" s="156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351</v>
      </c>
      <c r="B7" s="156" t="s">
        <v>350</v>
      </c>
      <c r="C7" s="156"/>
      <c r="D7" s="26"/>
      <c r="E7" s="26"/>
      <c r="F7" s="26"/>
      <c r="G7" s="26"/>
      <c r="H7" s="26"/>
      <c r="I7" s="53" t="s">
        <v>351</v>
      </c>
      <c r="J7" s="156" t="s">
        <v>350</v>
      </c>
      <c r="K7" s="156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+'0202 ING TRIM HOYADA'!A17</f>
        <v>MAR</v>
      </c>
      <c r="B20" s="88">
        <f>P20*0</f>
        <v>0</v>
      </c>
      <c r="C20" s="88">
        <f>P20*10%</f>
        <v>35313866202.750999</v>
      </c>
      <c r="D20" s="88">
        <f>P20*24%</f>
        <v>84753278886.602402</v>
      </c>
      <c r="E20" s="88">
        <f>P20*16%</f>
        <v>56502185924.401604</v>
      </c>
      <c r="F20" s="88">
        <f>P20*0%</f>
        <v>0</v>
      </c>
      <c r="G20" s="88">
        <f>P20*0.013%</f>
        <v>45908026.063576296</v>
      </c>
      <c r="H20" s="88">
        <f>P20*6.987%</f>
        <v>24673798315.862125</v>
      </c>
      <c r="I20" s="88">
        <f>P20*13%</f>
        <v>45908026063.576302</v>
      </c>
      <c r="J20" s="88">
        <f>P20*12%</f>
        <v>42376639443.301201</v>
      </c>
      <c r="K20" s="88">
        <f>P20*4%</f>
        <v>14125546481.100401</v>
      </c>
      <c r="L20" s="88">
        <f>P20*0%</f>
        <v>0</v>
      </c>
      <c r="M20" s="88">
        <f>P20*11%</f>
        <v>38845252823.0261</v>
      </c>
      <c r="N20" s="88">
        <f>P20*2%</f>
        <v>7062773240.5502005</v>
      </c>
      <c r="O20" s="88">
        <f>P20*1%</f>
        <v>3531386620.2751002</v>
      </c>
      <c r="P20" s="89">
        <f>+'EXPRESS 2707 VENTAS '!F17</f>
        <v>353138662027.51001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35313866202.750999</v>
      </c>
      <c r="D23" s="31">
        <f t="shared" si="3"/>
        <v>84753278886.602402</v>
      </c>
      <c r="E23" s="31">
        <f t="shared" si="3"/>
        <v>56502185924.401604</v>
      </c>
      <c r="F23" s="31">
        <f t="shared" si="3"/>
        <v>0</v>
      </c>
      <c r="G23" s="31">
        <f t="shared" si="3"/>
        <v>45908026.063576296</v>
      </c>
      <c r="H23" s="31">
        <f t="shared" si="3"/>
        <v>24673798315.862125</v>
      </c>
      <c r="I23" s="31">
        <f t="shared" si="3"/>
        <v>45908026063.576302</v>
      </c>
      <c r="J23" s="31">
        <f t="shared" si="3"/>
        <v>42376639443.301201</v>
      </c>
      <c r="K23" s="31">
        <f t="shared" si="3"/>
        <v>14125546481.100401</v>
      </c>
      <c r="L23" s="31">
        <f t="shared" si="3"/>
        <v>0</v>
      </c>
      <c r="M23" s="31">
        <f t="shared" si="3"/>
        <v>38845252823.0261</v>
      </c>
      <c r="N23" s="31">
        <f t="shared" si="3"/>
        <v>7062773240.5502005</v>
      </c>
      <c r="O23" s="31">
        <f t="shared" si="3"/>
        <v>3531386620.2751002</v>
      </c>
      <c r="P23" s="8">
        <f>SUM(B23:O23)</f>
        <v>353138662027.50995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JULIO 2021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2021-07-02T19:08:50Z</cp:lastPrinted>
  <dcterms:created xsi:type="dcterms:W3CDTF">2013-09-07T00:00:31Z</dcterms:created>
  <dcterms:modified xsi:type="dcterms:W3CDTF">2021-08-04T15:38:34Z</dcterms:modified>
</cp:coreProperties>
</file>