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/>
  </bookViews>
  <sheets>
    <sheet name="MicroTech Ganancias y pérdidas " sheetId="1" r:id="rId1"/>
  </sheets>
  <calcPr calcId="145621"/>
</workbook>
</file>

<file path=xl/calcChain.xml><?xml version="1.0" encoding="utf-8"?>
<calcChain xmlns="http://schemas.openxmlformats.org/spreadsheetml/2006/main">
  <c r="F194" i="1" l="1"/>
  <c r="C94" i="1" l="1"/>
  <c r="C63" i="1"/>
  <c r="D67" i="1" s="1"/>
  <c r="D39" i="1"/>
  <c r="E40" i="1" s="1"/>
  <c r="D175" i="1"/>
  <c r="D167" i="1"/>
  <c r="D159" i="1"/>
  <c r="E160" i="1" s="1"/>
  <c r="D171" i="1"/>
  <c r="D152" i="1"/>
  <c r="E153" i="1" s="1"/>
  <c r="D139" i="1"/>
  <c r="E140" i="1" s="1"/>
  <c r="D131" i="1"/>
  <c r="E132" i="1" s="1"/>
  <c r="F133" i="1" s="1"/>
  <c r="D123" i="1"/>
  <c r="E124" i="1" s="1"/>
  <c r="D113" i="1"/>
  <c r="E114" i="1" s="1"/>
  <c r="D105" i="1"/>
  <c r="E106" i="1" s="1"/>
  <c r="D83" i="1"/>
  <c r="D71" i="1"/>
  <c r="D49" i="1"/>
  <c r="E50" i="1" s="1"/>
  <c r="D33" i="1"/>
  <c r="E34" i="1" s="1"/>
  <c r="D21" i="1"/>
  <c r="E22" i="1" s="1"/>
  <c r="F23" i="1" s="1"/>
  <c r="D13" i="1"/>
  <c r="E14" i="1" s="1"/>
  <c r="F15" i="1" s="1"/>
  <c r="G24" i="1" l="1"/>
  <c r="F51" i="1"/>
  <c r="G52" i="1" s="1"/>
  <c r="G53" i="1" s="1"/>
  <c r="E176" i="1"/>
  <c r="F161" i="1"/>
  <c r="F177" i="1"/>
  <c r="E84" i="1"/>
  <c r="F125" i="1" s="1"/>
  <c r="G178" i="1" l="1"/>
  <c r="G180" i="1" s="1"/>
</calcChain>
</file>

<file path=xl/sharedStrings.xml><?xml version="1.0" encoding="utf-8"?>
<sst xmlns="http://schemas.openxmlformats.org/spreadsheetml/2006/main" count="153" uniqueCount="139">
  <si>
    <t>Automercado Express 2707, C.A.</t>
  </si>
  <si>
    <t>J-40670082-7</t>
  </si>
  <si>
    <t xml:space="preserve">INGRESOS                                          </t>
  </si>
  <si>
    <t xml:space="preserve">   VENTAS                                            </t>
  </si>
  <si>
    <t xml:space="preserve">      VENTAS GRAVABLES   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</si>
  <si>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</si>
  <si>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</si>
  <si>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</si>
  <si>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VENTAS GRAVABLES                                  </t>
  </si>
  <si>
    <t xml:space="preserve">   TOTAL VENTAS                                            </t>
  </si>
  <si>
    <t xml:space="preserve">   OTROS INGRESOS                                    </t>
  </si>
  <si>
    <t xml:space="preserve">      INGRESOS POR INTERESES                            </t>
  </si>
  <si>
    <t xml:space="preserve">         INGRESOS POR INTERESES                            </t>
  </si>
  <si>
    <t xml:space="preserve">            INGRESOS POR INTERESES                            </t>
  </si>
  <si>
    <t xml:space="preserve">         TOTAL INGRESOS POR INTERESES                            </t>
  </si>
  <si>
    <t xml:space="preserve">      TOTAL INGRESOS POR INTERESES                            </t>
  </si>
  <si>
    <t xml:space="preserve">   TOTAL OTROS INGRESOS     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</si>
  <si>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</si>
  <si>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</si>
  <si>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 DE VENTA                                    </t>
  </si>
  <si>
    <t xml:space="preserve">      COMPRAS                                           </t>
  </si>
  <si>
    <t xml:space="preserve">         COMPRAS                                           </t>
  </si>
  <si>
    <t xml:space="preserve">            COMPRAS                                           </t>
  </si>
  <si>
    <t xml:space="preserve">            SUMINISTROS                                       </t>
  </si>
  <si>
    <t xml:space="preserve">         TOTAL COMPRAS                                           </t>
  </si>
  <si>
    <t xml:space="preserve">      TOTAL COMPRAS                                           </t>
  </si>
  <si>
    <t xml:space="preserve">      DEV. REB. Y BONIF. EN COMPRA                      </t>
  </si>
  <si>
    <t xml:space="preserve">         DEV. EN COMPRA                                    </t>
  </si>
  <si>
    <t xml:space="preserve">            DEV. EN COMPRA                                    </t>
  </si>
  <si>
    <t xml:space="preserve">         TOTAL DEV. EN COMPRA                                    </t>
  </si>
  <si>
    <t xml:space="preserve">      TOTAL DEV. REB. Y BONIF. EN COMPRA                      </t>
  </si>
  <si>
    <t xml:space="preserve">      VARIACION DE INVENTARIO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</si>
  <si>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</si>
  <si>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</si>
  <si>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</si>
  <si>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</si>
  <si>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</si>
  <si>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</si>
  <si>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   TOTAL VARIACION DE INVENTARIO                           </t>
  </si>
  <si>
    <t xml:space="preserve">   TOTAL COSTO DE VENTA                                    </t>
  </si>
  <si>
    <t xml:space="preserve">TOTAL COSTOS                                            </t>
  </si>
  <si>
    <t>UTILIDAD BRUTA</t>
  </si>
  <si>
    <t xml:space="preserve">GASTOS                                            </t>
  </si>
  <si>
    <t xml:space="preserve">   GASTOS DE OPERACION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</si>
  <si>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</si>
  <si>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</si>
  <si>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Y SALARIOS                                </t>
  </si>
  <si>
    <t xml:space="preserve">            DIA FERIADO                                       </t>
  </si>
  <si>
    <t xml:space="preserve">            BONO VOLUNTARIO                                   </t>
  </si>
  <si>
    <t xml:space="preserve">            BONO NOCTURNO                                     </t>
  </si>
  <si>
    <t xml:space="preserve">            CESTA TICKET                                      </t>
  </si>
  <si>
    <t xml:space="preserve">         TOTAL SUELDOS Y SALARIOS                                </t>
  </si>
  <si>
    <t xml:space="preserve">         VACACIONES                                        </t>
  </si>
  <si>
    <t xml:space="preserve">            VACACIONES                                        </t>
  </si>
  <si>
    <t xml:space="preserve">         TOTAL VACACIONES        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</si>
  <si>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</si>
  <si>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</si>
  <si>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UTILIDADES                                        </t>
  </si>
  <si>
    <t xml:space="preserve">            INTERESES PREST. SOCIALES                         </t>
  </si>
  <si>
    <t xml:space="preserve">         TOTAL BENEFICIOS SOCIALES                               </t>
  </si>
  <si>
    <t xml:space="preserve">      TOTAL GASTOS DE PERSONAL                                </t>
  </si>
  <si>
    <t xml:space="preserve">      GASTOS GENERALES                                  </t>
  </si>
  <si>
    <t xml:space="preserve">         GASTOS GENERALES                                  </t>
  </si>
  <si>
    <t xml:space="preserve">            PUBLICIDAD                                        </t>
  </si>
  <si>
    <t xml:space="preserve">            ENERGIA ELECTRICA                                 </t>
  </si>
  <si>
    <t xml:space="preserve">            FLETES                                            </t>
  </si>
  <si>
    <t xml:space="preserve">            UNIFORMES                                         </t>
  </si>
  <si>
    <t xml:space="preserve">            GASTOS DE LIMPIEZA                                </t>
  </si>
  <si>
    <t xml:space="preserve">            GASTOS VARIOS                                     </t>
  </si>
  <si>
    <t xml:space="preserve">            GASTOS DE FERRETERIA                              </t>
  </si>
  <si>
    <t xml:space="preserve">            GASTOS DE COMPUTACION                             </t>
  </si>
  <si>
    <t xml:space="preserve">            GASTOS DE TRANSPORTE                              </t>
  </si>
  <si>
    <t xml:space="preserve">            MANTENIMIENTO DE MAQUINARIAS                      </t>
  </si>
  <si>
    <t xml:space="preserve">            SERVICIOS CONTRATADOS                             </t>
  </si>
  <si>
    <t xml:space="preserve">            PRORRATEO                                         </t>
  </si>
  <si>
    <t xml:space="preserve">         TOTAL GASTOS GENERALES                                  </t>
  </si>
  <si>
    <t xml:space="preserve">      TOTAL GASTOS GENERALES                                  </t>
  </si>
  <si>
    <t xml:space="preserve">      APORTES                                           </t>
  </si>
  <si>
    <t xml:space="preserve">         APORTES PATRONALES                                </t>
  </si>
  <si>
    <t xml:space="preserve">            APORTES S.S.O.                                    </t>
  </si>
  <si>
    <t xml:space="preserve">            APORTES LEY DE POLITICA                           </t>
  </si>
  <si>
    <t xml:space="preserve">            APORTE I.N.C.E.                                   </t>
  </si>
  <si>
    <t xml:space="preserve">         TOTAL APORTES PATRONALES                                </t>
  </si>
  <si>
    <t xml:space="preserve">      TOTAL APORTES                                           </t>
  </si>
  <si>
    <t xml:space="preserve">      GASTOS DE DEPREC. Y AMORT.                        </t>
  </si>
  <si>
    <t xml:space="preserve">         GASTOS DE DEPREC.                                 </t>
  </si>
  <si>
    <t xml:space="preserve">            DEPREC. MOBILIARIO Y EQ DE OF                     </t>
  </si>
  <si>
    <t xml:space="preserve">            DEPREC. HERRAMIENTAS                              </t>
  </si>
  <si>
    <t xml:space="preserve">            DEPREC. MOBILIARIO Y EQ LOC                       </t>
  </si>
  <si>
    <t xml:space="preserve">            DEPREC. INSTALACIONES                             </t>
  </si>
  <si>
    <t xml:space="preserve">         TOTAL GASTOS DE DEPREC.                                 </t>
  </si>
  <si>
    <t xml:space="preserve">      TOTAL GASTOS DE DEPREC. Y AMORT.                        </t>
  </si>
  <si>
    <t xml:space="preserve">   TOTAL GASTOS DE OPERACION                               </t>
  </si>
  <si>
    <t xml:space="preserve">   GASTOS DE ADMINISTARCION                          </t>
  </si>
  <si>
    <t xml:space="preserve">            HONORARIOS PROFESIONALES                          </t>
  </si>
  <si>
    <t xml:space="preserve">   TOTAL GASTOS DE ADMINISTARCION                          </t>
  </si>
  <si>
    <t xml:space="preserve">   OTROS EGRESOS                                     </t>
  </si>
  <si>
    <t xml:space="preserve">      INTERESES                                         </t>
  </si>
  <si>
    <t xml:space="preserve">         INTERESES                                         </t>
  </si>
  <si>
    <t xml:space="preserve">            INTERESES PAGARE                                  </t>
  </si>
  <si>
    <t xml:space="preserve">         TOTAL INTERESES                                         </t>
  </si>
  <si>
    <t xml:space="preserve">      TOTAL INTERESES                                         </t>
  </si>
  <si>
    <t xml:space="preserve">      COMISIONES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</si>
  <si>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</si>
  <si>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</si>
  <si>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</si>
  <si>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TOTAL COMISIONES                                        </t>
  </si>
  <si>
    <t xml:space="preserve">         DEBITO BANCARIO                                   </t>
  </si>
  <si>
    <t xml:space="preserve">            IMPUESTO A LAS TRANSACCIONES F                    </t>
  </si>
  <si>
    <t xml:space="preserve">         TOTAL DEBITO BANCARIO                                   </t>
  </si>
  <si>
    <t xml:space="preserve">         IMPUETOS MUNICIPALES                              </t>
  </si>
  <si>
    <t xml:space="preserve">            PATENTE DE INDUSTRIA Y COMERCI                    </t>
  </si>
  <si>
    <t xml:space="preserve">            IMPUESTOS MUNICIPALES                             </t>
  </si>
  <si>
    <t xml:space="preserve">         TOTAL IMPUETOS MUNICIPALES                              </t>
  </si>
  <si>
    <t xml:space="preserve">      TOTAL IMPUESTOS                                         </t>
  </si>
  <si>
    <t xml:space="preserve">   TOTAL OTROS EGRESOS                                     </t>
  </si>
  <si>
    <t xml:space="preserve">   PERDIDAS                                          </t>
  </si>
  <si>
    <t xml:space="preserve">      PERDIDAS                                          </t>
  </si>
  <si>
    <t xml:space="preserve">         PERDIDAS POR EGRESOS                              </t>
  </si>
  <si>
    <t xml:space="preserve">            DIFERENCIAS EN CAMBIO Y CALCULO                   </t>
  </si>
  <si>
    <t xml:space="preserve">         TOTAL PERDIDAS POR EGRESOS                              </t>
  </si>
  <si>
    <t xml:space="preserve">         PERDIDAS NO DEDUCIBLES                            </t>
  </si>
  <si>
    <t xml:space="preserve">            GASTOS NO DEDUCIBLES                              </t>
  </si>
  <si>
    <t xml:space="preserve">         TOTAL PERDIDAS NO DEDUCIBLES                            </t>
  </si>
  <si>
    <t xml:space="preserve">      TOTAL PERDIDAS                                          </t>
  </si>
  <si>
    <t xml:space="preserve">   TOTAL PERDIDAS                                          </t>
  </si>
  <si>
    <t xml:space="preserve">TOTAL GASTOS                                            </t>
  </si>
  <si>
    <t>UTILIDAD NETA</t>
  </si>
  <si>
    <t>Estado de Resultado Integral</t>
  </si>
  <si>
    <t>DEL 01/02/2018 AL 31/01/2019</t>
  </si>
  <si>
    <t xml:space="preserve">            DOMINGOS TRABAJADOS</t>
  </si>
  <si>
    <t xml:space="preserve">            BONO DE TRANSPORTE</t>
  </si>
  <si>
    <t xml:space="preserve">            ALIMENTOS Y BEBIDAS</t>
  </si>
  <si>
    <t xml:space="preserve">            MANTENIMIENTO DEL LOCAL</t>
  </si>
  <si>
    <t xml:space="preserve">            MANTENIMIENTO Y REPA DE EQUIPO DEL LOCAL                    </t>
  </si>
  <si>
    <t xml:space="preserve">            MANTENIMIENTO Y REP MOB Y EQU DE OFIC</t>
  </si>
  <si>
    <t xml:space="preserve">            DEPREC. MAQUINARIAS Y EQ LOC                       </t>
  </si>
  <si>
    <t>(Expresado en Bolivares)</t>
  </si>
  <si>
    <t>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</si>
</sst>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NumberFormat="1" applyFont="1" applyFill="1" applyAlignment="1" applyProtection="1">
      <alignment horizontal="lef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1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/>
    <xf numFmtId="0" fontId="3" fillId="0" borderId="0" xfId="0" applyNumberFormat="1" applyFont="1" applyFill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4" fontId="0" fillId="0" borderId="0" xfId="0" applyNumberFormat="1" applyFont="1" applyFill="1" applyAlignment="1" applyProtection="1">
      <alignment horizontal="right"/>
      <protection locked="0"/>
    </xf>
    <xf numFmtId="4" fontId="1" fillId="0" borderId="3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4"/>
  <sheetViews>
    <sheetView tabSelected="1" topLeftCell="A173" workbookViewId="0">
      <selection activeCell="F195" sqref="F195"/>
    </sheetView>
  </sheetViews>
  <sheetFormatPr baseColWidth="10" defaultRowHeight="12.75" x14ac:dyDescent="0.2"/>
  <cols>
    <col min="1" max="1" width="38.28515625" style="1" customWidth="1"/>
    <col min="2" max="2" width="11" style="1" customWidth="1"/>
    <col min="3" max="7" width="16.7109375" style="1" customWidth="1"/>
    <col min="8" max="16384" width="11.42578125" style="1"/>
  </cols>
  <sheetData>
    <row r="2" spans="1:7" ht="18" x14ac:dyDescent="0.25">
      <c r="A2" s="12" t="s">
        <v>0</v>
      </c>
      <c r="B2" s="12"/>
      <c r="C2" s="12"/>
      <c r="D2" s="12"/>
      <c r="E2" s="12"/>
      <c r="F2" s="12"/>
      <c r="G2" s="12"/>
    </row>
    <row r="3" spans="1:7" ht="18" x14ac:dyDescent="0.25">
      <c r="A3" s="12" t="s">
        <v>1</v>
      </c>
      <c r="B3" s="12"/>
      <c r="C3" s="12"/>
      <c r="D3" s="12"/>
      <c r="E3" s="12"/>
      <c r="F3" s="12"/>
      <c r="G3" s="12"/>
    </row>
    <row r="4" spans="1:7" ht="18" x14ac:dyDescent="0.25">
      <c r="A4" s="12" t="s">
        <v>128</v>
      </c>
      <c r="B4" s="12"/>
      <c r="C4" s="12"/>
      <c r="D4" s="12"/>
      <c r="E4" s="12"/>
      <c r="F4" s="12"/>
      <c r="G4" s="12"/>
    </row>
    <row r="5" spans="1:7" ht="18" x14ac:dyDescent="0.25">
      <c r="A5" s="12" t="s">
        <v>129</v>
      </c>
      <c r="B5" s="12"/>
      <c r="C5" s="12"/>
      <c r="D5" s="12"/>
      <c r="E5" s="12"/>
      <c r="F5" s="12"/>
      <c r="G5" s="12"/>
    </row>
    <row r="6" spans="1:7" x14ac:dyDescent="0.2">
      <c r="A6" s="13" t="s">
        <v>137</v>
      </c>
      <c r="B6" s="13"/>
      <c r="C6" s="13"/>
      <c r="D6" s="13"/>
      <c r="E6" s="13"/>
      <c r="F6" s="13"/>
      <c r="G6" s="13"/>
    </row>
    <row r="8" spans="1:7" x14ac:dyDescent="0.2">
      <c r="A8" s="2" t="s">
        <v>2</v>
      </c>
    </row>
    <row r="9" spans="1:7" x14ac:dyDescent="0.2">
      <c r="A9" s="2" t="s">
        <v>3</v>
      </c>
    </row>
    <row r="10" spans="1:7" x14ac:dyDescent="0.2">
      <c r="A10" s="2" t="s">
        <v>4</v>
      </c>
    </row>
    <row r="11" spans="1:7" x14ac:dyDescent="0.2">
      <c r="A11" s="2" t="s">
        <v>5</v>
      </c>
    </row>
    <row r="12" spans="1:7" x14ac:dyDescent="0.2">
      <c r="A12" s="3" t="s">
        <v>6</v>
      </c>
      <c r="C12" s="4">
        <v>-420101708.68000001</v>
      </c>
    </row>
    <row r="13" spans="1:7" x14ac:dyDescent="0.2">
      <c r="A13" s="2" t="s">
        <v>7</v>
      </c>
      <c r="D13" s="4">
        <f>C12</f>
        <v>-420101708.68000001</v>
      </c>
    </row>
    <row r="14" spans="1:7" x14ac:dyDescent="0.2">
      <c r="A14" s="2" t="s">
        <v>8</v>
      </c>
      <c r="E14" s="4">
        <f>D13</f>
        <v>-420101708.68000001</v>
      </c>
    </row>
    <row r="15" spans="1:7" x14ac:dyDescent="0.2">
      <c r="A15" s="2" t="s">
        <v>9</v>
      </c>
      <c r="F15" s="5">
        <f>E14</f>
        <v>-420101708.68000001</v>
      </c>
    </row>
    <row r="17" spans="1:7" x14ac:dyDescent="0.2">
      <c r="A17" s="2" t="s">
        <v>10</v>
      </c>
    </row>
    <row r="18" spans="1:7" x14ac:dyDescent="0.2">
      <c r="A18" s="2" t="s">
        <v>11</v>
      </c>
    </row>
    <row r="19" spans="1:7" x14ac:dyDescent="0.2">
      <c r="A19" s="2" t="s">
        <v>12</v>
      </c>
    </row>
    <row r="20" spans="1:7" x14ac:dyDescent="0.2">
      <c r="A20" s="3" t="s">
        <v>13</v>
      </c>
      <c r="C20" s="4">
        <v>-28</v>
      </c>
    </row>
    <row r="21" spans="1:7" x14ac:dyDescent="0.2">
      <c r="A21" s="2" t="s">
        <v>14</v>
      </c>
      <c r="D21" s="4">
        <f>C20</f>
        <v>-28</v>
      </c>
    </row>
    <row r="22" spans="1:7" x14ac:dyDescent="0.2">
      <c r="A22" s="2" t="s">
        <v>15</v>
      </c>
      <c r="E22" s="4">
        <f>D21</f>
        <v>-28</v>
      </c>
    </row>
    <row r="23" spans="1:7" x14ac:dyDescent="0.2">
      <c r="A23" s="2" t="s">
        <v>16</v>
      </c>
      <c r="F23" s="4">
        <f>E22</f>
        <v>-28</v>
      </c>
    </row>
    <row r="24" spans="1:7" x14ac:dyDescent="0.2">
      <c r="A24" s="2" t="s">
        <v>17</v>
      </c>
      <c r="G24" s="5">
        <f>F15+F23</f>
        <v>-420101736.68000001</v>
      </c>
    </row>
    <row r="27" spans="1:7" x14ac:dyDescent="0.2">
      <c r="A27" s="2" t="s">
        <v>18</v>
      </c>
    </row>
    <row r="28" spans="1:7" x14ac:dyDescent="0.2">
      <c r="A28" s="2" t="s">
        <v>19</v>
      </c>
    </row>
    <row r="29" spans="1:7" x14ac:dyDescent="0.2">
      <c r="A29" s="2" t="s">
        <v>20</v>
      </c>
    </row>
    <row r="30" spans="1:7" x14ac:dyDescent="0.2">
      <c r="A30" s="2" t="s">
        <v>21</v>
      </c>
    </row>
    <row r="31" spans="1:7" x14ac:dyDescent="0.2">
      <c r="A31" s="3" t="s">
        <v>22</v>
      </c>
      <c r="C31" s="5">
        <v>447054559.02999997</v>
      </c>
    </row>
    <row r="32" spans="1:7" x14ac:dyDescent="0.2">
      <c r="A32" s="3" t="s">
        <v>23</v>
      </c>
      <c r="C32" s="4">
        <v>0</v>
      </c>
    </row>
    <row r="33" spans="1:5" x14ac:dyDescent="0.2">
      <c r="A33" s="2" t="s">
        <v>24</v>
      </c>
      <c r="D33" s="4">
        <f>C31+C32</f>
        <v>447054559.02999997</v>
      </c>
    </row>
    <row r="34" spans="1:5" x14ac:dyDescent="0.2">
      <c r="A34" s="2" t="s">
        <v>25</v>
      </c>
      <c r="E34" s="5">
        <f>D33</f>
        <v>447054559.02999997</v>
      </c>
    </row>
    <row r="36" spans="1:5" x14ac:dyDescent="0.2">
      <c r="A36" s="2" t="s">
        <v>26</v>
      </c>
    </row>
    <row r="37" spans="1:5" x14ac:dyDescent="0.2">
      <c r="A37" s="2" t="s">
        <v>27</v>
      </c>
    </row>
    <row r="38" spans="1:5" x14ac:dyDescent="0.2">
      <c r="A38" s="3" t="s">
        <v>28</v>
      </c>
      <c r="C38" s="4">
        <v>-36273830.829999998</v>
      </c>
    </row>
    <row r="39" spans="1:5" x14ac:dyDescent="0.2">
      <c r="A39" s="2" t="s">
        <v>29</v>
      </c>
      <c r="D39" s="4">
        <f>C38</f>
        <v>-36273830.829999998</v>
      </c>
    </row>
    <row r="40" spans="1:5" x14ac:dyDescent="0.2">
      <c r="A40" s="2" t="s">
        <v>30</v>
      </c>
      <c r="E40" s="5">
        <f>D39</f>
        <v>-36273830.829999998</v>
      </c>
    </row>
    <row r="41" spans="1:5" x14ac:dyDescent="0.2">
      <c r="A41" s="6"/>
    </row>
    <row r="42" spans="1:5" x14ac:dyDescent="0.2">
      <c r="A42" s="2" t="s">
        <v>31</v>
      </c>
    </row>
    <row r="43" spans="1:5" x14ac:dyDescent="0.2">
      <c r="A43" s="2" t="s">
        <v>32</v>
      </c>
    </row>
    <row r="44" spans="1:5" x14ac:dyDescent="0.2">
      <c r="A44" s="3" t="s">
        <v>33</v>
      </c>
      <c r="C44" s="4">
        <v>15003.25</v>
      </c>
    </row>
    <row r="45" spans="1:5" x14ac:dyDescent="0.2">
      <c r="A45" s="2" t="s">
        <v>34</v>
      </c>
      <c r="D45" s="5">
        <v>15003.25</v>
      </c>
    </row>
    <row r="47" spans="1:5" x14ac:dyDescent="0.2">
      <c r="A47" s="2" t="s">
        <v>35</v>
      </c>
    </row>
    <row r="48" spans="1:5" x14ac:dyDescent="0.2">
      <c r="A48" s="3" t="s">
        <v>36</v>
      </c>
      <c r="C48" s="4">
        <v>-48747557.75</v>
      </c>
    </row>
    <row r="49" spans="1:7" x14ac:dyDescent="0.2">
      <c r="A49" s="2" t="s">
        <v>37</v>
      </c>
      <c r="D49" s="4">
        <f>C48</f>
        <v>-48747557.75</v>
      </c>
    </row>
    <row r="50" spans="1:7" x14ac:dyDescent="0.2">
      <c r="A50" s="2" t="s">
        <v>38</v>
      </c>
      <c r="E50" s="4">
        <f>D45+D49</f>
        <v>-48732554.5</v>
      </c>
    </row>
    <row r="51" spans="1:7" x14ac:dyDescent="0.2">
      <c r="A51" s="2" t="s">
        <v>39</v>
      </c>
      <c r="F51" s="4">
        <f>E34+E50+E40</f>
        <v>362048173.69999999</v>
      </c>
    </row>
    <row r="52" spans="1:7" x14ac:dyDescent="0.2">
      <c r="A52" s="2" t="s">
        <v>40</v>
      </c>
      <c r="G52" s="4">
        <f>F51</f>
        <v>362048173.69999999</v>
      </c>
    </row>
    <row r="53" spans="1:7" ht="13.5" thickBot="1" x14ac:dyDescent="0.25">
      <c r="F53" s="7" t="s">
        <v>41</v>
      </c>
      <c r="G53" s="8">
        <f>G24+G52</f>
        <v>-58053562.980000019</v>
      </c>
    </row>
    <row r="54" spans="1:7" ht="13.5" thickTop="1" x14ac:dyDescent="0.2"/>
    <row r="56" spans="1:7" x14ac:dyDescent="0.2">
      <c r="A56" s="2" t="s">
        <v>42</v>
      </c>
    </row>
    <row r="57" spans="1:7" x14ac:dyDescent="0.2">
      <c r="A57" s="2" t="s">
        <v>43</v>
      </c>
    </row>
    <row r="58" spans="1:7" x14ac:dyDescent="0.2">
      <c r="A58" s="2" t="s">
        <v>44</v>
      </c>
    </row>
    <row r="59" spans="1:7" x14ac:dyDescent="0.2">
      <c r="A59" s="2" t="s">
        <v>45</v>
      </c>
    </row>
    <row r="60" spans="1:7" x14ac:dyDescent="0.2">
      <c r="A60" s="3" t="s">
        <v>46</v>
      </c>
      <c r="C60" s="5">
        <v>3774974.9</v>
      </c>
    </row>
    <row r="61" spans="1:7" x14ac:dyDescent="0.2">
      <c r="A61" s="3" t="s">
        <v>47</v>
      </c>
      <c r="C61" s="5">
        <v>5</v>
      </c>
    </row>
    <row r="62" spans="1:7" x14ac:dyDescent="0.2">
      <c r="A62" s="9" t="s">
        <v>130</v>
      </c>
      <c r="C62" s="5">
        <v>750090.67</v>
      </c>
    </row>
    <row r="63" spans="1:7" x14ac:dyDescent="0.2">
      <c r="A63" s="3" t="s">
        <v>48</v>
      </c>
      <c r="C63" s="5">
        <f>138524.59+237.4</f>
        <v>138761.99</v>
      </c>
    </row>
    <row r="64" spans="1:7" x14ac:dyDescent="0.2">
      <c r="A64" s="3" t="s">
        <v>49</v>
      </c>
      <c r="C64" s="5">
        <v>22010.09</v>
      </c>
    </row>
    <row r="65" spans="1:7" x14ac:dyDescent="0.2">
      <c r="A65" s="9" t="s">
        <v>131</v>
      </c>
      <c r="C65" s="5">
        <v>1178.5</v>
      </c>
    </row>
    <row r="66" spans="1:7" x14ac:dyDescent="0.2">
      <c r="A66" s="3" t="s">
        <v>50</v>
      </c>
      <c r="C66" s="4">
        <v>166253.46</v>
      </c>
    </row>
    <row r="67" spans="1:7" x14ac:dyDescent="0.2">
      <c r="A67" s="2" t="s">
        <v>51</v>
      </c>
      <c r="D67" s="5">
        <f>SUM(C60:C66)</f>
        <v>4853274.6100000003</v>
      </c>
    </row>
    <row r="69" spans="1:7" x14ac:dyDescent="0.2">
      <c r="A69" s="2" t="s">
        <v>52</v>
      </c>
    </row>
    <row r="70" spans="1:7" x14ac:dyDescent="0.2">
      <c r="A70" s="3" t="s">
        <v>53</v>
      </c>
      <c r="C70" s="4">
        <v>177364.73</v>
      </c>
    </row>
    <row r="71" spans="1:7" x14ac:dyDescent="0.2">
      <c r="A71" s="2" t="s">
        <v>54</v>
      </c>
      <c r="D71" s="5">
        <f>C70</f>
        <v>177364.73</v>
      </c>
    </row>
    <row r="73" spans="1:7" ht="18" x14ac:dyDescent="0.25">
      <c r="A73" s="12" t="s">
        <v>0</v>
      </c>
      <c r="B73" s="12"/>
      <c r="C73" s="12"/>
      <c r="D73" s="12"/>
      <c r="E73" s="12"/>
      <c r="F73" s="12"/>
      <c r="G73" s="12"/>
    </row>
    <row r="74" spans="1:7" ht="18" x14ac:dyDescent="0.25">
      <c r="A74" s="12" t="s">
        <v>1</v>
      </c>
      <c r="B74" s="12"/>
      <c r="C74" s="12"/>
      <c r="D74" s="12"/>
      <c r="E74" s="12"/>
      <c r="F74" s="12"/>
      <c r="G74" s="12"/>
    </row>
    <row r="75" spans="1:7" ht="18" x14ac:dyDescent="0.25">
      <c r="A75" s="12" t="s">
        <v>128</v>
      </c>
      <c r="B75" s="12"/>
      <c r="C75" s="12"/>
      <c r="D75" s="12"/>
      <c r="E75" s="12"/>
      <c r="F75" s="12"/>
      <c r="G75" s="12"/>
    </row>
    <row r="76" spans="1:7" ht="18" x14ac:dyDescent="0.25">
      <c r="A76" s="12" t="s">
        <v>129</v>
      </c>
      <c r="B76" s="12"/>
      <c r="C76" s="12"/>
      <c r="D76" s="12"/>
      <c r="E76" s="12"/>
      <c r="F76" s="12"/>
      <c r="G76" s="12"/>
    </row>
    <row r="77" spans="1:7" x14ac:dyDescent="0.2">
      <c r="A77" s="13" t="s">
        <v>137</v>
      </c>
      <c r="B77" s="13"/>
      <c r="C77" s="13"/>
      <c r="D77" s="13"/>
      <c r="E77" s="13"/>
      <c r="F77" s="13"/>
      <c r="G77" s="13"/>
    </row>
    <row r="79" spans="1:7" x14ac:dyDescent="0.2">
      <c r="A79" s="2" t="s">
        <v>55</v>
      </c>
    </row>
    <row r="80" spans="1:7" x14ac:dyDescent="0.2">
      <c r="A80" s="3" t="s">
        <v>56</v>
      </c>
      <c r="C80" s="5">
        <v>159489.91</v>
      </c>
    </row>
    <row r="81" spans="1:5" x14ac:dyDescent="0.2">
      <c r="A81" s="3" t="s">
        <v>57</v>
      </c>
      <c r="C81" s="5">
        <v>409004.69</v>
      </c>
    </row>
    <row r="82" spans="1:5" x14ac:dyDescent="0.2">
      <c r="A82" s="3" t="s">
        <v>58</v>
      </c>
      <c r="C82" s="4">
        <v>1036.29</v>
      </c>
    </row>
    <row r="83" spans="1:5" x14ac:dyDescent="0.2">
      <c r="A83" s="2" t="s">
        <v>59</v>
      </c>
      <c r="D83" s="4">
        <f>SUM(C80:C82)</f>
        <v>569530.89</v>
      </c>
    </row>
    <row r="84" spans="1:5" x14ac:dyDescent="0.2">
      <c r="A84" s="2" t="s">
        <v>60</v>
      </c>
      <c r="E84" s="5">
        <f>D67+D71+D83</f>
        <v>5600170.2300000004</v>
      </c>
    </row>
    <row r="85" spans="1:5" x14ac:dyDescent="0.2">
      <c r="A85" s="2"/>
      <c r="E85" s="5"/>
    </row>
    <row r="87" spans="1:5" x14ac:dyDescent="0.2">
      <c r="A87" s="2" t="s">
        <v>61</v>
      </c>
    </row>
    <row r="88" spans="1:5" x14ac:dyDescent="0.2">
      <c r="A88" s="2" t="s">
        <v>62</v>
      </c>
    </row>
    <row r="89" spans="1:5" x14ac:dyDescent="0.2">
      <c r="A89" s="3" t="s">
        <v>63</v>
      </c>
      <c r="C89" s="5"/>
    </row>
    <row r="90" spans="1:5" x14ac:dyDescent="0.2">
      <c r="A90" s="3" t="s">
        <v>64</v>
      </c>
      <c r="C90" s="5">
        <v>6.44</v>
      </c>
    </row>
    <row r="91" spans="1:5" x14ac:dyDescent="0.2">
      <c r="A91" s="9" t="s">
        <v>132</v>
      </c>
      <c r="C91" s="5">
        <v>122713.88</v>
      </c>
    </row>
    <row r="92" spans="1:5" x14ac:dyDescent="0.2">
      <c r="A92" s="3" t="s">
        <v>65</v>
      </c>
      <c r="C92" s="5">
        <v>75002.259999999995</v>
      </c>
    </row>
    <row r="93" spans="1:5" x14ac:dyDescent="0.2">
      <c r="A93" s="3" t="s">
        <v>66</v>
      </c>
      <c r="C93" s="5">
        <v>3048.32</v>
      </c>
    </row>
    <row r="94" spans="1:5" x14ac:dyDescent="0.2">
      <c r="A94" s="3" t="s">
        <v>67</v>
      </c>
      <c r="C94" s="5">
        <f>648.23+7158</f>
        <v>7806.23</v>
      </c>
    </row>
    <row r="95" spans="1:5" x14ac:dyDescent="0.2">
      <c r="A95" s="3" t="s">
        <v>68</v>
      </c>
      <c r="C95" s="5">
        <v>7150.04</v>
      </c>
    </row>
    <row r="96" spans="1:5" x14ac:dyDescent="0.2">
      <c r="A96" s="3" t="s">
        <v>69</v>
      </c>
      <c r="C96" s="5">
        <v>9.9499999999999993</v>
      </c>
    </row>
    <row r="97" spans="1:5" x14ac:dyDescent="0.2">
      <c r="A97" s="3" t="s">
        <v>70</v>
      </c>
      <c r="C97" s="5">
        <v>1058760.49</v>
      </c>
    </row>
    <row r="98" spans="1:5" x14ac:dyDescent="0.2">
      <c r="A98" s="9" t="s">
        <v>71</v>
      </c>
      <c r="C98" s="5">
        <v>318190</v>
      </c>
    </row>
    <row r="99" spans="1:5" x14ac:dyDescent="0.2">
      <c r="A99" s="9" t="s">
        <v>133</v>
      </c>
      <c r="C99" s="5">
        <v>132361.64000000001</v>
      </c>
    </row>
    <row r="100" spans="1:5" x14ac:dyDescent="0.2">
      <c r="A100" s="3" t="s">
        <v>72</v>
      </c>
      <c r="C100" s="5">
        <v>378491.72</v>
      </c>
    </row>
    <row r="101" spans="1:5" x14ac:dyDescent="0.2">
      <c r="A101" s="9" t="s">
        <v>134</v>
      </c>
      <c r="C101" s="5">
        <v>1706807.16</v>
      </c>
    </row>
    <row r="102" spans="1:5" x14ac:dyDescent="0.2">
      <c r="A102" s="9" t="s">
        <v>135</v>
      </c>
      <c r="C102" s="5">
        <v>21.06</v>
      </c>
    </row>
    <row r="103" spans="1:5" x14ac:dyDescent="0.2">
      <c r="A103" s="3" t="s">
        <v>73</v>
      </c>
      <c r="C103" s="5">
        <v>119729.76</v>
      </c>
    </row>
    <row r="104" spans="1:5" x14ac:dyDescent="0.2">
      <c r="A104" s="3" t="s">
        <v>74</v>
      </c>
      <c r="C104" s="4">
        <v>346055.39</v>
      </c>
    </row>
    <row r="105" spans="1:5" x14ac:dyDescent="0.2">
      <c r="A105" s="2" t="s">
        <v>75</v>
      </c>
      <c r="D105" s="4">
        <f>SUM(C89:C104)</f>
        <v>4276154.34</v>
      </c>
    </row>
    <row r="106" spans="1:5" x14ac:dyDescent="0.2">
      <c r="A106" s="2" t="s">
        <v>76</v>
      </c>
      <c r="E106" s="5">
        <f>D105</f>
        <v>4276154.34</v>
      </c>
    </row>
    <row r="107" spans="1:5" x14ac:dyDescent="0.2">
      <c r="A107" s="6"/>
    </row>
    <row r="108" spans="1:5" x14ac:dyDescent="0.2">
      <c r="A108" s="2" t="s">
        <v>77</v>
      </c>
    </row>
    <row r="109" spans="1:5" x14ac:dyDescent="0.2">
      <c r="A109" s="2" t="s">
        <v>78</v>
      </c>
    </row>
    <row r="110" spans="1:5" x14ac:dyDescent="0.2">
      <c r="A110" s="3" t="s">
        <v>79</v>
      </c>
      <c r="C110" s="5">
        <v>200474.44</v>
      </c>
    </row>
    <row r="111" spans="1:5" x14ac:dyDescent="0.2">
      <c r="A111" s="3" t="s">
        <v>80</v>
      </c>
      <c r="C111" s="5">
        <v>12359.08</v>
      </c>
    </row>
    <row r="112" spans="1:5" x14ac:dyDescent="0.2">
      <c r="A112" s="3" t="s">
        <v>81</v>
      </c>
      <c r="C112" s="4">
        <v>386.89</v>
      </c>
    </row>
    <row r="113" spans="1:6" x14ac:dyDescent="0.2">
      <c r="A113" s="2" t="s">
        <v>82</v>
      </c>
      <c r="D113" s="4">
        <f>SUM(C110:C112)</f>
        <v>213220.41</v>
      </c>
    </row>
    <row r="114" spans="1:6" x14ac:dyDescent="0.2">
      <c r="A114" s="2" t="s">
        <v>83</v>
      </c>
      <c r="E114" s="5">
        <f>D113</f>
        <v>213220.41</v>
      </c>
    </row>
    <row r="115" spans="1:6" x14ac:dyDescent="0.2">
      <c r="A115" s="6"/>
    </row>
    <row r="116" spans="1:6" x14ac:dyDescent="0.2">
      <c r="A116" s="2" t="s">
        <v>84</v>
      </c>
    </row>
    <row r="117" spans="1:6" x14ac:dyDescent="0.2">
      <c r="A117" s="2" t="s">
        <v>85</v>
      </c>
    </row>
    <row r="118" spans="1:6" x14ac:dyDescent="0.2">
      <c r="A118" s="3" t="s">
        <v>86</v>
      </c>
      <c r="C118" s="5">
        <v>29.32</v>
      </c>
    </row>
    <row r="119" spans="1:6" x14ac:dyDescent="0.2">
      <c r="A119" s="3" t="s">
        <v>87</v>
      </c>
      <c r="C119" s="5">
        <v>0.05</v>
      </c>
    </row>
    <row r="120" spans="1:6" x14ac:dyDescent="0.2">
      <c r="A120" s="3" t="s">
        <v>88</v>
      </c>
      <c r="C120" s="5">
        <v>1097.3699999999999</v>
      </c>
    </row>
    <row r="121" spans="1:6" x14ac:dyDescent="0.2">
      <c r="A121" s="9" t="s">
        <v>136</v>
      </c>
      <c r="C121" s="5">
        <v>1149662.79</v>
      </c>
    </row>
    <row r="122" spans="1:6" x14ac:dyDescent="0.2">
      <c r="A122" s="3" t="s">
        <v>89</v>
      </c>
      <c r="C122" s="4">
        <v>332.01</v>
      </c>
    </row>
    <row r="123" spans="1:6" x14ac:dyDescent="0.2">
      <c r="A123" s="2" t="s">
        <v>90</v>
      </c>
      <c r="D123" s="4">
        <f>SUM(C118:C122)</f>
        <v>1151121.54</v>
      </c>
    </row>
    <row r="124" spans="1:6" x14ac:dyDescent="0.2">
      <c r="A124" s="2" t="s">
        <v>91</v>
      </c>
      <c r="E124" s="4">
        <f>D123</f>
        <v>1151121.54</v>
      </c>
    </row>
    <row r="125" spans="1:6" x14ac:dyDescent="0.2">
      <c r="A125" s="2" t="s">
        <v>92</v>
      </c>
      <c r="F125" s="10">
        <f>E84+E106+E114+E124</f>
        <v>11240666.52</v>
      </c>
    </row>
    <row r="126" spans="1:6" x14ac:dyDescent="0.2">
      <c r="A126" s="6"/>
    </row>
    <row r="127" spans="1:6" x14ac:dyDescent="0.2">
      <c r="A127" s="2" t="s">
        <v>93</v>
      </c>
    </row>
    <row r="128" spans="1:6" x14ac:dyDescent="0.2">
      <c r="A128" s="2" t="s">
        <v>61</v>
      </c>
    </row>
    <row r="129" spans="1:7" x14ac:dyDescent="0.2">
      <c r="A129" s="2" t="s">
        <v>62</v>
      </c>
    </row>
    <row r="130" spans="1:7" x14ac:dyDescent="0.2">
      <c r="A130" s="3" t="s">
        <v>94</v>
      </c>
      <c r="C130" s="4">
        <v>15</v>
      </c>
    </row>
    <row r="131" spans="1:7" x14ac:dyDescent="0.2">
      <c r="A131" s="2" t="s">
        <v>75</v>
      </c>
      <c r="D131" s="4">
        <f>SUM(C130:C130)</f>
        <v>15</v>
      </c>
    </row>
    <row r="132" spans="1:7" x14ac:dyDescent="0.2">
      <c r="A132" s="2" t="s">
        <v>76</v>
      </c>
      <c r="E132" s="4">
        <f>D131</f>
        <v>15</v>
      </c>
    </row>
    <row r="133" spans="1:7" x14ac:dyDescent="0.2">
      <c r="A133" s="2" t="s">
        <v>95</v>
      </c>
      <c r="F133" s="5">
        <f>E132</f>
        <v>15</v>
      </c>
    </row>
    <row r="134" spans="1:7" x14ac:dyDescent="0.2">
      <c r="A134" s="6"/>
    </row>
    <row r="135" spans="1:7" x14ac:dyDescent="0.2">
      <c r="A135" s="2" t="s">
        <v>96</v>
      </c>
    </row>
    <row r="136" spans="1:7" x14ac:dyDescent="0.2">
      <c r="A136" s="2" t="s">
        <v>97</v>
      </c>
    </row>
    <row r="137" spans="1:7" x14ac:dyDescent="0.2">
      <c r="A137" s="2" t="s">
        <v>98</v>
      </c>
    </row>
    <row r="138" spans="1:7" x14ac:dyDescent="0.2">
      <c r="A138" s="3" t="s">
        <v>99</v>
      </c>
      <c r="C138" s="4">
        <v>257702.09</v>
      </c>
    </row>
    <row r="139" spans="1:7" x14ac:dyDescent="0.2">
      <c r="A139" s="2" t="s">
        <v>100</v>
      </c>
      <c r="D139" s="4">
        <f>C138</f>
        <v>257702.09</v>
      </c>
    </row>
    <row r="140" spans="1:7" x14ac:dyDescent="0.2">
      <c r="A140" s="2" t="s">
        <v>101</v>
      </c>
      <c r="E140" s="5">
        <f>D139</f>
        <v>257702.09</v>
      </c>
    </row>
    <row r="141" spans="1:7" x14ac:dyDescent="0.2">
      <c r="A141" s="6"/>
    </row>
    <row r="142" spans="1:7" x14ac:dyDescent="0.2">
      <c r="A142" s="6"/>
    </row>
    <row r="144" spans="1:7" ht="18" x14ac:dyDescent="0.25">
      <c r="A144" s="12" t="s">
        <v>0</v>
      </c>
      <c r="B144" s="12"/>
      <c r="C144" s="12"/>
      <c r="D144" s="12"/>
      <c r="E144" s="12"/>
      <c r="F144" s="12"/>
      <c r="G144" s="12"/>
    </row>
    <row r="145" spans="1:7" ht="18" x14ac:dyDescent="0.25">
      <c r="A145" s="12" t="s">
        <v>1</v>
      </c>
      <c r="B145" s="12"/>
      <c r="C145" s="12"/>
      <c r="D145" s="12"/>
      <c r="E145" s="12"/>
      <c r="F145" s="12"/>
      <c r="G145" s="12"/>
    </row>
    <row r="146" spans="1:7" ht="18" x14ac:dyDescent="0.25">
      <c r="A146" s="12" t="s">
        <v>128</v>
      </c>
      <c r="B146" s="12"/>
      <c r="C146" s="12"/>
      <c r="D146" s="12"/>
      <c r="E146" s="12"/>
      <c r="F146" s="12"/>
      <c r="G146" s="12"/>
    </row>
    <row r="147" spans="1:7" ht="18" x14ac:dyDescent="0.25">
      <c r="A147" s="12" t="s">
        <v>129</v>
      </c>
      <c r="B147" s="12"/>
      <c r="C147" s="12"/>
      <c r="D147" s="12"/>
      <c r="E147" s="12"/>
      <c r="F147" s="12"/>
      <c r="G147" s="12"/>
    </row>
    <row r="148" spans="1:7" x14ac:dyDescent="0.2">
      <c r="A148" s="13" t="s">
        <v>137</v>
      </c>
      <c r="B148" s="13"/>
      <c r="C148" s="13"/>
      <c r="D148" s="13"/>
      <c r="E148" s="13"/>
      <c r="F148" s="13"/>
      <c r="G148" s="13"/>
    </row>
    <row r="149" spans="1:7" x14ac:dyDescent="0.2">
      <c r="A149" s="2" t="s">
        <v>102</v>
      </c>
    </row>
    <row r="150" spans="1:7" x14ac:dyDescent="0.2">
      <c r="A150" s="2" t="s">
        <v>103</v>
      </c>
    </row>
    <row r="151" spans="1:7" x14ac:dyDescent="0.2">
      <c r="A151" s="3" t="s">
        <v>104</v>
      </c>
      <c r="C151" s="4">
        <v>182.31</v>
      </c>
    </row>
    <row r="152" spans="1:7" x14ac:dyDescent="0.2">
      <c r="A152" s="2" t="s">
        <v>105</v>
      </c>
      <c r="D152" s="4">
        <f>SUM(C151:C151)</f>
        <v>182.31</v>
      </c>
    </row>
    <row r="153" spans="1:7" x14ac:dyDescent="0.2">
      <c r="A153" s="2" t="s">
        <v>106</v>
      </c>
      <c r="E153" s="5">
        <f>D152</f>
        <v>182.31</v>
      </c>
    </row>
    <row r="155" spans="1:7" x14ac:dyDescent="0.2">
      <c r="A155" s="6"/>
    </row>
    <row r="156" spans="1:7" x14ac:dyDescent="0.2">
      <c r="A156" s="2" t="s">
        <v>110</v>
      </c>
    </row>
    <row r="157" spans="1:7" x14ac:dyDescent="0.2">
      <c r="A157" s="3" t="s">
        <v>111</v>
      </c>
      <c r="C157" s="5">
        <v>818083.29</v>
      </c>
    </row>
    <row r="158" spans="1:7" x14ac:dyDescent="0.2">
      <c r="A158" s="3" t="s">
        <v>112</v>
      </c>
      <c r="C158" s="4">
        <v>600001</v>
      </c>
    </row>
    <row r="159" spans="1:7" x14ac:dyDescent="0.2">
      <c r="A159" s="2" t="s">
        <v>113</v>
      </c>
      <c r="D159" s="4">
        <f>SUM(C157:C158)</f>
        <v>1418084.29</v>
      </c>
    </row>
    <row r="160" spans="1:7" x14ac:dyDescent="0.2">
      <c r="A160" s="2" t="s">
        <v>114</v>
      </c>
      <c r="E160" s="4">
        <f>D159</f>
        <v>1418084.29</v>
      </c>
    </row>
    <row r="161" spans="1:6" x14ac:dyDescent="0.2">
      <c r="A161" s="2" t="s">
        <v>115</v>
      </c>
      <c r="F161" s="5">
        <f>E140+E153+E160</f>
        <v>1675968.69</v>
      </c>
    </row>
    <row r="162" spans="1:6" x14ac:dyDescent="0.2">
      <c r="A162" s="6"/>
    </row>
    <row r="163" spans="1:6" x14ac:dyDescent="0.2">
      <c r="A163" s="2" t="s">
        <v>116</v>
      </c>
    </row>
    <row r="164" spans="1:6" x14ac:dyDescent="0.2">
      <c r="A164" s="2" t="s">
        <v>117</v>
      </c>
    </row>
    <row r="165" spans="1:6" x14ac:dyDescent="0.2">
      <c r="A165" s="2" t="s">
        <v>118</v>
      </c>
    </row>
    <row r="166" spans="1:6" x14ac:dyDescent="0.2">
      <c r="A166" s="3" t="s">
        <v>119</v>
      </c>
      <c r="C166" s="4">
        <v>0</v>
      </c>
    </row>
    <row r="167" spans="1:6" x14ac:dyDescent="0.2">
      <c r="A167" s="2" t="s">
        <v>120</v>
      </c>
      <c r="D167" s="5">
        <f>C166</f>
        <v>0</v>
      </c>
    </row>
    <row r="168" spans="1:6" x14ac:dyDescent="0.2">
      <c r="A168" s="6"/>
    </row>
    <row r="169" spans="1:6" x14ac:dyDescent="0.2">
      <c r="A169" s="2" t="s">
        <v>107</v>
      </c>
    </row>
    <row r="170" spans="1:6" x14ac:dyDescent="0.2">
      <c r="A170" s="3" t="s">
        <v>108</v>
      </c>
      <c r="C170" s="4">
        <v>5459443.4100000001</v>
      </c>
    </row>
    <row r="171" spans="1:6" x14ac:dyDescent="0.2">
      <c r="A171" s="2" t="s">
        <v>109</v>
      </c>
      <c r="D171" s="5">
        <f>C170</f>
        <v>5459443.4100000001</v>
      </c>
    </row>
    <row r="172" spans="1:6" x14ac:dyDescent="0.2">
      <c r="A172" s="2"/>
      <c r="D172" s="5"/>
    </row>
    <row r="173" spans="1:6" x14ac:dyDescent="0.2">
      <c r="A173" s="2" t="s">
        <v>121</v>
      </c>
    </row>
    <row r="174" spans="1:6" x14ac:dyDescent="0.2">
      <c r="A174" s="3" t="s">
        <v>122</v>
      </c>
      <c r="C174" s="4">
        <v>945.15</v>
      </c>
    </row>
    <row r="175" spans="1:6" x14ac:dyDescent="0.2">
      <c r="A175" s="2" t="s">
        <v>123</v>
      </c>
      <c r="D175" s="4">
        <f>C174</f>
        <v>945.15</v>
      </c>
    </row>
    <row r="176" spans="1:6" x14ac:dyDescent="0.2">
      <c r="A176" s="2" t="s">
        <v>124</v>
      </c>
      <c r="E176" s="4">
        <f>D171+D175</f>
        <v>5460388.5600000005</v>
      </c>
    </row>
    <row r="177" spans="1:7" x14ac:dyDescent="0.2">
      <c r="A177" s="2" t="s">
        <v>125</v>
      </c>
      <c r="F177" s="4">
        <f>E176</f>
        <v>5460388.5600000005</v>
      </c>
    </row>
    <row r="178" spans="1:7" x14ac:dyDescent="0.2">
      <c r="A178" s="2" t="s">
        <v>126</v>
      </c>
      <c r="G178" s="4">
        <f>F125+F133+F161+F177</f>
        <v>18377038.77</v>
      </c>
    </row>
    <row r="180" spans="1:7" ht="13.5" thickBot="1" x14ac:dyDescent="0.25">
      <c r="F180" s="7" t="s">
        <v>127</v>
      </c>
      <c r="G180" s="11">
        <f>G53+G178</f>
        <v>-39676524.210000023</v>
      </c>
    </row>
    <row r="181" spans="1:7" ht="13.5" thickTop="1" x14ac:dyDescent="0.2"/>
    <row r="194" spans="5:6" x14ac:dyDescent="0.2">
      <c r="E194" s="1" t="s">
        <v>138</v>
      </c>
      <c r="F194" s="1">
        <f>+G180/G24*100</f>
        <v>9.4445037346328409</v>
      </c>
    </row>
  </sheetData>
  <mergeCells count="15">
    <mergeCell ref="A144:G144"/>
    <mergeCell ref="A145:G145"/>
    <mergeCell ref="A146:G146"/>
    <mergeCell ref="A147:G147"/>
    <mergeCell ref="A148:G148"/>
    <mergeCell ref="A73:G73"/>
    <mergeCell ref="A74:G74"/>
    <mergeCell ref="A75:G75"/>
    <mergeCell ref="A76:G76"/>
    <mergeCell ref="A77:G77"/>
    <mergeCell ref="A2:G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MicroTech Ganancias y pérdidas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2019-10-15T20:11:43Z</cp:lastPrinted>
  <dcterms:created xsi:type="dcterms:W3CDTF">2019-01-14T14:53:50Z</dcterms:created>
  <dcterms:modified xsi:type="dcterms:W3CDTF">2021-03-11T15:50:08Z</dcterms:modified>
</cp:coreProperties>
</file>