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0" windowWidth="10515" windowHeight="6480" activeTab="1"/>
  </bookViews>
  <sheets>
    <sheet name="ALCALDIA" sheetId="10" r:id="rId1"/>
    <sheet name="3.2" sheetId="1" r:id="rId2"/>
    <sheet name="3.1" sheetId="4" state="hidden" r:id="rId3"/>
    <sheet name="Z-7854 CAJA 1" sheetId="5" r:id="rId4"/>
    <sheet name="Z-7966 CAJA 2" sheetId="9" r:id="rId5"/>
    <sheet name="Z-7848 CAJA 3" sheetId="8" r:id="rId6"/>
    <sheet name="Z-7963 CAJA 4" sheetId="7" r:id="rId7"/>
    <sheet name="Z-7998 CAJA 5" sheetId="6" r:id="rId8"/>
  </sheets>
  <definedNames>
    <definedName name="_xlnm._FilterDatabase" localSheetId="2" hidden="1">'3.1'!$A$7:$AP$242</definedName>
    <definedName name="_xlnm._FilterDatabase" localSheetId="1" hidden="1">'3.2'!$A$7:$AP$244</definedName>
    <definedName name="_xlnm._FilterDatabase" localSheetId="0" hidden="1">ALCALDIA!$A$7:$AP$245</definedName>
    <definedName name="_xlnm._FilterDatabase" localSheetId="3" hidden="1">'Z-7854 CAJA 1'!$A$4:$AP$99</definedName>
  </definedNames>
  <calcPr calcId="144525" iterateCount="1"/>
</workbook>
</file>

<file path=xl/calcChain.xml><?xml version="1.0" encoding="utf-8"?>
<calcChain xmlns="http://schemas.openxmlformats.org/spreadsheetml/2006/main">
  <c r="P257" i="1" l="1"/>
  <c r="AE246" i="1"/>
  <c r="AC247" i="1"/>
  <c r="AC248" i="1" s="1"/>
  <c r="P259" i="1" s="1"/>
  <c r="Y247" i="1"/>
  <c r="Y248" i="1" s="1"/>
  <c r="W247" i="1"/>
  <c r="W248" i="1" s="1"/>
  <c r="V247" i="1"/>
  <c r="V248" i="1" s="1"/>
  <c r="Q257" i="1" s="1"/>
  <c r="T247" i="1"/>
  <c r="T248" i="1" s="1"/>
  <c r="S247" i="1"/>
  <c r="S248" i="1" s="1"/>
  <c r="P255" i="1" s="1"/>
  <c r="Q248" i="1"/>
  <c r="Q247" i="1"/>
  <c r="AL248" i="1"/>
  <c r="AK248" i="1"/>
  <c r="AI248" i="1"/>
  <c r="AB248" i="1"/>
  <c r="Z248" i="1"/>
  <c r="R248" i="1"/>
  <c r="AL247" i="1"/>
  <c r="AK247" i="1"/>
  <c r="AI247" i="1"/>
  <c r="AB247" i="1"/>
  <c r="Z247" i="1"/>
  <c r="R247" i="1"/>
  <c r="AE247" i="1" l="1"/>
  <c r="AE248" i="1" s="1"/>
  <c r="Q259" i="1" s="1"/>
  <c r="AL245" i="10"/>
  <c r="AK245" i="10"/>
  <c r="AI245" i="10"/>
  <c r="AE245" i="10"/>
  <c r="W249" i="10" s="1"/>
  <c r="AC245" i="10"/>
  <c r="J255" i="10" s="1"/>
  <c r="AB245" i="10"/>
  <c r="Z245" i="10"/>
  <c r="Y245" i="10"/>
  <c r="V245" i="10"/>
  <c r="T245" i="10"/>
  <c r="J253" i="10" s="1"/>
  <c r="R245" i="10"/>
  <c r="Q244" i="10"/>
  <c r="Q243" i="10"/>
  <c r="Q242" i="10"/>
  <c r="Q241" i="10"/>
  <c r="Q240" i="10"/>
  <c r="Q239" i="10"/>
  <c r="Q238" i="10"/>
  <c r="Q237" i="10"/>
  <c r="Q236" i="10"/>
  <c r="Q235" i="10"/>
  <c r="Q234" i="10"/>
  <c r="Q233" i="10"/>
  <c r="Q232" i="10"/>
  <c r="Q231" i="10"/>
  <c r="Q230" i="10"/>
  <c r="Q229" i="10"/>
  <c r="Q228" i="10"/>
  <c r="Q227" i="10"/>
  <c r="Q226" i="10"/>
  <c r="Q225" i="10"/>
  <c r="Q224" i="10"/>
  <c r="Q223" i="10"/>
  <c r="Q222" i="10"/>
  <c r="Q221" i="10"/>
  <c r="Q220" i="10"/>
  <c r="Q219" i="10"/>
  <c r="Q218" i="10"/>
  <c r="Q217" i="10"/>
  <c r="Q216" i="10"/>
  <c r="Q215" i="10"/>
  <c r="Q214" i="10"/>
  <c r="Q213" i="10"/>
  <c r="Q212" i="10"/>
  <c r="Q211" i="10"/>
  <c r="Q210" i="10"/>
  <c r="Q209" i="10"/>
  <c r="Q208" i="10"/>
  <c r="Q207" i="10"/>
  <c r="Q206" i="10"/>
  <c r="Q205" i="10"/>
  <c r="Q204" i="10"/>
  <c r="Q203" i="10"/>
  <c r="Q202" i="10"/>
  <c r="Q201" i="10"/>
  <c r="Q200" i="10"/>
  <c r="Q199" i="10"/>
  <c r="Q198" i="10"/>
  <c r="Q197" i="10"/>
  <c r="Q196" i="10"/>
  <c r="Q195" i="10"/>
  <c r="Q194" i="10"/>
  <c r="Q193" i="10"/>
  <c r="Q192" i="10"/>
  <c r="Q191" i="10"/>
  <c r="Q190" i="10"/>
  <c r="Q189" i="10"/>
  <c r="Q188" i="10"/>
  <c r="Q187" i="10"/>
  <c r="Q186" i="10"/>
  <c r="Q185" i="10"/>
  <c r="Q184" i="10"/>
  <c r="Q183" i="10"/>
  <c r="Q182" i="10"/>
  <c r="Q181" i="10"/>
  <c r="Q180" i="10"/>
  <c r="Q179" i="10"/>
  <c r="Q178" i="10"/>
  <c r="Q177" i="10"/>
  <c r="Q176" i="10"/>
  <c r="Q175" i="10"/>
  <c r="Q174" i="10"/>
  <c r="Q173" i="10"/>
  <c r="Q172" i="10"/>
  <c r="Q171" i="10"/>
  <c r="Q170" i="10"/>
  <c r="Q169" i="10"/>
  <c r="Q168" i="10"/>
  <c r="Q167" i="10"/>
  <c r="Q166" i="10"/>
  <c r="Q165" i="10"/>
  <c r="Q164" i="10"/>
  <c r="Q163" i="10"/>
  <c r="Q162" i="10"/>
  <c r="Q161" i="10"/>
  <c r="Q160" i="10"/>
  <c r="Q159" i="10"/>
  <c r="Q158" i="10"/>
  <c r="Q157" i="10"/>
  <c r="Q156" i="10"/>
  <c r="Q155" i="10"/>
  <c r="Q154" i="10"/>
  <c r="Q153" i="10"/>
  <c r="Q152" i="10"/>
  <c r="Q151" i="10"/>
  <c r="Q150" i="10"/>
  <c r="Q149" i="10"/>
  <c r="Q148" i="10"/>
  <c r="Q147" i="10"/>
  <c r="Q146" i="10"/>
  <c r="Q145" i="10"/>
  <c r="Q144" i="10"/>
  <c r="Q143" i="10"/>
  <c r="Y142" i="10"/>
  <c r="W142" i="10"/>
  <c r="W245" i="10" s="1"/>
  <c r="S142" i="10"/>
  <c r="Q142" i="10"/>
  <c r="Q141" i="10"/>
  <c r="Q140" i="10"/>
  <c r="Q139" i="10"/>
  <c r="Q138" i="10"/>
  <c r="Q137" i="10"/>
  <c r="Q136" i="10"/>
  <c r="Q135" i="10"/>
  <c r="Q134" i="10"/>
  <c r="S133" i="10"/>
  <c r="Q133" i="10"/>
  <c r="Q132" i="10"/>
  <c r="Q131" i="10"/>
  <c r="Q130" i="10"/>
  <c r="Q129" i="10"/>
  <c r="Q128" i="10"/>
  <c r="S127" i="10"/>
  <c r="Q127" i="10" s="1"/>
  <c r="Q126" i="10"/>
  <c r="Q125" i="10"/>
  <c r="Q124" i="10"/>
  <c r="Q123" i="10"/>
  <c r="Q122" i="10"/>
  <c r="Q121" i="10"/>
  <c r="Q120" i="10"/>
  <c r="Q119" i="10"/>
  <c r="Q118" i="10"/>
  <c r="S117" i="10"/>
  <c r="Q117" i="10"/>
  <c r="Q116" i="10"/>
  <c r="Q115" i="10"/>
  <c r="Q114" i="10"/>
  <c r="Q113" i="10"/>
  <c r="Q112" i="10"/>
  <c r="Q111" i="10"/>
  <c r="Q110" i="10"/>
  <c r="Q109" i="10"/>
  <c r="Q108" i="10"/>
  <c r="Q107" i="10"/>
  <c r="Q106" i="10"/>
  <c r="Q105" i="10"/>
  <c r="Q104" i="10"/>
  <c r="Q103" i="10"/>
  <c r="Q102" i="10"/>
  <c r="Q101" i="10"/>
  <c r="Q100" i="10"/>
  <c r="Q99" i="10"/>
  <c r="Q98" i="10"/>
  <c r="Q97" i="10"/>
  <c r="Q96" i="10"/>
  <c r="Q95" i="10"/>
  <c r="Q94" i="10"/>
  <c r="Q93" i="10"/>
  <c r="Q92" i="10"/>
  <c r="Q91" i="10"/>
  <c r="Q90" i="10"/>
  <c r="Q89" i="10"/>
  <c r="Q88" i="10"/>
  <c r="Q87" i="10"/>
  <c r="Q86" i="10"/>
  <c r="Q85" i="10"/>
  <c r="Q84" i="10"/>
  <c r="Q83" i="10"/>
  <c r="Q82" i="10"/>
  <c r="Q81" i="10"/>
  <c r="Q80" i="10"/>
  <c r="Q79" i="10"/>
  <c r="Q78" i="10"/>
  <c r="Q77" i="10"/>
  <c r="Q76" i="10"/>
  <c r="Q75" i="10"/>
  <c r="Q74" i="10"/>
  <c r="Q73" i="10"/>
  <c r="Q72" i="10"/>
  <c r="S71" i="10"/>
  <c r="Q71" i="10" s="1"/>
  <c r="S70" i="10"/>
  <c r="Q70" i="10" s="1"/>
  <c r="Q69" i="10"/>
  <c r="Q68" i="10"/>
  <c r="Q67" i="10"/>
  <c r="Q66" i="10"/>
  <c r="Q65" i="10"/>
  <c r="Q64" i="10"/>
  <c r="Q63" i="10"/>
  <c r="Q62" i="10"/>
  <c r="Q61" i="10"/>
  <c r="Q60" i="10"/>
  <c r="Q59" i="10"/>
  <c r="Q58" i="10"/>
  <c r="Q57" i="10"/>
  <c r="Q56" i="10"/>
  <c r="Q55" i="10"/>
  <c r="Q54" i="10"/>
  <c r="Q53" i="10"/>
  <c r="Q52" i="10"/>
  <c r="S51" i="10"/>
  <c r="Q51" i="10" s="1"/>
  <c r="Q50" i="10"/>
  <c r="Q49" i="10"/>
  <c r="S48" i="10"/>
  <c r="Q48" i="10" s="1"/>
  <c r="Q47" i="10"/>
  <c r="Q46" i="10"/>
  <c r="Q45" i="10"/>
  <c r="Q44" i="10"/>
  <c r="Q43" i="10"/>
  <c r="Q42" i="10"/>
  <c r="Q41" i="10"/>
  <c r="Q40" i="10"/>
  <c r="S39" i="10"/>
  <c r="Q39" i="10" s="1"/>
  <c r="Q38" i="10"/>
  <c r="Q37" i="10"/>
  <c r="Q36" i="10"/>
  <c r="Q35" i="10"/>
  <c r="Q34" i="10"/>
  <c r="S33" i="10"/>
  <c r="Q33" i="10"/>
  <c r="Q32" i="10"/>
  <c r="Q31" i="10"/>
  <c r="S30" i="10"/>
  <c r="Q30" i="10"/>
  <c r="Q29" i="10"/>
  <c r="Q28" i="10"/>
  <c r="Q27" i="10"/>
  <c r="Q26" i="10"/>
  <c r="Q25" i="10"/>
  <c r="S24" i="10"/>
  <c r="Q24" i="10" s="1"/>
  <c r="Q23" i="10"/>
  <c r="Q22" i="10"/>
  <c r="Q21" i="10"/>
  <c r="Q20" i="10"/>
  <c r="S19" i="10"/>
  <c r="Q19" i="10" s="1"/>
  <c r="Q18" i="10"/>
  <c r="Q17" i="10"/>
  <c r="Q16" i="10"/>
  <c r="Q15" i="10"/>
  <c r="Q14" i="10"/>
  <c r="Q13" i="10"/>
  <c r="Q12" i="10"/>
  <c r="Q11" i="10"/>
  <c r="Q10" i="10"/>
  <c r="Q9" i="10"/>
  <c r="Q8" i="10"/>
  <c r="T248" i="10" l="1"/>
  <c r="T250" i="10" s="1"/>
  <c r="K253" i="10"/>
  <c r="Q245" i="10"/>
  <c r="S245" i="10"/>
  <c r="J251" i="10" s="1"/>
  <c r="J259" i="10" s="1"/>
  <c r="T249" i="10"/>
  <c r="T251" i="10" s="1"/>
  <c r="K255" i="10"/>
  <c r="K259" i="10" s="1"/>
  <c r="W248" i="10"/>
  <c r="W250" i="10" s="1"/>
  <c r="W251" i="10" s="1"/>
  <c r="AC246" i="1"/>
  <c r="V246" i="1"/>
  <c r="T24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J261" i="10" l="1"/>
  <c r="H11" i="5"/>
  <c r="Q8" i="1"/>
  <c r="Y142" i="1"/>
  <c r="Y246" i="1" s="1"/>
  <c r="W142" i="1"/>
  <c r="S142" i="1"/>
  <c r="S133" i="1"/>
  <c r="S127" i="1"/>
  <c r="Q73" i="1"/>
  <c r="Q9" i="1"/>
  <c r="Q10" i="1"/>
  <c r="Q11" i="1"/>
  <c r="Q12" i="1"/>
  <c r="Q13" i="1"/>
  <c r="Q14" i="1"/>
  <c r="Q15" i="1"/>
  <c r="Q16" i="1"/>
  <c r="Q17" i="1"/>
  <c r="Q18" i="1"/>
  <c r="Q20" i="1"/>
  <c r="Q21" i="1"/>
  <c r="Q22" i="1"/>
  <c r="Q23" i="1"/>
  <c r="Q25" i="1"/>
  <c r="Q26" i="1"/>
  <c r="Q27" i="1"/>
  <c r="Q28" i="1"/>
  <c r="Q29" i="1"/>
  <c r="Q31" i="1"/>
  <c r="Q32" i="1"/>
  <c r="Q34" i="1"/>
  <c r="Q35" i="1"/>
  <c r="Q36" i="1"/>
  <c r="Q37" i="1"/>
  <c r="Q38" i="1"/>
  <c r="Q40" i="1"/>
  <c r="Q41" i="1"/>
  <c r="Q42" i="1"/>
  <c r="Q43" i="1"/>
  <c r="Q44" i="1"/>
  <c r="Q45" i="1"/>
  <c r="Q46" i="1"/>
  <c r="Q47" i="1"/>
  <c r="Q49" i="1"/>
  <c r="Q50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2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W246" i="1" l="1"/>
  <c r="Q142" i="1"/>
  <c r="S51" i="1"/>
  <c r="Q51" i="1" s="1"/>
  <c r="S30" i="1"/>
  <c r="Q30" i="1" s="1"/>
  <c r="S117" i="1"/>
  <c r="Q117" i="1" s="1"/>
  <c r="S71" i="1"/>
  <c r="Q71" i="1" s="1"/>
  <c r="S70" i="1"/>
  <c r="Q70" i="1" s="1"/>
  <c r="S48" i="1"/>
  <c r="Q48" i="1" s="1"/>
  <c r="S39" i="1"/>
  <c r="Q39" i="1" s="1"/>
  <c r="S33" i="1"/>
  <c r="Q33" i="1" s="1"/>
  <c r="S24" i="1"/>
  <c r="Q24" i="1" s="1"/>
  <c r="S19" i="1"/>
  <c r="AL246" i="1"/>
  <c r="AK246" i="1"/>
  <c r="AI246" i="1"/>
  <c r="AB246" i="1"/>
  <c r="Z246" i="1"/>
  <c r="R246" i="1"/>
  <c r="S246" i="1" l="1"/>
  <c r="P263" i="1" s="1"/>
  <c r="Q19" i="1"/>
  <c r="Q246" i="1" s="1"/>
  <c r="K20" i="6"/>
  <c r="J18" i="7"/>
  <c r="Q263" i="1"/>
  <c r="P265" i="1" l="1"/>
</calcChain>
</file>

<file path=xl/sharedStrings.xml><?xml version="1.0" encoding="utf-8"?>
<sst xmlns="http://schemas.openxmlformats.org/spreadsheetml/2006/main" count="15614" uniqueCount="1189">
  <si>
    <t>AUTOMERCADO EXPRESS 2707, C.A.</t>
  </si>
  <si>
    <t>J-40670082-7</t>
  </si>
  <si>
    <t>Av. Victor Baptista C.C. Modelo Nivel  1 Local 2 Sector Punta Brava  1201 Los Teques Miranda, VE</t>
  </si>
  <si>
    <t>Linea</t>
  </si>
  <si>
    <t>Fecha</t>
  </si>
  <si>
    <t>Sucursal</t>
  </si>
  <si>
    <t>Caja</t>
  </si>
  <si>
    <t>Serial Fiscal</t>
  </si>
  <si>
    <t>No. (Z)</t>
  </si>
  <si>
    <t>Concepto</t>
  </si>
  <si>
    <t>No. Factura</t>
  </si>
  <si>
    <t>No. Nota  Credito</t>
  </si>
  <si>
    <t>No. Nota Debito</t>
  </si>
  <si>
    <t>Documento  Afectado</t>
  </si>
  <si>
    <t>Fecha Factura Devuelta</t>
  </si>
  <si>
    <t>Monto Factura Devuelta</t>
  </si>
  <si>
    <t>Tipo Doc. Devuelto</t>
  </si>
  <si>
    <t>Descripcion</t>
  </si>
  <si>
    <t>Rif</t>
  </si>
  <si>
    <t>Total</t>
  </si>
  <si>
    <t>F.O.B</t>
  </si>
  <si>
    <t>Exento</t>
  </si>
  <si>
    <t>Base General Imponible Contribuyentes</t>
  </si>
  <si>
    <t>Porc.General Con</t>
  </si>
  <si>
    <t>Debito General Fiscal Contribuyentes</t>
  </si>
  <si>
    <t>Base General Imponible no Contribuyentes</t>
  </si>
  <si>
    <t>Porc.General No Con</t>
  </si>
  <si>
    <t>Debito General Fiscal no Contribuyentes</t>
  </si>
  <si>
    <t>Base General Reducida Contribuyentes</t>
  </si>
  <si>
    <t>Porc.Reducida Con</t>
  </si>
  <si>
    <t>Debito Reducido Fiscal Contribuyentes</t>
  </si>
  <si>
    <t>Base General Reducida no Contribuyentes</t>
  </si>
  <si>
    <t>Porc.Reducida No Con</t>
  </si>
  <si>
    <t>Debito Reducido Fiscal no Contribuyentes</t>
  </si>
  <si>
    <t>Base adicional contribuyente</t>
  </si>
  <si>
    <t>Porc.Adicional Con</t>
  </si>
  <si>
    <t>Alicuota adicional contribuyente</t>
  </si>
  <si>
    <t>Base adicional no contribuyente</t>
  </si>
  <si>
    <t>Porc.Adicional No Con</t>
  </si>
  <si>
    <t>Alicota adicional no contribuyente</t>
  </si>
  <si>
    <t>I.V.A. Retenido</t>
  </si>
  <si>
    <t>Fecha Factura Retencion Aplicada</t>
  </si>
  <si>
    <t>No. Comprobante</t>
  </si>
  <si>
    <t>Fecha Recepcion Comprobante</t>
  </si>
  <si>
    <t>No. Control</t>
  </si>
  <si>
    <t>1</t>
  </si>
  <si>
    <t>9/3/2020</t>
  </si>
  <si>
    <t>0202</t>
  </si>
  <si>
    <t>001</t>
  </si>
  <si>
    <t>Z1F0004616</t>
  </si>
  <si>
    <t>-</t>
  </si>
  <si>
    <t>FC</t>
  </si>
  <si>
    <t>00055384-00055509</t>
  </si>
  <si>
    <t/>
  </si>
  <si>
    <t>VENTAS NO CONTRIBUYENTES</t>
  </si>
  <si>
    <t>8</t>
  </si>
  <si>
    <t>2</t>
  </si>
  <si>
    <t>002</t>
  </si>
  <si>
    <t>Z1F0008858</t>
  </si>
  <si>
    <t>00071700-00071706</t>
  </si>
  <si>
    <t>3</t>
  </si>
  <si>
    <t>00071708-00071809</t>
  </si>
  <si>
    <t>4</t>
  </si>
  <si>
    <t>00071810</t>
  </si>
  <si>
    <t>MARIA MARTINEZ</t>
  </si>
  <si>
    <t xml:space="preserve">V169589435 </t>
  </si>
  <si>
    <t>5</t>
  </si>
  <si>
    <t>00071811-00071820</t>
  </si>
  <si>
    <t>16</t>
  </si>
  <si>
    <t>6</t>
  </si>
  <si>
    <t>002071477</t>
  </si>
  <si>
    <t>ISMENIA MERDOMO</t>
  </si>
  <si>
    <t xml:space="preserve">V18082050 </t>
  </si>
  <si>
    <t>7</t>
  </si>
  <si>
    <t>003</t>
  </si>
  <si>
    <t>Z1F0008965</t>
  </si>
  <si>
    <t>00071373</t>
  </si>
  <si>
    <t>MIJARES CARMEN</t>
  </si>
  <si>
    <t>V135025559</t>
  </si>
  <si>
    <t>00071374-00071473</t>
  </si>
  <si>
    <t>9</t>
  </si>
  <si>
    <t>10</t>
  </si>
  <si>
    <t>11</t>
  </si>
  <si>
    <t>12</t>
  </si>
  <si>
    <t>13</t>
  </si>
  <si>
    <t>14</t>
  </si>
  <si>
    <t>15</t>
  </si>
  <si>
    <t>17</t>
  </si>
  <si>
    <t>18</t>
  </si>
  <si>
    <t>19</t>
  </si>
  <si>
    <t>20</t>
  </si>
  <si>
    <t>21</t>
  </si>
  <si>
    <t>22</t>
  </si>
  <si>
    <t>23</t>
  </si>
  <si>
    <t>004</t>
  </si>
  <si>
    <t>24</t>
  </si>
  <si>
    <t>0204</t>
  </si>
  <si>
    <t>Z1F0017854</t>
  </si>
  <si>
    <t>00000896-00000897</t>
  </si>
  <si>
    <t>25</t>
  </si>
  <si>
    <t>26</t>
  </si>
  <si>
    <t>003000616-003000662</t>
  </si>
  <si>
    <t>27</t>
  </si>
  <si>
    <t>003000663</t>
  </si>
  <si>
    <t>METALURGICA MONTE BLANCO</t>
  </si>
  <si>
    <t>J306682147</t>
  </si>
  <si>
    <t>28</t>
  </si>
  <si>
    <t>003000664-003000667</t>
  </si>
  <si>
    <t>29</t>
  </si>
  <si>
    <t>004000526-004000537</t>
  </si>
  <si>
    <t>30</t>
  </si>
  <si>
    <t>005</t>
  </si>
  <si>
    <t>005000261-005000299</t>
  </si>
  <si>
    <t>31</t>
  </si>
  <si>
    <t>10/3/2020</t>
  </si>
  <si>
    <t>00055510-00055530</t>
  </si>
  <si>
    <t>32</t>
  </si>
  <si>
    <t>00055531</t>
  </si>
  <si>
    <t>MARVIN GRIMALDE</t>
  </si>
  <si>
    <t>V165911647</t>
  </si>
  <si>
    <t>33</t>
  </si>
  <si>
    <t>00055532-00055674</t>
  </si>
  <si>
    <t>34</t>
  </si>
  <si>
    <t>NC</t>
  </si>
  <si>
    <t>00000066</t>
  </si>
  <si>
    <t>00055510</t>
  </si>
  <si>
    <t>9/8/2019</t>
  </si>
  <si>
    <t>VEN</t>
  </si>
  <si>
    <t>DORIS GONZALEZ</t>
  </si>
  <si>
    <t>V6875943</t>
  </si>
  <si>
    <t>35</t>
  </si>
  <si>
    <t>00071821-00071955</t>
  </si>
  <si>
    <t>36</t>
  </si>
  <si>
    <t>00071474-00071572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</si>
  <si>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</si>
  <si>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</si>
  <si>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</si>
  <si>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</si>
  <si>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</si>
  <si>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</si>
  <si>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</si>
  <si>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</si>
  <si>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</si>
  <si>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</si>
  <si>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</si>
  <si>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</si>
  <si>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</si>
  <si>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</si>
  <si>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</si>
  <si>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</si>
  <si>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</si>
  <si>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</si>
  <si>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</si>
  <si>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</si>
  <si>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</si>
  <si>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</si>
  <si>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00000898-00000903</t>
  </si>
  <si>
    <t>59</t>
  </si>
  <si>
    <t>00000904</t>
  </si>
  <si>
    <t>GALERIADECOMOBILIA.C.A</t>
  </si>
  <si>
    <t>J312806745</t>
  </si>
  <si>
    <t>60</t>
  </si>
  <si>
    <t>00000905-00000917</t>
  </si>
  <si>
    <t>61</t>
  </si>
  <si>
    <t>00000918</t>
  </si>
  <si>
    <t>INVERSIONES MADOYUAL C.A</t>
  </si>
  <si>
    <t>J003484334</t>
  </si>
  <si>
    <t>62</t>
  </si>
  <si>
    <t>00000919-00000924</t>
  </si>
  <si>
    <t>63</t>
  </si>
  <si>
    <t>001000924-001000971</t>
  </si>
  <si>
    <t>64</t>
  </si>
  <si>
    <t>65</t>
  </si>
  <si>
    <t>Z1F0017963</t>
  </si>
  <si>
    <t>00000536-00000551</t>
  </si>
  <si>
    <t>66</t>
  </si>
  <si>
    <t>004000554-004000596</t>
  </si>
  <si>
    <t>67</t>
  </si>
  <si>
    <t>11/3/2020</t>
  </si>
  <si>
    <t>00001156-001072972</t>
  </si>
  <si>
    <t>68</t>
  </si>
  <si>
    <t>00055676-00055815</t>
  </si>
  <si>
    <t>69</t>
  </si>
  <si>
    <t>00071956-00072111</t>
  </si>
  <si>
    <t>70</t>
  </si>
  <si>
    <t>00071573-00071729</t>
  </si>
  <si>
    <t>71</t>
  </si>
  <si>
    <t>00000078</t>
  </si>
  <si>
    <t>00071676</t>
  </si>
  <si>
    <t>ALFREDO LEON</t>
  </si>
  <si>
    <t xml:space="preserve">V5405808 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</si>
  <si>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</si>
  <si>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</si>
  <si>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</si>
  <si>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</si>
  <si>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</si>
  <si>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</si>
  <si>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</si>
  <si>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</si>
  <si>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</si>
  <si>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</si>
  <si>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</si>
  <si>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</si>
  <si>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</si>
  <si>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</si>
  <si>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</si>
  <si>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</si>
  <si>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</si>
  <si>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</si>
  <si>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</si>
  <si>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001000972-001001029</t>
  </si>
  <si>
    <t>91</t>
  </si>
  <si>
    <t>001001030</t>
  </si>
  <si>
    <t>INVERSIONES TU PARACHOQUE</t>
  </si>
  <si>
    <t>J404141952</t>
  </si>
  <si>
    <t>92</t>
  </si>
  <si>
    <t>002000502-002000529</t>
  </si>
  <si>
    <t>93</t>
  </si>
  <si>
    <t>003000668-003000719</t>
  </si>
  <si>
    <t>94</t>
  </si>
  <si>
    <t>004000597-004000637</t>
  </si>
  <si>
    <t>95</t>
  </si>
  <si>
    <t>004000027</t>
  </si>
  <si>
    <t>001000932</t>
  </si>
  <si>
    <t>9/5/2018</t>
  </si>
  <si>
    <t>LAURA BORGES</t>
  </si>
  <si>
    <t>V12415136</t>
  </si>
  <si>
    <t>96</t>
  </si>
  <si>
    <t>12/3/2020</t>
  </si>
  <si>
    <t>00055816-00055923</t>
  </si>
  <si>
    <t>97</t>
  </si>
  <si>
    <t>00055924</t>
  </si>
  <si>
    <t>INVERSIONES DACOSTA ACOSTA C.A</t>
  </si>
  <si>
    <t xml:space="preserve">J-41299622-3 </t>
  </si>
  <si>
    <t>98</t>
  </si>
  <si>
    <t>00072112-00072297</t>
  </si>
  <si>
    <t>99</t>
  </si>
  <si>
    <t>00071730-00071857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</si>
  <si>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</si>
  <si>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</si>
  <si>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</si>
  <si>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</si>
  <si>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</si>
  <si>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</si>
  <si>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</si>
  <si>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</si>
  <si>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</si>
  <si>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</si>
  <si>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</si>
  <si>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</si>
  <si>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</si>
  <si>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</si>
  <si>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</si>
  <si>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</si>
  <si>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</si>
  <si>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</si>
  <si>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</si>
  <si>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</si>
  <si>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</si>
  <si>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</si>
  <si>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</si>
  <si>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</si>
  <si>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</si>
  <si>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</si>
  <si>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001001048-001001093</t>
  </si>
  <si>
    <t>126</t>
  </si>
  <si>
    <t>001001094</t>
  </si>
  <si>
    <t>JONATHAN ESCALANTE</t>
  </si>
  <si>
    <t>V140058459</t>
  </si>
  <si>
    <t>127</t>
  </si>
  <si>
    <t>001001095-001001121</t>
  </si>
  <si>
    <t>128</t>
  </si>
  <si>
    <t>002000530-002000560</t>
  </si>
  <si>
    <t>129</t>
  </si>
  <si>
    <t>003000720-003000732</t>
  </si>
  <si>
    <t>130</t>
  </si>
  <si>
    <t>003000733</t>
  </si>
  <si>
    <t>FRANCISCO DORTA A SUCESORES</t>
  </si>
  <si>
    <t>J000752583</t>
  </si>
  <si>
    <t>131</t>
  </si>
  <si>
    <t>003000734-003000775</t>
  </si>
  <si>
    <t>132</t>
  </si>
  <si>
    <t>004000638-004000650</t>
  </si>
  <si>
    <t>133</t>
  </si>
  <si>
    <t>005000300-005000317</t>
  </si>
  <si>
    <t>134</t>
  </si>
  <si>
    <t>13/3/2020</t>
  </si>
  <si>
    <t>00055925-00056156</t>
  </si>
  <si>
    <t>135</t>
  </si>
  <si>
    <t>00072298-00072481</t>
  </si>
  <si>
    <t>136</t>
  </si>
  <si>
    <t>00071858-00071938</t>
  </si>
  <si>
    <t>137</t>
  </si>
  <si>
    <t>00071939</t>
  </si>
  <si>
    <t>CENTRO VISUAL JIREH</t>
  </si>
  <si>
    <t xml:space="preserve">J-29802340-6 </t>
  </si>
  <si>
    <t>138</t>
  </si>
  <si>
    <t>00071940-00072009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</si>
  <si>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</si>
  <si>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</si>
  <si>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</si>
  <si>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</si>
  <si>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</si>
  <si>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</si>
  <si>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</si>
  <si>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</si>
  <si>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</si>
  <si>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</si>
  <si>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</si>
  <si>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</si>
  <si>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001001122-001001123</t>
  </si>
  <si>
    <t>151</t>
  </si>
  <si>
    <t>001001124</t>
  </si>
  <si>
    <t>PRAGA ALIMENTOS C.A</t>
  </si>
  <si>
    <t>J405959843</t>
  </si>
  <si>
    <t>152</t>
  </si>
  <si>
    <t>001001125-001001205</t>
  </si>
  <si>
    <t>153</t>
  </si>
  <si>
    <t>002000561-002000609</t>
  </si>
  <si>
    <t>154</t>
  </si>
  <si>
    <t>003000776-003000779</t>
  </si>
  <si>
    <t>155</t>
  </si>
  <si>
    <t>003000780</t>
  </si>
  <si>
    <t>GUIFEL CAFE</t>
  </si>
  <si>
    <t>J406087882</t>
  </si>
  <si>
    <t>156</t>
  </si>
  <si>
    <t>003000781-003000827</t>
  </si>
  <si>
    <t>157</t>
  </si>
  <si>
    <t>003000828</t>
  </si>
  <si>
    <t>BODEGON YESSS CA</t>
  </si>
  <si>
    <t>J413221675</t>
  </si>
  <si>
    <t>158</t>
  </si>
  <si>
    <t>003000829-003000892</t>
  </si>
  <si>
    <t>159</t>
  </si>
  <si>
    <t>004000651-004000717</t>
  </si>
  <si>
    <t>160</t>
  </si>
  <si>
    <t>004000028</t>
  </si>
  <si>
    <t>004000688</t>
  </si>
  <si>
    <t>KARLA RODRIGUEZ</t>
  </si>
  <si>
    <t>V16007819</t>
  </si>
  <si>
    <t>161</t>
  </si>
  <si>
    <t>005000318-005000342</t>
  </si>
  <si>
    <t>162</t>
  </si>
  <si>
    <t>005000343</t>
  </si>
  <si>
    <t>SAISHANTIC.A</t>
  </si>
  <si>
    <t>J299375071</t>
  </si>
  <si>
    <t>163</t>
  </si>
  <si>
    <t>005000344-005000399</t>
  </si>
  <si>
    <t>164</t>
  </si>
  <si>
    <t>14/3/2020</t>
  </si>
  <si>
    <t>00056157-00056286</t>
  </si>
  <si>
    <t>165</t>
  </si>
  <si>
    <t>00056287</t>
  </si>
  <si>
    <t>ADRIA MIRANDA</t>
  </si>
  <si>
    <t xml:space="preserve">J308736147 </t>
  </si>
  <si>
    <t>166</t>
  </si>
  <si>
    <t>00056288-00056406</t>
  </si>
  <si>
    <t>167</t>
  </si>
  <si>
    <t>00000067</t>
  </si>
  <si>
    <t>00056306</t>
  </si>
  <si>
    <t>SIXTO MONTESINOS</t>
  </si>
  <si>
    <t xml:space="preserve">V8746441 </t>
  </si>
  <si>
    <t>168</t>
  </si>
  <si>
    <t>00072482-00072640</t>
  </si>
  <si>
    <t>169</t>
  </si>
  <si>
    <t>00072010-00072165</t>
  </si>
  <si>
    <t>170</t>
  </si>
  <si>
    <t>00000079</t>
  </si>
  <si>
    <t>00071957</t>
  </si>
  <si>
    <t>YERLY TORRES</t>
  </si>
  <si>
    <t xml:space="preserve">V10901788 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</si>
  <si>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</si>
  <si>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</si>
  <si>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</si>
  <si>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</si>
  <si>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</si>
  <si>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</si>
  <si>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</si>
  <si>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</si>
  <si>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</si>
  <si>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</si>
  <si>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</si>
  <si>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</si>
  <si>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</si>
  <si>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</si>
  <si>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</si>
  <si>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</si>
  <si>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</si>
  <si>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</si>
  <si>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</si>
  <si>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</si>
  <si>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</si>
  <si>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</si>
  <si>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</si>
  <si>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</si>
  <si>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</si>
  <si>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</si>
  <si>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</si>
  <si>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001001206-001001220</t>
  </si>
  <si>
    <t>198</t>
  </si>
  <si>
    <t>001001221</t>
  </si>
  <si>
    <t>CORPORACION LENOTRE GOURMET C.A</t>
  </si>
  <si>
    <t>J317391004</t>
  </si>
  <si>
    <t>199</t>
  </si>
  <si>
    <t>001001222-001001307</t>
  </si>
  <si>
    <t>200</t>
  </si>
  <si>
    <t>001001308</t>
  </si>
  <si>
    <t>CORPORACION MUNDO SALIFLO C.A</t>
  </si>
  <si>
    <t>J406987824</t>
  </si>
  <si>
    <t>201</t>
  </si>
  <si>
    <t>001001309-001001310</t>
  </si>
  <si>
    <t>202</t>
  </si>
  <si>
    <t>001001311</t>
  </si>
  <si>
    <t>HOGARES DE LA ESPERANZA</t>
  </si>
  <si>
    <t>J294934471</t>
  </si>
  <si>
    <t>203</t>
  </si>
  <si>
    <t>002000610-002000674</t>
  </si>
  <si>
    <t>204</t>
  </si>
  <si>
    <t>003000893-003001007</t>
  </si>
  <si>
    <t>205</t>
  </si>
  <si>
    <t>004000718-004000750</t>
  </si>
  <si>
    <t>206</t>
  </si>
  <si>
    <t>005000400-005000475</t>
  </si>
  <si>
    <t>207</t>
  </si>
  <si>
    <t>005000476</t>
  </si>
  <si>
    <t>BAR RESTAURANT EL BRASERO C.A</t>
  </si>
  <si>
    <t>J000592217</t>
  </si>
  <si>
    <t>208</t>
  </si>
  <si>
    <t>005000477-005000483</t>
  </si>
  <si>
    <t>209</t>
  </si>
  <si>
    <t>005000484</t>
  </si>
  <si>
    <t>SERSUBECA C.A.</t>
  </si>
  <si>
    <t>J410219530</t>
  </si>
  <si>
    <t>210</t>
  </si>
  <si>
    <t>005000485</t>
  </si>
  <si>
    <t>211</t>
  </si>
  <si>
    <t>005000486</t>
  </si>
  <si>
    <t>LEON RIVAS Y ASOCIADOS C.A.</t>
  </si>
  <si>
    <t>J311038078</t>
  </si>
  <si>
    <t>212</t>
  </si>
  <si>
    <t>005000487-005000491</t>
  </si>
  <si>
    <t>213</t>
  </si>
  <si>
    <t>005000029</t>
  </si>
  <si>
    <t>005000420</t>
  </si>
  <si>
    <t>6/5/2018</t>
  </si>
  <si>
    <t>MARIAN SUAREZ</t>
  </si>
  <si>
    <t>V6932116</t>
  </si>
  <si>
    <t>214</t>
  </si>
  <si>
    <t>15/3/2020</t>
  </si>
  <si>
    <t>00056407-00056453</t>
  </si>
  <si>
    <t>215</t>
  </si>
  <si>
    <t>00056454</t>
  </si>
  <si>
    <t>LIRIA RODRIGUEZ</t>
  </si>
  <si>
    <t xml:space="preserve">V110136911 </t>
  </si>
  <si>
    <t>216</t>
  </si>
  <si>
    <t>00056455-00056472</t>
  </si>
  <si>
    <t>217</t>
  </si>
  <si>
    <t>00056473</t>
  </si>
  <si>
    <t>MILDRED ZAPATA</t>
  </si>
  <si>
    <t xml:space="preserve">V102484278 </t>
  </si>
  <si>
    <t>218</t>
  </si>
  <si>
    <t>00056474-00056549</t>
  </si>
  <si>
    <t>219</t>
  </si>
  <si>
    <t>00072641-00072764</t>
  </si>
  <si>
    <t>220</t>
  </si>
  <si>
    <t>00072166-00072245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</si>
  <si>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</si>
  <si>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</si>
  <si>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</si>
  <si>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</si>
  <si>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</si>
  <si>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</si>
  <si>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</si>
  <si>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</si>
  <si>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</si>
  <si>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</si>
  <si>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</si>
  <si>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</si>
  <si>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</si>
  <si>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</si>
  <si>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</si>
  <si>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001001312-001001345</t>
  </si>
  <si>
    <t>001001346</t>
  </si>
  <si>
    <t>MAXIMINO FER</t>
  </si>
  <si>
    <t>V409234789</t>
  </si>
  <si>
    <t>001001347-001001352</t>
  </si>
  <si>
    <t>001001353</t>
  </si>
  <si>
    <t>FERLUGI TRAVELVIAJES Y TURISMOC.A</t>
  </si>
  <si>
    <t>J408588269</t>
  </si>
  <si>
    <t>001001354</t>
  </si>
  <si>
    <t>001001355-001001411</t>
  </si>
  <si>
    <t>001001412</t>
  </si>
  <si>
    <t>JOSE LUIS</t>
  </si>
  <si>
    <t>V818007564</t>
  </si>
  <si>
    <t>001001413-001001419</t>
  </si>
  <si>
    <t>001000030</t>
  </si>
  <si>
    <t>001001393</t>
  </si>
  <si>
    <t>12/5/2018</t>
  </si>
  <si>
    <t>MANUEL MARQUEZ</t>
  </si>
  <si>
    <t>V10280876</t>
  </si>
  <si>
    <t>002000675-002000729</t>
  </si>
  <si>
    <t>003001008-003001066</t>
  </si>
  <si>
    <t>003001067</t>
  </si>
  <si>
    <t>SP MASTER SOCIEDAD DE CORRETAJE DE SEGUROS</t>
  </si>
  <si>
    <t>J411931845</t>
  </si>
  <si>
    <t>003001068-003001109</t>
  </si>
  <si>
    <t>004000751</t>
  </si>
  <si>
    <t>RAFAEL GAMBOA</t>
  </si>
  <si>
    <t>V2896408</t>
  </si>
  <si>
    <t>004000752</t>
  </si>
  <si>
    <t>004000753-004000771</t>
  </si>
  <si>
    <t>004000772</t>
  </si>
  <si>
    <t>COMERCIAL CHARAMANA</t>
  </si>
  <si>
    <t>J412543822</t>
  </si>
  <si>
    <t>004000773-004000788</t>
  </si>
  <si>
    <t>005000492-005000505</t>
  </si>
  <si>
    <t>005000506</t>
  </si>
  <si>
    <t>LABORATORIO CLINICO SANILAB</t>
  </si>
  <si>
    <t>J299546216</t>
  </si>
  <si>
    <t>005000507</t>
  </si>
  <si>
    <t>005000508</t>
  </si>
  <si>
    <t>RESTAURANT DA FILIPPO</t>
  </si>
  <si>
    <t>J001717277</t>
  </si>
  <si>
    <t>005000509-005000557</t>
  </si>
  <si>
    <t>005000558</t>
  </si>
  <si>
    <t>ADRIANA BELLORIN</t>
  </si>
  <si>
    <t>V116646440</t>
  </si>
  <si>
    <t>005000559-005000560</t>
  </si>
  <si>
    <t>Resumen Libro de Ventas</t>
  </si>
  <si>
    <t>Base no Imponible</t>
  </si>
  <si>
    <t>Débito Fiscal</t>
  </si>
  <si>
    <t>IVA Retenido</t>
  </si>
  <si>
    <t>Total Ventas no Gravadas</t>
  </si>
  <si>
    <t>Total Ventas Gravadas Alícuota General</t>
  </si>
  <si>
    <t>Total Ventas Gravadas Alícuota Reducida</t>
  </si>
  <si>
    <t>Total Ventas Gravadas Alícuota General+Adicional</t>
  </si>
  <si>
    <t>Total General Ventas</t>
  </si>
  <si>
    <t>LIBRO DE VENTA DESDE EL 02-03-2020 AL 08-06-2020</t>
  </si>
  <si>
    <t>0201</t>
  </si>
  <si>
    <t>Z1F0000700</t>
  </si>
  <si>
    <t>00091890-00091982</t>
  </si>
  <si>
    <t>Z1B8050149</t>
  </si>
  <si>
    <t>00185000-00185174</t>
  </si>
  <si>
    <t>Z1B8050002</t>
  </si>
  <si>
    <t>00148568-00148651</t>
  </si>
  <si>
    <t>Z1B8051199</t>
  </si>
  <si>
    <t>00169352-00169469</t>
  </si>
  <si>
    <t>Z1B8050937</t>
  </si>
  <si>
    <t>00140180-00140293</t>
  </si>
  <si>
    <t>Z1B8050363</t>
  </si>
  <si>
    <t>00150116-00150156</t>
  </si>
  <si>
    <t>006</t>
  </si>
  <si>
    <t>Z1B8044815</t>
  </si>
  <si>
    <t>00130120-00130244</t>
  </si>
  <si>
    <t>007</t>
  </si>
  <si>
    <t>Z1B8050013</t>
  </si>
  <si>
    <t>1479</t>
  </si>
  <si>
    <t>00158575</t>
  </si>
  <si>
    <t>008</t>
  </si>
  <si>
    <t>Z1B8050003</t>
  </si>
  <si>
    <t>1432</t>
  </si>
  <si>
    <t>00157319-00157348</t>
  </si>
  <si>
    <t>009</t>
  </si>
  <si>
    <t>Z1B8014458</t>
  </si>
  <si>
    <t>1428</t>
  </si>
  <si>
    <t>00165009</t>
  </si>
  <si>
    <t>010</t>
  </si>
  <si>
    <t>Z1F0000341</t>
  </si>
  <si>
    <t>0953</t>
  </si>
  <si>
    <t>00065002</t>
  </si>
  <si>
    <t>012</t>
  </si>
  <si>
    <t>Z1B8038506</t>
  </si>
  <si>
    <t>1284</t>
  </si>
  <si>
    <t>00068158-00068170</t>
  </si>
  <si>
    <t>014</t>
  </si>
  <si>
    <t>Z1F0000338</t>
  </si>
  <si>
    <t>1124</t>
  </si>
  <si>
    <t>00047316</t>
  </si>
  <si>
    <t>015</t>
  </si>
  <si>
    <t>Z1B8050356</t>
  </si>
  <si>
    <t>1255</t>
  </si>
  <si>
    <t>00081241</t>
  </si>
  <si>
    <t>Z1B8050365</t>
  </si>
  <si>
    <t>00086759-00086773</t>
  </si>
  <si>
    <t>1192</t>
  </si>
  <si>
    <t>00086774-00086777</t>
  </si>
  <si>
    <t>1100</t>
  </si>
  <si>
    <t>00091983-00092127</t>
  </si>
  <si>
    <t>00000183</t>
  </si>
  <si>
    <t>1360</t>
  </si>
  <si>
    <t>00185175-00185236</t>
  </si>
  <si>
    <t>1436</t>
  </si>
  <si>
    <t>00148652-00148763</t>
  </si>
  <si>
    <t>1520</t>
  </si>
  <si>
    <t>00169470-00169547</t>
  </si>
  <si>
    <t>00140293-00140409</t>
  </si>
  <si>
    <t>1513</t>
  </si>
  <si>
    <t>00150157-00150178</t>
  </si>
  <si>
    <t>1421</t>
  </si>
  <si>
    <t>00130245-00130324</t>
  </si>
  <si>
    <t>1480</t>
  </si>
  <si>
    <t>00158576-00158578</t>
  </si>
  <si>
    <t>1433</t>
  </si>
  <si>
    <t>00157349-00157387</t>
  </si>
  <si>
    <t>1429</t>
  </si>
  <si>
    <t>0954</t>
  </si>
  <si>
    <t>1285</t>
  </si>
  <si>
    <t>00068170</t>
  </si>
  <si>
    <t>1125</t>
  </si>
  <si>
    <t>1256</t>
  </si>
  <si>
    <t>1101</t>
  </si>
  <si>
    <t>00092127-00092200</t>
  </si>
  <si>
    <t>1361</t>
  </si>
  <si>
    <t>00185237-00185315</t>
  </si>
  <si>
    <t>1437</t>
  </si>
  <si>
    <t>00148764-00148838</t>
  </si>
  <si>
    <t>1521</t>
  </si>
  <si>
    <t>00169548-00169618</t>
  </si>
  <si>
    <t>00140410-00140477</t>
  </si>
  <si>
    <t>1514</t>
  </si>
  <si>
    <t>00150179-00150269</t>
  </si>
  <si>
    <t>1422</t>
  </si>
  <si>
    <t>00130325-00130404</t>
  </si>
  <si>
    <t>1481</t>
  </si>
  <si>
    <t>00158578</t>
  </si>
  <si>
    <t>1434</t>
  </si>
  <si>
    <t>00157388-00157458</t>
  </si>
  <si>
    <t>1430</t>
  </si>
  <si>
    <t>00165010-00165049</t>
  </si>
  <si>
    <t>0955</t>
  </si>
  <si>
    <t>1286</t>
  </si>
  <si>
    <t>1126</t>
  </si>
  <si>
    <t>00047317-00047318</t>
  </si>
  <si>
    <t>1257</t>
  </si>
  <si>
    <t>00081242-00081255</t>
  </si>
  <si>
    <t>1102</t>
  </si>
  <si>
    <t>00092201-00092288</t>
  </si>
  <si>
    <t>00000184</t>
  </si>
  <si>
    <t>1362</t>
  </si>
  <si>
    <t>00185316-00185389</t>
  </si>
  <si>
    <t>1438</t>
  </si>
  <si>
    <t>00148839-00148907</t>
  </si>
  <si>
    <t>1522</t>
  </si>
  <si>
    <t>00169619-00169688</t>
  </si>
  <si>
    <t>00140478-00140548</t>
  </si>
  <si>
    <t>1515</t>
  </si>
  <si>
    <t>00150270-00150349</t>
  </si>
  <si>
    <t>1423</t>
  </si>
  <si>
    <t>00130405-00130492</t>
  </si>
  <si>
    <t>1482</t>
  </si>
  <si>
    <t>1435</t>
  </si>
  <si>
    <t>00157459-00157531</t>
  </si>
  <si>
    <t>1431</t>
  </si>
  <si>
    <t>00165050-00165094</t>
  </si>
  <si>
    <t>0956</t>
  </si>
  <si>
    <t>1287</t>
  </si>
  <si>
    <t>00068171-00068176</t>
  </si>
  <si>
    <t>1127</t>
  </si>
  <si>
    <t>00047319-00047329</t>
  </si>
  <si>
    <t>1258</t>
  </si>
  <si>
    <t>00081255</t>
  </si>
  <si>
    <t>1193</t>
  </si>
  <si>
    <t>00086778-00086797</t>
  </si>
  <si>
    <t>1103</t>
  </si>
  <si>
    <t>00092289-00092348</t>
  </si>
  <si>
    <t>1363</t>
  </si>
  <si>
    <t>00185390-00185510</t>
  </si>
  <si>
    <t>1439</t>
  </si>
  <si>
    <t>00148908-00148968</t>
  </si>
  <si>
    <t>1523</t>
  </si>
  <si>
    <t>00169689-00169771</t>
  </si>
  <si>
    <t>00140549-00140612</t>
  </si>
  <si>
    <t>1516</t>
  </si>
  <si>
    <t>00150350-00150407</t>
  </si>
  <si>
    <t>1424</t>
  </si>
  <si>
    <t>00130493-00130569</t>
  </si>
  <si>
    <t>1483</t>
  </si>
  <si>
    <t>00158579-00158627</t>
  </si>
  <si>
    <t>00157532-00157600</t>
  </si>
  <si>
    <t>00165095-00165131</t>
  </si>
  <si>
    <t>0957</t>
  </si>
  <si>
    <t>00065003-00065028</t>
  </si>
  <si>
    <t>1288</t>
  </si>
  <si>
    <t>00068177-00068200</t>
  </si>
  <si>
    <t>1128</t>
  </si>
  <si>
    <t>00047329</t>
  </si>
  <si>
    <t>1259</t>
  </si>
  <si>
    <t>0081256-00081298</t>
  </si>
  <si>
    <t>1194</t>
  </si>
  <si>
    <t>00086798-00086865</t>
  </si>
  <si>
    <t>1104</t>
  </si>
  <si>
    <t>00092349-00092442</t>
  </si>
  <si>
    <t>1364</t>
  </si>
  <si>
    <t>00185511-00185605</t>
  </si>
  <si>
    <t>1440</t>
  </si>
  <si>
    <t>00148969-00149034</t>
  </si>
  <si>
    <t>1524</t>
  </si>
  <si>
    <t>00169772-00169874</t>
  </si>
  <si>
    <t>00140613-00140705</t>
  </si>
  <si>
    <t>1517</t>
  </si>
  <si>
    <t>00150408-00150481</t>
  </si>
  <si>
    <t>1425</t>
  </si>
  <si>
    <t>00130570-00130661</t>
  </si>
  <si>
    <t>1484</t>
  </si>
  <si>
    <t>00158627-00158707</t>
  </si>
  <si>
    <t>00157601-00157703</t>
  </si>
  <si>
    <t>00165132-00165160</t>
  </si>
  <si>
    <t>0958</t>
  </si>
  <si>
    <t>00065029-00065087</t>
  </si>
  <si>
    <t>1289</t>
  </si>
  <si>
    <t>00068201-00068217</t>
  </si>
  <si>
    <t>1129</t>
  </si>
  <si>
    <t>00047330-00047335</t>
  </si>
  <si>
    <t>1260</t>
  </si>
  <si>
    <t>00081299-00081344</t>
  </si>
  <si>
    <t>1195</t>
  </si>
  <si>
    <t>00086866-00086937</t>
  </si>
  <si>
    <t>1105</t>
  </si>
  <si>
    <t>00092443-00092526</t>
  </si>
  <si>
    <t>1365</t>
  </si>
  <si>
    <t>00185606-00185729</t>
  </si>
  <si>
    <t>1441</t>
  </si>
  <si>
    <t>00149035-00149121</t>
  </si>
  <si>
    <t>1525</t>
  </si>
  <si>
    <t>00169875-00169469</t>
  </si>
  <si>
    <t>00140706-00140803</t>
  </si>
  <si>
    <t>1518</t>
  </si>
  <si>
    <t>00150482-00150156</t>
  </si>
  <si>
    <t>1426</t>
  </si>
  <si>
    <t>00130662-00130760</t>
  </si>
  <si>
    <t>1485</t>
  </si>
  <si>
    <t>00158707-00158810</t>
  </si>
  <si>
    <t>00157704-00157787</t>
  </si>
  <si>
    <t>00165161-00165201</t>
  </si>
  <si>
    <t>0959</t>
  </si>
  <si>
    <t>00065088-00065144</t>
  </si>
  <si>
    <t>1290</t>
  </si>
  <si>
    <t>00068218-00068234</t>
  </si>
  <si>
    <t>1130</t>
  </si>
  <si>
    <t>00047336-00047344</t>
  </si>
  <si>
    <t>1261</t>
  </si>
  <si>
    <t>00081345-0081417</t>
  </si>
  <si>
    <t>2/3/2020</t>
  </si>
  <si>
    <t>0335</t>
  </si>
  <si>
    <t>00054433-00054492</t>
  </si>
  <si>
    <t>0012</t>
  </si>
  <si>
    <t>00000451-00000458</t>
  </si>
  <si>
    <t>0013</t>
  </si>
  <si>
    <t>001000458-001000497</t>
  </si>
  <si>
    <t>0459</t>
  </si>
  <si>
    <t>00071002-00071167</t>
  </si>
  <si>
    <t>Z1F0017966</t>
  </si>
  <si>
    <t>002000199-002000239</t>
  </si>
  <si>
    <t>002000240</t>
  </si>
  <si>
    <t>ALIMENTOS BERTHA</t>
  </si>
  <si>
    <t>J403119929</t>
  </si>
  <si>
    <t>002000241-002000262</t>
  </si>
  <si>
    <t>0455</t>
  </si>
  <si>
    <t>00070660-00070697</t>
  </si>
  <si>
    <t>00012-00013</t>
  </si>
  <si>
    <t>004000258-004000311</t>
  </si>
  <si>
    <t>Z1F0017998</t>
  </si>
  <si>
    <t>005000127-005000148</t>
  </si>
  <si>
    <t>3/3/2020</t>
  </si>
  <si>
    <t>0336</t>
  </si>
  <si>
    <t>00054493-00054560</t>
  </si>
  <si>
    <t>00054561</t>
  </si>
  <si>
    <t>FUNERARIA LA QUINTA SA</t>
  </si>
  <si>
    <t xml:space="preserve">J294133070 </t>
  </si>
  <si>
    <t>00054562-00054566</t>
  </si>
  <si>
    <t>00054567</t>
  </si>
  <si>
    <t>INVERSIONES SAN-LOP</t>
  </si>
  <si>
    <t xml:space="preserve">J401558976 </t>
  </si>
  <si>
    <t>00054568-00054634</t>
  </si>
  <si>
    <t>0014</t>
  </si>
  <si>
    <t>001000498-001000553</t>
  </si>
  <si>
    <t>001000023</t>
  </si>
  <si>
    <t>004000311</t>
  </si>
  <si>
    <t>10/8/2019</t>
  </si>
  <si>
    <t>LUIS ALBERTO</t>
  </si>
  <si>
    <t>V3473030</t>
  </si>
  <si>
    <t>0460</t>
  </si>
  <si>
    <t>00071168-00071230</t>
  </si>
  <si>
    <t>002000263</t>
  </si>
  <si>
    <t>GAGOCAR C.A</t>
  </si>
  <si>
    <t>J003645168</t>
  </si>
  <si>
    <t>002000264-002000268</t>
  </si>
  <si>
    <t>002000269</t>
  </si>
  <si>
    <t>MOTEL PANORAMA</t>
  </si>
  <si>
    <t>J000532214</t>
  </si>
  <si>
    <t>002000270-002000310</t>
  </si>
  <si>
    <t>002000311</t>
  </si>
  <si>
    <t>PISCINAS ALFER.C.A</t>
  </si>
  <si>
    <t>J304538812</t>
  </si>
  <si>
    <t>002000312-002000317</t>
  </si>
  <si>
    <t>002000318</t>
  </si>
  <si>
    <t>RESTAURANT GIULIDOM1929 C.A</t>
  </si>
  <si>
    <t>J298933437</t>
  </si>
  <si>
    <t>002000319-002000320</t>
  </si>
  <si>
    <t>002000321</t>
  </si>
  <si>
    <t>EXTERMINIO C.A</t>
  </si>
  <si>
    <t>J293836883</t>
  </si>
  <si>
    <t>002000322-002000327</t>
  </si>
  <si>
    <t>0456</t>
  </si>
  <si>
    <t>00070698-00070762</t>
  </si>
  <si>
    <t>Z1F0017848</t>
  </si>
  <si>
    <t>003000359</t>
  </si>
  <si>
    <t>ALEX CARPIO</t>
  </si>
  <si>
    <t>V16889645</t>
  </si>
  <si>
    <t>004000312-004000338</t>
  </si>
  <si>
    <t>004000339</t>
  </si>
  <si>
    <t>UEP PATRIOTAS DE VENEZUELA</t>
  </si>
  <si>
    <t>J312797029</t>
  </si>
  <si>
    <t>004000340-004000362</t>
  </si>
  <si>
    <t>005000149-005000160</t>
  </si>
  <si>
    <t>005000161</t>
  </si>
  <si>
    <t>COMERLIAZADORA VV1625</t>
  </si>
  <si>
    <t>J412040782</t>
  </si>
  <si>
    <t>005000162-005000169</t>
  </si>
  <si>
    <t>4/3/2020</t>
  </si>
  <si>
    <t>0337</t>
  </si>
  <si>
    <t>00054635-00054748</t>
  </si>
  <si>
    <t>00054749</t>
  </si>
  <si>
    <t>COMERCIAL STEEFEEAL C.A</t>
  </si>
  <si>
    <t xml:space="preserve">J299225401 </t>
  </si>
  <si>
    <t>00054750-00054754</t>
  </si>
  <si>
    <t>0015</t>
  </si>
  <si>
    <t>001000554-001000634</t>
  </si>
  <si>
    <t>001000024</t>
  </si>
  <si>
    <t>001000569</t>
  </si>
  <si>
    <t>7/5/2018</t>
  </si>
  <si>
    <t>MARCO PALADINO</t>
  </si>
  <si>
    <t>V4055860</t>
  </si>
  <si>
    <t>001000025</t>
  </si>
  <si>
    <t>001000596</t>
  </si>
  <si>
    <t>4/12/2018</t>
  </si>
  <si>
    <t>SIMON DIAZ</t>
  </si>
  <si>
    <t>V4505718</t>
  </si>
  <si>
    <t>0461</t>
  </si>
  <si>
    <t>00071231-00071260</t>
  </si>
  <si>
    <t>002000328-002000333</t>
  </si>
  <si>
    <t>002000334</t>
  </si>
  <si>
    <t>LO MAXIMO RENTA CAR C.A</t>
  </si>
  <si>
    <t>J295476659</t>
  </si>
  <si>
    <t>002000335-002000359</t>
  </si>
  <si>
    <t>002000360</t>
  </si>
  <si>
    <t>0457</t>
  </si>
  <si>
    <t>00070763-00070767</t>
  </si>
  <si>
    <t>00070768</t>
  </si>
  <si>
    <t>EDUARDO TERAN</t>
  </si>
  <si>
    <t>V285873238</t>
  </si>
  <si>
    <t>00070769-00070841</t>
  </si>
  <si>
    <t>00070842</t>
  </si>
  <si>
    <t>RESTAURANT MANGOS BAY C.A</t>
  </si>
  <si>
    <t>J401329020</t>
  </si>
  <si>
    <t>00070843-00070878</t>
  </si>
  <si>
    <t>003000360-003000386</t>
  </si>
  <si>
    <t>004000363-004000366</t>
  </si>
  <si>
    <t>004000367</t>
  </si>
  <si>
    <t>004000368</t>
  </si>
  <si>
    <t>004000369-004000398</t>
  </si>
  <si>
    <t>5/3/2020</t>
  </si>
  <si>
    <t>0338</t>
  </si>
  <si>
    <t>00054755-00054911</t>
  </si>
  <si>
    <t>0016</t>
  </si>
  <si>
    <t>00000639-00000651</t>
  </si>
  <si>
    <t>001000635-001000636</t>
  </si>
  <si>
    <t>001000637</t>
  </si>
  <si>
    <t>MANTENIMIENTOS INDUSTRIALES ONTIVEROS C.A</t>
  </si>
  <si>
    <t>J402041217</t>
  </si>
  <si>
    <t>001000651-001000682</t>
  </si>
  <si>
    <t>0462</t>
  </si>
  <si>
    <t>00071261-00071320</t>
  </si>
  <si>
    <t>00071321</t>
  </si>
  <si>
    <t>UE PEDRO CAMEJO</t>
  </si>
  <si>
    <t xml:space="preserve">J002755563 </t>
  </si>
  <si>
    <t>00071322-00071341</t>
  </si>
  <si>
    <t>002000361-002000371</t>
  </si>
  <si>
    <t>0458</t>
  </si>
  <si>
    <t>00070879-00070882</t>
  </si>
  <si>
    <t>00070883</t>
  </si>
  <si>
    <t>MILAGRO SALAZAR</t>
  </si>
  <si>
    <t>V222048339</t>
  </si>
  <si>
    <t>00070884-00070985</t>
  </si>
  <si>
    <t>003000387-003000418</t>
  </si>
  <si>
    <t>003000419</t>
  </si>
  <si>
    <t>INVERSUCAC.A</t>
  </si>
  <si>
    <t>J314858947</t>
  </si>
  <si>
    <t>003000420</t>
  </si>
  <si>
    <t>CREDIVEN C.A.</t>
  </si>
  <si>
    <t>J411296589</t>
  </si>
  <si>
    <t>003000421-003000437</t>
  </si>
  <si>
    <t>00000399-00000402</t>
  </si>
  <si>
    <t>00000403</t>
  </si>
  <si>
    <t>00000404-00000411</t>
  </si>
  <si>
    <t>004000399</t>
  </si>
  <si>
    <t>YOVANNI LETIERI</t>
  </si>
  <si>
    <t>V6550948</t>
  </si>
  <si>
    <t>004000400</t>
  </si>
  <si>
    <t>004000414-004000429</t>
  </si>
  <si>
    <t>004000430</t>
  </si>
  <si>
    <t>004000431</t>
  </si>
  <si>
    <t>004000432-004000447</t>
  </si>
  <si>
    <t>6/3/2020</t>
  </si>
  <si>
    <t>0339</t>
  </si>
  <si>
    <t>00054912-00055012</t>
  </si>
  <si>
    <t>00055013</t>
  </si>
  <si>
    <t>JUAN DELGADO</t>
  </si>
  <si>
    <t>V253640664</t>
  </si>
  <si>
    <t>00055014-00055075</t>
  </si>
  <si>
    <t>0017</t>
  </si>
  <si>
    <t>001000683-001000693</t>
  </si>
  <si>
    <t>001000694</t>
  </si>
  <si>
    <t>NATALIA HIGUERA</t>
  </si>
  <si>
    <t>V100550262</t>
  </si>
  <si>
    <t>001000695-001000726</t>
  </si>
  <si>
    <t>0018</t>
  </si>
  <si>
    <t>0463</t>
  </si>
  <si>
    <t>00071342-00071447</t>
  </si>
  <si>
    <t>002000372-002000375</t>
  </si>
  <si>
    <t>002000376</t>
  </si>
  <si>
    <t>002000377</t>
  </si>
  <si>
    <t>FARMACIA EL GOTERO CA</t>
  </si>
  <si>
    <t>J003160687</t>
  </si>
  <si>
    <t>002000378-002000422</t>
  </si>
  <si>
    <t>00070986-00071133</t>
  </si>
  <si>
    <t>00000077</t>
  </si>
  <si>
    <t>00071131</t>
  </si>
  <si>
    <t>ERICK MENDOZA</t>
  </si>
  <si>
    <t xml:space="preserve">V31985913 </t>
  </si>
  <si>
    <t>003000438-003000488</t>
  </si>
  <si>
    <t>004000448-004000487</t>
  </si>
  <si>
    <t>7/3/2020</t>
  </si>
  <si>
    <t>0340</t>
  </si>
  <si>
    <t>00055076-00055277</t>
  </si>
  <si>
    <t>0019</t>
  </si>
  <si>
    <t>00000757-00000758</t>
  </si>
  <si>
    <t>001000727-001000735</t>
  </si>
  <si>
    <t>001000736</t>
  </si>
  <si>
    <t>001000737-001000755</t>
  </si>
  <si>
    <t>0464</t>
  </si>
  <si>
    <t>00071448-00071562</t>
  </si>
  <si>
    <t>00071563</t>
  </si>
  <si>
    <t>002000423-002000463</t>
  </si>
  <si>
    <t>00071134-00071250</t>
  </si>
  <si>
    <t>003000489-003000528</t>
  </si>
  <si>
    <t>003000529</t>
  </si>
  <si>
    <t>003000530-003000554</t>
  </si>
  <si>
    <t>003000555</t>
  </si>
  <si>
    <t>REAL TAPAS C.A.</t>
  </si>
  <si>
    <t>J405388218</t>
  </si>
  <si>
    <t>003000556-003000560</t>
  </si>
  <si>
    <t>003000026</t>
  </si>
  <si>
    <t>003000454</t>
  </si>
  <si>
    <t>YAMILET UZCATEGUI</t>
  </si>
  <si>
    <t>V14519719</t>
  </si>
  <si>
    <t>004000488-004000511</t>
  </si>
  <si>
    <t>005000170-005000182</t>
  </si>
  <si>
    <t>005000183</t>
  </si>
  <si>
    <t>INVERSIONESARANTMAUPI C.A</t>
  </si>
  <si>
    <t>J412339931</t>
  </si>
  <si>
    <t>005000184-005000222</t>
  </si>
  <si>
    <t>8/3/2020</t>
  </si>
  <si>
    <t>0341</t>
  </si>
  <si>
    <t>00055278-00055383</t>
  </si>
  <si>
    <t>0020</t>
  </si>
  <si>
    <t>001000758-001000772</t>
  </si>
  <si>
    <t>001000773</t>
  </si>
  <si>
    <t>SAVACOSMETISC C.A</t>
  </si>
  <si>
    <t>J314139118</t>
  </si>
  <si>
    <t>001000774-001000817</t>
  </si>
  <si>
    <t>001000818</t>
  </si>
  <si>
    <t>0465</t>
  </si>
  <si>
    <t>00071564-00071699</t>
  </si>
  <si>
    <t>00071251-00071371</t>
  </si>
  <si>
    <t>00071372</t>
  </si>
  <si>
    <t>BAR RESTAURANTE</t>
  </si>
  <si>
    <t xml:space="preserve">J-401329020 </t>
  </si>
  <si>
    <t>003000561-003000615</t>
  </si>
  <si>
    <t>004000512-004000525</t>
  </si>
  <si>
    <t>005000223-005000260</t>
  </si>
  <si>
    <t>1107</t>
  </si>
  <si>
    <t>1108</t>
  </si>
  <si>
    <t>1109</t>
  </si>
  <si>
    <t>1110</t>
  </si>
  <si>
    <t>1111</t>
  </si>
  <si>
    <t>1112</t>
  </si>
  <si>
    <t>00092667-00092744</t>
  </si>
  <si>
    <t>00092745-00092841</t>
  </si>
  <si>
    <t>00092842-00092946</t>
  </si>
  <si>
    <t>00092947-00093071</t>
  </si>
  <si>
    <t>1442</t>
  </si>
  <si>
    <t>1443</t>
  </si>
  <si>
    <t>1444</t>
  </si>
  <si>
    <t>1445</t>
  </si>
  <si>
    <t>1446</t>
  </si>
  <si>
    <t>1447</t>
  </si>
  <si>
    <t>1448</t>
  </si>
  <si>
    <t>00149233-00149311</t>
  </si>
  <si>
    <t>00149312-00149414</t>
  </si>
  <si>
    <t>00149415-00149511</t>
  </si>
  <si>
    <t>00149512-00149632</t>
  </si>
  <si>
    <t>1106</t>
  </si>
  <si>
    <t>00092600-00092666</t>
  </si>
  <si>
    <t>00149122-00149159</t>
  </si>
  <si>
    <t>00149160-00149232</t>
  </si>
  <si>
    <t>00092527-00092599</t>
  </si>
  <si>
    <t>1526</t>
  </si>
  <si>
    <t>00169470-00170045</t>
  </si>
  <si>
    <t>1527</t>
  </si>
  <si>
    <t>00170046-00170151</t>
  </si>
  <si>
    <t>1528</t>
  </si>
  <si>
    <t>00170152-00170245</t>
  </si>
  <si>
    <t>1529</t>
  </si>
  <si>
    <t>00170246-00170362</t>
  </si>
  <si>
    <t>1530</t>
  </si>
  <si>
    <t>00170363-00170493</t>
  </si>
  <si>
    <t>1531</t>
  </si>
  <si>
    <t>1532</t>
  </si>
  <si>
    <t>00170494-00170640</t>
  </si>
  <si>
    <t>1366</t>
  </si>
  <si>
    <t>00140804-00140860</t>
  </si>
  <si>
    <t>1367</t>
  </si>
  <si>
    <t>00140861-00140909</t>
  </si>
  <si>
    <t>1368</t>
  </si>
  <si>
    <t>1369</t>
  </si>
  <si>
    <t>00140910-00140971</t>
  </si>
  <si>
    <t>00140972-00141000</t>
  </si>
  <si>
    <t>1370</t>
  </si>
  <si>
    <t>00141001-00141103</t>
  </si>
  <si>
    <t>1371</t>
  </si>
  <si>
    <t>00141104-00141245</t>
  </si>
  <si>
    <t>1372</t>
  </si>
  <si>
    <t>1519</t>
  </si>
  <si>
    <t>00150157-00150583</t>
  </si>
  <si>
    <t>00150584-00150667</t>
  </si>
  <si>
    <t>00150668-00150834</t>
  </si>
  <si>
    <t>00150835-00150776</t>
  </si>
  <si>
    <t>00150777-00150941</t>
  </si>
  <si>
    <t>00150942-00151079</t>
  </si>
  <si>
    <t>00130761-00130832</t>
  </si>
  <si>
    <t>1427</t>
  </si>
  <si>
    <t>00130833-00130924</t>
  </si>
  <si>
    <t>00130925-00130996</t>
  </si>
  <si>
    <t>00130997-00131100</t>
  </si>
  <si>
    <t>00131101-00131198</t>
  </si>
  <si>
    <t>00131199-00131287</t>
  </si>
  <si>
    <t>00158811-00158876</t>
  </si>
  <si>
    <t>1486</t>
  </si>
  <si>
    <t>1487</t>
  </si>
  <si>
    <t>00158877-00158938</t>
  </si>
  <si>
    <t>1488</t>
  </si>
  <si>
    <t>00158939-00158948</t>
  </si>
  <si>
    <t>1489</t>
  </si>
  <si>
    <t>00158948</t>
  </si>
  <si>
    <t>1490</t>
  </si>
  <si>
    <t>00158949-00159053</t>
  </si>
  <si>
    <t>1491</t>
  </si>
  <si>
    <t>00159054-00159173</t>
  </si>
  <si>
    <t>1492</t>
  </si>
  <si>
    <t>00157788-00157848</t>
  </si>
  <si>
    <t>00157849-00157910</t>
  </si>
  <si>
    <t>00157911-00157922</t>
  </si>
  <si>
    <t>00157923-00158026</t>
  </si>
  <si>
    <t>00158027-00158115</t>
  </si>
  <si>
    <t>00158116-00158260</t>
  </si>
  <si>
    <t>00165202-00165222</t>
  </si>
  <si>
    <t>00165222</t>
  </si>
  <si>
    <t>00165223-00165229</t>
  </si>
  <si>
    <t>00165229</t>
  </si>
  <si>
    <t>00165230-00165319</t>
  </si>
  <si>
    <t>00165320-00165375</t>
  </si>
  <si>
    <t>0960</t>
  </si>
  <si>
    <t>0961</t>
  </si>
  <si>
    <t>0962</t>
  </si>
  <si>
    <t>0963</t>
  </si>
  <si>
    <t>0964</t>
  </si>
  <si>
    <t>0965</t>
  </si>
  <si>
    <t>00065144</t>
  </si>
  <si>
    <t>00065145-00065158</t>
  </si>
  <si>
    <t>00065159-00065164</t>
  </si>
  <si>
    <t>00065165-00065249</t>
  </si>
  <si>
    <t>00065250-00065335</t>
  </si>
  <si>
    <t>0342</t>
  </si>
  <si>
    <t>0343</t>
  </si>
  <si>
    <t>0344</t>
  </si>
  <si>
    <t>0345</t>
  </si>
  <si>
    <t>0346</t>
  </si>
  <si>
    <t>0347</t>
  </si>
  <si>
    <t>1291</t>
  </si>
  <si>
    <t>00068235-00068240</t>
  </si>
  <si>
    <t>1292</t>
  </si>
  <si>
    <t>00068240</t>
  </si>
  <si>
    <t>1293</t>
  </si>
  <si>
    <t>1294</t>
  </si>
  <si>
    <t>00068241-00068245</t>
  </si>
  <si>
    <t>1295</t>
  </si>
  <si>
    <t>00068246-00068284</t>
  </si>
  <si>
    <t>1296</t>
  </si>
  <si>
    <t>00068285-00068305</t>
  </si>
  <si>
    <t>1131</t>
  </si>
  <si>
    <t>00047345-00047349</t>
  </si>
  <si>
    <t>1132</t>
  </si>
  <si>
    <t>00047350-00047370</t>
  </si>
  <si>
    <t>1133</t>
  </si>
  <si>
    <t>00047371-00047382</t>
  </si>
  <si>
    <t>1134</t>
  </si>
  <si>
    <t>00047383-00047372</t>
  </si>
  <si>
    <t>1135</t>
  </si>
  <si>
    <t>00047372</t>
  </si>
  <si>
    <t>1136</t>
  </si>
  <si>
    <t>00047373-00047388</t>
  </si>
  <si>
    <t>0081418-00081425</t>
  </si>
  <si>
    <t>1262</t>
  </si>
  <si>
    <t>00081426-00081436</t>
  </si>
  <si>
    <t>1263</t>
  </si>
  <si>
    <t>00081437-00081439</t>
  </si>
  <si>
    <t>1264</t>
  </si>
  <si>
    <t>1265</t>
  </si>
  <si>
    <t>00081439</t>
  </si>
  <si>
    <t>1266</t>
  </si>
  <si>
    <t>00081440-00081503</t>
  </si>
  <si>
    <t>1267</t>
  </si>
  <si>
    <t>1268</t>
  </si>
  <si>
    <t>00081504-00081552</t>
  </si>
  <si>
    <t>00093072-00093076</t>
  </si>
  <si>
    <t>00149633-00149758</t>
  </si>
  <si>
    <t>00170641-00170757</t>
  </si>
  <si>
    <t>00141246-00141371</t>
  </si>
  <si>
    <t>00151080-00150583</t>
  </si>
  <si>
    <t>00131288-00131413</t>
  </si>
  <si>
    <t>00159174-00159257</t>
  </si>
  <si>
    <t>00158261-00158404</t>
  </si>
  <si>
    <t>00165376-00165441</t>
  </si>
  <si>
    <t>00065336-00065442</t>
  </si>
  <si>
    <t>011</t>
  </si>
  <si>
    <t>1113</t>
  </si>
  <si>
    <t>00093077-00093191</t>
  </si>
  <si>
    <t>00000185</t>
  </si>
  <si>
    <t>1297</t>
  </si>
  <si>
    <t>00068306-00068341</t>
  </si>
  <si>
    <t>1137</t>
  </si>
  <si>
    <t>00047389-00047389</t>
  </si>
  <si>
    <t>00081553-00081624</t>
  </si>
  <si>
    <t>0348</t>
  </si>
  <si>
    <t>1196</t>
  </si>
  <si>
    <t>1197</t>
  </si>
  <si>
    <t>1198</t>
  </si>
  <si>
    <t>1199</t>
  </si>
  <si>
    <t>1200</t>
  </si>
  <si>
    <t>1201</t>
  </si>
  <si>
    <t>00086937</t>
  </si>
  <si>
    <t>00086397</t>
  </si>
  <si>
    <t>1202</t>
  </si>
  <si>
    <t>00086398-00086947</t>
  </si>
  <si>
    <t>00086947</t>
  </si>
  <si>
    <t>00185730-00185803</t>
  </si>
  <si>
    <t>00185804-00185883</t>
  </si>
  <si>
    <t>00185884-00185949</t>
  </si>
  <si>
    <t>00185950-00186011</t>
  </si>
  <si>
    <t>00186012-00186158</t>
  </si>
  <si>
    <t>00186159-00186289</t>
  </si>
  <si>
    <t>00186290-00186395</t>
  </si>
  <si>
    <t>0466</t>
  </si>
  <si>
    <t>0467</t>
  </si>
  <si>
    <t>0468</t>
  </si>
  <si>
    <t>0469</t>
  </si>
  <si>
    <t>0470-0471</t>
  </si>
  <si>
    <t>0472</t>
  </si>
  <si>
    <t>0473</t>
  </si>
  <si>
    <t>0026</t>
  </si>
  <si>
    <t>0027</t>
  </si>
  <si>
    <t>0024</t>
  </si>
  <si>
    <t>0025</t>
  </si>
  <si>
    <t>0023</t>
  </si>
  <si>
    <t>0021</t>
  </si>
  <si>
    <t>0966</t>
  </si>
  <si>
    <t>0022</t>
  </si>
  <si>
    <t>001000819-001000828</t>
  </si>
  <si>
    <t>001000829-001000894</t>
  </si>
  <si>
    <t>002000464-002000472</t>
  </si>
  <si>
    <t>002000473-002000501</t>
  </si>
  <si>
    <t>236</t>
  </si>
  <si>
    <t>Suma de impuesto</t>
  </si>
  <si>
    <t>(fórmula)  16%</t>
  </si>
  <si>
    <t>(fórmula)  8%</t>
  </si>
  <si>
    <t>Diferencia</t>
  </si>
  <si>
    <t>LIBRO DE VENTAS DESDE EL 09-03-2020 AL 15-03-2020</t>
  </si>
  <si>
    <t>CAJA SIN ACTIVIDAD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</si>
</sst>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 * #,##0.00_ ;_ * \-#,##0.00_ ;_ * &quot;-&quot;??_ ;_ @_ "/>
    <numFmt numFmtId="164" formatCode="##########################"/>
    <numFmt numFmtId="165" formatCode="yyyy\-mm\-dd"/>
    <numFmt numFmtId="166" formatCode="###,###,###,###,##0.00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444444"/>
      <name val="Roboto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89">
    <xf numFmtId="0" fontId="0" fillId="0" borderId="0" xfId="0"/>
    <xf numFmtId="49" fontId="0" fillId="2" borderId="0" xfId="0" applyNumberFormat="1" applyFill="1"/>
    <xf numFmtId="165" fontId="0" fillId="2" borderId="0" xfId="0" applyNumberFormat="1" applyFill="1"/>
    <xf numFmtId="166" fontId="0" fillId="2" borderId="0" xfId="0" applyNumberFormat="1" applyFill="1"/>
    <xf numFmtId="0" fontId="0" fillId="2" borderId="0" xfId="0" applyFill="1"/>
    <xf numFmtId="166" fontId="2" fillId="2" borderId="0" xfId="0" applyNumberFormat="1" applyFont="1" applyFill="1" applyAlignment="1">
      <alignment horizontal="left"/>
    </xf>
    <xf numFmtId="49" fontId="2" fillId="2" borderId="0" xfId="0" applyNumberFormat="1" applyFont="1" applyFill="1" applyAlignment="1">
      <alignment horizontal="left"/>
    </xf>
    <xf numFmtId="43" fontId="2" fillId="2" borderId="0" xfId="1" applyFont="1" applyFill="1" applyAlignment="1">
      <alignment horizontal="left"/>
    </xf>
    <xf numFmtId="165" fontId="2" fillId="2" borderId="0" xfId="0" applyNumberFormat="1" applyFont="1" applyFill="1" applyAlignment="1">
      <alignment horizontal="left"/>
    </xf>
    <xf numFmtId="49" fontId="0" fillId="2" borderId="1" xfId="0" applyNumberForma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49" fontId="0" fillId="2" borderId="1" xfId="0" applyNumberFormat="1" applyFont="1" applyFill="1" applyBorder="1" applyAlignment="1">
      <alignment horizontal="left"/>
    </xf>
    <xf numFmtId="43" fontId="0" fillId="2" borderId="1" xfId="1" applyFont="1" applyFill="1" applyBorder="1" applyAlignment="1">
      <alignment horizontal="left"/>
    </xf>
    <xf numFmtId="49" fontId="2" fillId="2" borderId="0" xfId="0" applyNumberFormat="1" applyFont="1" applyFill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6" fontId="2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43" fontId="0" fillId="2" borderId="2" xfId="1" applyFont="1" applyFill="1" applyBorder="1"/>
    <xf numFmtId="43" fontId="0" fillId="2" borderId="3" xfId="1" applyFont="1" applyFill="1" applyBorder="1"/>
    <xf numFmtId="43" fontId="2" fillId="2" borderId="4" xfId="1" applyFont="1" applyFill="1" applyBorder="1" applyAlignment="1">
      <alignment horizontal="left"/>
    </xf>
    <xf numFmtId="43" fontId="2" fillId="2" borderId="5" xfId="1" applyFont="1" applyFill="1" applyBorder="1" applyAlignment="1">
      <alignment horizontal="left"/>
    </xf>
    <xf numFmtId="43" fontId="2" fillId="2" borderId="6" xfId="1" applyFont="1" applyFill="1" applyBorder="1" applyAlignment="1">
      <alignment horizontal="left"/>
    </xf>
    <xf numFmtId="43" fontId="2" fillId="2" borderId="7" xfId="1" applyFont="1" applyFill="1" applyBorder="1" applyAlignment="1">
      <alignment horizontal="left"/>
    </xf>
    <xf numFmtId="43" fontId="0" fillId="2" borderId="0" xfId="1" applyFont="1" applyFill="1"/>
    <xf numFmtId="49" fontId="0" fillId="2" borderId="1" xfId="0" applyNumberFormat="1" applyFill="1" applyBorder="1"/>
    <xf numFmtId="43" fontId="2" fillId="2" borderId="0" xfId="1" applyFont="1" applyFill="1" applyAlignment="1">
      <alignment horizontal="center"/>
    </xf>
    <xf numFmtId="43" fontId="2" fillId="2" borderId="0" xfId="1" applyFont="1" applyFill="1"/>
    <xf numFmtId="166" fontId="2" fillId="2" borderId="0" xfId="0" applyNumberFormat="1" applyFont="1" applyFill="1"/>
    <xf numFmtId="14" fontId="0" fillId="2" borderId="1" xfId="0" applyNumberFormat="1" applyFill="1" applyBorder="1"/>
    <xf numFmtId="166" fontId="0" fillId="2" borderId="1" xfId="0" applyNumberFormat="1" applyFill="1" applyBorder="1"/>
    <xf numFmtId="43" fontId="0" fillId="2" borderId="1" xfId="1" applyFont="1" applyFill="1" applyBorder="1"/>
    <xf numFmtId="165" fontId="0" fillId="2" borderId="1" xfId="0" applyNumberFormat="1" applyFill="1" applyBorder="1"/>
    <xf numFmtId="43" fontId="0" fillId="2" borderId="0" xfId="1" applyFont="1" applyFill="1" applyBorder="1"/>
    <xf numFmtId="165" fontId="0" fillId="2" borderId="0" xfId="0" applyNumberFormat="1" applyFill="1" applyAlignment="1">
      <alignment horizontal="left"/>
    </xf>
    <xf numFmtId="165" fontId="0" fillId="2" borderId="1" xfId="0" applyNumberFormat="1" applyFill="1" applyBorder="1" applyAlignment="1">
      <alignment horizontal="left"/>
    </xf>
    <xf numFmtId="0" fontId="3" fillId="2" borderId="0" xfId="0" applyFont="1" applyFill="1"/>
    <xf numFmtId="166" fontId="3" fillId="2" borderId="0" xfId="0" applyNumberFormat="1" applyFont="1" applyFill="1"/>
    <xf numFmtId="0" fontId="4" fillId="2" borderId="0" xfId="2" applyFill="1"/>
    <xf numFmtId="14" fontId="0" fillId="2" borderId="1" xfId="0" applyNumberForma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166" fontId="5" fillId="2" borderId="0" xfId="0" applyNumberFormat="1" applyFont="1" applyFill="1"/>
    <xf numFmtId="0" fontId="2" fillId="2" borderId="0" xfId="0" applyFont="1" applyFill="1" applyAlignment="1"/>
    <xf numFmtId="164" fontId="2" fillId="2" borderId="0" xfId="0" applyNumberFormat="1" applyFont="1" applyFill="1" applyAlignment="1"/>
    <xf numFmtId="166" fontId="0" fillId="2" borderId="2" xfId="0" applyNumberFormat="1" applyFill="1" applyBorder="1"/>
    <xf numFmtId="166" fontId="0" fillId="2" borderId="9" xfId="0" applyNumberFormat="1" applyFill="1" applyBorder="1"/>
    <xf numFmtId="166" fontId="0" fillId="2" borderId="3" xfId="0" applyNumberFormat="1" applyFill="1" applyBorder="1"/>
    <xf numFmtId="166" fontId="0" fillId="2" borderId="4" xfId="0" applyNumberFormat="1" applyFill="1" applyBorder="1"/>
    <xf numFmtId="166" fontId="0" fillId="2" borderId="0" xfId="0" applyNumberFormat="1" applyFill="1" applyBorder="1"/>
    <xf numFmtId="166" fontId="0" fillId="2" borderId="5" xfId="0" applyNumberFormat="1" applyFill="1" applyBorder="1"/>
    <xf numFmtId="166" fontId="0" fillId="2" borderId="6" xfId="0" applyNumberFormat="1" applyFill="1" applyBorder="1"/>
    <xf numFmtId="166" fontId="0" fillId="2" borderId="10" xfId="0" applyNumberFormat="1" applyFill="1" applyBorder="1"/>
    <xf numFmtId="166" fontId="0" fillId="2" borderId="7" xfId="0" applyNumberFormat="1" applyFill="1" applyBorder="1"/>
    <xf numFmtId="166" fontId="5" fillId="2" borderId="8" xfId="0" applyNumberFormat="1" applyFont="1" applyFill="1" applyBorder="1"/>
    <xf numFmtId="166" fontId="5" fillId="2" borderId="11" xfId="0" applyNumberFormat="1" applyFont="1" applyFill="1" applyBorder="1"/>
    <xf numFmtId="166" fontId="5" fillId="2" borderId="12" xfId="0" applyNumberFormat="1" applyFont="1" applyFill="1" applyBorder="1"/>
    <xf numFmtId="166" fontId="5" fillId="2" borderId="13" xfId="0" applyNumberFormat="1" applyFont="1" applyFill="1" applyBorder="1"/>
    <xf numFmtId="43" fontId="0" fillId="0" borderId="0" xfId="1" applyFont="1"/>
    <xf numFmtId="49" fontId="0" fillId="2" borderId="0" xfId="0" applyNumberFormat="1" applyFill="1" applyBorder="1"/>
    <xf numFmtId="165" fontId="0" fillId="2" borderId="0" xfId="0" applyNumberFormat="1" applyFill="1" applyBorder="1"/>
    <xf numFmtId="0" fontId="0" fillId="2" borderId="0" xfId="0" applyFill="1" applyBorder="1"/>
    <xf numFmtId="49" fontId="2" fillId="2" borderId="0" xfId="0" applyNumberFormat="1" applyFont="1" applyFill="1" applyBorder="1" applyAlignment="1">
      <alignment horizontal="center"/>
    </xf>
    <xf numFmtId="165" fontId="2" fillId="2" borderId="0" xfId="0" applyNumberFormat="1" applyFont="1" applyFill="1" applyBorder="1" applyAlignment="1">
      <alignment horizontal="center"/>
    </xf>
    <xf numFmtId="166" fontId="2" fillId="2" borderId="0" xfId="0" applyNumberFormat="1" applyFont="1" applyFill="1" applyBorder="1" applyAlignment="1">
      <alignment horizontal="center"/>
    </xf>
    <xf numFmtId="43" fontId="5" fillId="2" borderId="0" xfId="1" applyFont="1" applyFill="1" applyBorder="1"/>
    <xf numFmtId="166" fontId="2" fillId="2" borderId="1" xfId="0" applyNumberFormat="1" applyFont="1" applyFill="1" applyBorder="1" applyAlignment="1">
      <alignment horizontal="left"/>
    </xf>
    <xf numFmtId="166" fontId="5" fillId="2" borderId="1" xfId="0" applyNumberFormat="1" applyFont="1" applyFill="1" applyBorder="1"/>
    <xf numFmtId="0" fontId="2" fillId="2" borderId="0" xfId="0" applyFont="1" applyFill="1" applyAlignment="1">
      <alignment horizontal="left"/>
    </xf>
    <xf numFmtId="49" fontId="0" fillId="3" borderId="1" xfId="0" applyNumberFormat="1" applyFill="1" applyBorder="1"/>
    <xf numFmtId="165" fontId="0" fillId="3" borderId="1" xfId="0" applyNumberFormat="1" applyFill="1" applyBorder="1" applyAlignment="1">
      <alignment horizontal="left"/>
    </xf>
    <xf numFmtId="166" fontId="0" fillId="3" borderId="1" xfId="0" applyNumberFormat="1" applyFill="1" applyBorder="1"/>
    <xf numFmtId="165" fontId="0" fillId="3" borderId="1" xfId="0" applyNumberFormat="1" applyFill="1" applyBorder="1"/>
    <xf numFmtId="0" fontId="0" fillId="3" borderId="0" xfId="0" applyFill="1"/>
    <xf numFmtId="49" fontId="0" fillId="4" borderId="1" xfId="0" applyNumberFormat="1" applyFill="1" applyBorder="1"/>
    <xf numFmtId="165" fontId="0" fillId="4" borderId="1" xfId="0" applyNumberFormat="1" applyFill="1" applyBorder="1"/>
    <xf numFmtId="166" fontId="0" fillId="4" borderId="1" xfId="0" applyNumberFormat="1" applyFill="1" applyBorder="1"/>
    <xf numFmtId="0" fontId="0" fillId="4" borderId="0" xfId="0" applyFill="1"/>
    <xf numFmtId="49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left" vertical="center" wrapText="1"/>
    </xf>
    <xf numFmtId="166" fontId="2" fillId="2" borderId="1" xfId="0" applyNumberFormat="1" applyFont="1" applyFill="1" applyBorder="1" applyAlignment="1">
      <alignment horizontal="center" vertical="center" wrapText="1"/>
    </xf>
    <xf numFmtId="165" fontId="2" fillId="2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6" fontId="2" fillId="3" borderId="1" xfId="0" applyNumberFormat="1" applyFont="1" applyFill="1" applyBorder="1" applyAlignment="1">
      <alignment horizontal="center" vertical="center" wrapText="1"/>
    </xf>
    <xf numFmtId="166" fontId="2" fillId="5" borderId="1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164" fontId="2" fillId="2" borderId="0" xfId="0" applyNumberFormat="1" applyFont="1" applyFill="1" applyAlignment="1">
      <alignment horizontal="left"/>
    </xf>
    <xf numFmtId="166" fontId="5" fillId="2" borderId="0" xfId="0" applyNumberFormat="1" applyFont="1" applyFill="1" applyBorder="1"/>
    <xf numFmtId="166" fontId="2" fillId="2" borderId="0" xfId="0" applyNumberFormat="1" applyFont="1" applyFill="1" applyBorder="1" applyAlignment="1">
      <alignment horizontal="left"/>
    </xf>
    <xf numFmtId="10" fontId="0" fillId="2" borderId="0" xfId="3" applyNumberFormat="1" applyFont="1" applyFill="1"/>
  </cellXfs>
  <cellStyles count="4">
    <cellStyle name="Hipervínculo" xfId="2" builtinId="8"/>
    <cellStyle name="Millares" xfId="1" builtinId="3"/>
    <cellStyle name="Normal" xfId="0" builtinId="0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6</xdr:col>
      <xdr:colOff>275809</xdr:colOff>
      <xdr:row>34</xdr:row>
      <xdr:rowOff>151619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381000"/>
          <a:ext cx="3323809" cy="62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742950</xdr:colOff>
      <xdr:row>0</xdr:row>
      <xdr:rowOff>0</xdr:rowOff>
    </xdr:from>
    <xdr:to>
      <xdr:col>6</xdr:col>
      <xdr:colOff>56759</xdr:colOff>
      <xdr:row>30</xdr:row>
      <xdr:rowOff>104048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0"/>
          <a:ext cx="3123809" cy="58190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5</xdr:col>
      <xdr:colOff>447333</xdr:colOff>
      <xdr:row>31</xdr:row>
      <xdr:rowOff>123095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4000" y="190500"/>
          <a:ext cx="2733333" cy="58380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400050</xdr:colOff>
      <xdr:row>0</xdr:row>
      <xdr:rowOff>66675</xdr:rowOff>
    </xdr:from>
    <xdr:to>
      <xdr:col>8</xdr:col>
      <xdr:colOff>675764</xdr:colOff>
      <xdr:row>38</xdr:row>
      <xdr:rowOff>27675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86050" y="66675"/>
          <a:ext cx="4085714" cy="720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2</xdr:row>
      <xdr:rowOff>123825</xdr:rowOff>
    </xdr:from>
    <xdr:to>
      <xdr:col>7</xdr:col>
      <xdr:colOff>76200</xdr:colOff>
      <xdr:row>40</xdr:row>
      <xdr:rowOff>179903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0317" t="14891" r="37491"/>
        <a:stretch/>
      </xdr:blipFill>
      <xdr:spPr>
        <a:xfrm>
          <a:off x="504825" y="504825"/>
          <a:ext cx="4905375" cy="72950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AP261"/>
  <sheetViews>
    <sheetView workbookViewId="0">
      <pane ySplit="7" topLeftCell="A252" activePane="bottomLeft" state="frozen"/>
      <selection pane="bottomLeft" activeCell="S1" sqref="G1:S1048576"/>
    </sheetView>
  </sheetViews>
  <sheetFormatPr baseColWidth="10" defaultRowHeight="15"/>
  <cols>
    <col min="1" max="1" width="6.28515625" style="1" bestFit="1" customWidth="1"/>
    <col min="2" max="2" width="11" style="33" customWidth="1"/>
    <col min="3" max="3" width="9" style="1" customWidth="1"/>
    <col min="4" max="4" width="5.5703125" style="1" customWidth="1"/>
    <col min="5" max="5" width="12" style="1" bestFit="1" customWidth="1"/>
    <col min="6" max="6" width="9.7109375" style="1" customWidth="1"/>
    <col min="7" max="7" width="9.85546875" style="1" customWidth="1"/>
    <col min="8" max="8" width="19.85546875" style="1" customWidth="1"/>
    <col min="9" max="9" width="45.5703125" style="3" customWidth="1"/>
    <col min="10" max="10" width="23.7109375" style="3" customWidth="1"/>
    <col min="11" max="11" width="20.7109375" style="3" customWidth="1"/>
    <col min="12" max="12" width="22.42578125" style="3" customWidth="1"/>
    <col min="13" max="13" width="23.28515625" style="3" customWidth="1"/>
    <col min="14" max="14" width="18.140625" style="1" customWidth="1"/>
    <col min="15" max="15" width="54.7109375" style="1" customWidth="1"/>
    <col min="16" max="16" width="12.5703125" style="1" customWidth="1"/>
    <col min="17" max="17" width="15.85546875" style="3" customWidth="1"/>
    <col min="18" max="18" width="5.140625" style="3" customWidth="1"/>
    <col min="19" max="19" width="15.85546875" style="3" bestFit="1" customWidth="1"/>
    <col min="20" max="20" width="22.7109375" style="3" customWidth="1"/>
    <col min="21" max="21" width="9.85546875" style="1" customWidth="1"/>
    <col min="22" max="22" width="12.28515625" style="3" customWidth="1"/>
    <col min="23" max="23" width="20.42578125" style="3" customWidth="1"/>
    <col min="24" max="24" width="11" style="1" customWidth="1"/>
    <col min="25" max="25" width="14.28515625" style="3" customWidth="1"/>
    <col min="26" max="26" width="10.5703125" style="3" customWidth="1"/>
    <col min="27" max="27" width="12.28515625" style="1" customWidth="1"/>
    <col min="28" max="28" width="8" style="3" customWidth="1"/>
    <col min="29" max="29" width="11.85546875" style="3" customWidth="1"/>
    <col min="30" max="30" width="8.140625" style="1" customWidth="1"/>
    <col min="31" max="31" width="12" style="3" customWidth="1"/>
    <col min="32" max="32" width="27.5703125" style="1" hidden="1" customWidth="1"/>
    <col min="33" max="33" width="18.42578125" style="1" hidden="1" customWidth="1"/>
    <col min="34" max="34" width="30.85546875" style="3" hidden="1" customWidth="1"/>
    <col min="35" max="35" width="5.140625" style="3" hidden="1" customWidth="1"/>
    <col min="36" max="36" width="21.5703125" style="1" hidden="1" customWidth="1"/>
    <col min="37" max="38" width="5.140625" style="3" hidden="1" customWidth="1"/>
    <col min="39" max="39" width="31.85546875" style="2" hidden="1" customWidth="1"/>
    <col min="40" max="40" width="17.42578125" style="1" bestFit="1" customWidth="1"/>
    <col min="41" max="41" width="29" style="2" bestFit="1" customWidth="1"/>
    <col min="42" max="42" width="11.7109375" style="1" bestFit="1" customWidth="1"/>
    <col min="43" max="16384" width="11.42578125" style="4"/>
  </cols>
  <sheetData>
    <row r="2" spans="1:42" s="66" customFormat="1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5"/>
      <c r="K2" s="5"/>
      <c r="L2" s="5"/>
      <c r="M2" s="5"/>
      <c r="N2" s="6"/>
      <c r="O2" s="6"/>
      <c r="P2" s="6"/>
      <c r="Q2" s="5"/>
      <c r="R2" s="5"/>
      <c r="S2" s="5"/>
      <c r="T2" s="5"/>
      <c r="U2" s="6"/>
      <c r="V2" s="5"/>
      <c r="W2" s="5"/>
      <c r="X2" s="6"/>
      <c r="Y2" s="5"/>
      <c r="Z2" s="5"/>
      <c r="AA2" s="6"/>
      <c r="AB2" s="5"/>
      <c r="AC2" s="5"/>
      <c r="AD2" s="6"/>
      <c r="AE2" s="5"/>
      <c r="AF2" s="6"/>
      <c r="AG2" s="6"/>
      <c r="AH2" s="5"/>
      <c r="AI2" s="5"/>
      <c r="AJ2" s="6"/>
      <c r="AK2" s="5"/>
      <c r="AL2" s="5"/>
      <c r="AM2" s="8"/>
      <c r="AN2" s="6"/>
      <c r="AO2" s="8"/>
      <c r="AP2" s="6"/>
    </row>
    <row r="3" spans="1:42" s="66" customFormat="1">
      <c r="A3" s="42" t="s">
        <v>1</v>
      </c>
      <c r="B3" s="42"/>
      <c r="C3" s="42"/>
      <c r="D3" s="42"/>
      <c r="E3" s="42"/>
      <c r="F3" s="42"/>
      <c r="G3" s="42"/>
      <c r="H3" s="42"/>
      <c r="I3" s="42"/>
      <c r="J3" s="35"/>
      <c r="K3" s="5"/>
      <c r="L3" s="5"/>
      <c r="M3" s="5"/>
      <c r="N3" s="6"/>
      <c r="O3" s="6"/>
      <c r="P3" s="6"/>
      <c r="Q3" s="5"/>
      <c r="R3" s="5"/>
      <c r="S3" s="5"/>
      <c r="T3" s="5"/>
      <c r="U3" s="6"/>
      <c r="V3" s="5"/>
      <c r="W3" s="5"/>
      <c r="X3" s="6"/>
      <c r="Y3" s="5"/>
      <c r="Z3" s="5"/>
      <c r="AA3" s="6"/>
      <c r="AB3" s="5"/>
      <c r="AC3" s="5"/>
      <c r="AD3" s="6"/>
      <c r="AE3" s="5"/>
      <c r="AF3" s="6"/>
      <c r="AG3" s="6"/>
      <c r="AH3" s="5"/>
      <c r="AI3" s="5"/>
      <c r="AJ3" s="6"/>
      <c r="AK3" s="5"/>
      <c r="AL3" s="5"/>
      <c r="AM3" s="8"/>
      <c r="AN3" s="6"/>
      <c r="AO3" s="8"/>
      <c r="AP3" s="6"/>
    </row>
    <row r="4" spans="1:42" s="66" customFormat="1">
      <c r="A4" s="42" t="s">
        <v>1187</v>
      </c>
      <c r="B4" s="42"/>
      <c r="C4" s="42"/>
      <c r="D4" s="42"/>
      <c r="E4" s="42"/>
      <c r="F4" s="42"/>
      <c r="G4" s="42"/>
      <c r="H4" s="42"/>
      <c r="I4" s="42"/>
      <c r="J4" s="36"/>
      <c r="K4" s="5"/>
      <c r="L4" s="5"/>
      <c r="M4" s="5"/>
      <c r="N4" s="6"/>
      <c r="O4" s="6"/>
      <c r="P4" s="6"/>
      <c r="Q4" s="5"/>
      <c r="R4" s="5"/>
      <c r="S4" s="5"/>
      <c r="T4" s="5"/>
      <c r="U4" s="6"/>
      <c r="V4" s="5"/>
      <c r="W4" s="5"/>
      <c r="X4" s="6"/>
      <c r="Y4" s="5"/>
      <c r="Z4" s="5"/>
      <c r="AA4" s="6"/>
      <c r="AB4" s="5"/>
      <c r="AC4" s="5"/>
      <c r="AD4" s="6"/>
      <c r="AE4" s="5"/>
      <c r="AF4" s="6"/>
      <c r="AG4" s="6"/>
      <c r="AH4" s="5"/>
      <c r="AI4" s="5"/>
      <c r="AJ4" s="6"/>
      <c r="AK4" s="5"/>
      <c r="AL4" s="5"/>
      <c r="AM4" s="8"/>
      <c r="AN4" s="6"/>
      <c r="AO4" s="8"/>
      <c r="AP4" s="6"/>
    </row>
    <row r="5" spans="1:42" s="66" customFormat="1">
      <c r="A5" s="41" t="s">
        <v>2</v>
      </c>
      <c r="B5" s="41"/>
      <c r="C5" s="41"/>
      <c r="D5" s="41"/>
      <c r="E5" s="41"/>
      <c r="F5" s="41"/>
      <c r="G5" s="41"/>
      <c r="H5" s="41"/>
      <c r="I5" s="41"/>
      <c r="J5" s="37"/>
      <c r="K5" s="5"/>
      <c r="L5" s="5"/>
      <c r="M5" s="5"/>
      <c r="N5" s="6"/>
      <c r="O5" s="6"/>
      <c r="P5" s="6"/>
      <c r="Q5" s="5"/>
      <c r="R5" s="5"/>
      <c r="S5" s="5"/>
      <c r="T5" s="5"/>
      <c r="U5" s="6"/>
      <c r="V5" s="5"/>
      <c r="W5" s="5"/>
      <c r="X5" s="6"/>
      <c r="Y5" s="5"/>
      <c r="Z5" s="5"/>
      <c r="AA5" s="6"/>
      <c r="AB5" s="5"/>
      <c r="AC5" s="5"/>
      <c r="AD5" s="6"/>
      <c r="AE5" s="5"/>
      <c r="AF5" s="6"/>
      <c r="AG5" s="6"/>
      <c r="AH5" s="5"/>
      <c r="AI5" s="5"/>
      <c r="AJ5" s="6"/>
      <c r="AK5" s="5"/>
      <c r="AL5" s="5"/>
      <c r="AM5" s="8"/>
      <c r="AN5" s="6"/>
      <c r="AO5" s="8"/>
      <c r="AP5" s="6"/>
    </row>
    <row r="7" spans="1:42" s="80" customFormat="1" ht="111" customHeight="1">
      <c r="A7" s="76" t="s">
        <v>3</v>
      </c>
      <c r="B7" s="77" t="s">
        <v>4</v>
      </c>
      <c r="C7" s="76" t="s">
        <v>5</v>
      </c>
      <c r="D7" s="76" t="s">
        <v>6</v>
      </c>
      <c r="E7" s="76" t="s">
        <v>7</v>
      </c>
      <c r="F7" s="76" t="s">
        <v>8</v>
      </c>
      <c r="G7" s="76" t="s">
        <v>9</v>
      </c>
      <c r="H7" s="76" t="s">
        <v>10</v>
      </c>
      <c r="I7" s="78" t="s">
        <v>11</v>
      </c>
      <c r="J7" s="78" t="s">
        <v>12</v>
      </c>
      <c r="K7" s="78" t="s">
        <v>13</v>
      </c>
      <c r="L7" s="78" t="s">
        <v>14</v>
      </c>
      <c r="M7" s="78" t="s">
        <v>15</v>
      </c>
      <c r="N7" s="76" t="s">
        <v>16</v>
      </c>
      <c r="O7" s="76" t="s">
        <v>17</v>
      </c>
      <c r="P7" s="76" t="s">
        <v>18</v>
      </c>
      <c r="Q7" s="78" t="s">
        <v>19</v>
      </c>
      <c r="R7" s="78" t="s">
        <v>20</v>
      </c>
      <c r="S7" s="81" t="s">
        <v>21</v>
      </c>
      <c r="T7" s="81" t="s">
        <v>22</v>
      </c>
      <c r="U7" s="76" t="s">
        <v>23</v>
      </c>
      <c r="V7" s="82" t="s">
        <v>24</v>
      </c>
      <c r="W7" s="81" t="s">
        <v>25</v>
      </c>
      <c r="X7" s="76" t="s">
        <v>26</v>
      </c>
      <c r="Y7" s="82" t="s">
        <v>27</v>
      </c>
      <c r="Z7" s="81" t="s">
        <v>28</v>
      </c>
      <c r="AA7" s="76" t="s">
        <v>29</v>
      </c>
      <c r="AB7" s="82" t="s">
        <v>30</v>
      </c>
      <c r="AC7" s="81" t="s">
        <v>31</v>
      </c>
      <c r="AD7" s="76" t="s">
        <v>32</v>
      </c>
      <c r="AE7" s="82" t="s">
        <v>33</v>
      </c>
      <c r="AF7" s="76" t="s">
        <v>34</v>
      </c>
      <c r="AG7" s="76" t="s">
        <v>35</v>
      </c>
      <c r="AH7" s="78" t="s">
        <v>36</v>
      </c>
      <c r="AI7" s="78" t="s">
        <v>37</v>
      </c>
      <c r="AJ7" s="76" t="s">
        <v>38</v>
      </c>
      <c r="AK7" s="78" t="s">
        <v>39</v>
      </c>
      <c r="AL7" s="78" t="s">
        <v>40</v>
      </c>
      <c r="AM7" s="79" t="s">
        <v>41</v>
      </c>
      <c r="AN7" s="76" t="s">
        <v>42</v>
      </c>
      <c r="AO7" s="79" t="s">
        <v>43</v>
      </c>
      <c r="AP7" s="76" t="s">
        <v>44</v>
      </c>
    </row>
    <row r="8" spans="1:42" s="16" customFormat="1">
      <c r="A8" s="24" t="s">
        <v>45</v>
      </c>
      <c r="B8" s="38">
        <v>43899</v>
      </c>
      <c r="C8" s="24" t="s">
        <v>538</v>
      </c>
      <c r="D8" s="9" t="s">
        <v>48</v>
      </c>
      <c r="E8" s="10" t="s">
        <v>539</v>
      </c>
      <c r="F8" s="24" t="s">
        <v>1002</v>
      </c>
      <c r="G8" s="24" t="s">
        <v>51</v>
      </c>
      <c r="H8" s="24" t="s">
        <v>1006</v>
      </c>
      <c r="I8" s="29" t="s">
        <v>53</v>
      </c>
      <c r="J8" s="29" t="s">
        <v>53</v>
      </c>
      <c r="K8" s="29" t="s">
        <v>53</v>
      </c>
      <c r="L8" s="29" t="s">
        <v>53</v>
      </c>
      <c r="M8" s="29">
        <v>0</v>
      </c>
      <c r="N8" s="24" t="s">
        <v>53</v>
      </c>
      <c r="O8" s="24" t="s">
        <v>54</v>
      </c>
      <c r="P8" s="24" t="s">
        <v>53</v>
      </c>
      <c r="Q8" s="29">
        <f t="shared" ref="Q8:Q71" si="0">SUM(R8:AP8)</f>
        <v>54142706.670000002</v>
      </c>
      <c r="R8" s="29">
        <v>0</v>
      </c>
      <c r="S8" s="29">
        <v>39093053.859999999</v>
      </c>
      <c r="T8" s="29">
        <v>0</v>
      </c>
      <c r="U8" s="24" t="s">
        <v>50</v>
      </c>
      <c r="V8" s="29">
        <v>0</v>
      </c>
      <c r="W8" s="29">
        <v>12973838.630000001</v>
      </c>
      <c r="X8" s="24" t="s">
        <v>50</v>
      </c>
      <c r="Y8" s="29">
        <v>2075814.18</v>
      </c>
      <c r="Z8" s="29">
        <v>0</v>
      </c>
      <c r="AA8" s="24" t="s">
        <v>50</v>
      </c>
      <c r="AB8" s="29">
        <v>0</v>
      </c>
      <c r="AC8" s="29"/>
      <c r="AD8" s="24" t="s">
        <v>55</v>
      </c>
      <c r="AE8" s="29"/>
      <c r="AF8" s="24">
        <v>0</v>
      </c>
      <c r="AG8" s="24" t="s">
        <v>50</v>
      </c>
      <c r="AH8" s="29">
        <v>0</v>
      </c>
      <c r="AI8" s="29">
        <v>0</v>
      </c>
      <c r="AJ8" s="24" t="s">
        <v>50</v>
      </c>
      <c r="AK8" s="29">
        <v>0</v>
      </c>
      <c r="AL8" s="29">
        <v>0</v>
      </c>
      <c r="AM8" s="31" t="s">
        <v>53</v>
      </c>
      <c r="AN8" s="24" t="s">
        <v>53</v>
      </c>
      <c r="AO8" s="31" t="s">
        <v>53</v>
      </c>
      <c r="AP8" s="24" t="s">
        <v>53</v>
      </c>
    </row>
    <row r="9" spans="1:42" s="16" customFormat="1">
      <c r="A9" s="24" t="s">
        <v>56</v>
      </c>
      <c r="B9" s="38">
        <v>43900</v>
      </c>
      <c r="C9" s="24" t="s">
        <v>538</v>
      </c>
      <c r="D9" s="24" t="s">
        <v>48</v>
      </c>
      <c r="E9" s="10" t="s">
        <v>539</v>
      </c>
      <c r="F9" s="24" t="s">
        <v>981</v>
      </c>
      <c r="G9" s="24" t="s">
        <v>51</v>
      </c>
      <c r="H9" s="24" t="s">
        <v>1003</v>
      </c>
      <c r="I9" s="29" t="s">
        <v>53</v>
      </c>
      <c r="J9" s="29" t="s">
        <v>53</v>
      </c>
      <c r="K9" s="29" t="s">
        <v>53</v>
      </c>
      <c r="L9" s="29" t="s">
        <v>53</v>
      </c>
      <c r="M9" s="29">
        <v>0</v>
      </c>
      <c r="N9" s="24" t="s">
        <v>53</v>
      </c>
      <c r="O9" s="24" t="s">
        <v>54</v>
      </c>
      <c r="P9" s="24" t="s">
        <v>53</v>
      </c>
      <c r="Q9" s="29">
        <f t="shared" si="0"/>
        <v>41275573.93</v>
      </c>
      <c r="R9" s="29">
        <v>0</v>
      </c>
      <c r="S9" s="29">
        <v>29367945.870000001</v>
      </c>
      <c r="T9" s="29">
        <v>0</v>
      </c>
      <c r="U9" s="24" t="s">
        <v>50</v>
      </c>
      <c r="V9" s="29">
        <v>0</v>
      </c>
      <c r="W9" s="29">
        <v>10265196.6</v>
      </c>
      <c r="X9" s="24" t="s">
        <v>50</v>
      </c>
      <c r="Y9" s="29">
        <v>1642431.46</v>
      </c>
      <c r="Z9" s="29">
        <v>0</v>
      </c>
      <c r="AA9" s="24" t="s">
        <v>50</v>
      </c>
      <c r="AB9" s="29">
        <v>0</v>
      </c>
      <c r="AC9" s="29"/>
      <c r="AD9" s="24" t="s">
        <v>55</v>
      </c>
      <c r="AE9" s="29"/>
      <c r="AF9" s="24">
        <v>0</v>
      </c>
      <c r="AG9" s="24" t="s">
        <v>50</v>
      </c>
      <c r="AH9" s="29">
        <v>0</v>
      </c>
      <c r="AI9" s="29">
        <v>0</v>
      </c>
      <c r="AJ9" s="24" t="s">
        <v>50</v>
      </c>
      <c r="AK9" s="29">
        <v>0</v>
      </c>
      <c r="AL9" s="29">
        <v>0</v>
      </c>
      <c r="AM9" s="31" t="s">
        <v>53</v>
      </c>
      <c r="AN9" s="24" t="s">
        <v>53</v>
      </c>
      <c r="AO9" s="31" t="s">
        <v>53</v>
      </c>
      <c r="AP9" s="24" t="s">
        <v>53</v>
      </c>
    </row>
    <row r="10" spans="1:42" s="16" customFormat="1">
      <c r="A10" s="24" t="s">
        <v>60</v>
      </c>
      <c r="B10" s="38">
        <v>43901</v>
      </c>
      <c r="C10" s="24" t="s">
        <v>538</v>
      </c>
      <c r="D10" s="24" t="s">
        <v>48</v>
      </c>
      <c r="E10" s="10" t="s">
        <v>539</v>
      </c>
      <c r="F10" s="24" t="s">
        <v>982</v>
      </c>
      <c r="G10" s="24" t="s">
        <v>51</v>
      </c>
      <c r="H10" s="24" t="s">
        <v>987</v>
      </c>
      <c r="I10" s="29" t="s">
        <v>53</v>
      </c>
      <c r="J10" s="29" t="s">
        <v>53</v>
      </c>
      <c r="K10" s="29" t="s">
        <v>53</v>
      </c>
      <c r="L10" s="29" t="s">
        <v>53</v>
      </c>
      <c r="M10" s="29">
        <v>0</v>
      </c>
      <c r="N10" s="24" t="s">
        <v>53</v>
      </c>
      <c r="O10" s="24" t="s">
        <v>54</v>
      </c>
      <c r="P10" s="24" t="s">
        <v>53</v>
      </c>
      <c r="Q10" s="29">
        <f t="shared" si="0"/>
        <v>52864554.619999997</v>
      </c>
      <c r="R10" s="29">
        <v>0</v>
      </c>
      <c r="S10" s="29">
        <v>39491916.359999999</v>
      </c>
      <c r="T10" s="29">
        <v>0</v>
      </c>
      <c r="U10" s="24" t="s">
        <v>50</v>
      </c>
      <c r="V10" s="29">
        <v>0</v>
      </c>
      <c r="W10" s="29">
        <v>11528136.43</v>
      </c>
      <c r="X10" s="24" t="s">
        <v>50</v>
      </c>
      <c r="Y10" s="29">
        <v>1844501.83</v>
      </c>
      <c r="Z10" s="29">
        <v>0</v>
      </c>
      <c r="AA10" s="24" t="s">
        <v>50</v>
      </c>
      <c r="AB10" s="29">
        <v>0</v>
      </c>
      <c r="AC10" s="29"/>
      <c r="AD10" s="24" t="s">
        <v>55</v>
      </c>
      <c r="AE10" s="29"/>
      <c r="AF10" s="24">
        <v>0</v>
      </c>
      <c r="AG10" s="24" t="s">
        <v>50</v>
      </c>
      <c r="AH10" s="29">
        <v>0</v>
      </c>
      <c r="AI10" s="29">
        <v>0</v>
      </c>
      <c r="AJ10" s="24" t="s">
        <v>50</v>
      </c>
      <c r="AK10" s="29">
        <v>0</v>
      </c>
      <c r="AL10" s="29">
        <v>0</v>
      </c>
      <c r="AM10" s="31" t="s">
        <v>53</v>
      </c>
      <c r="AN10" s="24" t="s">
        <v>53</v>
      </c>
      <c r="AO10" s="31" t="s">
        <v>53</v>
      </c>
      <c r="AP10" s="24" t="s">
        <v>53</v>
      </c>
    </row>
    <row r="11" spans="1:42" s="16" customFormat="1">
      <c r="A11" s="24" t="s">
        <v>62</v>
      </c>
      <c r="B11" s="38">
        <v>43902</v>
      </c>
      <c r="C11" s="24" t="s">
        <v>538</v>
      </c>
      <c r="D11" s="24" t="s">
        <v>48</v>
      </c>
      <c r="E11" s="10" t="s">
        <v>539</v>
      </c>
      <c r="F11" s="24" t="s">
        <v>983</v>
      </c>
      <c r="G11" s="24" t="s">
        <v>51</v>
      </c>
      <c r="H11" s="24" t="s">
        <v>988</v>
      </c>
      <c r="I11" s="29" t="s">
        <v>53</v>
      </c>
      <c r="J11" s="29" t="s">
        <v>53</v>
      </c>
      <c r="K11" s="29" t="s">
        <v>53</v>
      </c>
      <c r="L11" s="29" t="s">
        <v>53</v>
      </c>
      <c r="M11" s="29">
        <v>0</v>
      </c>
      <c r="N11" s="24" t="s">
        <v>53</v>
      </c>
      <c r="O11" s="24" t="s">
        <v>54</v>
      </c>
      <c r="P11" s="24" t="s">
        <v>53</v>
      </c>
      <c r="Q11" s="29">
        <f t="shared" si="0"/>
        <v>70555356.180000007</v>
      </c>
      <c r="R11" s="29">
        <v>0</v>
      </c>
      <c r="S11" s="29">
        <v>51037803.359999999</v>
      </c>
      <c r="T11" s="29">
        <v>0</v>
      </c>
      <c r="U11" s="24" t="s">
        <v>50</v>
      </c>
      <c r="V11" s="29">
        <v>0</v>
      </c>
      <c r="W11" s="29">
        <v>16825476.57</v>
      </c>
      <c r="X11" s="24" t="s">
        <v>50</v>
      </c>
      <c r="Y11" s="29">
        <v>2692076.25</v>
      </c>
      <c r="Z11" s="29">
        <v>0</v>
      </c>
      <c r="AA11" s="24" t="s">
        <v>50</v>
      </c>
      <c r="AB11" s="29">
        <v>0</v>
      </c>
      <c r="AC11" s="29"/>
      <c r="AD11" s="24" t="s">
        <v>55</v>
      </c>
      <c r="AE11" s="29"/>
      <c r="AF11" s="24">
        <v>0</v>
      </c>
      <c r="AG11" s="24" t="s">
        <v>50</v>
      </c>
      <c r="AH11" s="29">
        <v>0</v>
      </c>
      <c r="AI11" s="29">
        <v>0</v>
      </c>
      <c r="AJ11" s="24" t="s">
        <v>50</v>
      </c>
      <c r="AK11" s="29">
        <v>0</v>
      </c>
      <c r="AL11" s="29">
        <v>0</v>
      </c>
      <c r="AM11" s="31" t="s">
        <v>53</v>
      </c>
      <c r="AN11" s="24" t="s">
        <v>53</v>
      </c>
      <c r="AO11" s="31" t="s">
        <v>53</v>
      </c>
      <c r="AP11" s="24" t="s">
        <v>53</v>
      </c>
    </row>
    <row r="12" spans="1:42" s="16" customFormat="1">
      <c r="A12" s="24" t="s">
        <v>66</v>
      </c>
      <c r="B12" s="38">
        <v>43903</v>
      </c>
      <c r="C12" s="24" t="s">
        <v>538</v>
      </c>
      <c r="D12" s="24" t="s">
        <v>48</v>
      </c>
      <c r="E12" s="10" t="s">
        <v>539</v>
      </c>
      <c r="F12" s="24" t="s">
        <v>984</v>
      </c>
      <c r="G12" s="24" t="s">
        <v>51</v>
      </c>
      <c r="H12" s="24" t="s">
        <v>989</v>
      </c>
      <c r="I12" s="29" t="s">
        <v>53</v>
      </c>
      <c r="J12" s="29" t="s">
        <v>53</v>
      </c>
      <c r="K12" s="29" t="s">
        <v>53</v>
      </c>
      <c r="L12" s="29" t="s">
        <v>53</v>
      </c>
      <c r="M12" s="29">
        <v>0</v>
      </c>
      <c r="N12" s="24" t="s">
        <v>53</v>
      </c>
      <c r="O12" s="24" t="s">
        <v>54</v>
      </c>
      <c r="P12" s="24" t="s">
        <v>53</v>
      </c>
      <c r="Q12" s="29">
        <f t="shared" si="0"/>
        <v>136497043.57999998</v>
      </c>
      <c r="R12" s="29">
        <v>0</v>
      </c>
      <c r="S12" s="29">
        <v>104983149.14</v>
      </c>
      <c r="T12" s="29">
        <v>0</v>
      </c>
      <c r="U12" s="24" t="s">
        <v>50</v>
      </c>
      <c r="V12" s="29">
        <v>0</v>
      </c>
      <c r="W12" s="29">
        <v>27167150.379999999</v>
      </c>
      <c r="X12" s="24" t="s">
        <v>50</v>
      </c>
      <c r="Y12" s="29">
        <v>4346744.0599999996</v>
      </c>
      <c r="Z12" s="29">
        <v>0</v>
      </c>
      <c r="AA12" s="24" t="s">
        <v>50</v>
      </c>
      <c r="AB12" s="29">
        <v>0</v>
      </c>
      <c r="AC12" s="29"/>
      <c r="AD12" s="24" t="s">
        <v>55</v>
      </c>
      <c r="AE12" s="29"/>
      <c r="AF12" s="24">
        <v>0</v>
      </c>
      <c r="AG12" s="24" t="s">
        <v>50</v>
      </c>
      <c r="AH12" s="29">
        <v>0</v>
      </c>
      <c r="AI12" s="29">
        <v>0</v>
      </c>
      <c r="AJ12" s="24" t="s">
        <v>50</v>
      </c>
      <c r="AK12" s="29">
        <v>0</v>
      </c>
      <c r="AL12" s="29">
        <v>0</v>
      </c>
      <c r="AM12" s="31" t="s">
        <v>53</v>
      </c>
      <c r="AN12" s="24" t="s">
        <v>53</v>
      </c>
      <c r="AO12" s="31" t="s">
        <v>53</v>
      </c>
      <c r="AP12" s="24" t="s">
        <v>53</v>
      </c>
    </row>
    <row r="13" spans="1:42" s="16" customFormat="1">
      <c r="A13" s="24" t="s">
        <v>69</v>
      </c>
      <c r="B13" s="38">
        <v>43904</v>
      </c>
      <c r="C13" s="24" t="s">
        <v>538</v>
      </c>
      <c r="D13" s="24" t="s">
        <v>48</v>
      </c>
      <c r="E13" s="10" t="s">
        <v>539</v>
      </c>
      <c r="F13" s="24" t="s">
        <v>985</v>
      </c>
      <c r="G13" s="24" t="s">
        <v>51</v>
      </c>
      <c r="H13" s="24" t="s">
        <v>990</v>
      </c>
      <c r="I13" s="29" t="s">
        <v>53</v>
      </c>
      <c r="J13" s="29" t="s">
        <v>53</v>
      </c>
      <c r="K13" s="29" t="s">
        <v>53</v>
      </c>
      <c r="L13" s="29" t="s">
        <v>53</v>
      </c>
      <c r="M13" s="29">
        <v>0</v>
      </c>
      <c r="N13" s="24" t="s">
        <v>53</v>
      </c>
      <c r="O13" s="24" t="s">
        <v>54</v>
      </c>
      <c r="P13" s="24" t="s">
        <v>53</v>
      </c>
      <c r="Q13" s="29">
        <f t="shared" si="0"/>
        <v>106011654.97000001</v>
      </c>
      <c r="R13" s="29">
        <v>0</v>
      </c>
      <c r="S13" s="29">
        <v>79242201.340000004</v>
      </c>
      <c r="T13" s="29">
        <v>0</v>
      </c>
      <c r="U13" s="24" t="s">
        <v>50</v>
      </c>
      <c r="V13" s="29">
        <v>0</v>
      </c>
      <c r="W13" s="29">
        <v>23077115.199999999</v>
      </c>
      <c r="X13" s="24" t="s">
        <v>50</v>
      </c>
      <c r="Y13" s="29">
        <v>3692338.43</v>
      </c>
      <c r="Z13" s="29">
        <v>0</v>
      </c>
      <c r="AA13" s="24" t="s">
        <v>50</v>
      </c>
      <c r="AB13" s="29">
        <v>0</v>
      </c>
      <c r="AC13" s="29"/>
      <c r="AD13" s="24" t="s">
        <v>55</v>
      </c>
      <c r="AE13" s="29"/>
      <c r="AF13" s="24">
        <v>0</v>
      </c>
      <c r="AG13" s="24" t="s">
        <v>50</v>
      </c>
      <c r="AH13" s="29">
        <v>0</v>
      </c>
      <c r="AI13" s="29">
        <v>0</v>
      </c>
      <c r="AJ13" s="24" t="s">
        <v>50</v>
      </c>
      <c r="AK13" s="29">
        <v>0</v>
      </c>
      <c r="AL13" s="29">
        <v>0</v>
      </c>
      <c r="AM13" s="31" t="s">
        <v>53</v>
      </c>
      <c r="AN13" s="24" t="s">
        <v>53</v>
      </c>
      <c r="AO13" s="31" t="s">
        <v>53</v>
      </c>
      <c r="AP13" s="24" t="s">
        <v>53</v>
      </c>
    </row>
    <row r="14" spans="1:42" s="16" customFormat="1">
      <c r="A14" s="24" t="s">
        <v>73</v>
      </c>
      <c r="B14" s="38">
        <v>43905</v>
      </c>
      <c r="C14" s="24" t="s">
        <v>538</v>
      </c>
      <c r="D14" s="24" t="s">
        <v>48</v>
      </c>
      <c r="E14" s="10" t="s">
        <v>539</v>
      </c>
      <c r="F14" s="24" t="s">
        <v>986</v>
      </c>
      <c r="G14" s="24" t="s">
        <v>51</v>
      </c>
      <c r="H14" s="24" t="s">
        <v>1125</v>
      </c>
      <c r="I14" s="29" t="s">
        <v>53</v>
      </c>
      <c r="J14" s="29" t="s">
        <v>53</v>
      </c>
      <c r="K14" s="29" t="s">
        <v>53</v>
      </c>
      <c r="L14" s="29" t="s">
        <v>53</v>
      </c>
      <c r="M14" s="29">
        <v>0</v>
      </c>
      <c r="N14" s="24" t="s">
        <v>53</v>
      </c>
      <c r="O14" s="24" t="s">
        <v>54</v>
      </c>
      <c r="P14" s="24" t="s">
        <v>53</v>
      </c>
      <c r="Q14" s="29">
        <f t="shared" si="0"/>
        <v>3182782.16</v>
      </c>
      <c r="R14" s="29">
        <v>0</v>
      </c>
      <c r="S14" s="29">
        <v>3008130</v>
      </c>
      <c r="T14" s="29">
        <v>0</v>
      </c>
      <c r="U14" s="24" t="s">
        <v>50</v>
      </c>
      <c r="V14" s="29">
        <v>0</v>
      </c>
      <c r="W14" s="29">
        <v>150562.21</v>
      </c>
      <c r="X14" s="24" t="s">
        <v>50</v>
      </c>
      <c r="Y14" s="29">
        <v>24089.95</v>
      </c>
      <c r="Z14" s="29">
        <v>0</v>
      </c>
      <c r="AA14" s="24" t="s">
        <v>50</v>
      </c>
      <c r="AB14" s="29">
        <v>0</v>
      </c>
      <c r="AC14" s="29"/>
      <c r="AD14" s="24" t="s">
        <v>55</v>
      </c>
      <c r="AE14" s="29"/>
      <c r="AF14" s="24">
        <v>0</v>
      </c>
      <c r="AG14" s="24" t="s">
        <v>50</v>
      </c>
      <c r="AH14" s="29">
        <v>0</v>
      </c>
      <c r="AI14" s="29">
        <v>0</v>
      </c>
      <c r="AJ14" s="24" t="s">
        <v>50</v>
      </c>
      <c r="AK14" s="29">
        <v>0</v>
      </c>
      <c r="AL14" s="29">
        <v>0</v>
      </c>
      <c r="AM14" s="31" t="s">
        <v>53</v>
      </c>
      <c r="AN14" s="24" t="s">
        <v>53</v>
      </c>
      <c r="AO14" s="31" t="s">
        <v>53</v>
      </c>
      <c r="AP14" s="24" t="s">
        <v>53</v>
      </c>
    </row>
    <row r="15" spans="1:42" s="16" customFormat="1">
      <c r="A15" s="24" t="s">
        <v>55</v>
      </c>
      <c r="B15" s="38">
        <v>43905</v>
      </c>
      <c r="C15" s="24" t="s">
        <v>538</v>
      </c>
      <c r="D15" s="24" t="s">
        <v>48</v>
      </c>
      <c r="E15" s="10" t="s">
        <v>539</v>
      </c>
      <c r="F15" s="24" t="s">
        <v>1136</v>
      </c>
      <c r="G15" s="24" t="s">
        <v>51</v>
      </c>
      <c r="H15" s="24" t="s">
        <v>1137</v>
      </c>
      <c r="I15" s="29" t="s">
        <v>53</v>
      </c>
      <c r="J15" s="29" t="s">
        <v>53</v>
      </c>
      <c r="K15" s="29" t="s">
        <v>53</v>
      </c>
      <c r="L15" s="29" t="s">
        <v>53</v>
      </c>
      <c r="M15" s="29">
        <v>0</v>
      </c>
      <c r="N15" s="24" t="s">
        <v>53</v>
      </c>
      <c r="O15" s="24" t="s">
        <v>54</v>
      </c>
      <c r="P15" s="24" t="s">
        <v>53</v>
      </c>
      <c r="Q15" s="29">
        <f t="shared" si="0"/>
        <v>134341794.16</v>
      </c>
      <c r="R15" s="29">
        <v>0</v>
      </c>
      <c r="S15" s="29">
        <v>99457997.260000005</v>
      </c>
      <c r="T15" s="29">
        <v>0</v>
      </c>
      <c r="U15" s="24" t="s">
        <v>50</v>
      </c>
      <c r="V15" s="29">
        <v>0</v>
      </c>
      <c r="W15" s="29">
        <v>30072238.710000001</v>
      </c>
      <c r="X15" s="24" t="s">
        <v>50</v>
      </c>
      <c r="Y15" s="29">
        <v>4811558.1900000004</v>
      </c>
      <c r="Z15" s="29">
        <v>0</v>
      </c>
      <c r="AA15" s="24" t="s">
        <v>50</v>
      </c>
      <c r="AB15" s="29">
        <v>0</v>
      </c>
      <c r="AC15" s="29"/>
      <c r="AD15" s="24" t="s">
        <v>55</v>
      </c>
      <c r="AE15" s="29"/>
      <c r="AF15" s="24">
        <v>0</v>
      </c>
      <c r="AG15" s="24" t="s">
        <v>50</v>
      </c>
      <c r="AH15" s="29">
        <v>0</v>
      </c>
      <c r="AI15" s="29">
        <v>0</v>
      </c>
      <c r="AJ15" s="24" t="s">
        <v>50</v>
      </c>
      <c r="AK15" s="29">
        <v>0</v>
      </c>
      <c r="AL15" s="29">
        <v>0</v>
      </c>
      <c r="AM15" s="31" t="s">
        <v>53</v>
      </c>
      <c r="AN15" s="24" t="s">
        <v>53</v>
      </c>
      <c r="AO15" s="31" t="s">
        <v>53</v>
      </c>
      <c r="AP15" s="24" t="s">
        <v>53</v>
      </c>
    </row>
    <row r="16" spans="1:42" s="16" customFormat="1">
      <c r="A16" s="24" t="s">
        <v>80</v>
      </c>
      <c r="B16" s="38">
        <v>43905</v>
      </c>
      <c r="C16" s="24" t="s">
        <v>538</v>
      </c>
      <c r="D16" s="24" t="s">
        <v>48</v>
      </c>
      <c r="E16" s="10" t="s">
        <v>539</v>
      </c>
      <c r="F16" s="24" t="s">
        <v>1136</v>
      </c>
      <c r="G16" s="24" t="s">
        <v>123</v>
      </c>
      <c r="H16" s="39"/>
      <c r="I16" s="24" t="s">
        <v>1138</v>
      </c>
      <c r="J16" s="29" t="s">
        <v>53</v>
      </c>
      <c r="K16" s="29" t="s">
        <v>53</v>
      </c>
      <c r="L16" s="29" t="s">
        <v>53</v>
      </c>
      <c r="M16" s="29">
        <v>0</v>
      </c>
      <c r="N16" s="24" t="s">
        <v>53</v>
      </c>
      <c r="O16" s="24" t="s">
        <v>54</v>
      </c>
      <c r="P16" s="24" t="s">
        <v>53</v>
      </c>
      <c r="Q16" s="29">
        <f t="shared" si="0"/>
        <v>-149900</v>
      </c>
      <c r="R16" s="29">
        <v>0</v>
      </c>
      <c r="S16" s="29">
        <v>-149900</v>
      </c>
      <c r="T16" s="29">
        <v>0</v>
      </c>
      <c r="U16" s="24" t="s">
        <v>50</v>
      </c>
      <c r="V16" s="29">
        <v>0</v>
      </c>
      <c r="W16" s="29">
        <v>0</v>
      </c>
      <c r="X16" s="24" t="s">
        <v>50</v>
      </c>
      <c r="Y16" s="29">
        <v>0</v>
      </c>
      <c r="Z16" s="29">
        <v>0</v>
      </c>
      <c r="AA16" s="24" t="s">
        <v>50</v>
      </c>
      <c r="AB16" s="29">
        <v>0</v>
      </c>
      <c r="AC16" s="29"/>
      <c r="AD16" s="24" t="s">
        <v>55</v>
      </c>
      <c r="AE16" s="29"/>
      <c r="AF16" s="24">
        <v>0</v>
      </c>
      <c r="AG16" s="24" t="s">
        <v>50</v>
      </c>
      <c r="AH16" s="29">
        <v>0</v>
      </c>
      <c r="AI16" s="29">
        <v>0</v>
      </c>
      <c r="AJ16" s="24" t="s">
        <v>50</v>
      </c>
      <c r="AK16" s="29">
        <v>0</v>
      </c>
      <c r="AL16" s="29">
        <v>0</v>
      </c>
      <c r="AM16" s="31" t="s">
        <v>53</v>
      </c>
      <c r="AN16" s="24" t="s">
        <v>53</v>
      </c>
      <c r="AO16" s="31" t="s">
        <v>53</v>
      </c>
      <c r="AP16" s="24" t="s">
        <v>53</v>
      </c>
    </row>
    <row r="17" spans="1:42" s="16" customFormat="1">
      <c r="A17" s="24" t="s">
        <v>81</v>
      </c>
      <c r="B17" s="38">
        <v>43899</v>
      </c>
      <c r="C17" s="24" t="s">
        <v>538</v>
      </c>
      <c r="D17" s="9" t="s">
        <v>57</v>
      </c>
      <c r="E17" s="10" t="s">
        <v>543</v>
      </c>
      <c r="F17" s="24" t="s">
        <v>991</v>
      </c>
      <c r="G17" s="24" t="s">
        <v>51</v>
      </c>
      <c r="H17" s="24" t="s">
        <v>1004</v>
      </c>
      <c r="I17" s="29" t="s">
        <v>53</v>
      </c>
      <c r="J17" s="29" t="s">
        <v>53</v>
      </c>
      <c r="K17" s="29" t="s">
        <v>53</v>
      </c>
      <c r="L17" s="29" t="s">
        <v>53</v>
      </c>
      <c r="M17" s="29">
        <v>0</v>
      </c>
      <c r="N17" s="24" t="s">
        <v>53</v>
      </c>
      <c r="O17" s="24" t="s">
        <v>54</v>
      </c>
      <c r="P17" s="24" t="s">
        <v>53</v>
      </c>
      <c r="Q17" s="29">
        <f t="shared" si="0"/>
        <v>20184876.079999998</v>
      </c>
      <c r="R17" s="29">
        <v>0</v>
      </c>
      <c r="S17" s="29">
        <v>14969619.439999999</v>
      </c>
      <c r="T17" s="29">
        <v>0</v>
      </c>
      <c r="U17" s="24" t="s">
        <v>50</v>
      </c>
      <c r="V17" s="29">
        <v>0</v>
      </c>
      <c r="W17" s="29">
        <v>4495910.9000000004</v>
      </c>
      <c r="X17" s="24" t="s">
        <v>50</v>
      </c>
      <c r="Y17" s="29">
        <v>719345.74</v>
      </c>
      <c r="Z17" s="29">
        <v>0</v>
      </c>
      <c r="AA17" s="24" t="s">
        <v>50</v>
      </c>
      <c r="AB17" s="29">
        <v>0</v>
      </c>
      <c r="AC17" s="29"/>
      <c r="AD17" s="24" t="s">
        <v>55</v>
      </c>
      <c r="AE17" s="29"/>
      <c r="AF17" s="24">
        <v>0</v>
      </c>
      <c r="AG17" s="24" t="s">
        <v>50</v>
      </c>
      <c r="AH17" s="29">
        <v>0</v>
      </c>
      <c r="AI17" s="29">
        <v>0</v>
      </c>
      <c r="AJ17" s="24" t="s">
        <v>50</v>
      </c>
      <c r="AK17" s="29">
        <v>0</v>
      </c>
      <c r="AL17" s="29">
        <v>0</v>
      </c>
      <c r="AM17" s="31" t="s">
        <v>53</v>
      </c>
      <c r="AN17" s="24" t="s">
        <v>53</v>
      </c>
      <c r="AO17" s="31" t="s">
        <v>53</v>
      </c>
      <c r="AP17" s="24" t="s">
        <v>53</v>
      </c>
    </row>
    <row r="18" spans="1:42" s="16" customFormat="1">
      <c r="A18" s="24" t="s">
        <v>82</v>
      </c>
      <c r="B18" s="38">
        <v>43900</v>
      </c>
      <c r="C18" s="24" t="s">
        <v>538</v>
      </c>
      <c r="D18" s="9" t="s">
        <v>57</v>
      </c>
      <c r="E18" s="10" t="s">
        <v>543</v>
      </c>
      <c r="F18" s="24" t="s">
        <v>992</v>
      </c>
      <c r="G18" s="24" t="s">
        <v>51</v>
      </c>
      <c r="H18" s="24" t="s">
        <v>1005</v>
      </c>
      <c r="I18" s="29" t="s">
        <v>53</v>
      </c>
      <c r="J18" s="29" t="s">
        <v>53</v>
      </c>
      <c r="K18" s="29" t="s">
        <v>53</v>
      </c>
      <c r="L18" s="29" t="s">
        <v>53</v>
      </c>
      <c r="M18" s="29">
        <v>0</v>
      </c>
      <c r="N18" s="24" t="s">
        <v>53</v>
      </c>
      <c r="O18" s="24" t="s">
        <v>54</v>
      </c>
      <c r="P18" s="24" t="s">
        <v>53</v>
      </c>
      <c r="Q18" s="29">
        <f t="shared" si="0"/>
        <v>46936246.259999998</v>
      </c>
      <c r="R18" s="29">
        <v>0</v>
      </c>
      <c r="S18" s="29">
        <v>30887657.309999999</v>
      </c>
      <c r="T18" s="29">
        <v>0</v>
      </c>
      <c r="U18" s="24" t="s">
        <v>50</v>
      </c>
      <c r="V18" s="29">
        <v>0</v>
      </c>
      <c r="W18" s="29">
        <v>13834990.470000001</v>
      </c>
      <c r="X18" s="24"/>
      <c r="Y18" s="29">
        <v>2213598.48</v>
      </c>
      <c r="Z18" s="29">
        <v>0</v>
      </c>
      <c r="AA18" s="24" t="s">
        <v>50</v>
      </c>
      <c r="AB18" s="29">
        <v>0</v>
      </c>
      <c r="AC18" s="29"/>
      <c r="AD18" s="24" t="s">
        <v>55</v>
      </c>
      <c r="AE18" s="29"/>
      <c r="AF18" s="24">
        <v>0</v>
      </c>
      <c r="AG18" s="24" t="s">
        <v>50</v>
      </c>
      <c r="AH18" s="29">
        <v>0</v>
      </c>
      <c r="AI18" s="29">
        <v>0</v>
      </c>
      <c r="AJ18" s="24" t="s">
        <v>50</v>
      </c>
      <c r="AK18" s="29">
        <v>0</v>
      </c>
      <c r="AL18" s="29">
        <v>0</v>
      </c>
      <c r="AM18" s="31" t="s">
        <v>53</v>
      </c>
      <c r="AN18" s="24" t="s">
        <v>53</v>
      </c>
      <c r="AO18" s="31" t="s">
        <v>53</v>
      </c>
      <c r="AP18" s="24" t="s">
        <v>53</v>
      </c>
    </row>
    <row r="19" spans="1:42" s="16" customFormat="1">
      <c r="A19" s="24" t="s">
        <v>83</v>
      </c>
      <c r="B19" s="38">
        <v>43901</v>
      </c>
      <c r="C19" s="24" t="s">
        <v>538</v>
      </c>
      <c r="D19" s="9" t="s">
        <v>57</v>
      </c>
      <c r="E19" s="10" t="s">
        <v>543</v>
      </c>
      <c r="F19" s="24" t="s">
        <v>993</v>
      </c>
      <c r="G19" s="24" t="s">
        <v>51</v>
      </c>
      <c r="H19" s="24" t="s">
        <v>998</v>
      </c>
      <c r="I19" s="29" t="s">
        <v>53</v>
      </c>
      <c r="J19" s="29" t="s">
        <v>53</v>
      </c>
      <c r="K19" s="29" t="s">
        <v>53</v>
      </c>
      <c r="L19" s="29" t="s">
        <v>53</v>
      </c>
      <c r="M19" s="29">
        <v>0</v>
      </c>
      <c r="N19" s="24" t="s">
        <v>53</v>
      </c>
      <c r="O19" s="24" t="s">
        <v>54</v>
      </c>
      <c r="P19" s="24" t="s">
        <v>53</v>
      </c>
      <c r="Q19" s="29">
        <f t="shared" si="0"/>
        <v>56139130.57</v>
      </c>
      <c r="R19" s="29">
        <v>0</v>
      </c>
      <c r="S19" s="29">
        <f>40598288.55-139990</f>
        <v>40458298.549999997</v>
      </c>
      <c r="T19" s="29">
        <v>0</v>
      </c>
      <c r="U19" s="24" t="s">
        <v>50</v>
      </c>
      <c r="V19" s="29">
        <v>0</v>
      </c>
      <c r="W19" s="29">
        <v>13390141.109999999</v>
      </c>
      <c r="X19" s="24"/>
      <c r="Y19" s="29">
        <v>2142422.58</v>
      </c>
      <c r="Z19" s="29">
        <v>0</v>
      </c>
      <c r="AA19" s="24" t="s">
        <v>50</v>
      </c>
      <c r="AB19" s="29">
        <v>0</v>
      </c>
      <c r="AC19" s="29">
        <v>137285.49</v>
      </c>
      <c r="AD19" s="24" t="s">
        <v>55</v>
      </c>
      <c r="AE19" s="29">
        <v>10982.84</v>
      </c>
      <c r="AF19" s="24">
        <v>0</v>
      </c>
      <c r="AG19" s="24" t="s">
        <v>50</v>
      </c>
      <c r="AH19" s="29">
        <v>0</v>
      </c>
      <c r="AI19" s="29">
        <v>0</v>
      </c>
      <c r="AJ19" s="24" t="s">
        <v>50</v>
      </c>
      <c r="AK19" s="29">
        <v>0</v>
      </c>
      <c r="AL19" s="29">
        <v>0</v>
      </c>
      <c r="AM19" s="31" t="s">
        <v>53</v>
      </c>
      <c r="AN19" s="24" t="s">
        <v>53</v>
      </c>
      <c r="AO19" s="31" t="s">
        <v>53</v>
      </c>
      <c r="AP19" s="24" t="s">
        <v>53</v>
      </c>
    </row>
    <row r="20" spans="1:42" s="16" customFormat="1">
      <c r="A20" s="24" t="s">
        <v>84</v>
      </c>
      <c r="B20" s="38">
        <v>43902</v>
      </c>
      <c r="C20" s="24" t="s">
        <v>538</v>
      </c>
      <c r="D20" s="9" t="s">
        <v>57</v>
      </c>
      <c r="E20" s="10" t="s">
        <v>543</v>
      </c>
      <c r="F20" s="24" t="s">
        <v>994</v>
      </c>
      <c r="G20" s="24" t="s">
        <v>51</v>
      </c>
      <c r="H20" s="24" t="s">
        <v>999</v>
      </c>
      <c r="I20" s="29" t="s">
        <v>53</v>
      </c>
      <c r="J20" s="29" t="s">
        <v>53</v>
      </c>
      <c r="K20" s="29" t="s">
        <v>53</v>
      </c>
      <c r="L20" s="29" t="s">
        <v>53</v>
      </c>
      <c r="M20" s="29">
        <v>0</v>
      </c>
      <c r="N20" s="24" t="s">
        <v>53</v>
      </c>
      <c r="O20" s="24" t="s">
        <v>54</v>
      </c>
      <c r="P20" s="24" t="s">
        <v>53</v>
      </c>
      <c r="Q20" s="29">
        <f t="shared" si="0"/>
        <v>68023960.359999999</v>
      </c>
      <c r="R20" s="29">
        <v>0</v>
      </c>
      <c r="S20" s="29">
        <v>52028840.049999997</v>
      </c>
      <c r="T20" s="29">
        <v>0</v>
      </c>
      <c r="U20" s="24" t="s">
        <v>50</v>
      </c>
      <c r="V20" s="29">
        <v>0</v>
      </c>
      <c r="W20" s="29">
        <v>13788896.82</v>
      </c>
      <c r="X20" s="24"/>
      <c r="Y20" s="29">
        <v>2206223.4900000002</v>
      </c>
      <c r="Z20" s="29">
        <v>0</v>
      </c>
      <c r="AA20" s="24" t="s">
        <v>50</v>
      </c>
      <c r="AB20" s="29">
        <v>0</v>
      </c>
      <c r="AC20" s="29"/>
      <c r="AD20" s="24" t="s">
        <v>55</v>
      </c>
      <c r="AE20" s="29"/>
      <c r="AF20" s="24">
        <v>0</v>
      </c>
      <c r="AG20" s="24" t="s">
        <v>50</v>
      </c>
      <c r="AH20" s="29">
        <v>0</v>
      </c>
      <c r="AI20" s="29">
        <v>0</v>
      </c>
      <c r="AJ20" s="24" t="s">
        <v>50</v>
      </c>
      <c r="AK20" s="29">
        <v>0</v>
      </c>
      <c r="AL20" s="29">
        <v>0</v>
      </c>
      <c r="AM20" s="31" t="s">
        <v>53</v>
      </c>
      <c r="AN20" s="24" t="s">
        <v>53</v>
      </c>
      <c r="AO20" s="31" t="s">
        <v>53</v>
      </c>
      <c r="AP20" s="24" t="s">
        <v>53</v>
      </c>
    </row>
    <row r="21" spans="1:42" s="16" customFormat="1">
      <c r="A21" s="24" t="s">
        <v>85</v>
      </c>
      <c r="B21" s="38">
        <v>43903</v>
      </c>
      <c r="C21" s="24" t="s">
        <v>538</v>
      </c>
      <c r="D21" s="9" t="s">
        <v>57</v>
      </c>
      <c r="E21" s="10" t="s">
        <v>543</v>
      </c>
      <c r="F21" s="24" t="s">
        <v>995</v>
      </c>
      <c r="G21" s="24" t="s">
        <v>51</v>
      </c>
      <c r="H21" s="24" t="s">
        <v>1000</v>
      </c>
      <c r="I21" s="29" t="s">
        <v>53</v>
      </c>
      <c r="J21" s="29" t="s">
        <v>53</v>
      </c>
      <c r="K21" s="29" t="s">
        <v>53</v>
      </c>
      <c r="L21" s="29" t="s">
        <v>53</v>
      </c>
      <c r="M21" s="29">
        <v>0</v>
      </c>
      <c r="N21" s="24" t="s">
        <v>53</v>
      </c>
      <c r="O21" s="24" t="s">
        <v>54</v>
      </c>
      <c r="P21" s="24" t="s">
        <v>53</v>
      </c>
      <c r="Q21" s="29">
        <f t="shared" si="0"/>
        <v>146803694.75999999</v>
      </c>
      <c r="R21" s="29">
        <v>0</v>
      </c>
      <c r="S21" s="29">
        <v>108827826.98999999</v>
      </c>
      <c r="T21" s="29">
        <v>0</v>
      </c>
      <c r="U21" s="24" t="s">
        <v>50</v>
      </c>
      <c r="V21" s="29">
        <v>0</v>
      </c>
      <c r="W21" s="29">
        <v>32609999.52</v>
      </c>
      <c r="X21" s="24"/>
      <c r="Y21" s="29">
        <v>5217599.92</v>
      </c>
      <c r="Z21" s="29">
        <v>0</v>
      </c>
      <c r="AA21" s="24" t="s">
        <v>50</v>
      </c>
      <c r="AB21" s="29">
        <v>0</v>
      </c>
      <c r="AC21" s="29">
        <v>137285.49</v>
      </c>
      <c r="AD21" s="24" t="s">
        <v>55</v>
      </c>
      <c r="AE21" s="29">
        <v>10982.84</v>
      </c>
      <c r="AF21" s="24">
        <v>0</v>
      </c>
      <c r="AG21" s="24" t="s">
        <v>50</v>
      </c>
      <c r="AH21" s="29">
        <v>0</v>
      </c>
      <c r="AI21" s="29">
        <v>0</v>
      </c>
      <c r="AJ21" s="24" t="s">
        <v>50</v>
      </c>
      <c r="AK21" s="29">
        <v>0</v>
      </c>
      <c r="AL21" s="29">
        <v>0</v>
      </c>
      <c r="AM21" s="31" t="s">
        <v>53</v>
      </c>
      <c r="AN21" s="24" t="s">
        <v>53</v>
      </c>
      <c r="AO21" s="31" t="s">
        <v>53</v>
      </c>
      <c r="AP21" s="24" t="s">
        <v>53</v>
      </c>
    </row>
    <row r="22" spans="1:42" s="16" customFormat="1">
      <c r="A22" s="24" t="s">
        <v>86</v>
      </c>
      <c r="B22" s="38">
        <v>43904</v>
      </c>
      <c r="C22" s="24" t="s">
        <v>538</v>
      </c>
      <c r="D22" s="9" t="s">
        <v>57</v>
      </c>
      <c r="E22" s="10" t="s">
        <v>543</v>
      </c>
      <c r="F22" s="24" t="s">
        <v>996</v>
      </c>
      <c r="G22" s="24" t="s">
        <v>51</v>
      </c>
      <c r="H22" s="24" t="s">
        <v>1001</v>
      </c>
      <c r="I22" s="29" t="s">
        <v>53</v>
      </c>
      <c r="J22" s="29" t="s">
        <v>53</v>
      </c>
      <c r="K22" s="29" t="s">
        <v>53</v>
      </c>
      <c r="L22" s="29" t="s">
        <v>53</v>
      </c>
      <c r="M22" s="29">
        <v>0</v>
      </c>
      <c r="N22" s="24" t="s">
        <v>53</v>
      </c>
      <c r="O22" s="24" t="s">
        <v>54</v>
      </c>
      <c r="P22" s="24" t="s">
        <v>53</v>
      </c>
      <c r="Q22" s="29">
        <f t="shared" si="0"/>
        <v>139525574.12</v>
      </c>
      <c r="R22" s="29">
        <v>0</v>
      </c>
      <c r="S22" s="29">
        <v>100124207.42</v>
      </c>
      <c r="T22" s="29">
        <v>0</v>
      </c>
      <c r="U22" s="24" t="s">
        <v>50</v>
      </c>
      <c r="V22" s="29">
        <v>0</v>
      </c>
      <c r="W22" s="29">
        <v>33966695.43</v>
      </c>
      <c r="X22" s="24"/>
      <c r="Y22" s="29">
        <v>5434671.2699999996</v>
      </c>
      <c r="Z22" s="29">
        <v>0</v>
      </c>
      <c r="AA22" s="24" t="s">
        <v>50</v>
      </c>
      <c r="AB22" s="29">
        <v>0</v>
      </c>
      <c r="AC22" s="29"/>
      <c r="AD22" s="24" t="s">
        <v>55</v>
      </c>
      <c r="AE22" s="29"/>
      <c r="AF22" s="24">
        <v>0</v>
      </c>
      <c r="AG22" s="24" t="s">
        <v>50</v>
      </c>
      <c r="AH22" s="29">
        <v>0</v>
      </c>
      <c r="AI22" s="29">
        <v>0</v>
      </c>
      <c r="AJ22" s="24" t="s">
        <v>50</v>
      </c>
      <c r="AK22" s="29">
        <v>0</v>
      </c>
      <c r="AL22" s="29">
        <v>0</v>
      </c>
      <c r="AM22" s="31" t="s">
        <v>53</v>
      </c>
      <c r="AN22" s="24" t="s">
        <v>53</v>
      </c>
      <c r="AO22" s="31" t="s">
        <v>53</v>
      </c>
      <c r="AP22" s="24" t="s">
        <v>53</v>
      </c>
    </row>
    <row r="23" spans="1:42" s="16" customFormat="1">
      <c r="A23" s="24" t="s">
        <v>68</v>
      </c>
      <c r="B23" s="38">
        <v>43905</v>
      </c>
      <c r="C23" s="24" t="s">
        <v>538</v>
      </c>
      <c r="D23" s="9" t="s">
        <v>57</v>
      </c>
      <c r="E23" s="10" t="s">
        <v>543</v>
      </c>
      <c r="F23" s="24" t="s">
        <v>997</v>
      </c>
      <c r="G23" s="24" t="s">
        <v>51</v>
      </c>
      <c r="H23" s="24" t="s">
        <v>1126</v>
      </c>
      <c r="I23" s="29" t="s">
        <v>53</v>
      </c>
      <c r="J23" s="29" t="s">
        <v>53</v>
      </c>
      <c r="K23" s="29" t="s">
        <v>53</v>
      </c>
      <c r="L23" s="29" t="s">
        <v>53</v>
      </c>
      <c r="M23" s="29">
        <v>0</v>
      </c>
      <c r="N23" s="24" t="s">
        <v>53</v>
      </c>
      <c r="O23" s="24" t="s">
        <v>54</v>
      </c>
      <c r="P23" s="24" t="s">
        <v>53</v>
      </c>
      <c r="Q23" s="29">
        <f t="shared" si="0"/>
        <v>156895307.82000002</v>
      </c>
      <c r="R23" s="29">
        <v>0</v>
      </c>
      <c r="S23" s="29">
        <v>114593222.69</v>
      </c>
      <c r="T23" s="29">
        <v>0</v>
      </c>
      <c r="U23" s="24" t="s">
        <v>50</v>
      </c>
      <c r="V23" s="29">
        <v>0</v>
      </c>
      <c r="W23" s="29">
        <v>36467314.770000003</v>
      </c>
      <c r="X23" s="24" t="s">
        <v>50</v>
      </c>
      <c r="Y23" s="29">
        <v>5834770.3600000003</v>
      </c>
      <c r="Z23" s="29">
        <v>0</v>
      </c>
      <c r="AA23" s="24" t="s">
        <v>50</v>
      </c>
      <c r="AB23" s="29">
        <v>0</v>
      </c>
      <c r="AC23" s="29"/>
      <c r="AD23" s="24" t="s">
        <v>55</v>
      </c>
      <c r="AE23" s="29"/>
      <c r="AF23" s="24">
        <v>0</v>
      </c>
      <c r="AG23" s="24" t="s">
        <v>50</v>
      </c>
      <c r="AH23" s="29">
        <v>0</v>
      </c>
      <c r="AI23" s="29">
        <v>0</v>
      </c>
      <c r="AJ23" s="24" t="s">
        <v>50</v>
      </c>
      <c r="AK23" s="29">
        <v>0</v>
      </c>
      <c r="AL23" s="29">
        <v>0</v>
      </c>
      <c r="AM23" s="31" t="s">
        <v>53</v>
      </c>
      <c r="AN23" s="24" t="s">
        <v>53</v>
      </c>
      <c r="AO23" s="31" t="s">
        <v>53</v>
      </c>
      <c r="AP23" s="24" t="s">
        <v>53</v>
      </c>
    </row>
    <row r="24" spans="1:42" s="16" customFormat="1">
      <c r="A24" s="24" t="s">
        <v>87</v>
      </c>
      <c r="B24" s="38">
        <v>43899</v>
      </c>
      <c r="C24" s="24" t="s">
        <v>538</v>
      </c>
      <c r="D24" s="9" t="s">
        <v>74</v>
      </c>
      <c r="E24" s="10" t="s">
        <v>545</v>
      </c>
      <c r="F24" s="24" t="s">
        <v>1007</v>
      </c>
      <c r="G24" s="24" t="s">
        <v>51</v>
      </c>
      <c r="H24" s="24" t="s">
        <v>1008</v>
      </c>
      <c r="I24" s="29" t="s">
        <v>53</v>
      </c>
      <c r="J24" s="29" t="s">
        <v>53</v>
      </c>
      <c r="K24" s="29" t="s">
        <v>53</v>
      </c>
      <c r="L24" s="29" t="s">
        <v>53</v>
      </c>
      <c r="M24" s="29">
        <v>0</v>
      </c>
      <c r="N24" s="24" t="s">
        <v>53</v>
      </c>
      <c r="O24" s="24" t="s">
        <v>54</v>
      </c>
      <c r="P24" s="24" t="s">
        <v>53</v>
      </c>
      <c r="Q24" s="29">
        <f t="shared" si="0"/>
        <v>55748203.710000008</v>
      </c>
      <c r="R24" s="29">
        <v>0</v>
      </c>
      <c r="S24" s="29">
        <f>38622010-29550</f>
        <v>38592460</v>
      </c>
      <c r="T24" s="29">
        <v>0</v>
      </c>
      <c r="U24" s="24" t="s">
        <v>50</v>
      </c>
      <c r="V24" s="29">
        <v>0</v>
      </c>
      <c r="W24" s="29">
        <v>14661616.710000001</v>
      </c>
      <c r="X24" s="24"/>
      <c r="Y24" s="29">
        <v>2345858.67</v>
      </c>
      <c r="Z24" s="29">
        <v>0</v>
      </c>
      <c r="AA24" s="24" t="s">
        <v>50</v>
      </c>
      <c r="AB24" s="29">
        <v>0</v>
      </c>
      <c r="AC24" s="29">
        <v>137285.49</v>
      </c>
      <c r="AD24" s="24" t="s">
        <v>55</v>
      </c>
      <c r="AE24" s="29">
        <v>10982.84</v>
      </c>
      <c r="AF24" s="24">
        <v>0</v>
      </c>
      <c r="AG24" s="24" t="s">
        <v>50</v>
      </c>
      <c r="AH24" s="29">
        <v>0</v>
      </c>
      <c r="AI24" s="29">
        <v>0</v>
      </c>
      <c r="AJ24" s="24" t="s">
        <v>50</v>
      </c>
      <c r="AK24" s="29">
        <v>0</v>
      </c>
      <c r="AL24" s="29">
        <v>0</v>
      </c>
      <c r="AM24" s="31" t="s">
        <v>53</v>
      </c>
      <c r="AN24" s="24" t="s">
        <v>53</v>
      </c>
      <c r="AO24" s="31" t="s">
        <v>53</v>
      </c>
      <c r="AP24" s="24" t="s">
        <v>53</v>
      </c>
    </row>
    <row r="25" spans="1:42" s="16" customFormat="1">
      <c r="A25" s="24" t="s">
        <v>88</v>
      </c>
      <c r="B25" s="38">
        <v>43900</v>
      </c>
      <c r="C25" s="24" t="s">
        <v>538</v>
      </c>
      <c r="D25" s="9" t="s">
        <v>74</v>
      </c>
      <c r="E25" s="10" t="s">
        <v>545</v>
      </c>
      <c r="F25" s="24" t="s">
        <v>1009</v>
      </c>
      <c r="G25" s="24" t="s">
        <v>51</v>
      </c>
      <c r="H25" s="24" t="s">
        <v>1010</v>
      </c>
      <c r="I25" s="29" t="s">
        <v>53</v>
      </c>
      <c r="J25" s="29" t="s">
        <v>53</v>
      </c>
      <c r="K25" s="29" t="s">
        <v>53</v>
      </c>
      <c r="L25" s="29" t="s">
        <v>53</v>
      </c>
      <c r="M25" s="29">
        <v>0</v>
      </c>
      <c r="N25" s="24" t="s">
        <v>53</v>
      </c>
      <c r="O25" s="24" t="s">
        <v>54</v>
      </c>
      <c r="P25" s="24" t="s">
        <v>53</v>
      </c>
      <c r="Q25" s="29">
        <f t="shared" si="0"/>
        <v>77510964.36999999</v>
      </c>
      <c r="R25" s="29">
        <v>0</v>
      </c>
      <c r="S25" s="29">
        <v>61231592.75</v>
      </c>
      <c r="T25" s="29">
        <v>0</v>
      </c>
      <c r="U25" s="24" t="s">
        <v>50</v>
      </c>
      <c r="V25" s="29">
        <v>0</v>
      </c>
      <c r="W25" s="29">
        <v>14033941.050000001</v>
      </c>
      <c r="X25" s="24"/>
      <c r="Y25" s="29">
        <v>2245430.5699999998</v>
      </c>
      <c r="Z25" s="29">
        <v>0</v>
      </c>
      <c r="AA25" s="24" t="s">
        <v>50</v>
      </c>
      <c r="AB25" s="29">
        <v>0</v>
      </c>
      <c r="AC25" s="29"/>
      <c r="AD25" s="24" t="s">
        <v>55</v>
      </c>
      <c r="AE25" s="29"/>
      <c r="AF25" s="24">
        <v>0</v>
      </c>
      <c r="AG25" s="24" t="s">
        <v>50</v>
      </c>
      <c r="AH25" s="29">
        <v>0</v>
      </c>
      <c r="AI25" s="29">
        <v>0</v>
      </c>
      <c r="AJ25" s="24" t="s">
        <v>50</v>
      </c>
      <c r="AK25" s="29">
        <v>0</v>
      </c>
      <c r="AL25" s="29">
        <v>0</v>
      </c>
      <c r="AM25" s="31" t="s">
        <v>53</v>
      </c>
      <c r="AN25" s="24" t="s">
        <v>53</v>
      </c>
      <c r="AO25" s="31" t="s">
        <v>53</v>
      </c>
      <c r="AP25" s="24" t="s">
        <v>53</v>
      </c>
    </row>
    <row r="26" spans="1:42" s="16" customFormat="1">
      <c r="A26" s="24" t="s">
        <v>89</v>
      </c>
      <c r="B26" s="38">
        <v>43901</v>
      </c>
      <c r="C26" s="24" t="s">
        <v>538</v>
      </c>
      <c r="D26" s="9" t="s">
        <v>74</v>
      </c>
      <c r="E26" s="10" t="s">
        <v>545</v>
      </c>
      <c r="F26" s="24" t="s">
        <v>1011</v>
      </c>
      <c r="G26" s="24" t="s">
        <v>51</v>
      </c>
      <c r="H26" s="24" t="s">
        <v>1012</v>
      </c>
      <c r="I26" s="29" t="s">
        <v>53</v>
      </c>
      <c r="J26" s="29" t="s">
        <v>53</v>
      </c>
      <c r="K26" s="29" t="s">
        <v>53</v>
      </c>
      <c r="L26" s="29" t="s">
        <v>53</v>
      </c>
      <c r="M26" s="29">
        <v>0</v>
      </c>
      <c r="N26" s="24" t="s">
        <v>53</v>
      </c>
      <c r="O26" s="24" t="s">
        <v>54</v>
      </c>
      <c r="P26" s="24" t="s">
        <v>53</v>
      </c>
      <c r="Q26" s="29">
        <f t="shared" si="0"/>
        <v>34909311.199999996</v>
      </c>
      <c r="R26" s="29">
        <v>0</v>
      </c>
      <c r="S26" s="29">
        <v>26993305.989999998</v>
      </c>
      <c r="T26" s="29">
        <v>0</v>
      </c>
      <c r="U26" s="24" t="s">
        <v>50</v>
      </c>
      <c r="V26" s="29">
        <v>0</v>
      </c>
      <c r="W26" s="29">
        <v>6824142.4199999999</v>
      </c>
      <c r="X26" s="24"/>
      <c r="Y26" s="29">
        <v>1091862.79</v>
      </c>
      <c r="Z26" s="29">
        <v>0</v>
      </c>
      <c r="AA26" s="24" t="s">
        <v>50</v>
      </c>
      <c r="AB26" s="29">
        <v>0</v>
      </c>
      <c r="AC26" s="29"/>
      <c r="AD26" s="24" t="s">
        <v>55</v>
      </c>
      <c r="AE26" s="29"/>
      <c r="AF26" s="24">
        <v>0</v>
      </c>
      <c r="AG26" s="24" t="s">
        <v>50</v>
      </c>
      <c r="AH26" s="29">
        <v>0</v>
      </c>
      <c r="AI26" s="29">
        <v>0</v>
      </c>
      <c r="AJ26" s="24" t="s">
        <v>50</v>
      </c>
      <c r="AK26" s="29">
        <v>0</v>
      </c>
      <c r="AL26" s="29">
        <v>0</v>
      </c>
      <c r="AM26" s="31" t="s">
        <v>53</v>
      </c>
      <c r="AN26" s="24" t="s">
        <v>53</v>
      </c>
      <c r="AO26" s="31" t="s">
        <v>53</v>
      </c>
      <c r="AP26" s="24" t="s">
        <v>53</v>
      </c>
    </row>
    <row r="27" spans="1:42" s="16" customFormat="1">
      <c r="A27" s="24" t="s">
        <v>90</v>
      </c>
      <c r="B27" s="38">
        <v>43902</v>
      </c>
      <c r="C27" s="24" t="s">
        <v>538</v>
      </c>
      <c r="D27" s="9" t="s">
        <v>74</v>
      </c>
      <c r="E27" s="10" t="s">
        <v>545</v>
      </c>
      <c r="F27" s="24" t="s">
        <v>1013</v>
      </c>
      <c r="G27" s="24" t="s">
        <v>51</v>
      </c>
      <c r="H27" s="24" t="s">
        <v>1014</v>
      </c>
      <c r="I27" s="29" t="s">
        <v>53</v>
      </c>
      <c r="J27" s="29" t="s">
        <v>53</v>
      </c>
      <c r="K27" s="29" t="s">
        <v>53</v>
      </c>
      <c r="L27" s="29" t="s">
        <v>53</v>
      </c>
      <c r="M27" s="29">
        <v>0</v>
      </c>
      <c r="N27" s="24" t="s">
        <v>53</v>
      </c>
      <c r="O27" s="24" t="s">
        <v>54</v>
      </c>
      <c r="P27" s="24" t="s">
        <v>53</v>
      </c>
      <c r="Q27" s="29">
        <f t="shared" si="0"/>
        <v>100209583</v>
      </c>
      <c r="R27" s="29">
        <v>0</v>
      </c>
      <c r="S27" s="29">
        <v>71849718.709999993</v>
      </c>
      <c r="T27" s="29">
        <v>0</v>
      </c>
      <c r="U27" s="24" t="s">
        <v>50</v>
      </c>
      <c r="V27" s="29">
        <v>0</v>
      </c>
      <c r="W27" s="29">
        <v>24448158.870000001</v>
      </c>
      <c r="X27" s="24"/>
      <c r="Y27" s="29">
        <v>3911705.42</v>
      </c>
      <c r="Z27" s="29">
        <v>0</v>
      </c>
      <c r="AA27" s="24" t="s">
        <v>50</v>
      </c>
      <c r="AB27" s="29">
        <v>0</v>
      </c>
      <c r="AC27" s="29"/>
      <c r="AD27" s="24" t="s">
        <v>55</v>
      </c>
      <c r="AE27" s="29"/>
      <c r="AF27" s="24">
        <v>0</v>
      </c>
      <c r="AG27" s="24" t="s">
        <v>50</v>
      </c>
      <c r="AH27" s="29">
        <v>0</v>
      </c>
      <c r="AI27" s="29">
        <v>0</v>
      </c>
      <c r="AJ27" s="24" t="s">
        <v>50</v>
      </c>
      <c r="AK27" s="29">
        <v>0</v>
      </c>
      <c r="AL27" s="29">
        <v>0</v>
      </c>
      <c r="AM27" s="31" t="s">
        <v>53</v>
      </c>
      <c r="AN27" s="24" t="s">
        <v>53</v>
      </c>
      <c r="AO27" s="31" t="s">
        <v>53</v>
      </c>
      <c r="AP27" s="24" t="s">
        <v>53</v>
      </c>
    </row>
    <row r="28" spans="1:42" s="16" customFormat="1">
      <c r="A28" s="24" t="s">
        <v>91</v>
      </c>
      <c r="B28" s="38">
        <v>43903</v>
      </c>
      <c r="C28" s="24" t="s">
        <v>538</v>
      </c>
      <c r="D28" s="9" t="s">
        <v>74</v>
      </c>
      <c r="E28" s="10" t="s">
        <v>545</v>
      </c>
      <c r="F28" s="24" t="s">
        <v>1015</v>
      </c>
      <c r="G28" s="24" t="s">
        <v>51</v>
      </c>
      <c r="H28" s="24" t="s">
        <v>1016</v>
      </c>
      <c r="I28" s="29" t="s">
        <v>53</v>
      </c>
      <c r="J28" s="29" t="s">
        <v>53</v>
      </c>
      <c r="K28" s="29" t="s">
        <v>53</v>
      </c>
      <c r="L28" s="29" t="s">
        <v>53</v>
      </c>
      <c r="M28" s="29">
        <v>0</v>
      </c>
      <c r="N28" s="24" t="s">
        <v>53</v>
      </c>
      <c r="O28" s="24" t="s">
        <v>54</v>
      </c>
      <c r="P28" s="24" t="s">
        <v>53</v>
      </c>
      <c r="Q28" s="29">
        <f t="shared" si="0"/>
        <v>147868132.84</v>
      </c>
      <c r="R28" s="29">
        <v>0</v>
      </c>
      <c r="S28" s="29">
        <v>105552579.29000001</v>
      </c>
      <c r="T28" s="29">
        <v>0</v>
      </c>
      <c r="U28" s="24" t="s">
        <v>50</v>
      </c>
      <c r="V28" s="29">
        <v>0</v>
      </c>
      <c r="W28" s="29">
        <v>36478925.469999999</v>
      </c>
      <c r="X28" s="24"/>
      <c r="Y28" s="29">
        <v>5836628.0800000001</v>
      </c>
      <c r="Z28" s="29">
        <v>0</v>
      </c>
      <c r="AA28" s="24" t="s">
        <v>50</v>
      </c>
      <c r="AB28" s="29">
        <v>0</v>
      </c>
      <c r="AC28" s="29"/>
      <c r="AD28" s="24" t="s">
        <v>55</v>
      </c>
      <c r="AE28" s="29"/>
      <c r="AF28" s="24">
        <v>0</v>
      </c>
      <c r="AG28" s="24" t="s">
        <v>50</v>
      </c>
      <c r="AH28" s="29">
        <v>0</v>
      </c>
      <c r="AI28" s="29">
        <v>0</v>
      </c>
      <c r="AJ28" s="24" t="s">
        <v>50</v>
      </c>
      <c r="AK28" s="29">
        <v>0</v>
      </c>
      <c r="AL28" s="29">
        <v>0</v>
      </c>
      <c r="AM28" s="31" t="s">
        <v>53</v>
      </c>
      <c r="AN28" s="24" t="s">
        <v>53</v>
      </c>
      <c r="AO28" s="31" t="s">
        <v>53</v>
      </c>
      <c r="AP28" s="24" t="s">
        <v>53</v>
      </c>
    </row>
    <row r="29" spans="1:42" s="16" customFormat="1">
      <c r="A29" s="24" t="s">
        <v>92</v>
      </c>
      <c r="B29" s="38">
        <v>43904</v>
      </c>
      <c r="C29" s="24" t="s">
        <v>538</v>
      </c>
      <c r="D29" s="9" t="s">
        <v>74</v>
      </c>
      <c r="E29" s="10" t="s">
        <v>545</v>
      </c>
      <c r="F29" s="24" t="s">
        <v>1017</v>
      </c>
      <c r="G29" s="24" t="s">
        <v>51</v>
      </c>
      <c r="H29" s="24" t="s">
        <v>1019</v>
      </c>
      <c r="I29" s="29" t="s">
        <v>53</v>
      </c>
      <c r="J29" s="29" t="s">
        <v>53</v>
      </c>
      <c r="K29" s="29" t="s">
        <v>53</v>
      </c>
      <c r="L29" s="29" t="s">
        <v>53</v>
      </c>
      <c r="M29" s="29">
        <v>0</v>
      </c>
      <c r="N29" s="24" t="s">
        <v>53</v>
      </c>
      <c r="O29" s="24" t="s">
        <v>54</v>
      </c>
      <c r="P29" s="24" t="s">
        <v>53</v>
      </c>
      <c r="Q29" s="29">
        <f t="shared" si="0"/>
        <v>130082296.07999998</v>
      </c>
      <c r="R29" s="29">
        <v>0</v>
      </c>
      <c r="S29" s="29">
        <v>97230132.459999993</v>
      </c>
      <c r="T29" s="29">
        <v>0</v>
      </c>
      <c r="U29" s="24" t="s">
        <v>50</v>
      </c>
      <c r="V29" s="29">
        <v>0</v>
      </c>
      <c r="W29" s="29">
        <v>28320830.710000001</v>
      </c>
      <c r="X29" s="24"/>
      <c r="Y29" s="29">
        <v>4531332.91</v>
      </c>
      <c r="Z29" s="29">
        <v>0</v>
      </c>
      <c r="AA29" s="24" t="s">
        <v>50</v>
      </c>
      <c r="AB29" s="29">
        <v>0</v>
      </c>
      <c r="AC29" s="29"/>
      <c r="AD29" s="24" t="s">
        <v>55</v>
      </c>
      <c r="AE29" s="29"/>
      <c r="AF29" s="24">
        <v>0</v>
      </c>
      <c r="AG29" s="24" t="s">
        <v>50</v>
      </c>
      <c r="AH29" s="29">
        <v>0</v>
      </c>
      <c r="AI29" s="29">
        <v>0</v>
      </c>
      <c r="AJ29" s="24" t="s">
        <v>50</v>
      </c>
      <c r="AK29" s="29">
        <v>0</v>
      </c>
      <c r="AL29" s="29">
        <v>0</v>
      </c>
      <c r="AM29" s="31" t="s">
        <v>53</v>
      </c>
      <c r="AN29" s="24" t="s">
        <v>53</v>
      </c>
      <c r="AO29" s="31" t="s">
        <v>53</v>
      </c>
      <c r="AP29" s="24" t="s">
        <v>53</v>
      </c>
    </row>
    <row r="30" spans="1:42" s="16" customFormat="1">
      <c r="A30" s="24" t="s">
        <v>93</v>
      </c>
      <c r="B30" s="38">
        <v>43905</v>
      </c>
      <c r="C30" s="24" t="s">
        <v>538</v>
      </c>
      <c r="D30" s="9" t="s">
        <v>74</v>
      </c>
      <c r="E30" s="10" t="s">
        <v>545</v>
      </c>
      <c r="F30" s="24" t="s">
        <v>1018</v>
      </c>
      <c r="G30" s="24" t="s">
        <v>51</v>
      </c>
      <c r="H30" s="24" t="s">
        <v>1127</v>
      </c>
      <c r="I30" s="29" t="s">
        <v>53</v>
      </c>
      <c r="J30" s="29" t="s">
        <v>53</v>
      </c>
      <c r="K30" s="29" t="s">
        <v>53</v>
      </c>
      <c r="L30" s="29" t="s">
        <v>53</v>
      </c>
      <c r="M30" s="29">
        <v>0</v>
      </c>
      <c r="N30" s="24" t="s">
        <v>53</v>
      </c>
      <c r="O30" s="24" t="s">
        <v>54</v>
      </c>
      <c r="P30" s="24" t="s">
        <v>53</v>
      </c>
      <c r="Q30" s="29">
        <f t="shared" si="0"/>
        <v>147946702.53999999</v>
      </c>
      <c r="R30" s="29">
        <v>0</v>
      </c>
      <c r="S30" s="29">
        <f>101900362.44-883039</f>
        <v>101017323.44</v>
      </c>
      <c r="T30" s="29">
        <v>0</v>
      </c>
      <c r="U30" s="24" t="s">
        <v>50</v>
      </c>
      <c r="V30" s="29">
        <v>0</v>
      </c>
      <c r="W30" s="29">
        <v>40456361.289999999</v>
      </c>
      <c r="X30" s="24"/>
      <c r="Y30" s="29">
        <v>6473017.8099999996</v>
      </c>
      <c r="Z30" s="29">
        <v>0</v>
      </c>
      <c r="AA30" s="24" t="s">
        <v>50</v>
      </c>
      <c r="AB30" s="29">
        <v>0</v>
      </c>
      <c r="AC30" s="29"/>
      <c r="AD30" s="24" t="s">
        <v>55</v>
      </c>
      <c r="AE30" s="29"/>
      <c r="AF30" s="24">
        <v>0</v>
      </c>
      <c r="AG30" s="24" t="s">
        <v>50</v>
      </c>
      <c r="AH30" s="29">
        <v>0</v>
      </c>
      <c r="AI30" s="29">
        <v>0</v>
      </c>
      <c r="AJ30" s="24" t="s">
        <v>50</v>
      </c>
      <c r="AK30" s="29">
        <v>0</v>
      </c>
      <c r="AL30" s="29">
        <v>0</v>
      </c>
      <c r="AM30" s="31" t="s">
        <v>53</v>
      </c>
      <c r="AN30" s="24" t="s">
        <v>53</v>
      </c>
      <c r="AO30" s="31" t="s">
        <v>53</v>
      </c>
      <c r="AP30" s="24" t="s">
        <v>53</v>
      </c>
    </row>
    <row r="31" spans="1:42" s="16" customFormat="1">
      <c r="A31" s="24" t="s">
        <v>95</v>
      </c>
      <c r="B31" s="38">
        <v>43899</v>
      </c>
      <c r="C31" s="24" t="s">
        <v>538</v>
      </c>
      <c r="D31" s="9" t="s">
        <v>94</v>
      </c>
      <c r="E31" s="10" t="s">
        <v>547</v>
      </c>
      <c r="F31" s="24" t="s">
        <v>1020</v>
      </c>
      <c r="G31" s="24" t="s">
        <v>51</v>
      </c>
      <c r="H31" s="24" t="s">
        <v>1021</v>
      </c>
      <c r="I31" s="29" t="s">
        <v>53</v>
      </c>
      <c r="J31" s="29" t="s">
        <v>53</v>
      </c>
      <c r="K31" s="29" t="s">
        <v>53</v>
      </c>
      <c r="L31" s="29" t="s">
        <v>53</v>
      </c>
      <c r="M31" s="29">
        <v>0</v>
      </c>
      <c r="N31" s="24" t="s">
        <v>53</v>
      </c>
      <c r="O31" s="24" t="s">
        <v>54</v>
      </c>
      <c r="P31" s="24" t="s">
        <v>53</v>
      </c>
      <c r="Q31" s="29">
        <f t="shared" si="0"/>
        <v>39805455.270000003</v>
      </c>
      <c r="R31" s="29">
        <v>0</v>
      </c>
      <c r="S31" s="29">
        <v>29738514.73</v>
      </c>
      <c r="T31" s="29">
        <v>0</v>
      </c>
      <c r="U31" s="24" t="s">
        <v>50</v>
      </c>
      <c r="V31" s="29">
        <v>0</v>
      </c>
      <c r="W31" s="29">
        <v>8678397.0199999996</v>
      </c>
      <c r="X31" s="24"/>
      <c r="Y31" s="29">
        <v>1388543.52</v>
      </c>
      <c r="Z31" s="29">
        <v>0</v>
      </c>
      <c r="AA31" s="24" t="s">
        <v>50</v>
      </c>
      <c r="AB31" s="29">
        <v>0</v>
      </c>
      <c r="AC31" s="29"/>
      <c r="AD31" s="24" t="s">
        <v>55</v>
      </c>
      <c r="AE31" s="29"/>
      <c r="AF31" s="24">
        <v>0</v>
      </c>
      <c r="AG31" s="24" t="s">
        <v>50</v>
      </c>
      <c r="AH31" s="29">
        <v>0</v>
      </c>
      <c r="AI31" s="29">
        <v>0</v>
      </c>
      <c r="AJ31" s="24" t="s">
        <v>50</v>
      </c>
      <c r="AK31" s="29">
        <v>0</v>
      </c>
      <c r="AL31" s="29">
        <v>0</v>
      </c>
      <c r="AM31" s="31" t="s">
        <v>53</v>
      </c>
      <c r="AN31" s="24" t="s">
        <v>53</v>
      </c>
      <c r="AO31" s="31" t="s">
        <v>53</v>
      </c>
      <c r="AP31" s="24" t="s">
        <v>53</v>
      </c>
    </row>
    <row r="32" spans="1:42" s="16" customFormat="1">
      <c r="A32" s="24" t="s">
        <v>99</v>
      </c>
      <c r="B32" s="38">
        <v>43900</v>
      </c>
      <c r="C32" s="24" t="s">
        <v>538</v>
      </c>
      <c r="D32" s="9" t="s">
        <v>94</v>
      </c>
      <c r="E32" s="10" t="s">
        <v>547</v>
      </c>
      <c r="F32" s="24" t="s">
        <v>1022</v>
      </c>
      <c r="G32" s="24" t="s">
        <v>51</v>
      </c>
      <c r="H32" s="24" t="s">
        <v>1023</v>
      </c>
      <c r="I32" s="29" t="s">
        <v>53</v>
      </c>
      <c r="J32" s="29" t="s">
        <v>53</v>
      </c>
      <c r="K32" s="29" t="s">
        <v>53</v>
      </c>
      <c r="L32" s="29" t="s">
        <v>53</v>
      </c>
      <c r="M32" s="29">
        <v>0</v>
      </c>
      <c r="N32" s="24" t="s">
        <v>53</v>
      </c>
      <c r="O32" s="24" t="s">
        <v>54</v>
      </c>
      <c r="P32" s="24" t="s">
        <v>53</v>
      </c>
      <c r="Q32" s="29">
        <f t="shared" si="0"/>
        <v>28938640.009999998</v>
      </c>
      <c r="R32" s="29">
        <v>0</v>
      </c>
      <c r="S32" s="29">
        <v>22558031.809999999</v>
      </c>
      <c r="T32" s="29">
        <v>0</v>
      </c>
      <c r="U32" s="24" t="s">
        <v>50</v>
      </c>
      <c r="V32" s="29">
        <v>0</v>
      </c>
      <c r="W32" s="29">
        <v>5500524.3099999996</v>
      </c>
      <c r="X32" s="24"/>
      <c r="Y32" s="29">
        <v>880083.89</v>
      </c>
      <c r="Z32" s="29">
        <v>0</v>
      </c>
      <c r="AA32" s="24" t="s">
        <v>50</v>
      </c>
      <c r="AB32" s="29">
        <v>0</v>
      </c>
      <c r="AC32" s="29"/>
      <c r="AD32" s="24" t="s">
        <v>55</v>
      </c>
      <c r="AE32" s="29"/>
      <c r="AF32" s="24">
        <v>0</v>
      </c>
      <c r="AG32" s="24" t="s">
        <v>50</v>
      </c>
      <c r="AH32" s="29">
        <v>0</v>
      </c>
      <c r="AI32" s="29">
        <v>0</v>
      </c>
      <c r="AJ32" s="24" t="s">
        <v>50</v>
      </c>
      <c r="AK32" s="29">
        <v>0</v>
      </c>
      <c r="AL32" s="29">
        <v>0</v>
      </c>
      <c r="AM32" s="31" t="s">
        <v>53</v>
      </c>
      <c r="AN32" s="24" t="s">
        <v>53</v>
      </c>
      <c r="AO32" s="31" t="s">
        <v>53</v>
      </c>
      <c r="AP32" s="24" t="s">
        <v>53</v>
      </c>
    </row>
    <row r="33" spans="1:42" s="16" customFormat="1">
      <c r="A33" s="24" t="s">
        <v>100</v>
      </c>
      <c r="B33" s="38">
        <v>43901</v>
      </c>
      <c r="C33" s="24" t="s">
        <v>538</v>
      </c>
      <c r="D33" s="9" t="s">
        <v>94</v>
      </c>
      <c r="E33" s="10" t="s">
        <v>547</v>
      </c>
      <c r="F33" s="24" t="s">
        <v>1024</v>
      </c>
      <c r="G33" s="24" t="s">
        <v>51</v>
      </c>
      <c r="H33" s="24" t="s">
        <v>1026</v>
      </c>
      <c r="I33" s="29" t="s">
        <v>53</v>
      </c>
      <c r="J33" s="29" t="s">
        <v>53</v>
      </c>
      <c r="K33" s="29" t="s">
        <v>53</v>
      </c>
      <c r="L33" s="29" t="s">
        <v>53</v>
      </c>
      <c r="M33" s="29">
        <v>0</v>
      </c>
      <c r="N33" s="24" t="s">
        <v>53</v>
      </c>
      <c r="O33" s="24" t="s">
        <v>54</v>
      </c>
      <c r="P33" s="24" t="s">
        <v>53</v>
      </c>
      <c r="Q33" s="29">
        <f t="shared" si="0"/>
        <v>35919988.530000001</v>
      </c>
      <c r="R33" s="29">
        <v>0</v>
      </c>
      <c r="S33" s="29">
        <f>28045316.67-307800</f>
        <v>27737516.670000002</v>
      </c>
      <c r="T33" s="29">
        <v>0</v>
      </c>
      <c r="U33" s="24" t="s">
        <v>50</v>
      </c>
      <c r="V33" s="29">
        <v>0</v>
      </c>
      <c r="W33" s="29">
        <v>7053855.0499999998</v>
      </c>
      <c r="X33" s="24"/>
      <c r="Y33" s="29">
        <v>1128616.81</v>
      </c>
      <c r="Z33" s="29">
        <v>0</v>
      </c>
      <c r="AA33" s="24" t="s">
        <v>50</v>
      </c>
      <c r="AB33" s="29">
        <v>0</v>
      </c>
      <c r="AC33" s="29"/>
      <c r="AD33" s="24" t="s">
        <v>55</v>
      </c>
      <c r="AE33" s="29"/>
      <c r="AF33" s="24">
        <v>0</v>
      </c>
      <c r="AG33" s="24" t="s">
        <v>50</v>
      </c>
      <c r="AH33" s="29">
        <v>0</v>
      </c>
      <c r="AI33" s="29">
        <v>0</v>
      </c>
      <c r="AJ33" s="24" t="s">
        <v>50</v>
      </c>
      <c r="AK33" s="29">
        <v>0</v>
      </c>
      <c r="AL33" s="29">
        <v>0</v>
      </c>
      <c r="AM33" s="31" t="s">
        <v>53</v>
      </c>
      <c r="AN33" s="24" t="s">
        <v>53</v>
      </c>
      <c r="AO33" s="31" t="s">
        <v>53</v>
      </c>
      <c r="AP33" s="24" t="s">
        <v>53</v>
      </c>
    </row>
    <row r="34" spans="1:42" s="16" customFormat="1">
      <c r="A34" s="24" t="s">
        <v>102</v>
      </c>
      <c r="B34" s="38">
        <v>43902</v>
      </c>
      <c r="C34" s="24" t="s">
        <v>538</v>
      </c>
      <c r="D34" s="9" t="s">
        <v>94</v>
      </c>
      <c r="E34" s="10" t="s">
        <v>547</v>
      </c>
      <c r="F34" s="24" t="s">
        <v>1025</v>
      </c>
      <c r="G34" s="24" t="s">
        <v>51</v>
      </c>
      <c r="H34" s="24" t="s">
        <v>1027</v>
      </c>
      <c r="I34" s="29" t="s">
        <v>53</v>
      </c>
      <c r="J34" s="29" t="s">
        <v>53</v>
      </c>
      <c r="K34" s="29" t="s">
        <v>53</v>
      </c>
      <c r="L34" s="29" t="s">
        <v>53</v>
      </c>
      <c r="M34" s="29">
        <v>0</v>
      </c>
      <c r="N34" s="24" t="s">
        <v>53</v>
      </c>
      <c r="O34" s="24" t="s">
        <v>54</v>
      </c>
      <c r="P34" s="24" t="s">
        <v>53</v>
      </c>
      <c r="Q34" s="29">
        <f t="shared" si="0"/>
        <v>37312629.789999999</v>
      </c>
      <c r="R34" s="29">
        <v>0</v>
      </c>
      <c r="S34" s="29">
        <v>24091412.41</v>
      </c>
      <c r="T34" s="29">
        <v>0</v>
      </c>
      <c r="U34" s="24" t="s">
        <v>50</v>
      </c>
      <c r="V34" s="29">
        <v>0</v>
      </c>
      <c r="W34" s="29">
        <v>11397601.189999999</v>
      </c>
      <c r="X34" s="24"/>
      <c r="Y34" s="29">
        <v>1823616.19</v>
      </c>
      <c r="Z34" s="29">
        <v>0</v>
      </c>
      <c r="AA34" s="24" t="s">
        <v>50</v>
      </c>
      <c r="AB34" s="29">
        <v>0</v>
      </c>
      <c r="AC34" s="29"/>
      <c r="AD34" s="24" t="s">
        <v>55</v>
      </c>
      <c r="AE34" s="29"/>
      <c r="AF34" s="24">
        <v>0</v>
      </c>
      <c r="AG34" s="24" t="s">
        <v>50</v>
      </c>
      <c r="AH34" s="29">
        <v>0</v>
      </c>
      <c r="AI34" s="29">
        <v>0</v>
      </c>
      <c r="AJ34" s="24" t="s">
        <v>50</v>
      </c>
      <c r="AK34" s="29">
        <v>0</v>
      </c>
      <c r="AL34" s="29">
        <v>0</v>
      </c>
      <c r="AM34" s="31" t="s">
        <v>53</v>
      </c>
      <c r="AN34" s="24" t="s">
        <v>53</v>
      </c>
      <c r="AO34" s="31" t="s">
        <v>53</v>
      </c>
      <c r="AP34" s="24" t="s">
        <v>53</v>
      </c>
    </row>
    <row r="35" spans="1:42" s="16" customFormat="1">
      <c r="A35" s="24" t="s">
        <v>106</v>
      </c>
      <c r="B35" s="38">
        <v>43903</v>
      </c>
      <c r="C35" s="24" t="s">
        <v>538</v>
      </c>
      <c r="D35" s="9" t="s">
        <v>94</v>
      </c>
      <c r="E35" s="10" t="s">
        <v>547</v>
      </c>
      <c r="F35" s="24" t="s">
        <v>1028</v>
      </c>
      <c r="G35" s="24" t="s">
        <v>51</v>
      </c>
      <c r="H35" s="24" t="s">
        <v>1029</v>
      </c>
      <c r="I35" s="29" t="s">
        <v>53</v>
      </c>
      <c r="J35" s="29" t="s">
        <v>53</v>
      </c>
      <c r="K35" s="29" t="s">
        <v>53</v>
      </c>
      <c r="L35" s="29" t="s">
        <v>53</v>
      </c>
      <c r="M35" s="29">
        <v>0</v>
      </c>
      <c r="N35" s="24" t="s">
        <v>53</v>
      </c>
      <c r="O35" s="24" t="s">
        <v>54</v>
      </c>
      <c r="P35" s="24" t="s">
        <v>53</v>
      </c>
      <c r="Q35" s="29">
        <f t="shared" si="0"/>
        <v>117344833.36</v>
      </c>
      <c r="R35" s="29">
        <v>0</v>
      </c>
      <c r="S35" s="29">
        <v>87945274.060000002</v>
      </c>
      <c r="T35" s="29">
        <v>0</v>
      </c>
      <c r="U35" s="24" t="s">
        <v>50</v>
      </c>
      <c r="V35" s="29">
        <v>0</v>
      </c>
      <c r="W35" s="29">
        <v>25344447.670000002</v>
      </c>
      <c r="X35" s="24"/>
      <c r="Y35" s="29">
        <v>4055111.63</v>
      </c>
      <c r="Z35" s="29">
        <v>0</v>
      </c>
      <c r="AA35" s="24" t="s">
        <v>50</v>
      </c>
      <c r="AB35" s="29">
        <v>0</v>
      </c>
      <c r="AC35" s="29"/>
      <c r="AD35" s="24" t="s">
        <v>55</v>
      </c>
      <c r="AE35" s="29"/>
      <c r="AF35" s="24">
        <v>0</v>
      </c>
      <c r="AG35" s="24" t="s">
        <v>50</v>
      </c>
      <c r="AH35" s="29">
        <v>0</v>
      </c>
      <c r="AI35" s="29">
        <v>0</v>
      </c>
      <c r="AJ35" s="24" t="s">
        <v>50</v>
      </c>
      <c r="AK35" s="29">
        <v>0</v>
      </c>
      <c r="AL35" s="29">
        <v>0</v>
      </c>
      <c r="AM35" s="31" t="s">
        <v>53</v>
      </c>
      <c r="AN35" s="24" t="s">
        <v>53</v>
      </c>
      <c r="AO35" s="31" t="s">
        <v>53</v>
      </c>
      <c r="AP35" s="24" t="s">
        <v>53</v>
      </c>
    </row>
    <row r="36" spans="1:42" s="16" customFormat="1">
      <c r="A36" s="24" t="s">
        <v>108</v>
      </c>
      <c r="B36" s="38">
        <v>43904</v>
      </c>
      <c r="C36" s="24" t="s">
        <v>538</v>
      </c>
      <c r="D36" s="9" t="s">
        <v>94</v>
      </c>
      <c r="E36" s="10" t="s">
        <v>547</v>
      </c>
      <c r="F36" s="24" t="s">
        <v>1030</v>
      </c>
      <c r="G36" s="24" t="s">
        <v>51</v>
      </c>
      <c r="H36" s="24" t="s">
        <v>1031</v>
      </c>
      <c r="I36" s="29" t="s">
        <v>53</v>
      </c>
      <c r="J36" s="29" t="s">
        <v>53</v>
      </c>
      <c r="K36" s="29" t="s">
        <v>53</v>
      </c>
      <c r="L36" s="29" t="s">
        <v>53</v>
      </c>
      <c r="M36" s="29">
        <v>0</v>
      </c>
      <c r="N36" s="24" t="s">
        <v>53</v>
      </c>
      <c r="O36" s="24" t="s">
        <v>54</v>
      </c>
      <c r="P36" s="24" t="s">
        <v>53</v>
      </c>
      <c r="Q36" s="29">
        <f t="shared" si="0"/>
        <v>136356696.62</v>
      </c>
      <c r="R36" s="29">
        <v>0</v>
      </c>
      <c r="S36" s="29">
        <v>99176127.5</v>
      </c>
      <c r="T36" s="29">
        <v>0</v>
      </c>
      <c r="U36" s="24" t="s">
        <v>50</v>
      </c>
      <c r="V36" s="29">
        <v>0</v>
      </c>
      <c r="W36" s="29">
        <v>32052214.760000002</v>
      </c>
      <c r="X36" s="24"/>
      <c r="Y36" s="29">
        <v>5128354.3600000003</v>
      </c>
      <c r="Z36" s="29">
        <v>0</v>
      </c>
      <c r="AA36" s="24" t="s">
        <v>50</v>
      </c>
      <c r="AB36" s="29">
        <v>0</v>
      </c>
      <c r="AC36" s="29"/>
      <c r="AD36" s="24" t="s">
        <v>55</v>
      </c>
      <c r="AE36" s="29"/>
      <c r="AF36" s="24">
        <v>0</v>
      </c>
      <c r="AG36" s="24" t="s">
        <v>50</v>
      </c>
      <c r="AH36" s="29">
        <v>0</v>
      </c>
      <c r="AI36" s="29">
        <v>0</v>
      </c>
      <c r="AJ36" s="24" t="s">
        <v>50</v>
      </c>
      <c r="AK36" s="29">
        <v>0</v>
      </c>
      <c r="AL36" s="29">
        <v>0</v>
      </c>
      <c r="AM36" s="31" t="s">
        <v>53</v>
      </c>
      <c r="AN36" s="24" t="s">
        <v>53</v>
      </c>
      <c r="AO36" s="31" t="s">
        <v>53</v>
      </c>
      <c r="AP36" s="24" t="s">
        <v>53</v>
      </c>
    </row>
    <row r="37" spans="1:42" s="16" customFormat="1">
      <c r="A37" s="24" t="s">
        <v>110</v>
      </c>
      <c r="B37" s="38">
        <v>43905</v>
      </c>
      <c r="C37" s="24" t="s">
        <v>538</v>
      </c>
      <c r="D37" s="9" t="s">
        <v>94</v>
      </c>
      <c r="E37" s="10" t="s">
        <v>547</v>
      </c>
      <c r="F37" s="24" t="s">
        <v>1032</v>
      </c>
      <c r="G37" s="24" t="s">
        <v>51</v>
      </c>
      <c r="H37" s="24" t="s">
        <v>1128</v>
      </c>
      <c r="I37" s="29" t="s">
        <v>53</v>
      </c>
      <c r="J37" s="29" t="s">
        <v>53</v>
      </c>
      <c r="K37" s="29" t="s">
        <v>53</v>
      </c>
      <c r="L37" s="29" t="s">
        <v>53</v>
      </c>
      <c r="M37" s="29">
        <v>0</v>
      </c>
      <c r="N37" s="24" t="s">
        <v>53</v>
      </c>
      <c r="O37" s="24" t="s">
        <v>54</v>
      </c>
      <c r="P37" s="24" t="s">
        <v>53</v>
      </c>
      <c r="Q37" s="29">
        <f t="shared" si="0"/>
        <v>150380858.22</v>
      </c>
      <c r="R37" s="29">
        <v>0</v>
      </c>
      <c r="S37" s="29">
        <v>107075358.89</v>
      </c>
      <c r="T37" s="29">
        <v>0</v>
      </c>
      <c r="U37" s="24" t="s">
        <v>50</v>
      </c>
      <c r="V37" s="29">
        <v>0</v>
      </c>
      <c r="W37" s="29">
        <v>37332327.009999998</v>
      </c>
      <c r="X37" s="24"/>
      <c r="Y37" s="29">
        <v>5973172.3200000003</v>
      </c>
      <c r="Z37" s="29">
        <v>0</v>
      </c>
      <c r="AA37" s="24" t="s">
        <v>50</v>
      </c>
      <c r="AB37" s="29">
        <v>0</v>
      </c>
      <c r="AC37" s="29"/>
      <c r="AD37" s="24" t="s">
        <v>55</v>
      </c>
      <c r="AE37" s="29"/>
      <c r="AF37" s="24">
        <v>0</v>
      </c>
      <c r="AG37" s="24" t="s">
        <v>50</v>
      </c>
      <c r="AH37" s="29">
        <v>0</v>
      </c>
      <c r="AI37" s="29">
        <v>0</v>
      </c>
      <c r="AJ37" s="24" t="s">
        <v>50</v>
      </c>
      <c r="AK37" s="29">
        <v>0</v>
      </c>
      <c r="AL37" s="29">
        <v>0</v>
      </c>
      <c r="AM37" s="31" t="s">
        <v>53</v>
      </c>
      <c r="AN37" s="24" t="s">
        <v>53</v>
      </c>
      <c r="AO37" s="31" t="s">
        <v>53</v>
      </c>
      <c r="AP37" s="24" t="s">
        <v>53</v>
      </c>
    </row>
    <row r="38" spans="1:42" s="16" customFormat="1">
      <c r="A38" s="24" t="s">
        <v>113</v>
      </c>
      <c r="B38" s="38">
        <v>43899</v>
      </c>
      <c r="C38" s="24" t="s">
        <v>538</v>
      </c>
      <c r="D38" s="9" t="s">
        <v>111</v>
      </c>
      <c r="E38" s="10" t="s">
        <v>549</v>
      </c>
      <c r="F38" s="24" t="s">
        <v>1033</v>
      </c>
      <c r="G38" s="24" t="s">
        <v>51</v>
      </c>
      <c r="H38" s="24" t="s">
        <v>1034</v>
      </c>
      <c r="I38" s="29" t="s">
        <v>53</v>
      </c>
      <c r="J38" s="29" t="s">
        <v>53</v>
      </c>
      <c r="K38" s="29" t="s">
        <v>53</v>
      </c>
      <c r="L38" s="29" t="s">
        <v>53</v>
      </c>
      <c r="M38" s="29">
        <v>0</v>
      </c>
      <c r="N38" s="24" t="s">
        <v>53</v>
      </c>
      <c r="O38" s="24" t="s">
        <v>54</v>
      </c>
      <c r="P38" s="24" t="s">
        <v>53</v>
      </c>
      <c r="Q38" s="29">
        <f t="shared" si="0"/>
        <v>57255401.599999994</v>
      </c>
      <c r="R38" s="29">
        <v>0</v>
      </c>
      <c r="S38" s="29">
        <v>34722278.329999998</v>
      </c>
      <c r="T38" s="29">
        <v>0</v>
      </c>
      <c r="U38" s="24" t="s">
        <v>50</v>
      </c>
      <c r="V38" s="29">
        <v>0</v>
      </c>
      <c r="W38" s="29">
        <v>19425106.27</v>
      </c>
      <c r="X38" s="24"/>
      <c r="Y38" s="29">
        <v>3108017</v>
      </c>
      <c r="Z38" s="29">
        <v>0</v>
      </c>
      <c r="AA38" s="24" t="s">
        <v>50</v>
      </c>
      <c r="AB38" s="29">
        <v>0</v>
      </c>
      <c r="AC38" s="29"/>
      <c r="AD38" s="24" t="s">
        <v>55</v>
      </c>
      <c r="AE38" s="29"/>
      <c r="AF38" s="24">
        <v>0</v>
      </c>
      <c r="AG38" s="24" t="s">
        <v>50</v>
      </c>
      <c r="AH38" s="29">
        <v>0</v>
      </c>
      <c r="AI38" s="29">
        <v>0</v>
      </c>
      <c r="AJ38" s="24" t="s">
        <v>50</v>
      </c>
      <c r="AK38" s="29">
        <v>0</v>
      </c>
      <c r="AL38" s="29">
        <v>0</v>
      </c>
      <c r="AM38" s="31" t="s">
        <v>53</v>
      </c>
      <c r="AN38" s="24" t="s">
        <v>53</v>
      </c>
      <c r="AO38" s="31" t="s">
        <v>53</v>
      </c>
      <c r="AP38" s="24" t="s">
        <v>53</v>
      </c>
    </row>
    <row r="39" spans="1:42" s="16" customFormat="1">
      <c r="A39" s="24" t="s">
        <v>116</v>
      </c>
      <c r="B39" s="38">
        <v>43900</v>
      </c>
      <c r="C39" s="24" t="s">
        <v>538</v>
      </c>
      <c r="D39" s="9" t="s">
        <v>111</v>
      </c>
      <c r="E39" s="10" t="s">
        <v>549</v>
      </c>
      <c r="F39" s="24" t="s">
        <v>593</v>
      </c>
      <c r="G39" s="24" t="s">
        <v>51</v>
      </c>
      <c r="H39" s="24" t="s">
        <v>1035</v>
      </c>
      <c r="I39" s="29" t="s">
        <v>53</v>
      </c>
      <c r="J39" s="29" t="s">
        <v>53</v>
      </c>
      <c r="K39" s="29" t="s">
        <v>53</v>
      </c>
      <c r="L39" s="29" t="s">
        <v>53</v>
      </c>
      <c r="M39" s="29">
        <v>0</v>
      </c>
      <c r="N39" s="24" t="s">
        <v>53</v>
      </c>
      <c r="O39" s="24" t="s">
        <v>54</v>
      </c>
      <c r="P39" s="24" t="s">
        <v>53</v>
      </c>
      <c r="Q39" s="29">
        <f t="shared" si="0"/>
        <v>37663179.030000001</v>
      </c>
      <c r="R39" s="29">
        <v>0</v>
      </c>
      <c r="S39" s="29">
        <f>29376956.31-16530</f>
        <v>29360426.309999999</v>
      </c>
      <c r="T39" s="29">
        <v>0</v>
      </c>
      <c r="U39" s="24" t="s">
        <v>50</v>
      </c>
      <c r="V39" s="29">
        <v>0</v>
      </c>
      <c r="W39" s="29">
        <v>7029727.9199999999</v>
      </c>
      <c r="X39" s="24"/>
      <c r="Y39" s="29">
        <v>1124756.47</v>
      </c>
      <c r="Z39" s="29">
        <v>0</v>
      </c>
      <c r="AA39" s="24" t="s">
        <v>50</v>
      </c>
      <c r="AB39" s="29">
        <v>0</v>
      </c>
      <c r="AC39" s="29">
        <v>137285.49</v>
      </c>
      <c r="AD39" s="24" t="s">
        <v>55</v>
      </c>
      <c r="AE39" s="29">
        <v>10982.84</v>
      </c>
      <c r="AF39" s="24">
        <v>0</v>
      </c>
      <c r="AG39" s="24" t="s">
        <v>50</v>
      </c>
      <c r="AH39" s="29">
        <v>0</v>
      </c>
      <c r="AI39" s="29">
        <v>0</v>
      </c>
      <c r="AJ39" s="24" t="s">
        <v>50</v>
      </c>
      <c r="AK39" s="29">
        <v>0</v>
      </c>
      <c r="AL39" s="29">
        <v>0</v>
      </c>
      <c r="AM39" s="31" t="s">
        <v>53</v>
      </c>
      <c r="AN39" s="24" t="s">
        <v>53</v>
      </c>
      <c r="AO39" s="31" t="s">
        <v>53</v>
      </c>
      <c r="AP39" s="24" t="s">
        <v>53</v>
      </c>
    </row>
    <row r="40" spans="1:42" s="16" customFormat="1">
      <c r="A40" s="24" t="s">
        <v>120</v>
      </c>
      <c r="B40" s="38">
        <v>43901</v>
      </c>
      <c r="C40" s="24" t="s">
        <v>538</v>
      </c>
      <c r="D40" s="9" t="s">
        <v>111</v>
      </c>
      <c r="E40" s="10" t="s">
        <v>549</v>
      </c>
      <c r="F40" s="24" t="s">
        <v>642</v>
      </c>
      <c r="G40" s="24" t="s">
        <v>51</v>
      </c>
      <c r="H40" s="24" t="s">
        <v>1036</v>
      </c>
      <c r="I40" s="29" t="s">
        <v>53</v>
      </c>
      <c r="J40" s="29" t="s">
        <v>53</v>
      </c>
      <c r="K40" s="29" t="s">
        <v>53</v>
      </c>
      <c r="L40" s="29" t="s">
        <v>53</v>
      </c>
      <c r="M40" s="29">
        <v>0</v>
      </c>
      <c r="N40" s="24" t="s">
        <v>53</v>
      </c>
      <c r="O40" s="24" t="s">
        <v>54</v>
      </c>
      <c r="P40" s="24" t="s">
        <v>53</v>
      </c>
      <c r="Q40" s="29">
        <f t="shared" si="0"/>
        <v>67099746.059999995</v>
      </c>
      <c r="R40" s="29">
        <v>0</v>
      </c>
      <c r="S40" s="29">
        <v>55973267.549999997</v>
      </c>
      <c r="T40" s="29">
        <v>0</v>
      </c>
      <c r="U40" s="24" t="s">
        <v>50</v>
      </c>
      <c r="V40" s="29">
        <v>0</v>
      </c>
      <c r="W40" s="29">
        <v>9591791.8200000003</v>
      </c>
      <c r="X40" s="24"/>
      <c r="Y40" s="29">
        <v>1534686.69</v>
      </c>
      <c r="Z40" s="29">
        <v>0</v>
      </c>
      <c r="AA40" s="24" t="s">
        <v>50</v>
      </c>
      <c r="AB40" s="29">
        <v>0</v>
      </c>
      <c r="AC40" s="29"/>
      <c r="AD40" s="24" t="s">
        <v>55</v>
      </c>
      <c r="AE40" s="29"/>
      <c r="AF40" s="24">
        <v>0</v>
      </c>
      <c r="AG40" s="24" t="s">
        <v>50</v>
      </c>
      <c r="AH40" s="29">
        <v>0</v>
      </c>
      <c r="AI40" s="29">
        <v>0</v>
      </c>
      <c r="AJ40" s="24" t="s">
        <v>50</v>
      </c>
      <c r="AK40" s="29">
        <v>0</v>
      </c>
      <c r="AL40" s="29">
        <v>0</v>
      </c>
      <c r="AM40" s="31" t="s">
        <v>53</v>
      </c>
      <c r="AN40" s="24" t="s">
        <v>53</v>
      </c>
      <c r="AO40" s="31" t="s">
        <v>53</v>
      </c>
      <c r="AP40" s="24" t="s">
        <v>53</v>
      </c>
    </row>
    <row r="41" spans="1:42" s="16" customFormat="1">
      <c r="A41" s="24" t="s">
        <v>122</v>
      </c>
      <c r="B41" s="38">
        <v>43902</v>
      </c>
      <c r="C41" s="24" t="s">
        <v>538</v>
      </c>
      <c r="D41" s="9" t="s">
        <v>111</v>
      </c>
      <c r="E41" s="10" t="s">
        <v>549</v>
      </c>
      <c r="F41" s="24" t="s">
        <v>616</v>
      </c>
      <c r="G41" s="24" t="s">
        <v>51</v>
      </c>
      <c r="H41" s="24" t="s">
        <v>1037</v>
      </c>
      <c r="I41" s="29" t="s">
        <v>53</v>
      </c>
      <c r="J41" s="29" t="s">
        <v>53</v>
      </c>
      <c r="K41" s="29" t="s">
        <v>53</v>
      </c>
      <c r="L41" s="29" t="s">
        <v>53</v>
      </c>
      <c r="M41" s="29">
        <v>0</v>
      </c>
      <c r="N41" s="24" t="s">
        <v>53</v>
      </c>
      <c r="O41" s="24" t="s">
        <v>54</v>
      </c>
      <c r="P41" s="24" t="s">
        <v>53</v>
      </c>
      <c r="Q41" s="29">
        <f t="shared" si="0"/>
        <v>49238879.20000001</v>
      </c>
      <c r="R41" s="29">
        <v>0</v>
      </c>
      <c r="S41" s="29">
        <v>35799003.700000003</v>
      </c>
      <c r="T41" s="29">
        <v>0</v>
      </c>
      <c r="U41" s="24" t="s">
        <v>50</v>
      </c>
      <c r="V41" s="29">
        <v>0</v>
      </c>
      <c r="W41" s="29">
        <v>11458282.039999999</v>
      </c>
      <c r="X41" s="24"/>
      <c r="Y41" s="29">
        <v>1833325.13</v>
      </c>
      <c r="Z41" s="29">
        <v>0</v>
      </c>
      <c r="AA41" s="24" t="s">
        <v>50</v>
      </c>
      <c r="AB41" s="29">
        <v>0</v>
      </c>
      <c r="AC41" s="29">
        <v>137285.49</v>
      </c>
      <c r="AD41" s="24" t="s">
        <v>55</v>
      </c>
      <c r="AE41" s="29">
        <v>10982.84</v>
      </c>
      <c r="AF41" s="24">
        <v>0</v>
      </c>
      <c r="AG41" s="24" t="s">
        <v>50</v>
      </c>
      <c r="AH41" s="29">
        <v>0</v>
      </c>
      <c r="AI41" s="29">
        <v>0</v>
      </c>
      <c r="AJ41" s="24" t="s">
        <v>50</v>
      </c>
      <c r="AK41" s="29">
        <v>0</v>
      </c>
      <c r="AL41" s="29">
        <v>0</v>
      </c>
      <c r="AM41" s="31" t="s">
        <v>53</v>
      </c>
      <c r="AN41" s="24" t="s">
        <v>53</v>
      </c>
      <c r="AO41" s="31" t="s">
        <v>53</v>
      </c>
      <c r="AP41" s="24" t="s">
        <v>53</v>
      </c>
    </row>
    <row r="42" spans="1:42" s="16" customFormat="1">
      <c r="A42" s="24" t="s">
        <v>130</v>
      </c>
      <c r="B42" s="38">
        <v>43903</v>
      </c>
      <c r="C42" s="24" t="s">
        <v>538</v>
      </c>
      <c r="D42" s="9" t="s">
        <v>111</v>
      </c>
      <c r="E42" s="10" t="s">
        <v>549</v>
      </c>
      <c r="F42" s="24" t="s">
        <v>669</v>
      </c>
      <c r="G42" s="24" t="s">
        <v>51</v>
      </c>
      <c r="H42" s="24" t="s">
        <v>1038</v>
      </c>
      <c r="I42" s="29" t="s">
        <v>53</v>
      </c>
      <c r="J42" s="29" t="s">
        <v>53</v>
      </c>
      <c r="K42" s="29" t="s">
        <v>53</v>
      </c>
      <c r="L42" s="29" t="s">
        <v>53</v>
      </c>
      <c r="M42" s="29">
        <v>0</v>
      </c>
      <c r="N42" s="24" t="s">
        <v>53</v>
      </c>
      <c r="O42" s="24" t="s">
        <v>54</v>
      </c>
      <c r="P42" s="24" t="s">
        <v>53</v>
      </c>
      <c r="Q42" s="29">
        <f t="shared" si="0"/>
        <v>111466305.45999999</v>
      </c>
      <c r="R42" s="29">
        <v>0</v>
      </c>
      <c r="S42" s="29">
        <v>89365318.090000004</v>
      </c>
      <c r="T42" s="29">
        <v>0</v>
      </c>
      <c r="U42" s="24" t="s">
        <v>50</v>
      </c>
      <c r="V42" s="29">
        <v>0</v>
      </c>
      <c r="W42" s="29">
        <v>19052575.32</v>
      </c>
      <c r="X42" s="24"/>
      <c r="Y42" s="29">
        <v>3048412.05</v>
      </c>
      <c r="Z42" s="29">
        <v>0</v>
      </c>
      <c r="AA42" s="24" t="s">
        <v>50</v>
      </c>
      <c r="AB42" s="29">
        <v>0</v>
      </c>
      <c r="AC42" s="29"/>
      <c r="AD42" s="24" t="s">
        <v>55</v>
      </c>
      <c r="AE42" s="29"/>
      <c r="AF42" s="24">
        <v>0</v>
      </c>
      <c r="AG42" s="24" t="s">
        <v>50</v>
      </c>
      <c r="AH42" s="29">
        <v>0</v>
      </c>
      <c r="AI42" s="29">
        <v>0</v>
      </c>
      <c r="AJ42" s="24" t="s">
        <v>50</v>
      </c>
      <c r="AK42" s="29">
        <v>0</v>
      </c>
      <c r="AL42" s="29">
        <v>0</v>
      </c>
      <c r="AM42" s="31" t="s">
        <v>53</v>
      </c>
      <c r="AN42" s="24" t="s">
        <v>53</v>
      </c>
      <c r="AO42" s="31" t="s">
        <v>53</v>
      </c>
      <c r="AP42" s="24" t="s">
        <v>53</v>
      </c>
    </row>
    <row r="43" spans="1:42" s="16" customFormat="1">
      <c r="A43" s="24" t="s">
        <v>132</v>
      </c>
      <c r="B43" s="38">
        <v>43904</v>
      </c>
      <c r="C43" s="24" t="s">
        <v>538</v>
      </c>
      <c r="D43" s="9" t="s">
        <v>111</v>
      </c>
      <c r="E43" s="10" t="s">
        <v>549</v>
      </c>
      <c r="F43" s="24" t="s">
        <v>696</v>
      </c>
      <c r="G43" s="24" t="s">
        <v>51</v>
      </c>
      <c r="H43" s="24" t="s">
        <v>1039</v>
      </c>
      <c r="I43" s="29" t="s">
        <v>53</v>
      </c>
      <c r="J43" s="29" t="s">
        <v>53</v>
      </c>
      <c r="K43" s="29" t="s">
        <v>53</v>
      </c>
      <c r="L43" s="29" t="s">
        <v>53</v>
      </c>
      <c r="M43" s="29">
        <v>0</v>
      </c>
      <c r="N43" s="24" t="s">
        <v>53</v>
      </c>
      <c r="O43" s="24" t="s">
        <v>54</v>
      </c>
      <c r="P43" s="24" t="s">
        <v>53</v>
      </c>
      <c r="Q43" s="29">
        <f t="shared" si="0"/>
        <v>132439579.8</v>
      </c>
      <c r="R43" s="29">
        <v>0</v>
      </c>
      <c r="S43" s="29">
        <v>99999882.719999999</v>
      </c>
      <c r="T43" s="29">
        <v>0</v>
      </c>
      <c r="U43" s="24" t="s">
        <v>50</v>
      </c>
      <c r="V43" s="29">
        <v>0</v>
      </c>
      <c r="W43" s="29">
        <v>27831047.739999998</v>
      </c>
      <c r="X43" s="24"/>
      <c r="Y43" s="29">
        <v>4452967.6399999997</v>
      </c>
      <c r="Z43" s="29">
        <v>0</v>
      </c>
      <c r="AA43" s="24" t="s">
        <v>50</v>
      </c>
      <c r="AB43" s="29">
        <v>0</v>
      </c>
      <c r="AC43" s="29">
        <v>144149.72</v>
      </c>
      <c r="AD43" s="24" t="s">
        <v>55</v>
      </c>
      <c r="AE43" s="29">
        <v>11531.98</v>
      </c>
      <c r="AF43" s="24">
        <v>0</v>
      </c>
      <c r="AG43" s="24" t="s">
        <v>50</v>
      </c>
      <c r="AH43" s="29">
        <v>0</v>
      </c>
      <c r="AI43" s="29">
        <v>0</v>
      </c>
      <c r="AJ43" s="24" t="s">
        <v>50</v>
      </c>
      <c r="AK43" s="29">
        <v>0</v>
      </c>
      <c r="AL43" s="29">
        <v>0</v>
      </c>
      <c r="AM43" s="31" t="s">
        <v>53</v>
      </c>
      <c r="AN43" s="24" t="s">
        <v>53</v>
      </c>
      <c r="AO43" s="31" t="s">
        <v>53</v>
      </c>
      <c r="AP43" s="24" t="s">
        <v>53</v>
      </c>
    </row>
    <row r="44" spans="1:42" s="16" customFormat="1">
      <c r="A44" s="24" t="s">
        <v>134</v>
      </c>
      <c r="B44" s="38">
        <v>43905</v>
      </c>
      <c r="C44" s="24" t="s">
        <v>538</v>
      </c>
      <c r="D44" s="9" t="s">
        <v>111</v>
      </c>
      <c r="E44" s="10" t="s">
        <v>549</v>
      </c>
      <c r="F44" s="24" t="s">
        <v>723</v>
      </c>
      <c r="G44" s="24" t="s">
        <v>51</v>
      </c>
      <c r="H44" s="24" t="s">
        <v>1129</v>
      </c>
      <c r="I44" s="29" t="s">
        <v>53</v>
      </c>
      <c r="J44" s="29" t="s">
        <v>53</v>
      </c>
      <c r="K44" s="29" t="s">
        <v>53</v>
      </c>
      <c r="L44" s="29" t="s">
        <v>53</v>
      </c>
      <c r="M44" s="29">
        <v>0</v>
      </c>
      <c r="N44" s="24" t="s">
        <v>53</v>
      </c>
      <c r="O44" s="24" t="s">
        <v>54</v>
      </c>
      <c r="P44" s="24" t="s">
        <v>53</v>
      </c>
      <c r="Q44" s="29">
        <f t="shared" si="0"/>
        <v>141483705.09</v>
      </c>
      <c r="R44" s="29">
        <v>0</v>
      </c>
      <c r="S44" s="29">
        <v>100425610.91</v>
      </c>
      <c r="T44" s="29">
        <v>0</v>
      </c>
      <c r="U44" s="24" t="s">
        <v>50</v>
      </c>
      <c r="V44" s="29">
        <v>0</v>
      </c>
      <c r="W44" s="29">
        <v>35394908.780000001</v>
      </c>
      <c r="X44" s="24"/>
      <c r="Y44" s="29">
        <v>5663185.4000000004</v>
      </c>
      <c r="Z44" s="29">
        <v>0</v>
      </c>
      <c r="AA44" s="24" t="s">
        <v>50</v>
      </c>
      <c r="AB44" s="29">
        <v>0</v>
      </c>
      <c r="AC44" s="29"/>
      <c r="AD44" s="24" t="s">
        <v>55</v>
      </c>
      <c r="AE44" s="29"/>
      <c r="AF44" s="24">
        <v>0</v>
      </c>
      <c r="AG44" s="24" t="s">
        <v>50</v>
      </c>
      <c r="AH44" s="29">
        <v>0</v>
      </c>
      <c r="AI44" s="29">
        <v>0</v>
      </c>
      <c r="AJ44" s="24" t="s">
        <v>50</v>
      </c>
      <c r="AK44" s="29">
        <v>0</v>
      </c>
      <c r="AL44" s="29">
        <v>0</v>
      </c>
      <c r="AM44" s="31" t="s">
        <v>53</v>
      </c>
      <c r="AN44" s="24" t="s">
        <v>53</v>
      </c>
      <c r="AO44" s="31" t="s">
        <v>53</v>
      </c>
      <c r="AP44" s="24" t="s">
        <v>53</v>
      </c>
    </row>
    <row r="45" spans="1:42" s="16" customFormat="1">
      <c r="A45" s="24" t="s">
        <v>135</v>
      </c>
      <c r="B45" s="38">
        <v>43899</v>
      </c>
      <c r="C45" s="24" t="s">
        <v>538</v>
      </c>
      <c r="D45" s="11" t="s">
        <v>551</v>
      </c>
      <c r="E45" s="11" t="s">
        <v>552</v>
      </c>
      <c r="F45" s="24" t="s">
        <v>1041</v>
      </c>
      <c r="G45" s="24" t="s">
        <v>51</v>
      </c>
      <c r="H45" s="24" t="s">
        <v>1040</v>
      </c>
      <c r="I45" s="29" t="s">
        <v>53</v>
      </c>
      <c r="J45" s="29" t="s">
        <v>53</v>
      </c>
      <c r="K45" s="29" t="s">
        <v>53</v>
      </c>
      <c r="L45" s="29" t="s">
        <v>53</v>
      </c>
      <c r="M45" s="29">
        <v>0</v>
      </c>
      <c r="N45" s="24" t="s">
        <v>53</v>
      </c>
      <c r="O45" s="24" t="s">
        <v>54</v>
      </c>
      <c r="P45" s="24" t="s">
        <v>53</v>
      </c>
      <c r="Q45" s="29">
        <f t="shared" si="0"/>
        <v>42711522.590000004</v>
      </c>
      <c r="R45" s="29">
        <v>0</v>
      </c>
      <c r="S45" s="29">
        <v>27849081.149999999</v>
      </c>
      <c r="T45" s="29">
        <v>0</v>
      </c>
      <c r="U45" s="24" t="s">
        <v>50</v>
      </c>
      <c r="V45" s="29">
        <v>0</v>
      </c>
      <c r="W45" s="29">
        <v>12812449.52</v>
      </c>
      <c r="X45" s="24"/>
      <c r="Y45" s="29">
        <v>2049991.92</v>
      </c>
      <c r="Z45" s="29">
        <v>0</v>
      </c>
      <c r="AA45" s="24" t="s">
        <v>50</v>
      </c>
      <c r="AB45" s="29">
        <v>0</v>
      </c>
      <c r="AC45" s="29"/>
      <c r="AD45" s="24" t="s">
        <v>55</v>
      </c>
      <c r="AE45" s="29"/>
      <c r="AF45" s="24">
        <v>0</v>
      </c>
      <c r="AG45" s="24" t="s">
        <v>50</v>
      </c>
      <c r="AH45" s="29">
        <v>0</v>
      </c>
      <c r="AI45" s="29">
        <v>0</v>
      </c>
      <c r="AJ45" s="24" t="s">
        <v>50</v>
      </c>
      <c r="AK45" s="29">
        <v>0</v>
      </c>
      <c r="AL45" s="29">
        <v>0</v>
      </c>
      <c r="AM45" s="31" t="s">
        <v>53</v>
      </c>
      <c r="AN45" s="24" t="s">
        <v>53</v>
      </c>
      <c r="AO45" s="31" t="s">
        <v>53</v>
      </c>
      <c r="AP45" s="24" t="s">
        <v>53</v>
      </c>
    </row>
    <row r="46" spans="1:42" s="16" customFormat="1">
      <c r="A46" s="24" t="s">
        <v>136</v>
      </c>
      <c r="B46" s="38">
        <v>43900</v>
      </c>
      <c r="C46" s="24" t="s">
        <v>538</v>
      </c>
      <c r="D46" s="11" t="s">
        <v>551</v>
      </c>
      <c r="E46" s="11" t="s">
        <v>552</v>
      </c>
      <c r="F46" s="24" t="s">
        <v>564</v>
      </c>
      <c r="G46" s="24" t="s">
        <v>51</v>
      </c>
      <c r="H46" s="24" t="s">
        <v>1042</v>
      </c>
      <c r="I46" s="29" t="s">
        <v>53</v>
      </c>
      <c r="J46" s="29" t="s">
        <v>53</v>
      </c>
      <c r="K46" s="29" t="s">
        <v>53</v>
      </c>
      <c r="L46" s="29" t="s">
        <v>53</v>
      </c>
      <c r="M46" s="29">
        <v>0</v>
      </c>
      <c r="N46" s="24" t="s">
        <v>53</v>
      </c>
      <c r="O46" s="24" t="s">
        <v>54</v>
      </c>
      <c r="P46" s="24" t="s">
        <v>53</v>
      </c>
      <c r="Q46" s="29">
        <f t="shared" si="0"/>
        <v>31005780.09</v>
      </c>
      <c r="R46" s="29">
        <v>0</v>
      </c>
      <c r="S46" s="29">
        <v>24389906.239999998</v>
      </c>
      <c r="T46" s="29">
        <v>0</v>
      </c>
      <c r="U46" s="24" t="s">
        <v>50</v>
      </c>
      <c r="V46" s="29">
        <v>0</v>
      </c>
      <c r="W46" s="29">
        <v>5703339.5300000003</v>
      </c>
      <c r="X46" s="24"/>
      <c r="Y46" s="29">
        <v>912534.32</v>
      </c>
      <c r="Z46" s="29">
        <v>0</v>
      </c>
      <c r="AA46" s="24" t="s">
        <v>50</v>
      </c>
      <c r="AB46" s="29">
        <v>0</v>
      </c>
      <c r="AC46" s="29"/>
      <c r="AD46" s="24" t="s">
        <v>55</v>
      </c>
      <c r="AE46" s="29"/>
      <c r="AF46" s="24">
        <v>0</v>
      </c>
      <c r="AG46" s="24" t="s">
        <v>50</v>
      </c>
      <c r="AH46" s="29">
        <v>0</v>
      </c>
      <c r="AI46" s="29">
        <v>0</v>
      </c>
      <c r="AJ46" s="24" t="s">
        <v>50</v>
      </c>
      <c r="AK46" s="29">
        <v>0</v>
      </c>
      <c r="AL46" s="29">
        <v>0</v>
      </c>
      <c r="AM46" s="31" t="s">
        <v>53</v>
      </c>
      <c r="AN46" s="24" t="s">
        <v>53</v>
      </c>
      <c r="AO46" s="31" t="s">
        <v>53</v>
      </c>
      <c r="AP46" s="24" t="s">
        <v>53</v>
      </c>
    </row>
    <row r="47" spans="1:42" s="16" customFormat="1">
      <c r="A47" s="24" t="s">
        <v>137</v>
      </c>
      <c r="B47" s="38">
        <v>43901</v>
      </c>
      <c r="C47" s="24" t="s">
        <v>538</v>
      </c>
      <c r="D47" s="11" t="s">
        <v>551</v>
      </c>
      <c r="E47" s="11" t="s">
        <v>552</v>
      </c>
      <c r="F47" s="24" t="s">
        <v>604</v>
      </c>
      <c r="G47" s="24" t="s">
        <v>51</v>
      </c>
      <c r="H47" s="24" t="s">
        <v>1043</v>
      </c>
      <c r="I47" s="29" t="s">
        <v>53</v>
      </c>
      <c r="J47" s="29" t="s">
        <v>53</v>
      </c>
      <c r="K47" s="29" t="s">
        <v>53</v>
      </c>
      <c r="L47" s="29" t="s">
        <v>53</v>
      </c>
      <c r="M47" s="29">
        <v>0</v>
      </c>
      <c r="N47" s="24" t="s">
        <v>53</v>
      </c>
      <c r="O47" s="24" t="s">
        <v>54</v>
      </c>
      <c r="P47" s="24" t="s">
        <v>53</v>
      </c>
      <c r="Q47" s="29">
        <f t="shared" si="0"/>
        <v>33382785.660000004</v>
      </c>
      <c r="R47" s="29">
        <v>0</v>
      </c>
      <c r="S47" s="29">
        <v>26040621.780000001</v>
      </c>
      <c r="T47" s="29">
        <v>0</v>
      </c>
      <c r="U47" s="24" t="s">
        <v>50</v>
      </c>
      <c r="V47" s="29">
        <v>0</v>
      </c>
      <c r="W47" s="29">
        <v>6329451.6200000001</v>
      </c>
      <c r="X47" s="24"/>
      <c r="Y47" s="29">
        <v>1012712.26</v>
      </c>
      <c r="Z47" s="29">
        <v>0</v>
      </c>
      <c r="AA47" s="24" t="s">
        <v>50</v>
      </c>
      <c r="AB47" s="29">
        <v>0</v>
      </c>
      <c r="AC47" s="29"/>
      <c r="AD47" s="24" t="s">
        <v>55</v>
      </c>
      <c r="AE47" s="29"/>
      <c r="AF47" s="24">
        <v>0</v>
      </c>
      <c r="AG47" s="24" t="s">
        <v>50</v>
      </c>
      <c r="AH47" s="29">
        <v>0</v>
      </c>
      <c r="AI47" s="29">
        <v>0</v>
      </c>
      <c r="AJ47" s="24" t="s">
        <v>50</v>
      </c>
      <c r="AK47" s="29">
        <v>0</v>
      </c>
      <c r="AL47" s="29">
        <v>0</v>
      </c>
      <c r="AM47" s="31" t="s">
        <v>53</v>
      </c>
      <c r="AN47" s="24" t="s">
        <v>53</v>
      </c>
      <c r="AO47" s="31" t="s">
        <v>53</v>
      </c>
      <c r="AP47" s="24" t="s">
        <v>53</v>
      </c>
    </row>
    <row r="48" spans="1:42" s="16" customFormat="1">
      <c r="A48" s="24" t="s">
        <v>138</v>
      </c>
      <c r="B48" s="38">
        <v>43902</v>
      </c>
      <c r="C48" s="24" t="s">
        <v>538</v>
      </c>
      <c r="D48" s="11" t="s">
        <v>551</v>
      </c>
      <c r="E48" s="11" t="s">
        <v>552</v>
      </c>
      <c r="F48" s="24" t="s">
        <v>627</v>
      </c>
      <c r="G48" s="24" t="s">
        <v>51</v>
      </c>
      <c r="H48" s="24" t="s">
        <v>1044</v>
      </c>
      <c r="I48" s="29" t="s">
        <v>53</v>
      </c>
      <c r="J48" s="29" t="s">
        <v>53</v>
      </c>
      <c r="K48" s="29" t="s">
        <v>53</v>
      </c>
      <c r="L48" s="29" t="s">
        <v>53</v>
      </c>
      <c r="M48" s="29">
        <v>0</v>
      </c>
      <c r="N48" s="24" t="s">
        <v>53</v>
      </c>
      <c r="O48" s="24" t="s">
        <v>54</v>
      </c>
      <c r="P48" s="24" t="s">
        <v>53</v>
      </c>
      <c r="Q48" s="29">
        <f t="shared" si="0"/>
        <v>49221621.980000004</v>
      </c>
      <c r="R48" s="29">
        <v>0</v>
      </c>
      <c r="S48" s="29">
        <f>38004186.95-109205.99</f>
        <v>37894980.960000001</v>
      </c>
      <c r="T48" s="29">
        <v>0</v>
      </c>
      <c r="U48" s="24" t="s">
        <v>50</v>
      </c>
      <c r="V48" s="29">
        <v>0</v>
      </c>
      <c r="W48" s="29">
        <v>9636528.1799999997</v>
      </c>
      <c r="X48" s="24"/>
      <c r="Y48" s="29">
        <v>1541844.51</v>
      </c>
      <c r="Z48" s="29">
        <v>0</v>
      </c>
      <c r="AA48" s="24" t="s">
        <v>50</v>
      </c>
      <c r="AB48" s="29">
        <v>0</v>
      </c>
      <c r="AC48" s="29">
        <v>137285.49</v>
      </c>
      <c r="AD48" s="24" t="s">
        <v>55</v>
      </c>
      <c r="AE48" s="29">
        <v>10982.84</v>
      </c>
      <c r="AF48" s="24">
        <v>0</v>
      </c>
      <c r="AG48" s="24" t="s">
        <v>50</v>
      </c>
      <c r="AH48" s="29">
        <v>0</v>
      </c>
      <c r="AI48" s="29">
        <v>0</v>
      </c>
      <c r="AJ48" s="24" t="s">
        <v>50</v>
      </c>
      <c r="AK48" s="29">
        <v>0</v>
      </c>
      <c r="AL48" s="29">
        <v>0</v>
      </c>
      <c r="AM48" s="31" t="s">
        <v>53</v>
      </c>
      <c r="AN48" s="24" t="s">
        <v>53</v>
      </c>
      <c r="AO48" s="31" t="s">
        <v>53</v>
      </c>
      <c r="AP48" s="24" t="s">
        <v>53</v>
      </c>
    </row>
    <row r="49" spans="1:42" s="16" customFormat="1">
      <c r="A49" s="24" t="s">
        <v>139</v>
      </c>
      <c r="B49" s="38">
        <v>43903</v>
      </c>
      <c r="C49" s="24" t="s">
        <v>538</v>
      </c>
      <c r="D49" s="11" t="s">
        <v>551</v>
      </c>
      <c r="E49" s="11" t="s">
        <v>552</v>
      </c>
      <c r="F49" s="24" t="s">
        <v>652</v>
      </c>
      <c r="G49" s="24" t="s">
        <v>51</v>
      </c>
      <c r="H49" s="24" t="s">
        <v>1045</v>
      </c>
      <c r="I49" s="29" t="s">
        <v>53</v>
      </c>
      <c r="J49" s="29" t="s">
        <v>53</v>
      </c>
      <c r="K49" s="29" t="s">
        <v>53</v>
      </c>
      <c r="L49" s="29" t="s">
        <v>53</v>
      </c>
      <c r="M49" s="29">
        <v>0</v>
      </c>
      <c r="N49" s="24" t="s">
        <v>53</v>
      </c>
      <c r="O49" s="24" t="s">
        <v>54</v>
      </c>
      <c r="P49" s="24" t="s">
        <v>53</v>
      </c>
      <c r="Q49" s="29">
        <f t="shared" si="0"/>
        <v>84282890.580000013</v>
      </c>
      <c r="R49" s="29">
        <v>0</v>
      </c>
      <c r="S49" s="29">
        <v>64138376.840000004</v>
      </c>
      <c r="T49" s="29">
        <v>0</v>
      </c>
      <c r="U49" s="24" t="s">
        <v>50</v>
      </c>
      <c r="V49" s="29">
        <v>0</v>
      </c>
      <c r="W49" s="29">
        <v>17365960.120000001</v>
      </c>
      <c r="X49" s="24"/>
      <c r="Y49" s="29">
        <v>2778553.62</v>
      </c>
      <c r="Z49" s="29">
        <v>0</v>
      </c>
      <c r="AA49" s="24" t="s">
        <v>50</v>
      </c>
      <c r="AB49" s="29">
        <v>0</v>
      </c>
      <c r="AC49" s="29"/>
      <c r="AD49" s="24" t="s">
        <v>55</v>
      </c>
      <c r="AE49" s="29"/>
      <c r="AF49" s="24">
        <v>0</v>
      </c>
      <c r="AG49" s="24" t="s">
        <v>50</v>
      </c>
      <c r="AH49" s="29">
        <v>0</v>
      </c>
      <c r="AI49" s="29">
        <v>0</v>
      </c>
      <c r="AJ49" s="24" t="s">
        <v>50</v>
      </c>
      <c r="AK49" s="29">
        <v>0</v>
      </c>
      <c r="AL49" s="29">
        <v>0</v>
      </c>
      <c r="AM49" s="31" t="s">
        <v>53</v>
      </c>
      <c r="AN49" s="24" t="s">
        <v>53</v>
      </c>
      <c r="AO49" s="31" t="s">
        <v>53</v>
      </c>
      <c r="AP49" s="24" t="s">
        <v>53</v>
      </c>
    </row>
    <row r="50" spans="1:42" s="16" customFormat="1">
      <c r="A50" s="24" t="s">
        <v>140</v>
      </c>
      <c r="B50" s="38">
        <v>43904</v>
      </c>
      <c r="C50" s="24" t="s">
        <v>538</v>
      </c>
      <c r="D50" s="11" t="s">
        <v>551</v>
      </c>
      <c r="E50" s="11" t="s">
        <v>552</v>
      </c>
      <c r="F50" s="24" t="s">
        <v>560</v>
      </c>
      <c r="G50" s="24" t="s">
        <v>51</v>
      </c>
      <c r="H50" s="24" t="s">
        <v>1046</v>
      </c>
      <c r="I50" s="29" t="s">
        <v>53</v>
      </c>
      <c r="J50" s="29" t="s">
        <v>53</v>
      </c>
      <c r="K50" s="29" t="s">
        <v>53</v>
      </c>
      <c r="L50" s="29" t="s">
        <v>53</v>
      </c>
      <c r="M50" s="29">
        <v>0</v>
      </c>
      <c r="N50" s="24" t="s">
        <v>53</v>
      </c>
      <c r="O50" s="24" t="s">
        <v>54</v>
      </c>
      <c r="P50" s="24" t="s">
        <v>53</v>
      </c>
      <c r="Q50" s="29">
        <f t="shared" si="0"/>
        <v>75655226.090000018</v>
      </c>
      <c r="R50" s="29">
        <v>0</v>
      </c>
      <c r="S50" s="29">
        <v>58051477.420000002</v>
      </c>
      <c r="T50" s="29">
        <v>0</v>
      </c>
      <c r="U50" s="24" t="s">
        <v>50</v>
      </c>
      <c r="V50" s="29">
        <v>0</v>
      </c>
      <c r="W50" s="29">
        <v>15041437.039999999</v>
      </c>
      <c r="X50" s="24"/>
      <c r="Y50" s="29">
        <v>2406629.9300000002</v>
      </c>
      <c r="Z50" s="29">
        <v>0</v>
      </c>
      <c r="AA50" s="24" t="s">
        <v>50</v>
      </c>
      <c r="AB50" s="29">
        <v>0</v>
      </c>
      <c r="AC50" s="29">
        <v>144149.72</v>
      </c>
      <c r="AD50" s="24" t="s">
        <v>55</v>
      </c>
      <c r="AE50" s="29">
        <v>11531.98</v>
      </c>
      <c r="AF50" s="24">
        <v>0</v>
      </c>
      <c r="AG50" s="24" t="s">
        <v>50</v>
      </c>
      <c r="AH50" s="29">
        <v>0</v>
      </c>
      <c r="AI50" s="29">
        <v>0</v>
      </c>
      <c r="AJ50" s="24" t="s">
        <v>50</v>
      </c>
      <c r="AK50" s="29">
        <v>0</v>
      </c>
      <c r="AL50" s="29">
        <v>0</v>
      </c>
      <c r="AM50" s="31" t="s">
        <v>53</v>
      </c>
      <c r="AN50" s="24" t="s">
        <v>53</v>
      </c>
      <c r="AO50" s="31" t="s">
        <v>53</v>
      </c>
      <c r="AP50" s="24" t="s">
        <v>53</v>
      </c>
    </row>
    <row r="51" spans="1:42" s="16" customFormat="1">
      <c r="A51" s="24" t="s">
        <v>141</v>
      </c>
      <c r="B51" s="38">
        <v>43905</v>
      </c>
      <c r="C51" s="24" t="s">
        <v>538</v>
      </c>
      <c r="D51" s="11" t="s">
        <v>551</v>
      </c>
      <c r="E51" s="11" t="s">
        <v>552</v>
      </c>
      <c r="F51" s="24" t="s">
        <v>602</v>
      </c>
      <c r="G51" s="24" t="s">
        <v>51</v>
      </c>
      <c r="H51" s="24" t="s">
        <v>1130</v>
      </c>
      <c r="I51" s="29" t="s">
        <v>53</v>
      </c>
      <c r="J51" s="29" t="s">
        <v>53</v>
      </c>
      <c r="K51" s="29" t="s">
        <v>53</v>
      </c>
      <c r="L51" s="29" t="s">
        <v>53</v>
      </c>
      <c r="M51" s="29">
        <v>0</v>
      </c>
      <c r="N51" s="24" t="s">
        <v>53</v>
      </c>
      <c r="O51" s="24" t="s">
        <v>54</v>
      </c>
      <c r="P51" s="24" t="s">
        <v>53</v>
      </c>
      <c r="Q51" s="29">
        <f t="shared" si="0"/>
        <v>145649240.86000001</v>
      </c>
      <c r="R51" s="29">
        <v>0</v>
      </c>
      <c r="S51" s="29">
        <f>101926787.19-141750</f>
        <v>101785037.19</v>
      </c>
      <c r="T51" s="29">
        <v>0</v>
      </c>
      <c r="U51" s="24" t="s">
        <v>50</v>
      </c>
      <c r="V51" s="29">
        <v>0</v>
      </c>
      <c r="W51" s="29">
        <v>37813968.68</v>
      </c>
      <c r="X51" s="24"/>
      <c r="Y51" s="29">
        <v>6050234.9900000002</v>
      </c>
      <c r="Z51" s="29">
        <v>0</v>
      </c>
      <c r="AA51" s="24" t="s">
        <v>50</v>
      </c>
      <c r="AB51" s="29">
        <v>0</v>
      </c>
      <c r="AC51" s="29"/>
      <c r="AD51" s="24" t="s">
        <v>55</v>
      </c>
      <c r="AE51" s="29"/>
      <c r="AF51" s="24">
        <v>0</v>
      </c>
      <c r="AG51" s="24" t="s">
        <v>50</v>
      </c>
      <c r="AH51" s="29">
        <v>0</v>
      </c>
      <c r="AI51" s="29">
        <v>0</v>
      </c>
      <c r="AJ51" s="24" t="s">
        <v>50</v>
      </c>
      <c r="AK51" s="29">
        <v>0</v>
      </c>
      <c r="AL51" s="29">
        <v>0</v>
      </c>
      <c r="AM51" s="31" t="s">
        <v>53</v>
      </c>
      <c r="AN51" s="24" t="s">
        <v>53</v>
      </c>
      <c r="AO51" s="31" t="s">
        <v>53</v>
      </c>
      <c r="AP51" s="24" t="s">
        <v>53</v>
      </c>
    </row>
    <row r="52" spans="1:42" s="16" customFormat="1">
      <c r="A52" s="24" t="s">
        <v>142</v>
      </c>
      <c r="B52" s="38">
        <v>43899</v>
      </c>
      <c r="C52" s="24" t="s">
        <v>538</v>
      </c>
      <c r="D52" s="24" t="s">
        <v>554</v>
      </c>
      <c r="E52" s="24" t="s">
        <v>555</v>
      </c>
      <c r="F52" s="24" t="s">
        <v>1048</v>
      </c>
      <c r="G52" s="24" t="s">
        <v>51</v>
      </c>
      <c r="H52" s="24" t="s">
        <v>1047</v>
      </c>
      <c r="I52" s="29" t="s">
        <v>53</v>
      </c>
      <c r="J52" s="29" t="s">
        <v>53</v>
      </c>
      <c r="K52" s="29" t="s">
        <v>53</v>
      </c>
      <c r="L52" s="29" t="s">
        <v>53</v>
      </c>
      <c r="M52" s="29">
        <v>0</v>
      </c>
      <c r="N52" s="24" t="s">
        <v>53</v>
      </c>
      <c r="O52" s="24" t="s">
        <v>54</v>
      </c>
      <c r="P52" s="24" t="s">
        <v>53</v>
      </c>
      <c r="Q52" s="29">
        <f t="shared" si="0"/>
        <v>43282596.279999994</v>
      </c>
      <c r="R52" s="29">
        <v>0</v>
      </c>
      <c r="S52" s="29">
        <v>30961022.059999999</v>
      </c>
      <c r="T52" s="29">
        <v>0</v>
      </c>
      <c r="U52" s="24" t="s">
        <v>50</v>
      </c>
      <c r="V52" s="29">
        <v>0</v>
      </c>
      <c r="W52" s="29">
        <v>10622046.74</v>
      </c>
      <c r="X52" s="24"/>
      <c r="Y52" s="29">
        <v>1699527.48</v>
      </c>
      <c r="Z52" s="29">
        <v>0</v>
      </c>
      <c r="AA52" s="24" t="s">
        <v>50</v>
      </c>
      <c r="AB52" s="29">
        <v>0</v>
      </c>
      <c r="AC52" s="29"/>
      <c r="AD52" s="24" t="s">
        <v>55</v>
      </c>
      <c r="AE52" s="29"/>
      <c r="AF52" s="24">
        <v>0</v>
      </c>
      <c r="AG52" s="24" t="s">
        <v>50</v>
      </c>
      <c r="AH52" s="29">
        <v>0</v>
      </c>
      <c r="AI52" s="29">
        <v>0</v>
      </c>
      <c r="AJ52" s="24" t="s">
        <v>50</v>
      </c>
      <c r="AK52" s="29">
        <v>0</v>
      </c>
      <c r="AL52" s="29">
        <v>0</v>
      </c>
      <c r="AM52" s="31" t="s">
        <v>53</v>
      </c>
      <c r="AN52" s="24" t="s">
        <v>53</v>
      </c>
      <c r="AO52" s="31" t="s">
        <v>53</v>
      </c>
      <c r="AP52" s="24" t="s">
        <v>53</v>
      </c>
    </row>
    <row r="53" spans="1:42" s="16" customFormat="1">
      <c r="A53" s="24" t="s">
        <v>143</v>
      </c>
      <c r="B53" s="38">
        <v>43900</v>
      </c>
      <c r="C53" s="24" t="s">
        <v>538</v>
      </c>
      <c r="D53" s="24" t="s">
        <v>554</v>
      </c>
      <c r="E53" s="24" t="s">
        <v>555</v>
      </c>
      <c r="F53" s="24" t="s">
        <v>1049</v>
      </c>
      <c r="G53" s="24" t="s">
        <v>51</v>
      </c>
      <c r="H53" s="24" t="s">
        <v>1050</v>
      </c>
      <c r="I53" s="29" t="s">
        <v>53</v>
      </c>
      <c r="J53" s="29" t="s">
        <v>53</v>
      </c>
      <c r="K53" s="29" t="s">
        <v>53</v>
      </c>
      <c r="L53" s="29" t="s">
        <v>53</v>
      </c>
      <c r="M53" s="29">
        <v>0</v>
      </c>
      <c r="N53" s="24" t="s">
        <v>53</v>
      </c>
      <c r="O53" s="24" t="s">
        <v>54</v>
      </c>
      <c r="P53" s="24" t="s">
        <v>53</v>
      </c>
      <c r="Q53" s="29">
        <f t="shared" si="0"/>
        <v>22872598.699999999</v>
      </c>
      <c r="R53" s="29">
        <v>0</v>
      </c>
      <c r="S53" s="29">
        <v>17235446.879999999</v>
      </c>
      <c r="T53" s="29">
        <v>0</v>
      </c>
      <c r="U53" s="24" t="s">
        <v>50</v>
      </c>
      <c r="V53" s="29">
        <v>0</v>
      </c>
      <c r="W53" s="29">
        <v>4859613.6399999997</v>
      </c>
      <c r="X53" s="24"/>
      <c r="Y53" s="29">
        <v>777538.18</v>
      </c>
      <c r="Z53" s="29">
        <v>0</v>
      </c>
      <c r="AA53" s="24" t="s">
        <v>50</v>
      </c>
      <c r="AB53" s="29">
        <v>0</v>
      </c>
      <c r="AC53" s="29"/>
      <c r="AD53" s="24" t="s">
        <v>55</v>
      </c>
      <c r="AE53" s="29"/>
      <c r="AF53" s="24">
        <v>0</v>
      </c>
      <c r="AG53" s="24" t="s">
        <v>50</v>
      </c>
      <c r="AH53" s="29">
        <v>0</v>
      </c>
      <c r="AI53" s="29">
        <v>0</v>
      </c>
      <c r="AJ53" s="24" t="s">
        <v>50</v>
      </c>
      <c r="AK53" s="29">
        <v>0</v>
      </c>
      <c r="AL53" s="29">
        <v>0</v>
      </c>
      <c r="AM53" s="31" t="s">
        <v>53</v>
      </c>
      <c r="AN53" s="24" t="s">
        <v>53</v>
      </c>
      <c r="AO53" s="31" t="s">
        <v>53</v>
      </c>
      <c r="AP53" s="24" t="s">
        <v>53</v>
      </c>
    </row>
    <row r="54" spans="1:42" s="16" customFormat="1">
      <c r="A54" s="24" t="s">
        <v>144</v>
      </c>
      <c r="B54" s="38">
        <v>43901</v>
      </c>
      <c r="C54" s="24" t="s">
        <v>538</v>
      </c>
      <c r="D54" s="24" t="s">
        <v>554</v>
      </c>
      <c r="E54" s="24" t="s">
        <v>555</v>
      </c>
      <c r="F54" s="24" t="s">
        <v>1051</v>
      </c>
      <c r="G54" s="24" t="s">
        <v>51</v>
      </c>
      <c r="H54" s="24" t="s">
        <v>1052</v>
      </c>
      <c r="I54" s="29" t="s">
        <v>53</v>
      </c>
      <c r="J54" s="29" t="s">
        <v>53</v>
      </c>
      <c r="K54" s="29" t="s">
        <v>53</v>
      </c>
      <c r="L54" s="29" t="s">
        <v>53</v>
      </c>
      <c r="M54" s="29">
        <v>0</v>
      </c>
      <c r="N54" s="24" t="s">
        <v>53</v>
      </c>
      <c r="O54" s="24" t="s">
        <v>54</v>
      </c>
      <c r="P54" s="24" t="s">
        <v>53</v>
      </c>
      <c r="Q54" s="29">
        <f t="shared" si="0"/>
        <v>1681887.77</v>
      </c>
      <c r="R54" s="29">
        <v>0</v>
      </c>
      <c r="S54" s="29">
        <v>1548905.95</v>
      </c>
      <c r="T54" s="29">
        <v>0</v>
      </c>
      <c r="U54" s="24" t="s">
        <v>50</v>
      </c>
      <c r="V54" s="29">
        <v>0</v>
      </c>
      <c r="W54" s="29">
        <v>114639.5</v>
      </c>
      <c r="X54" s="24"/>
      <c r="Y54" s="29">
        <v>18342.32</v>
      </c>
      <c r="Z54" s="29">
        <v>0</v>
      </c>
      <c r="AA54" s="24" t="s">
        <v>50</v>
      </c>
      <c r="AB54" s="29">
        <v>0</v>
      </c>
      <c r="AC54" s="29"/>
      <c r="AD54" s="24" t="s">
        <v>55</v>
      </c>
      <c r="AE54" s="29"/>
      <c r="AF54" s="24">
        <v>0</v>
      </c>
      <c r="AG54" s="24" t="s">
        <v>50</v>
      </c>
      <c r="AH54" s="29">
        <v>0</v>
      </c>
      <c r="AI54" s="29">
        <v>0</v>
      </c>
      <c r="AJ54" s="24" t="s">
        <v>50</v>
      </c>
      <c r="AK54" s="29">
        <v>0</v>
      </c>
      <c r="AL54" s="29">
        <v>0</v>
      </c>
      <c r="AM54" s="31" t="s">
        <v>53</v>
      </c>
      <c r="AN54" s="24" t="s">
        <v>53</v>
      </c>
      <c r="AO54" s="31" t="s">
        <v>53</v>
      </c>
      <c r="AP54" s="24" t="s">
        <v>53</v>
      </c>
    </row>
    <row r="55" spans="1:42" s="16" customFormat="1">
      <c r="A55" s="24" t="s">
        <v>145</v>
      </c>
      <c r="B55" s="38">
        <v>43902</v>
      </c>
      <c r="C55" s="24" t="s">
        <v>538</v>
      </c>
      <c r="D55" s="24" t="s">
        <v>554</v>
      </c>
      <c r="E55" s="24" t="s">
        <v>555</v>
      </c>
      <c r="F55" s="24" t="s">
        <v>1053</v>
      </c>
      <c r="G55" s="24" t="s">
        <v>51</v>
      </c>
      <c r="H55" s="24" t="s">
        <v>1054</v>
      </c>
      <c r="I55" s="29" t="s">
        <v>53</v>
      </c>
      <c r="J55" s="29" t="s">
        <v>53</v>
      </c>
      <c r="K55" s="29" t="s">
        <v>53</v>
      </c>
      <c r="L55" s="29" t="s">
        <v>53</v>
      </c>
      <c r="M55" s="29">
        <v>0</v>
      </c>
      <c r="N55" s="24" t="s">
        <v>53</v>
      </c>
      <c r="O55" s="24" t="s">
        <v>54</v>
      </c>
      <c r="P55" s="24" t="s">
        <v>53</v>
      </c>
      <c r="Q55" s="29">
        <f t="shared" si="0"/>
        <v>0</v>
      </c>
      <c r="R55" s="29">
        <v>0</v>
      </c>
      <c r="S55" s="29">
        <v>0</v>
      </c>
      <c r="T55" s="29">
        <v>0</v>
      </c>
      <c r="U55" s="24" t="s">
        <v>50</v>
      </c>
      <c r="V55" s="29">
        <v>0</v>
      </c>
      <c r="W55" s="29">
        <v>0</v>
      </c>
      <c r="X55" s="24"/>
      <c r="Y55" s="29">
        <v>0</v>
      </c>
      <c r="Z55" s="29">
        <v>0</v>
      </c>
      <c r="AA55" s="24" t="s">
        <v>50</v>
      </c>
      <c r="AB55" s="29">
        <v>0</v>
      </c>
      <c r="AC55" s="29"/>
      <c r="AD55" s="24" t="s">
        <v>55</v>
      </c>
      <c r="AE55" s="29"/>
      <c r="AF55" s="24">
        <v>0</v>
      </c>
      <c r="AG55" s="24" t="s">
        <v>50</v>
      </c>
      <c r="AH55" s="29">
        <v>0</v>
      </c>
      <c r="AI55" s="29">
        <v>0</v>
      </c>
      <c r="AJ55" s="24" t="s">
        <v>50</v>
      </c>
      <c r="AK55" s="29">
        <v>0</v>
      </c>
      <c r="AL55" s="29">
        <v>0</v>
      </c>
      <c r="AM55" s="31" t="s">
        <v>53</v>
      </c>
      <c r="AN55" s="24" t="s">
        <v>53</v>
      </c>
      <c r="AO55" s="31" t="s">
        <v>53</v>
      </c>
      <c r="AP55" s="24" t="s">
        <v>53</v>
      </c>
    </row>
    <row r="56" spans="1:42" s="16" customFormat="1">
      <c r="A56" s="24" t="s">
        <v>146</v>
      </c>
      <c r="B56" s="38">
        <v>43903</v>
      </c>
      <c r="C56" s="24" t="s">
        <v>538</v>
      </c>
      <c r="D56" s="24" t="s">
        <v>554</v>
      </c>
      <c r="E56" s="24" t="s">
        <v>555</v>
      </c>
      <c r="F56" s="24" t="s">
        <v>1055</v>
      </c>
      <c r="G56" s="24" t="s">
        <v>51</v>
      </c>
      <c r="H56" s="24" t="s">
        <v>1056</v>
      </c>
      <c r="I56" s="29" t="s">
        <v>53</v>
      </c>
      <c r="J56" s="29" t="s">
        <v>53</v>
      </c>
      <c r="K56" s="29" t="s">
        <v>53</v>
      </c>
      <c r="L56" s="29" t="s">
        <v>53</v>
      </c>
      <c r="M56" s="29">
        <v>0</v>
      </c>
      <c r="N56" s="24" t="s">
        <v>53</v>
      </c>
      <c r="O56" s="24" t="s">
        <v>54</v>
      </c>
      <c r="P56" s="24" t="s">
        <v>53</v>
      </c>
      <c r="Q56" s="29">
        <f t="shared" si="0"/>
        <v>129182297.13</v>
      </c>
      <c r="R56" s="29">
        <v>0</v>
      </c>
      <c r="S56" s="29">
        <v>86351332.060000002</v>
      </c>
      <c r="T56" s="29">
        <v>0</v>
      </c>
      <c r="U56" s="24" t="s">
        <v>50</v>
      </c>
      <c r="V56" s="29">
        <v>0</v>
      </c>
      <c r="W56" s="29">
        <v>36923245.75</v>
      </c>
      <c r="X56" s="24"/>
      <c r="Y56" s="29">
        <v>5907719.3200000003</v>
      </c>
      <c r="Z56" s="29">
        <v>0</v>
      </c>
      <c r="AA56" s="24" t="s">
        <v>50</v>
      </c>
      <c r="AB56" s="29">
        <v>0</v>
      </c>
      <c r="AC56" s="29"/>
      <c r="AD56" s="24" t="s">
        <v>55</v>
      </c>
      <c r="AE56" s="29"/>
      <c r="AF56" s="24">
        <v>0</v>
      </c>
      <c r="AG56" s="24" t="s">
        <v>50</v>
      </c>
      <c r="AH56" s="29">
        <v>0</v>
      </c>
      <c r="AI56" s="29">
        <v>0</v>
      </c>
      <c r="AJ56" s="24" t="s">
        <v>50</v>
      </c>
      <c r="AK56" s="29">
        <v>0</v>
      </c>
      <c r="AL56" s="29">
        <v>0</v>
      </c>
      <c r="AM56" s="31" t="s">
        <v>53</v>
      </c>
      <c r="AN56" s="24" t="s">
        <v>53</v>
      </c>
      <c r="AO56" s="31" t="s">
        <v>53</v>
      </c>
      <c r="AP56" s="24" t="s">
        <v>53</v>
      </c>
    </row>
    <row r="57" spans="1:42" s="16" customFormat="1">
      <c r="A57" s="24" t="s">
        <v>147</v>
      </c>
      <c r="B57" s="38">
        <v>43904</v>
      </c>
      <c r="C57" s="24" t="s">
        <v>538</v>
      </c>
      <c r="D57" s="24" t="s">
        <v>554</v>
      </c>
      <c r="E57" s="24" t="s">
        <v>555</v>
      </c>
      <c r="F57" s="24" t="s">
        <v>1057</v>
      </c>
      <c r="G57" s="24" t="s">
        <v>51</v>
      </c>
      <c r="H57" s="24" t="s">
        <v>1058</v>
      </c>
      <c r="I57" s="29" t="s">
        <v>53</v>
      </c>
      <c r="J57" s="29" t="s">
        <v>53</v>
      </c>
      <c r="K57" s="29" t="s">
        <v>53</v>
      </c>
      <c r="L57" s="29" t="s">
        <v>53</v>
      </c>
      <c r="M57" s="29">
        <v>0</v>
      </c>
      <c r="N57" s="24" t="s">
        <v>53</v>
      </c>
      <c r="O57" s="24" t="s">
        <v>54</v>
      </c>
      <c r="P57" s="24" t="s">
        <v>53</v>
      </c>
      <c r="Q57" s="29">
        <f t="shared" si="0"/>
        <v>115497954.98</v>
      </c>
      <c r="R57" s="29">
        <v>0</v>
      </c>
      <c r="S57" s="29">
        <v>84378760.260000005</v>
      </c>
      <c r="T57" s="29">
        <v>0</v>
      </c>
      <c r="U57" s="24" t="s">
        <v>50</v>
      </c>
      <c r="V57" s="29">
        <v>0</v>
      </c>
      <c r="W57" s="29">
        <v>26826892</v>
      </c>
      <c r="X57" s="24"/>
      <c r="Y57" s="29">
        <v>4292302.72</v>
      </c>
      <c r="Z57" s="29">
        <v>0</v>
      </c>
      <c r="AA57" s="24" t="s">
        <v>50</v>
      </c>
      <c r="AB57" s="29">
        <v>0</v>
      </c>
      <c r="AC57" s="29"/>
      <c r="AD57" s="24" t="s">
        <v>55</v>
      </c>
      <c r="AE57" s="29"/>
      <c r="AF57" s="24">
        <v>0</v>
      </c>
      <c r="AG57" s="24" t="s">
        <v>50</v>
      </c>
      <c r="AH57" s="29">
        <v>0</v>
      </c>
      <c r="AI57" s="29">
        <v>0</v>
      </c>
      <c r="AJ57" s="24" t="s">
        <v>50</v>
      </c>
      <c r="AK57" s="29">
        <v>0</v>
      </c>
      <c r="AL57" s="29">
        <v>0</v>
      </c>
      <c r="AM57" s="31" t="s">
        <v>53</v>
      </c>
      <c r="AN57" s="24" t="s">
        <v>53</v>
      </c>
      <c r="AO57" s="31" t="s">
        <v>53</v>
      </c>
      <c r="AP57" s="24" t="s">
        <v>53</v>
      </c>
    </row>
    <row r="58" spans="1:42" s="16" customFormat="1">
      <c r="A58" s="24" t="s">
        <v>148</v>
      </c>
      <c r="B58" s="38">
        <v>43905</v>
      </c>
      <c r="C58" s="24" t="s">
        <v>538</v>
      </c>
      <c r="D58" s="24" t="s">
        <v>554</v>
      </c>
      <c r="E58" s="24" t="s">
        <v>555</v>
      </c>
      <c r="F58" s="24" t="s">
        <v>1059</v>
      </c>
      <c r="G58" s="24" t="s">
        <v>51</v>
      </c>
      <c r="H58" s="24" t="s">
        <v>1131</v>
      </c>
      <c r="I58" s="29" t="s">
        <v>53</v>
      </c>
      <c r="J58" s="29" t="s">
        <v>53</v>
      </c>
      <c r="K58" s="29" t="s">
        <v>53</v>
      </c>
      <c r="L58" s="29" t="s">
        <v>53</v>
      </c>
      <c r="M58" s="29">
        <v>0</v>
      </c>
      <c r="N58" s="24" t="s">
        <v>53</v>
      </c>
      <c r="O58" s="24" t="s">
        <v>54</v>
      </c>
      <c r="P58" s="24" t="s">
        <v>53</v>
      </c>
      <c r="Q58" s="29">
        <f t="shared" si="0"/>
        <v>109958777.24000001</v>
      </c>
      <c r="R58" s="29">
        <v>0</v>
      </c>
      <c r="S58" s="29">
        <v>69068101.900000006</v>
      </c>
      <c r="T58" s="29">
        <v>0</v>
      </c>
      <c r="U58" s="24" t="s">
        <v>50</v>
      </c>
      <c r="V58" s="29">
        <v>0</v>
      </c>
      <c r="W58" s="29">
        <v>35250582.189999998</v>
      </c>
      <c r="X58" s="24"/>
      <c r="Y58" s="29">
        <v>5640093.1500000004</v>
      </c>
      <c r="Z58" s="29">
        <v>0</v>
      </c>
      <c r="AA58" s="24" t="s">
        <v>50</v>
      </c>
      <c r="AB58" s="29">
        <v>0</v>
      </c>
      <c r="AC58" s="29"/>
      <c r="AD58" s="24" t="s">
        <v>55</v>
      </c>
      <c r="AE58" s="29"/>
      <c r="AF58" s="24">
        <v>0</v>
      </c>
      <c r="AG58" s="24" t="s">
        <v>50</v>
      </c>
      <c r="AH58" s="29">
        <v>0</v>
      </c>
      <c r="AI58" s="29">
        <v>0</v>
      </c>
      <c r="AJ58" s="24" t="s">
        <v>50</v>
      </c>
      <c r="AK58" s="29">
        <v>0</v>
      </c>
      <c r="AL58" s="29">
        <v>0</v>
      </c>
      <c r="AM58" s="31" t="s">
        <v>53</v>
      </c>
      <c r="AN58" s="24" t="s">
        <v>53</v>
      </c>
      <c r="AO58" s="31" t="s">
        <v>53</v>
      </c>
      <c r="AP58" s="24" t="s">
        <v>53</v>
      </c>
    </row>
    <row r="59" spans="1:42" s="16" customFormat="1">
      <c r="A59" s="24" t="s">
        <v>149</v>
      </c>
      <c r="B59" s="38">
        <v>43899</v>
      </c>
      <c r="C59" s="9" t="s">
        <v>538</v>
      </c>
      <c r="D59" s="11" t="s">
        <v>558</v>
      </c>
      <c r="E59" s="11" t="s">
        <v>559</v>
      </c>
      <c r="F59" s="24" t="s">
        <v>667</v>
      </c>
      <c r="G59" s="24" t="s">
        <v>51</v>
      </c>
      <c r="H59" s="24" t="s">
        <v>1060</v>
      </c>
      <c r="I59" s="29" t="s">
        <v>53</v>
      </c>
      <c r="J59" s="29" t="s">
        <v>53</v>
      </c>
      <c r="K59" s="29" t="s">
        <v>53</v>
      </c>
      <c r="L59" s="29" t="s">
        <v>53</v>
      </c>
      <c r="M59" s="29">
        <v>0</v>
      </c>
      <c r="N59" s="24" t="s">
        <v>53</v>
      </c>
      <c r="O59" s="24" t="s">
        <v>54</v>
      </c>
      <c r="P59" s="24" t="s">
        <v>53</v>
      </c>
      <c r="Q59" s="29">
        <f t="shared" si="0"/>
        <v>39658887.390000001</v>
      </c>
      <c r="R59" s="29">
        <v>0</v>
      </c>
      <c r="S59" s="29">
        <v>29099937.899999999</v>
      </c>
      <c r="T59" s="29">
        <v>0</v>
      </c>
      <c r="U59" s="24" t="s">
        <v>50</v>
      </c>
      <c r="V59" s="29">
        <v>0</v>
      </c>
      <c r="W59" s="29">
        <v>9102542.6600000001</v>
      </c>
      <c r="X59" s="24"/>
      <c r="Y59" s="29">
        <v>1456406.83</v>
      </c>
      <c r="Z59" s="29">
        <v>0</v>
      </c>
      <c r="AA59" s="24" t="s">
        <v>50</v>
      </c>
      <c r="AB59" s="29">
        <v>0</v>
      </c>
      <c r="AC59" s="29"/>
      <c r="AD59" s="24" t="s">
        <v>55</v>
      </c>
      <c r="AE59" s="29"/>
      <c r="AF59" s="24">
        <v>0</v>
      </c>
      <c r="AG59" s="24" t="s">
        <v>50</v>
      </c>
      <c r="AH59" s="29">
        <v>0</v>
      </c>
      <c r="AI59" s="29">
        <v>0</v>
      </c>
      <c r="AJ59" s="24" t="s">
        <v>50</v>
      </c>
      <c r="AK59" s="29">
        <v>0</v>
      </c>
      <c r="AL59" s="29">
        <v>0</v>
      </c>
      <c r="AM59" s="31" t="s">
        <v>53</v>
      </c>
      <c r="AN59" s="24" t="s">
        <v>53</v>
      </c>
      <c r="AO59" s="31" t="s">
        <v>53</v>
      </c>
      <c r="AP59" s="24" t="s">
        <v>53</v>
      </c>
    </row>
    <row r="60" spans="1:42" s="16" customFormat="1">
      <c r="A60" s="24" t="s">
        <v>150</v>
      </c>
      <c r="B60" s="38">
        <v>43900</v>
      </c>
      <c r="C60" s="9" t="s">
        <v>538</v>
      </c>
      <c r="D60" s="11" t="s">
        <v>558</v>
      </c>
      <c r="E60" s="11" t="s">
        <v>559</v>
      </c>
      <c r="F60" s="24" t="s">
        <v>694</v>
      </c>
      <c r="G60" s="24" t="s">
        <v>51</v>
      </c>
      <c r="H60" s="24" t="s">
        <v>1061</v>
      </c>
      <c r="I60" s="29" t="s">
        <v>53</v>
      </c>
      <c r="J60" s="29" t="s">
        <v>53</v>
      </c>
      <c r="K60" s="29" t="s">
        <v>53</v>
      </c>
      <c r="L60" s="29" t="s">
        <v>53</v>
      </c>
      <c r="M60" s="29">
        <v>0</v>
      </c>
      <c r="N60" s="24" t="s">
        <v>53</v>
      </c>
      <c r="O60" s="24" t="s">
        <v>54</v>
      </c>
      <c r="P60" s="24" t="s">
        <v>53</v>
      </c>
      <c r="Q60" s="29">
        <f t="shared" si="0"/>
        <v>25528307.050000001</v>
      </c>
      <c r="R60" s="29">
        <v>0</v>
      </c>
      <c r="S60" s="29">
        <v>20383648.68</v>
      </c>
      <c r="T60" s="29">
        <v>0</v>
      </c>
      <c r="U60" s="24" t="s">
        <v>50</v>
      </c>
      <c r="V60" s="29">
        <v>0</v>
      </c>
      <c r="W60" s="29">
        <v>4435050.32</v>
      </c>
      <c r="X60" s="24"/>
      <c r="Y60" s="29">
        <v>709608.05</v>
      </c>
      <c r="Z60" s="29">
        <v>0</v>
      </c>
      <c r="AA60" s="24" t="s">
        <v>50</v>
      </c>
      <c r="AB60" s="29">
        <v>0</v>
      </c>
      <c r="AC60" s="29"/>
      <c r="AD60" s="24" t="s">
        <v>55</v>
      </c>
      <c r="AE60" s="29"/>
      <c r="AF60" s="24">
        <v>0</v>
      </c>
      <c r="AG60" s="24" t="s">
        <v>50</v>
      </c>
      <c r="AH60" s="29">
        <v>0</v>
      </c>
      <c r="AI60" s="29">
        <v>0</v>
      </c>
      <c r="AJ60" s="24" t="s">
        <v>50</v>
      </c>
      <c r="AK60" s="29">
        <v>0</v>
      </c>
      <c r="AL60" s="29">
        <v>0</v>
      </c>
      <c r="AM60" s="31" t="s">
        <v>53</v>
      </c>
      <c r="AN60" s="24" t="s">
        <v>53</v>
      </c>
      <c r="AO60" s="31" t="s">
        <v>53</v>
      </c>
      <c r="AP60" s="24" t="s">
        <v>53</v>
      </c>
    </row>
    <row r="61" spans="1:42" s="16" customFormat="1">
      <c r="A61" s="24" t="s">
        <v>151</v>
      </c>
      <c r="B61" s="38">
        <v>43901</v>
      </c>
      <c r="C61" s="9" t="s">
        <v>538</v>
      </c>
      <c r="D61" s="11" t="s">
        <v>558</v>
      </c>
      <c r="E61" s="11" t="s">
        <v>559</v>
      </c>
      <c r="F61" s="24" t="s">
        <v>721</v>
      </c>
      <c r="G61" s="24" t="s">
        <v>51</v>
      </c>
      <c r="H61" s="24" t="s">
        <v>1062</v>
      </c>
      <c r="I61" s="29" t="s">
        <v>53</v>
      </c>
      <c r="J61" s="29" t="s">
        <v>53</v>
      </c>
      <c r="K61" s="29" t="s">
        <v>53</v>
      </c>
      <c r="L61" s="29" t="s">
        <v>53</v>
      </c>
      <c r="M61" s="29">
        <v>0</v>
      </c>
      <c r="N61" s="24" t="s">
        <v>53</v>
      </c>
      <c r="O61" s="24" t="s">
        <v>54</v>
      </c>
      <c r="P61" s="24" t="s">
        <v>53</v>
      </c>
      <c r="Q61" s="29">
        <f t="shared" si="0"/>
        <v>5070695.5600000005</v>
      </c>
      <c r="R61" s="29">
        <v>0</v>
      </c>
      <c r="S61" s="29">
        <v>3137261.69</v>
      </c>
      <c r="T61" s="29">
        <v>0</v>
      </c>
      <c r="U61" s="24" t="s">
        <v>50</v>
      </c>
      <c r="V61" s="29">
        <v>0</v>
      </c>
      <c r="W61" s="29">
        <v>1666753.34</v>
      </c>
      <c r="X61" s="24"/>
      <c r="Y61" s="29">
        <v>266680.53000000003</v>
      </c>
      <c r="Z61" s="29">
        <v>0</v>
      </c>
      <c r="AA61" s="24" t="s">
        <v>50</v>
      </c>
      <c r="AB61" s="29">
        <v>0</v>
      </c>
      <c r="AC61" s="29"/>
      <c r="AD61" s="24" t="s">
        <v>55</v>
      </c>
      <c r="AE61" s="29"/>
      <c r="AF61" s="24">
        <v>0</v>
      </c>
      <c r="AG61" s="24" t="s">
        <v>50</v>
      </c>
      <c r="AH61" s="29">
        <v>0</v>
      </c>
      <c r="AI61" s="29">
        <v>0</v>
      </c>
      <c r="AJ61" s="24" t="s">
        <v>50</v>
      </c>
      <c r="AK61" s="29">
        <v>0</v>
      </c>
      <c r="AL61" s="29">
        <v>0</v>
      </c>
      <c r="AM61" s="31" t="s">
        <v>53</v>
      </c>
      <c r="AN61" s="24" t="s">
        <v>53</v>
      </c>
      <c r="AO61" s="31" t="s">
        <v>53</v>
      </c>
      <c r="AP61" s="24" t="s">
        <v>53</v>
      </c>
    </row>
    <row r="62" spans="1:42" s="16" customFormat="1">
      <c r="A62" s="24" t="s">
        <v>152</v>
      </c>
      <c r="B62" s="38">
        <v>43902</v>
      </c>
      <c r="C62" s="9" t="s">
        <v>538</v>
      </c>
      <c r="D62" s="11" t="s">
        <v>558</v>
      </c>
      <c r="E62" s="11" t="s">
        <v>559</v>
      </c>
      <c r="F62" s="24" t="s">
        <v>991</v>
      </c>
      <c r="G62" s="24" t="s">
        <v>51</v>
      </c>
      <c r="H62" s="24" t="s">
        <v>1063</v>
      </c>
      <c r="I62" s="29" t="s">
        <v>53</v>
      </c>
      <c r="J62" s="29" t="s">
        <v>53</v>
      </c>
      <c r="K62" s="29" t="s">
        <v>53</v>
      </c>
      <c r="L62" s="29" t="s">
        <v>53</v>
      </c>
      <c r="M62" s="29">
        <v>0</v>
      </c>
      <c r="N62" s="24" t="s">
        <v>53</v>
      </c>
      <c r="O62" s="24" t="s">
        <v>54</v>
      </c>
      <c r="P62" s="24" t="s">
        <v>53</v>
      </c>
      <c r="Q62" s="29">
        <f t="shared" si="0"/>
        <v>71165872.760999992</v>
      </c>
      <c r="R62" s="29">
        <v>0</v>
      </c>
      <c r="S62" s="29">
        <v>49592498.979999997</v>
      </c>
      <c r="T62" s="29">
        <v>0</v>
      </c>
      <c r="U62" s="24" t="s">
        <v>50</v>
      </c>
      <c r="V62" s="29">
        <v>0</v>
      </c>
      <c r="W62" s="29">
        <v>18469918.489999998</v>
      </c>
      <c r="X62" s="24"/>
      <c r="Y62" s="29">
        <v>2955186.9610000001</v>
      </c>
      <c r="Z62" s="29">
        <v>0</v>
      </c>
      <c r="AA62" s="24" t="s">
        <v>50</v>
      </c>
      <c r="AB62" s="29">
        <v>0</v>
      </c>
      <c r="AC62" s="29">
        <v>137285.49</v>
      </c>
      <c r="AD62" s="24" t="s">
        <v>55</v>
      </c>
      <c r="AE62" s="29">
        <v>10982.84</v>
      </c>
      <c r="AF62" s="24">
        <v>0</v>
      </c>
      <c r="AG62" s="24" t="s">
        <v>50</v>
      </c>
      <c r="AH62" s="29">
        <v>0</v>
      </c>
      <c r="AI62" s="29">
        <v>0</v>
      </c>
      <c r="AJ62" s="24" t="s">
        <v>50</v>
      </c>
      <c r="AK62" s="29">
        <v>0</v>
      </c>
      <c r="AL62" s="29">
        <v>0</v>
      </c>
      <c r="AM62" s="31" t="s">
        <v>53</v>
      </c>
      <c r="AN62" s="24" t="s">
        <v>53</v>
      </c>
      <c r="AO62" s="31" t="s">
        <v>53</v>
      </c>
      <c r="AP62" s="24" t="s">
        <v>53</v>
      </c>
    </row>
    <row r="63" spans="1:42" s="16" customFormat="1">
      <c r="A63" s="24" t="s">
        <v>153</v>
      </c>
      <c r="B63" s="38">
        <v>43903</v>
      </c>
      <c r="C63" s="9" t="s">
        <v>538</v>
      </c>
      <c r="D63" s="11" t="s">
        <v>558</v>
      </c>
      <c r="E63" s="11" t="s">
        <v>559</v>
      </c>
      <c r="F63" s="24" t="s">
        <v>992</v>
      </c>
      <c r="G63" s="24" t="s">
        <v>51</v>
      </c>
      <c r="H63" s="24" t="s">
        <v>1064</v>
      </c>
      <c r="I63" s="29" t="s">
        <v>53</v>
      </c>
      <c r="J63" s="29" t="s">
        <v>53</v>
      </c>
      <c r="K63" s="29" t="s">
        <v>53</v>
      </c>
      <c r="L63" s="29" t="s">
        <v>53</v>
      </c>
      <c r="M63" s="29">
        <v>0</v>
      </c>
      <c r="N63" s="24" t="s">
        <v>53</v>
      </c>
      <c r="O63" s="24" t="s">
        <v>54</v>
      </c>
      <c r="P63" s="24" t="s">
        <v>53</v>
      </c>
      <c r="Q63" s="29">
        <f t="shared" si="0"/>
        <v>78755722.819999993</v>
      </c>
      <c r="R63" s="29">
        <v>0</v>
      </c>
      <c r="S63" s="29">
        <v>54222503.859999999</v>
      </c>
      <c r="T63" s="29">
        <v>0</v>
      </c>
      <c r="U63" s="24" t="s">
        <v>50</v>
      </c>
      <c r="V63" s="29">
        <v>0</v>
      </c>
      <c r="W63" s="29">
        <v>21149326.690000001</v>
      </c>
      <c r="X63" s="24"/>
      <c r="Y63" s="29">
        <v>3383892.27</v>
      </c>
      <c r="Z63" s="29">
        <v>0</v>
      </c>
      <c r="AA63" s="24" t="s">
        <v>50</v>
      </c>
      <c r="AB63" s="29">
        <v>0</v>
      </c>
      <c r="AC63" s="29"/>
      <c r="AD63" s="24" t="s">
        <v>55</v>
      </c>
      <c r="AE63" s="29"/>
      <c r="AF63" s="24">
        <v>0</v>
      </c>
      <c r="AG63" s="24" t="s">
        <v>50</v>
      </c>
      <c r="AH63" s="29">
        <v>0</v>
      </c>
      <c r="AI63" s="29">
        <v>0</v>
      </c>
      <c r="AJ63" s="24" t="s">
        <v>50</v>
      </c>
      <c r="AK63" s="29">
        <v>0</v>
      </c>
      <c r="AL63" s="29">
        <v>0</v>
      </c>
      <c r="AM63" s="31" t="s">
        <v>53</v>
      </c>
      <c r="AN63" s="24" t="s">
        <v>53</v>
      </c>
      <c r="AO63" s="31" t="s">
        <v>53</v>
      </c>
      <c r="AP63" s="24" t="s">
        <v>53</v>
      </c>
    </row>
    <row r="64" spans="1:42" s="16" customFormat="1">
      <c r="A64" s="24" t="s">
        <v>154</v>
      </c>
      <c r="B64" s="38">
        <v>43904</v>
      </c>
      <c r="C64" s="9" t="s">
        <v>538</v>
      </c>
      <c r="D64" s="11" t="s">
        <v>558</v>
      </c>
      <c r="E64" s="11" t="s">
        <v>559</v>
      </c>
      <c r="F64" s="24" t="s">
        <v>993</v>
      </c>
      <c r="G64" s="24" t="s">
        <v>51</v>
      </c>
      <c r="H64" s="24" t="s">
        <v>1065</v>
      </c>
      <c r="I64" s="29" t="s">
        <v>53</v>
      </c>
      <c r="J64" s="29" t="s">
        <v>53</v>
      </c>
      <c r="K64" s="29" t="s">
        <v>53</v>
      </c>
      <c r="L64" s="29" t="s">
        <v>53</v>
      </c>
      <c r="M64" s="29">
        <v>0</v>
      </c>
      <c r="N64" s="24" t="s">
        <v>53</v>
      </c>
      <c r="O64" s="24" t="s">
        <v>54</v>
      </c>
      <c r="P64" s="24" t="s">
        <v>53</v>
      </c>
      <c r="Q64" s="29">
        <f t="shared" si="0"/>
        <v>96112411.36999999</v>
      </c>
      <c r="R64" s="29">
        <v>0</v>
      </c>
      <c r="S64" s="29">
        <v>67766023.129999995</v>
      </c>
      <c r="T64" s="29">
        <v>0</v>
      </c>
      <c r="U64" s="24" t="s">
        <v>50</v>
      </c>
      <c r="V64" s="29">
        <v>0</v>
      </c>
      <c r="W64" s="29">
        <v>24302333.219999999</v>
      </c>
      <c r="X64" s="24"/>
      <c r="Y64" s="29">
        <v>3888373.32</v>
      </c>
      <c r="Z64" s="29">
        <v>0</v>
      </c>
      <c r="AA64" s="24" t="s">
        <v>50</v>
      </c>
      <c r="AB64" s="29">
        <v>0</v>
      </c>
      <c r="AC64" s="29">
        <v>144149.72</v>
      </c>
      <c r="AD64" s="24" t="s">
        <v>55</v>
      </c>
      <c r="AE64" s="29">
        <v>11531.98</v>
      </c>
      <c r="AF64" s="24">
        <v>0</v>
      </c>
      <c r="AG64" s="24" t="s">
        <v>50</v>
      </c>
      <c r="AH64" s="29">
        <v>0</v>
      </c>
      <c r="AI64" s="29">
        <v>0</v>
      </c>
      <c r="AJ64" s="24" t="s">
        <v>50</v>
      </c>
      <c r="AK64" s="29">
        <v>0</v>
      </c>
      <c r="AL64" s="29">
        <v>0</v>
      </c>
      <c r="AM64" s="31" t="s">
        <v>53</v>
      </c>
      <c r="AN64" s="24" t="s">
        <v>53</v>
      </c>
      <c r="AO64" s="31" t="s">
        <v>53</v>
      </c>
      <c r="AP64" s="24" t="s">
        <v>53</v>
      </c>
    </row>
    <row r="65" spans="1:42" s="16" customFormat="1">
      <c r="A65" s="24" t="s">
        <v>155</v>
      </c>
      <c r="B65" s="38">
        <v>43905</v>
      </c>
      <c r="C65" s="9" t="s">
        <v>538</v>
      </c>
      <c r="D65" s="11" t="s">
        <v>558</v>
      </c>
      <c r="E65" s="11" t="s">
        <v>559</v>
      </c>
      <c r="F65" s="24" t="s">
        <v>994</v>
      </c>
      <c r="G65" s="24" t="s">
        <v>51</v>
      </c>
      <c r="H65" s="24" t="s">
        <v>1132</v>
      </c>
      <c r="I65" s="29" t="s">
        <v>53</v>
      </c>
      <c r="J65" s="29" t="s">
        <v>53</v>
      </c>
      <c r="K65" s="29" t="s">
        <v>53</v>
      </c>
      <c r="L65" s="29" t="s">
        <v>53</v>
      </c>
      <c r="M65" s="29">
        <v>0</v>
      </c>
      <c r="N65" s="24" t="s">
        <v>53</v>
      </c>
      <c r="O65" s="24" t="s">
        <v>54</v>
      </c>
      <c r="P65" s="24" t="s">
        <v>53</v>
      </c>
      <c r="Q65" s="29">
        <f t="shared" si="0"/>
        <v>95236755.349999994</v>
      </c>
      <c r="R65" s="29">
        <v>0</v>
      </c>
      <c r="S65" s="29">
        <v>69288330.209999993</v>
      </c>
      <c r="T65" s="29">
        <v>0</v>
      </c>
      <c r="U65" s="24" t="s">
        <v>50</v>
      </c>
      <c r="V65" s="29">
        <v>0</v>
      </c>
      <c r="W65" s="29">
        <v>22369332.02</v>
      </c>
      <c r="X65" s="24"/>
      <c r="Y65" s="29">
        <v>3579093.12</v>
      </c>
      <c r="Z65" s="29">
        <v>0</v>
      </c>
      <c r="AA65" s="24" t="s">
        <v>50</v>
      </c>
      <c r="AB65" s="29">
        <v>0</v>
      </c>
      <c r="AC65" s="29"/>
      <c r="AD65" s="24" t="s">
        <v>55</v>
      </c>
      <c r="AE65" s="29"/>
      <c r="AF65" s="24">
        <v>0</v>
      </c>
      <c r="AG65" s="24" t="s">
        <v>50</v>
      </c>
      <c r="AH65" s="29">
        <v>0</v>
      </c>
      <c r="AI65" s="29">
        <v>0</v>
      </c>
      <c r="AJ65" s="24" t="s">
        <v>50</v>
      </c>
      <c r="AK65" s="29">
        <v>0</v>
      </c>
      <c r="AL65" s="29">
        <v>0</v>
      </c>
      <c r="AM65" s="31" t="s">
        <v>53</v>
      </c>
      <c r="AN65" s="24" t="s">
        <v>53</v>
      </c>
      <c r="AO65" s="31" t="s">
        <v>53</v>
      </c>
      <c r="AP65" s="24" t="s">
        <v>53</v>
      </c>
    </row>
    <row r="66" spans="1:42" s="16" customFormat="1">
      <c r="A66" s="24" t="s">
        <v>157</v>
      </c>
      <c r="B66" s="38">
        <v>43899</v>
      </c>
      <c r="C66" s="24" t="s">
        <v>538</v>
      </c>
      <c r="D66" s="11" t="s">
        <v>562</v>
      </c>
      <c r="E66" s="11" t="s">
        <v>563</v>
      </c>
      <c r="F66" s="24" t="s">
        <v>650</v>
      </c>
      <c r="G66" s="24" t="s">
        <v>51</v>
      </c>
      <c r="H66" s="24" t="s">
        <v>1066</v>
      </c>
      <c r="I66" s="29" t="s">
        <v>53</v>
      </c>
      <c r="J66" s="29" t="s">
        <v>53</v>
      </c>
      <c r="K66" s="29" t="s">
        <v>53</v>
      </c>
      <c r="L66" s="29" t="s">
        <v>53</v>
      </c>
      <c r="M66" s="29">
        <v>0</v>
      </c>
      <c r="N66" s="24" t="s">
        <v>53</v>
      </c>
      <c r="O66" s="24" t="s">
        <v>54</v>
      </c>
      <c r="P66" s="24" t="s">
        <v>53</v>
      </c>
      <c r="Q66" s="29">
        <f t="shared" si="0"/>
        <v>4203312.83</v>
      </c>
      <c r="R66" s="29">
        <v>0</v>
      </c>
      <c r="S66" s="29">
        <v>3562405.86</v>
      </c>
      <c r="T66" s="29">
        <v>0</v>
      </c>
      <c r="U66" s="24" t="s">
        <v>50</v>
      </c>
      <c r="V66" s="29">
        <v>0</v>
      </c>
      <c r="W66" s="29">
        <v>552506.01</v>
      </c>
      <c r="X66" s="24"/>
      <c r="Y66" s="29">
        <v>88400.960000000006</v>
      </c>
      <c r="Z66" s="29">
        <v>0</v>
      </c>
      <c r="AA66" s="24" t="s">
        <v>50</v>
      </c>
      <c r="AB66" s="29">
        <v>0</v>
      </c>
      <c r="AC66" s="29"/>
      <c r="AD66" s="24" t="s">
        <v>55</v>
      </c>
      <c r="AE66" s="29"/>
      <c r="AF66" s="24">
        <v>0</v>
      </c>
      <c r="AG66" s="24" t="s">
        <v>50</v>
      </c>
      <c r="AH66" s="29">
        <v>0</v>
      </c>
      <c r="AI66" s="29">
        <v>0</v>
      </c>
      <c r="AJ66" s="24" t="s">
        <v>50</v>
      </c>
      <c r="AK66" s="29">
        <v>0</v>
      </c>
      <c r="AL66" s="29">
        <v>0</v>
      </c>
      <c r="AM66" s="31" t="s">
        <v>53</v>
      </c>
      <c r="AN66" s="24" t="s">
        <v>53</v>
      </c>
      <c r="AO66" s="31" t="s">
        <v>53</v>
      </c>
      <c r="AP66" s="24" t="s">
        <v>53</v>
      </c>
    </row>
    <row r="67" spans="1:42" s="16" customFormat="1">
      <c r="A67" s="24" t="s">
        <v>161</v>
      </c>
      <c r="B67" s="38">
        <v>43900</v>
      </c>
      <c r="C67" s="24" t="s">
        <v>538</v>
      </c>
      <c r="D67" s="11" t="s">
        <v>562</v>
      </c>
      <c r="E67" s="11" t="s">
        <v>563</v>
      </c>
      <c r="F67" s="24" t="s">
        <v>591</v>
      </c>
      <c r="G67" s="24" t="s">
        <v>51</v>
      </c>
      <c r="H67" s="24" t="s">
        <v>1067</v>
      </c>
      <c r="I67" s="29" t="s">
        <v>53</v>
      </c>
      <c r="J67" s="29" t="s">
        <v>53</v>
      </c>
      <c r="K67" s="29" t="s">
        <v>53</v>
      </c>
      <c r="L67" s="29" t="s">
        <v>53</v>
      </c>
      <c r="M67" s="29">
        <v>0</v>
      </c>
      <c r="N67" s="24" t="s">
        <v>53</v>
      </c>
      <c r="O67" s="24" t="s">
        <v>54</v>
      </c>
      <c r="P67" s="24" t="s">
        <v>53</v>
      </c>
      <c r="Q67" s="29">
        <f t="shared" si="0"/>
        <v>0</v>
      </c>
      <c r="R67" s="29">
        <v>0</v>
      </c>
      <c r="S67" s="29">
        <v>0</v>
      </c>
      <c r="T67" s="29">
        <v>0</v>
      </c>
      <c r="U67" s="24" t="s">
        <v>50</v>
      </c>
      <c r="V67" s="29">
        <v>0</v>
      </c>
      <c r="W67" s="29">
        <v>0</v>
      </c>
      <c r="X67" s="24"/>
      <c r="Y67" s="29">
        <v>0</v>
      </c>
      <c r="Z67" s="29">
        <v>0</v>
      </c>
      <c r="AA67" s="24" t="s">
        <v>50</v>
      </c>
      <c r="AB67" s="29">
        <v>0</v>
      </c>
      <c r="AC67" s="29"/>
      <c r="AD67" s="24" t="s">
        <v>55</v>
      </c>
      <c r="AE67" s="29"/>
      <c r="AF67" s="24">
        <v>0</v>
      </c>
      <c r="AG67" s="24" t="s">
        <v>50</v>
      </c>
      <c r="AH67" s="29">
        <v>0</v>
      </c>
      <c r="AI67" s="29">
        <v>0</v>
      </c>
      <c r="AJ67" s="24" t="s">
        <v>50</v>
      </c>
      <c r="AK67" s="29">
        <v>0</v>
      </c>
      <c r="AL67" s="29">
        <v>0</v>
      </c>
      <c r="AM67" s="31" t="s">
        <v>53</v>
      </c>
      <c r="AN67" s="24" t="s">
        <v>53</v>
      </c>
      <c r="AO67" s="31" t="s">
        <v>53</v>
      </c>
      <c r="AP67" s="24" t="s">
        <v>53</v>
      </c>
    </row>
    <row r="68" spans="1:42" s="16" customFormat="1">
      <c r="A68" s="24" t="s">
        <v>163</v>
      </c>
      <c r="B68" s="38">
        <v>43901</v>
      </c>
      <c r="C68" s="24" t="s">
        <v>538</v>
      </c>
      <c r="D68" s="11" t="s">
        <v>562</v>
      </c>
      <c r="E68" s="11" t="s">
        <v>563</v>
      </c>
      <c r="F68" s="24" t="s">
        <v>614</v>
      </c>
      <c r="G68" s="24" t="s">
        <v>51</v>
      </c>
      <c r="H68" s="24" t="s">
        <v>1068</v>
      </c>
      <c r="I68" s="29" t="s">
        <v>53</v>
      </c>
      <c r="J68" s="29" t="s">
        <v>53</v>
      </c>
      <c r="K68" s="29" t="s">
        <v>53</v>
      </c>
      <c r="L68" s="29" t="s">
        <v>53</v>
      </c>
      <c r="M68" s="29">
        <v>0</v>
      </c>
      <c r="N68" s="24" t="s">
        <v>53</v>
      </c>
      <c r="O68" s="24" t="s">
        <v>54</v>
      </c>
      <c r="P68" s="24" t="s">
        <v>53</v>
      </c>
      <c r="Q68" s="29">
        <f t="shared" si="0"/>
        <v>4488897.1500000004</v>
      </c>
      <c r="R68" s="29">
        <v>0</v>
      </c>
      <c r="S68" s="29">
        <v>2811279.8</v>
      </c>
      <c r="T68" s="29">
        <v>0</v>
      </c>
      <c r="U68" s="24" t="s">
        <v>50</v>
      </c>
      <c r="V68" s="29">
        <v>0</v>
      </c>
      <c r="W68" s="29">
        <v>1446221.85</v>
      </c>
      <c r="X68" s="24"/>
      <c r="Y68" s="29">
        <v>231395.5</v>
      </c>
      <c r="Z68" s="29">
        <v>0</v>
      </c>
      <c r="AA68" s="24" t="s">
        <v>50</v>
      </c>
      <c r="AB68" s="29">
        <v>0</v>
      </c>
      <c r="AC68" s="29"/>
      <c r="AD68" s="24" t="s">
        <v>55</v>
      </c>
      <c r="AE68" s="29"/>
      <c r="AF68" s="24">
        <v>0</v>
      </c>
      <c r="AG68" s="24" t="s">
        <v>50</v>
      </c>
      <c r="AH68" s="29">
        <v>0</v>
      </c>
      <c r="AI68" s="29">
        <v>0</v>
      </c>
      <c r="AJ68" s="24" t="s">
        <v>50</v>
      </c>
      <c r="AK68" s="29">
        <v>0</v>
      </c>
      <c r="AL68" s="29">
        <v>0</v>
      </c>
      <c r="AM68" s="31" t="s">
        <v>53</v>
      </c>
      <c r="AN68" s="24" t="s">
        <v>53</v>
      </c>
      <c r="AO68" s="31" t="s">
        <v>53</v>
      </c>
      <c r="AP68" s="24" t="s">
        <v>53</v>
      </c>
    </row>
    <row r="69" spans="1:42" s="16" customFormat="1">
      <c r="A69" s="24" t="s">
        <v>167</v>
      </c>
      <c r="B69" s="38">
        <v>43902</v>
      </c>
      <c r="C69" s="24" t="s">
        <v>538</v>
      </c>
      <c r="D69" s="11" t="s">
        <v>562</v>
      </c>
      <c r="E69" s="11" t="s">
        <v>563</v>
      </c>
      <c r="F69" s="24" t="s">
        <v>640</v>
      </c>
      <c r="G69" s="24" t="s">
        <v>51</v>
      </c>
      <c r="H69" s="24" t="s">
        <v>1069</v>
      </c>
      <c r="I69" s="29" t="s">
        <v>53</v>
      </c>
      <c r="J69" s="29" t="s">
        <v>53</v>
      </c>
      <c r="K69" s="29" t="s">
        <v>53</v>
      </c>
      <c r="L69" s="29" t="s">
        <v>53</v>
      </c>
      <c r="M69" s="29">
        <v>0</v>
      </c>
      <c r="N69" s="24" t="s">
        <v>53</v>
      </c>
      <c r="O69" s="24" t="s">
        <v>54</v>
      </c>
      <c r="P69" s="24" t="s">
        <v>53</v>
      </c>
      <c r="Q69" s="29">
        <f t="shared" si="0"/>
        <v>0</v>
      </c>
      <c r="R69" s="29">
        <v>0</v>
      </c>
      <c r="S69" s="29">
        <v>0</v>
      </c>
      <c r="T69" s="29">
        <v>0</v>
      </c>
      <c r="U69" s="24" t="s">
        <v>50</v>
      </c>
      <c r="V69" s="29">
        <v>0</v>
      </c>
      <c r="W69" s="29">
        <v>0</v>
      </c>
      <c r="X69" s="24"/>
      <c r="Y69" s="29">
        <v>0</v>
      </c>
      <c r="Z69" s="29">
        <v>0</v>
      </c>
      <c r="AA69" s="24" t="s">
        <v>50</v>
      </c>
      <c r="AB69" s="29">
        <v>0</v>
      </c>
      <c r="AC69" s="29"/>
      <c r="AD69" s="24" t="s">
        <v>55</v>
      </c>
      <c r="AE69" s="29"/>
      <c r="AF69" s="24">
        <v>0</v>
      </c>
      <c r="AG69" s="24" t="s">
        <v>50</v>
      </c>
      <c r="AH69" s="29">
        <v>0</v>
      </c>
      <c r="AI69" s="29">
        <v>0</v>
      </c>
      <c r="AJ69" s="24" t="s">
        <v>50</v>
      </c>
      <c r="AK69" s="29">
        <v>0</v>
      </c>
      <c r="AL69" s="29">
        <v>0</v>
      </c>
      <c r="AM69" s="31" t="s">
        <v>53</v>
      </c>
      <c r="AN69" s="24" t="s">
        <v>53</v>
      </c>
      <c r="AO69" s="31" t="s">
        <v>53</v>
      </c>
      <c r="AP69" s="24" t="s">
        <v>53</v>
      </c>
    </row>
    <row r="70" spans="1:42" s="16" customFormat="1">
      <c r="A70" s="24" t="s">
        <v>169</v>
      </c>
      <c r="B70" s="38">
        <v>43903</v>
      </c>
      <c r="C70" s="24" t="s">
        <v>538</v>
      </c>
      <c r="D70" s="11" t="s">
        <v>562</v>
      </c>
      <c r="E70" s="11" t="s">
        <v>563</v>
      </c>
      <c r="F70" s="24" t="s">
        <v>667</v>
      </c>
      <c r="G70" s="24" t="s">
        <v>51</v>
      </c>
      <c r="H70" s="24" t="s">
        <v>1070</v>
      </c>
      <c r="I70" s="29" t="s">
        <v>53</v>
      </c>
      <c r="J70" s="29" t="s">
        <v>53</v>
      </c>
      <c r="K70" s="29" t="s">
        <v>53</v>
      </c>
      <c r="L70" s="29" t="s">
        <v>53</v>
      </c>
      <c r="M70" s="29">
        <v>0</v>
      </c>
      <c r="N70" s="24" t="s">
        <v>53</v>
      </c>
      <c r="O70" s="24" t="s">
        <v>54</v>
      </c>
      <c r="P70" s="24" t="s">
        <v>53</v>
      </c>
      <c r="Q70" s="29">
        <f t="shared" si="0"/>
        <v>97237229.219999999</v>
      </c>
      <c r="R70" s="29">
        <v>0</v>
      </c>
      <c r="S70" s="29">
        <f>65343933.75-209436.43</f>
        <v>65134497.32</v>
      </c>
      <c r="T70" s="29">
        <v>0</v>
      </c>
      <c r="U70" s="24" t="s">
        <v>50</v>
      </c>
      <c r="V70" s="29">
        <v>0</v>
      </c>
      <c r="W70" s="29">
        <v>27674768.879999999</v>
      </c>
      <c r="X70" s="24"/>
      <c r="Y70" s="29">
        <v>4427963.0199999996</v>
      </c>
      <c r="Z70" s="29">
        <v>0</v>
      </c>
      <c r="AA70" s="24" t="s">
        <v>50</v>
      </c>
      <c r="AB70" s="29">
        <v>0</v>
      </c>
      <c r="AC70" s="29"/>
      <c r="AD70" s="24" t="s">
        <v>55</v>
      </c>
      <c r="AE70" s="29"/>
      <c r="AF70" s="24">
        <v>0</v>
      </c>
      <c r="AG70" s="24" t="s">
        <v>50</v>
      </c>
      <c r="AH70" s="29">
        <v>0</v>
      </c>
      <c r="AI70" s="29">
        <v>0</v>
      </c>
      <c r="AJ70" s="24" t="s">
        <v>50</v>
      </c>
      <c r="AK70" s="29">
        <v>0</v>
      </c>
      <c r="AL70" s="29">
        <v>0</v>
      </c>
      <c r="AM70" s="31" t="s">
        <v>53</v>
      </c>
      <c r="AN70" s="24" t="s">
        <v>53</v>
      </c>
      <c r="AO70" s="31" t="s">
        <v>53</v>
      </c>
      <c r="AP70" s="24" t="s">
        <v>53</v>
      </c>
    </row>
    <row r="71" spans="1:42" s="16" customFormat="1">
      <c r="A71" s="24" t="s">
        <v>171</v>
      </c>
      <c r="B71" s="38">
        <v>43904</v>
      </c>
      <c r="C71" s="24" t="s">
        <v>538</v>
      </c>
      <c r="D71" s="11" t="s">
        <v>562</v>
      </c>
      <c r="E71" s="11" t="s">
        <v>563</v>
      </c>
      <c r="F71" s="24" t="s">
        <v>694</v>
      </c>
      <c r="G71" s="24" t="s">
        <v>51</v>
      </c>
      <c r="H71" s="24" t="s">
        <v>1071</v>
      </c>
      <c r="I71" s="29" t="s">
        <v>53</v>
      </c>
      <c r="J71" s="29" t="s">
        <v>53</v>
      </c>
      <c r="K71" s="29" t="s">
        <v>53</v>
      </c>
      <c r="L71" s="29" t="s">
        <v>53</v>
      </c>
      <c r="M71" s="29">
        <v>0</v>
      </c>
      <c r="N71" s="24" t="s">
        <v>53</v>
      </c>
      <c r="O71" s="24" t="s">
        <v>54</v>
      </c>
      <c r="P71" s="24" t="s">
        <v>53</v>
      </c>
      <c r="Q71" s="29">
        <f t="shared" si="0"/>
        <v>34944891.890000001</v>
      </c>
      <c r="R71" s="29">
        <v>0</v>
      </c>
      <c r="S71" s="29">
        <f>24067359.85-149900</f>
        <v>23917459.850000001</v>
      </c>
      <c r="T71" s="29">
        <v>0</v>
      </c>
      <c r="U71" s="24" t="s">
        <v>50</v>
      </c>
      <c r="V71" s="29">
        <v>0</v>
      </c>
      <c r="W71" s="29">
        <v>9506406.9299999997</v>
      </c>
      <c r="X71" s="24"/>
      <c r="Y71" s="29">
        <v>1521025.11</v>
      </c>
      <c r="Z71" s="29">
        <v>0</v>
      </c>
      <c r="AA71" s="24" t="s">
        <v>50</v>
      </c>
      <c r="AB71" s="29">
        <v>0</v>
      </c>
      <c r="AC71" s="29"/>
      <c r="AD71" s="24" t="s">
        <v>55</v>
      </c>
      <c r="AE71" s="29"/>
      <c r="AF71" s="24">
        <v>0</v>
      </c>
      <c r="AG71" s="24" t="s">
        <v>50</v>
      </c>
      <c r="AH71" s="29">
        <v>0</v>
      </c>
      <c r="AI71" s="29">
        <v>0</v>
      </c>
      <c r="AJ71" s="24" t="s">
        <v>50</v>
      </c>
      <c r="AK71" s="29">
        <v>0</v>
      </c>
      <c r="AL71" s="29">
        <v>0</v>
      </c>
      <c r="AM71" s="31" t="s">
        <v>53</v>
      </c>
      <c r="AN71" s="24" t="s">
        <v>53</v>
      </c>
      <c r="AO71" s="31" t="s">
        <v>53</v>
      </c>
      <c r="AP71" s="24" t="s">
        <v>53</v>
      </c>
    </row>
    <row r="72" spans="1:42" s="16" customFormat="1">
      <c r="A72" s="24" t="s">
        <v>172</v>
      </c>
      <c r="B72" s="38">
        <v>43905</v>
      </c>
      <c r="C72" s="24" t="s">
        <v>538</v>
      </c>
      <c r="D72" s="11" t="s">
        <v>562</v>
      </c>
      <c r="E72" s="11" t="s">
        <v>563</v>
      </c>
      <c r="F72" s="24" t="s">
        <v>991</v>
      </c>
      <c r="G72" s="24" t="s">
        <v>51</v>
      </c>
      <c r="H72" s="24" t="s">
        <v>1133</v>
      </c>
      <c r="I72" s="29" t="s">
        <v>53</v>
      </c>
      <c r="J72" s="29" t="s">
        <v>53</v>
      </c>
      <c r="K72" s="29" t="s">
        <v>53</v>
      </c>
      <c r="L72" s="29" t="s">
        <v>53</v>
      </c>
      <c r="M72" s="29">
        <v>0</v>
      </c>
      <c r="N72" s="24" t="s">
        <v>53</v>
      </c>
      <c r="O72" s="24" t="s">
        <v>54</v>
      </c>
      <c r="P72" s="24" t="s">
        <v>53</v>
      </c>
      <c r="Q72" s="29">
        <f t="shared" ref="Q72:Q135" si="1">SUM(R72:AP72)</f>
        <v>18548370.760000002</v>
      </c>
      <c r="R72" s="29">
        <v>0</v>
      </c>
      <c r="S72" s="29">
        <v>12722277.800000001</v>
      </c>
      <c r="T72" s="29">
        <v>0</v>
      </c>
      <c r="U72" s="24" t="s">
        <v>50</v>
      </c>
      <c r="V72" s="29">
        <v>0</v>
      </c>
      <c r="W72" s="29">
        <v>5022493.93</v>
      </c>
      <c r="X72" s="24"/>
      <c r="Y72" s="29">
        <v>803599.03</v>
      </c>
      <c r="Z72" s="29">
        <v>0</v>
      </c>
      <c r="AA72" s="24" t="s">
        <v>50</v>
      </c>
      <c r="AB72" s="29">
        <v>0</v>
      </c>
      <c r="AC72" s="29"/>
      <c r="AD72" s="24" t="s">
        <v>55</v>
      </c>
      <c r="AE72" s="29"/>
      <c r="AF72" s="24">
        <v>0</v>
      </c>
      <c r="AG72" s="24" t="s">
        <v>50</v>
      </c>
      <c r="AH72" s="29">
        <v>0</v>
      </c>
      <c r="AI72" s="29">
        <v>0</v>
      </c>
      <c r="AJ72" s="24" t="s">
        <v>50</v>
      </c>
      <c r="AK72" s="29">
        <v>0</v>
      </c>
      <c r="AL72" s="29">
        <v>0</v>
      </c>
      <c r="AM72" s="31" t="s">
        <v>53</v>
      </c>
      <c r="AN72" s="24" t="s">
        <v>53</v>
      </c>
      <c r="AO72" s="31" t="s">
        <v>53</v>
      </c>
      <c r="AP72" s="24" t="s">
        <v>53</v>
      </c>
    </row>
    <row r="73" spans="1:42" s="16" customFormat="1">
      <c r="A73" s="24" t="s">
        <v>172</v>
      </c>
      <c r="B73" s="38">
        <v>43905</v>
      </c>
      <c r="C73" s="24" t="s">
        <v>538</v>
      </c>
      <c r="D73" s="11" t="s">
        <v>562</v>
      </c>
      <c r="E73" s="11" t="s">
        <v>563</v>
      </c>
      <c r="F73" s="24" t="s">
        <v>721</v>
      </c>
      <c r="G73" s="24" t="s">
        <v>51</v>
      </c>
      <c r="H73" s="24" t="s">
        <v>1133</v>
      </c>
      <c r="I73" s="29" t="s">
        <v>53</v>
      </c>
      <c r="J73" s="29" t="s">
        <v>53</v>
      </c>
      <c r="K73" s="29" t="s">
        <v>53</v>
      </c>
      <c r="L73" s="29" t="s">
        <v>53</v>
      </c>
      <c r="M73" s="29">
        <v>0</v>
      </c>
      <c r="N73" s="24" t="s">
        <v>53</v>
      </c>
      <c r="O73" s="24" t="s">
        <v>54</v>
      </c>
      <c r="P73" s="24" t="s">
        <v>53</v>
      </c>
      <c r="Q73" s="29">
        <f t="shared" si="1"/>
        <v>44524014.149999999</v>
      </c>
      <c r="R73" s="29">
        <v>0</v>
      </c>
      <c r="S73" s="29">
        <v>33030940.48</v>
      </c>
      <c r="T73" s="29">
        <v>0</v>
      </c>
      <c r="U73" s="24" t="s">
        <v>50</v>
      </c>
      <c r="V73" s="29">
        <v>0</v>
      </c>
      <c r="W73" s="29">
        <v>9907822.1300000008</v>
      </c>
      <c r="X73" s="24"/>
      <c r="Y73" s="29">
        <v>1585251.54</v>
      </c>
      <c r="Z73" s="29">
        <v>0</v>
      </c>
      <c r="AA73" s="24" t="s">
        <v>50</v>
      </c>
      <c r="AB73" s="29">
        <v>0</v>
      </c>
      <c r="AC73" s="29"/>
      <c r="AD73" s="24" t="s">
        <v>55</v>
      </c>
      <c r="AE73" s="29"/>
      <c r="AF73" s="24">
        <v>0</v>
      </c>
      <c r="AG73" s="24" t="s">
        <v>50</v>
      </c>
      <c r="AH73" s="29">
        <v>0</v>
      </c>
      <c r="AI73" s="29">
        <v>0</v>
      </c>
      <c r="AJ73" s="24" t="s">
        <v>50</v>
      </c>
      <c r="AK73" s="29">
        <v>0</v>
      </c>
      <c r="AL73" s="29">
        <v>0</v>
      </c>
      <c r="AM73" s="31" t="s">
        <v>53</v>
      </c>
      <c r="AN73" s="24" t="s">
        <v>53</v>
      </c>
      <c r="AO73" s="31" t="s">
        <v>53</v>
      </c>
      <c r="AP73" s="24" t="s">
        <v>53</v>
      </c>
    </row>
    <row r="74" spans="1:42" s="16" customFormat="1">
      <c r="A74" s="24" t="s">
        <v>175</v>
      </c>
      <c r="B74" s="38">
        <v>43899</v>
      </c>
      <c r="C74" s="24" t="s">
        <v>538</v>
      </c>
      <c r="D74" s="11" t="s">
        <v>566</v>
      </c>
      <c r="E74" s="11" t="s">
        <v>567</v>
      </c>
      <c r="F74" s="24" t="s">
        <v>1072</v>
      </c>
      <c r="G74" s="24" t="s">
        <v>51</v>
      </c>
      <c r="H74" s="24" t="s">
        <v>1078</v>
      </c>
      <c r="I74" s="29" t="s">
        <v>53</v>
      </c>
      <c r="J74" s="29" t="s">
        <v>53</v>
      </c>
      <c r="K74" s="29" t="s">
        <v>53</v>
      </c>
      <c r="L74" s="29" t="s">
        <v>53</v>
      </c>
      <c r="M74" s="29">
        <v>0</v>
      </c>
      <c r="N74" s="24" t="s">
        <v>53</v>
      </c>
      <c r="O74" s="24" t="s">
        <v>54</v>
      </c>
      <c r="P74" s="24" t="s">
        <v>53</v>
      </c>
      <c r="Q74" s="29">
        <f t="shared" si="1"/>
        <v>0</v>
      </c>
      <c r="R74" s="29">
        <v>0</v>
      </c>
      <c r="S74" s="29">
        <v>0</v>
      </c>
      <c r="T74" s="29">
        <v>0</v>
      </c>
      <c r="U74" s="24" t="s">
        <v>50</v>
      </c>
      <c r="V74" s="29">
        <v>0</v>
      </c>
      <c r="W74" s="29">
        <v>0</v>
      </c>
      <c r="X74" s="24"/>
      <c r="Y74" s="29">
        <v>0</v>
      </c>
      <c r="Z74" s="29">
        <v>0</v>
      </c>
      <c r="AA74" s="24" t="s">
        <v>50</v>
      </c>
      <c r="AB74" s="29">
        <v>0</v>
      </c>
      <c r="AC74" s="29"/>
      <c r="AD74" s="24" t="s">
        <v>55</v>
      </c>
      <c r="AE74" s="29"/>
      <c r="AF74" s="24">
        <v>0</v>
      </c>
      <c r="AG74" s="24" t="s">
        <v>50</v>
      </c>
      <c r="AH74" s="29">
        <v>0</v>
      </c>
      <c r="AI74" s="29">
        <v>0</v>
      </c>
      <c r="AJ74" s="24" t="s">
        <v>50</v>
      </c>
      <c r="AK74" s="29">
        <v>0</v>
      </c>
      <c r="AL74" s="29">
        <v>0</v>
      </c>
      <c r="AM74" s="31" t="s">
        <v>53</v>
      </c>
      <c r="AN74" s="24" t="s">
        <v>53</v>
      </c>
      <c r="AO74" s="31" t="s">
        <v>53</v>
      </c>
      <c r="AP74" s="24" t="s">
        <v>53</v>
      </c>
    </row>
    <row r="75" spans="1:42" s="16" customFormat="1">
      <c r="A75" s="24" t="s">
        <v>177</v>
      </c>
      <c r="B75" s="38">
        <v>43900</v>
      </c>
      <c r="C75" s="24" t="s">
        <v>538</v>
      </c>
      <c r="D75" s="11" t="s">
        <v>566</v>
      </c>
      <c r="E75" s="11" t="s">
        <v>567</v>
      </c>
      <c r="F75" s="24" t="s">
        <v>1073</v>
      </c>
      <c r="G75" s="24" t="s">
        <v>51</v>
      </c>
      <c r="H75" s="24" t="s">
        <v>1078</v>
      </c>
      <c r="I75" s="29" t="s">
        <v>53</v>
      </c>
      <c r="J75" s="29" t="s">
        <v>53</v>
      </c>
      <c r="K75" s="29" t="s">
        <v>53</v>
      </c>
      <c r="L75" s="29" t="s">
        <v>53</v>
      </c>
      <c r="M75" s="29">
        <v>0</v>
      </c>
      <c r="N75" s="24" t="s">
        <v>53</v>
      </c>
      <c r="O75" s="24" t="s">
        <v>54</v>
      </c>
      <c r="P75" s="24" t="s">
        <v>53</v>
      </c>
      <c r="Q75" s="29">
        <f t="shared" si="1"/>
        <v>0</v>
      </c>
      <c r="R75" s="29">
        <v>0</v>
      </c>
      <c r="S75" s="29">
        <v>0</v>
      </c>
      <c r="T75" s="29">
        <v>0</v>
      </c>
      <c r="U75" s="24" t="s">
        <v>50</v>
      </c>
      <c r="V75" s="29">
        <v>0</v>
      </c>
      <c r="W75" s="29">
        <v>0</v>
      </c>
      <c r="X75" s="24"/>
      <c r="Y75" s="29">
        <v>0</v>
      </c>
      <c r="Z75" s="29">
        <v>0</v>
      </c>
      <c r="AA75" s="24" t="s">
        <v>50</v>
      </c>
      <c r="AB75" s="29">
        <v>0</v>
      </c>
      <c r="AC75" s="29"/>
      <c r="AD75" s="24" t="s">
        <v>55</v>
      </c>
      <c r="AE75" s="29"/>
      <c r="AF75" s="24">
        <v>0</v>
      </c>
      <c r="AG75" s="24" t="s">
        <v>50</v>
      </c>
      <c r="AH75" s="29">
        <v>0</v>
      </c>
      <c r="AI75" s="29">
        <v>0</v>
      </c>
      <c r="AJ75" s="24" t="s">
        <v>50</v>
      </c>
      <c r="AK75" s="29">
        <v>0</v>
      </c>
      <c r="AL75" s="29">
        <v>0</v>
      </c>
      <c r="AM75" s="31" t="s">
        <v>53</v>
      </c>
      <c r="AN75" s="24" t="s">
        <v>53</v>
      </c>
      <c r="AO75" s="31" t="s">
        <v>53</v>
      </c>
      <c r="AP75" s="24" t="s">
        <v>53</v>
      </c>
    </row>
    <row r="76" spans="1:42" s="16" customFormat="1">
      <c r="A76" s="24" t="s">
        <v>180</v>
      </c>
      <c r="B76" s="38">
        <v>43901</v>
      </c>
      <c r="C76" s="24" t="s">
        <v>538</v>
      </c>
      <c r="D76" s="11" t="s">
        <v>566</v>
      </c>
      <c r="E76" s="11" t="s">
        <v>567</v>
      </c>
      <c r="F76" s="24" t="s">
        <v>1074</v>
      </c>
      <c r="G76" s="24" t="s">
        <v>51</v>
      </c>
      <c r="H76" s="24" t="s">
        <v>1079</v>
      </c>
      <c r="I76" s="29" t="s">
        <v>53</v>
      </c>
      <c r="J76" s="29" t="s">
        <v>53</v>
      </c>
      <c r="K76" s="29" t="s">
        <v>53</v>
      </c>
      <c r="L76" s="29" t="s">
        <v>53</v>
      </c>
      <c r="M76" s="29">
        <v>0</v>
      </c>
      <c r="N76" s="24" t="s">
        <v>53</v>
      </c>
      <c r="O76" s="24" t="s">
        <v>54</v>
      </c>
      <c r="P76" s="24" t="s">
        <v>53</v>
      </c>
      <c r="Q76" s="29">
        <f t="shared" si="1"/>
        <v>4634629.97</v>
      </c>
      <c r="R76" s="29">
        <v>0</v>
      </c>
      <c r="S76" s="29">
        <v>2022670.23</v>
      </c>
      <c r="T76" s="29">
        <v>0</v>
      </c>
      <c r="U76" s="24" t="s">
        <v>50</v>
      </c>
      <c r="V76" s="29">
        <v>0</v>
      </c>
      <c r="W76" s="29">
        <v>2251689.4300000002</v>
      </c>
      <c r="X76" s="24"/>
      <c r="Y76" s="29">
        <v>360270.31</v>
      </c>
      <c r="Z76" s="29">
        <v>0</v>
      </c>
      <c r="AA76" s="24" t="s">
        <v>50</v>
      </c>
      <c r="AB76" s="29">
        <v>0</v>
      </c>
      <c r="AC76" s="29"/>
      <c r="AD76" s="24" t="s">
        <v>55</v>
      </c>
      <c r="AE76" s="29"/>
      <c r="AF76" s="24">
        <v>0</v>
      </c>
      <c r="AG76" s="24" t="s">
        <v>50</v>
      </c>
      <c r="AH76" s="29">
        <v>0</v>
      </c>
      <c r="AI76" s="29">
        <v>0</v>
      </c>
      <c r="AJ76" s="24" t="s">
        <v>50</v>
      </c>
      <c r="AK76" s="29">
        <v>0</v>
      </c>
      <c r="AL76" s="29">
        <v>0</v>
      </c>
      <c r="AM76" s="31" t="s">
        <v>53</v>
      </c>
      <c r="AN76" s="24" t="s">
        <v>53</v>
      </c>
      <c r="AO76" s="31" t="s">
        <v>53</v>
      </c>
      <c r="AP76" s="24" t="s">
        <v>53</v>
      </c>
    </row>
    <row r="77" spans="1:42" s="16" customFormat="1">
      <c r="A77" s="24" t="s">
        <v>182</v>
      </c>
      <c r="B77" s="38">
        <v>43902</v>
      </c>
      <c r="C77" s="24" t="s">
        <v>538</v>
      </c>
      <c r="D77" s="11" t="s">
        <v>566</v>
      </c>
      <c r="E77" s="11" t="s">
        <v>567</v>
      </c>
      <c r="F77" s="24" t="s">
        <v>1075</v>
      </c>
      <c r="G77" s="24" t="s">
        <v>51</v>
      </c>
      <c r="H77" s="24" t="s">
        <v>1080</v>
      </c>
      <c r="I77" s="29" t="s">
        <v>53</v>
      </c>
      <c r="J77" s="29" t="s">
        <v>53</v>
      </c>
      <c r="K77" s="29" t="s">
        <v>53</v>
      </c>
      <c r="L77" s="29" t="s">
        <v>53</v>
      </c>
      <c r="M77" s="29">
        <v>0</v>
      </c>
      <c r="N77" s="24" t="s">
        <v>53</v>
      </c>
      <c r="O77" s="24" t="s">
        <v>54</v>
      </c>
      <c r="P77" s="24" t="s">
        <v>53</v>
      </c>
      <c r="Q77" s="29">
        <f t="shared" si="1"/>
        <v>3002910.55</v>
      </c>
      <c r="R77" s="29">
        <v>0</v>
      </c>
      <c r="S77" s="29">
        <v>2156035.67</v>
      </c>
      <c r="T77" s="29">
        <v>0</v>
      </c>
      <c r="U77" s="24" t="s">
        <v>50</v>
      </c>
      <c r="V77" s="29">
        <v>0</v>
      </c>
      <c r="W77" s="29">
        <v>730064.55</v>
      </c>
      <c r="X77" s="24"/>
      <c r="Y77" s="29">
        <v>116810.33</v>
      </c>
      <c r="Z77" s="29">
        <v>0</v>
      </c>
      <c r="AA77" s="24" t="s">
        <v>50</v>
      </c>
      <c r="AB77" s="29">
        <v>0</v>
      </c>
      <c r="AC77" s="29"/>
      <c r="AD77" s="24" t="s">
        <v>55</v>
      </c>
      <c r="AE77" s="29"/>
      <c r="AF77" s="24">
        <v>0</v>
      </c>
      <c r="AG77" s="24" t="s">
        <v>50</v>
      </c>
      <c r="AH77" s="29">
        <v>0</v>
      </c>
      <c r="AI77" s="29">
        <v>0</v>
      </c>
      <c r="AJ77" s="24" t="s">
        <v>50</v>
      </c>
      <c r="AK77" s="29">
        <v>0</v>
      </c>
      <c r="AL77" s="29">
        <v>0</v>
      </c>
      <c r="AM77" s="31" t="s">
        <v>53</v>
      </c>
      <c r="AN77" s="24" t="s">
        <v>53</v>
      </c>
      <c r="AO77" s="31" t="s">
        <v>53</v>
      </c>
      <c r="AP77" s="24" t="s">
        <v>53</v>
      </c>
    </row>
    <row r="78" spans="1:42" s="16" customFormat="1">
      <c r="A78" s="24" t="s">
        <v>184</v>
      </c>
      <c r="B78" s="38">
        <v>43903</v>
      </c>
      <c r="C78" s="24" t="s">
        <v>538</v>
      </c>
      <c r="D78" s="11" t="s">
        <v>566</v>
      </c>
      <c r="E78" s="11" t="s">
        <v>567</v>
      </c>
      <c r="F78" s="24" t="s">
        <v>1076</v>
      </c>
      <c r="G78" s="24" t="s">
        <v>51</v>
      </c>
      <c r="H78" s="24" t="s">
        <v>1081</v>
      </c>
      <c r="I78" s="29" t="s">
        <v>53</v>
      </c>
      <c r="J78" s="29" t="s">
        <v>53</v>
      </c>
      <c r="K78" s="29" t="s">
        <v>53</v>
      </c>
      <c r="L78" s="29" t="s">
        <v>53</v>
      </c>
      <c r="M78" s="29">
        <v>0</v>
      </c>
      <c r="N78" s="24" t="s">
        <v>53</v>
      </c>
      <c r="O78" s="24" t="s">
        <v>54</v>
      </c>
      <c r="P78" s="24" t="s">
        <v>53</v>
      </c>
      <c r="Q78" s="29">
        <f t="shared" si="1"/>
        <v>60956262.380000003</v>
      </c>
      <c r="R78" s="29">
        <v>0</v>
      </c>
      <c r="S78" s="29">
        <v>44962891.329999998</v>
      </c>
      <c r="T78" s="29">
        <v>0</v>
      </c>
      <c r="U78" s="24" t="s">
        <v>50</v>
      </c>
      <c r="V78" s="29">
        <v>0</v>
      </c>
      <c r="W78" s="29">
        <v>13787388.84</v>
      </c>
      <c r="X78" s="24"/>
      <c r="Y78" s="29">
        <v>2205982.21</v>
      </c>
      <c r="Z78" s="29">
        <v>0</v>
      </c>
      <c r="AA78" s="24" t="s">
        <v>50</v>
      </c>
      <c r="AB78" s="29">
        <v>0</v>
      </c>
      <c r="AC78" s="29"/>
      <c r="AD78" s="24" t="s">
        <v>55</v>
      </c>
      <c r="AE78" s="29"/>
      <c r="AF78" s="24">
        <v>0</v>
      </c>
      <c r="AG78" s="24" t="s">
        <v>50</v>
      </c>
      <c r="AH78" s="29">
        <v>0</v>
      </c>
      <c r="AI78" s="29">
        <v>0</v>
      </c>
      <c r="AJ78" s="24" t="s">
        <v>50</v>
      </c>
      <c r="AK78" s="29">
        <v>0</v>
      </c>
      <c r="AL78" s="29">
        <v>0</v>
      </c>
      <c r="AM78" s="31" t="s">
        <v>53</v>
      </c>
      <c r="AN78" s="24" t="s">
        <v>53</v>
      </c>
      <c r="AO78" s="31" t="s">
        <v>53</v>
      </c>
      <c r="AP78" s="24" t="s">
        <v>53</v>
      </c>
    </row>
    <row r="79" spans="1:42" s="16" customFormat="1">
      <c r="A79" s="24" t="s">
        <v>186</v>
      </c>
      <c r="B79" s="38">
        <v>43904</v>
      </c>
      <c r="C79" s="24" t="s">
        <v>538</v>
      </c>
      <c r="D79" s="11" t="s">
        <v>566</v>
      </c>
      <c r="E79" s="11" t="s">
        <v>567</v>
      </c>
      <c r="F79" s="24" t="s">
        <v>1077</v>
      </c>
      <c r="G79" s="24" t="s">
        <v>51</v>
      </c>
      <c r="H79" s="24" t="s">
        <v>1082</v>
      </c>
      <c r="I79" s="29" t="s">
        <v>53</v>
      </c>
      <c r="J79" s="29" t="s">
        <v>53</v>
      </c>
      <c r="K79" s="29" t="s">
        <v>53</v>
      </c>
      <c r="L79" s="29" t="s">
        <v>53</v>
      </c>
      <c r="M79" s="29">
        <v>0</v>
      </c>
      <c r="N79" s="24" t="s">
        <v>53</v>
      </c>
      <c r="O79" s="24" t="s">
        <v>54</v>
      </c>
      <c r="P79" s="24" t="s">
        <v>53</v>
      </c>
      <c r="Q79" s="29">
        <f t="shared" si="1"/>
        <v>53133696.600000001</v>
      </c>
      <c r="R79" s="29">
        <v>0</v>
      </c>
      <c r="S79" s="29">
        <v>34577309.990000002</v>
      </c>
      <c r="T79" s="29">
        <v>0</v>
      </c>
      <c r="U79" s="24" t="s">
        <v>50</v>
      </c>
      <c r="V79" s="29">
        <v>0</v>
      </c>
      <c r="W79" s="29">
        <v>15996885.01</v>
      </c>
      <c r="X79" s="24"/>
      <c r="Y79" s="29">
        <v>2559501.6</v>
      </c>
      <c r="Z79" s="29">
        <v>0</v>
      </c>
      <c r="AA79" s="24" t="s">
        <v>50</v>
      </c>
      <c r="AB79" s="29">
        <v>0</v>
      </c>
      <c r="AC79" s="29"/>
      <c r="AD79" s="24" t="s">
        <v>55</v>
      </c>
      <c r="AE79" s="29"/>
      <c r="AF79" s="24">
        <v>0</v>
      </c>
      <c r="AG79" s="24" t="s">
        <v>50</v>
      </c>
      <c r="AH79" s="29">
        <v>0</v>
      </c>
      <c r="AI79" s="29">
        <v>0</v>
      </c>
      <c r="AJ79" s="24" t="s">
        <v>50</v>
      </c>
      <c r="AK79" s="29">
        <v>0</v>
      </c>
      <c r="AL79" s="29">
        <v>0</v>
      </c>
      <c r="AM79" s="31" t="s">
        <v>53</v>
      </c>
      <c r="AN79" s="24" t="s">
        <v>53</v>
      </c>
      <c r="AO79" s="31" t="s">
        <v>53</v>
      </c>
      <c r="AP79" s="24" t="s">
        <v>53</v>
      </c>
    </row>
    <row r="80" spans="1:42" s="16" customFormat="1">
      <c r="A80" s="24" t="s">
        <v>191</v>
      </c>
      <c r="B80" s="38">
        <v>43905</v>
      </c>
      <c r="C80" s="24" t="s">
        <v>538</v>
      </c>
      <c r="D80" s="11" t="s">
        <v>566</v>
      </c>
      <c r="E80" s="11" t="s">
        <v>567</v>
      </c>
      <c r="F80" s="24" t="s">
        <v>1176</v>
      </c>
      <c r="G80" s="24" t="s">
        <v>51</v>
      </c>
      <c r="H80" s="24" t="s">
        <v>1134</v>
      </c>
      <c r="I80" s="29" t="s">
        <v>53</v>
      </c>
      <c r="J80" s="29" t="s">
        <v>53</v>
      </c>
      <c r="K80" s="29" t="s">
        <v>53</v>
      </c>
      <c r="L80" s="29" t="s">
        <v>53</v>
      </c>
      <c r="M80" s="29">
        <v>0</v>
      </c>
      <c r="N80" s="24" t="s">
        <v>53</v>
      </c>
      <c r="O80" s="24" t="s">
        <v>54</v>
      </c>
      <c r="P80" s="24" t="s">
        <v>53</v>
      </c>
      <c r="Q80" s="29">
        <f t="shared" si="1"/>
        <v>64214770.25</v>
      </c>
      <c r="R80" s="29">
        <v>0</v>
      </c>
      <c r="S80" s="29">
        <v>49323269.350000001</v>
      </c>
      <c r="T80" s="29">
        <v>0</v>
      </c>
      <c r="U80" s="24" t="s">
        <v>50</v>
      </c>
      <c r="V80" s="29">
        <v>0</v>
      </c>
      <c r="W80" s="29">
        <v>12837500.779999999</v>
      </c>
      <c r="X80" s="24"/>
      <c r="Y80" s="29">
        <v>2054000.12</v>
      </c>
      <c r="Z80" s="29">
        <v>0</v>
      </c>
      <c r="AA80" s="24" t="s">
        <v>50</v>
      </c>
      <c r="AB80" s="29">
        <v>0</v>
      </c>
      <c r="AC80" s="29"/>
      <c r="AD80" s="24" t="s">
        <v>55</v>
      </c>
      <c r="AE80" s="29"/>
      <c r="AF80" s="24">
        <v>0</v>
      </c>
      <c r="AG80" s="24" t="s">
        <v>50</v>
      </c>
      <c r="AH80" s="29">
        <v>0</v>
      </c>
      <c r="AI80" s="29">
        <v>0</v>
      </c>
      <c r="AJ80" s="24" t="s">
        <v>50</v>
      </c>
      <c r="AK80" s="29">
        <v>0</v>
      </c>
      <c r="AL80" s="29">
        <v>0</v>
      </c>
      <c r="AM80" s="31" t="s">
        <v>53</v>
      </c>
      <c r="AN80" s="24" t="s">
        <v>53</v>
      </c>
      <c r="AO80" s="31" t="s">
        <v>53</v>
      </c>
      <c r="AP80" s="24" t="s">
        <v>53</v>
      </c>
    </row>
    <row r="81" spans="1:42" s="16" customFormat="1">
      <c r="A81" s="24" t="s">
        <v>192</v>
      </c>
      <c r="B81" s="34" t="s">
        <v>46</v>
      </c>
      <c r="C81" s="24" t="s">
        <v>538</v>
      </c>
      <c r="D81" s="24" t="s">
        <v>1135</v>
      </c>
      <c r="E81" s="24" t="s">
        <v>49</v>
      </c>
      <c r="F81" s="24" t="s">
        <v>1083</v>
      </c>
      <c r="G81" s="24" t="s">
        <v>51</v>
      </c>
      <c r="H81" s="24" t="s">
        <v>52</v>
      </c>
      <c r="I81" s="29" t="s">
        <v>53</v>
      </c>
      <c r="J81" s="29" t="s">
        <v>53</v>
      </c>
      <c r="K81" s="29" t="s">
        <v>53</v>
      </c>
      <c r="L81" s="29" t="s">
        <v>53</v>
      </c>
      <c r="M81" s="29">
        <v>0</v>
      </c>
      <c r="N81" s="24" t="s">
        <v>53</v>
      </c>
      <c r="O81" s="24" t="s">
        <v>54</v>
      </c>
      <c r="P81" s="24" t="s">
        <v>53</v>
      </c>
      <c r="Q81" s="29">
        <f t="shared" si="1"/>
        <v>23356092.049199998</v>
      </c>
      <c r="R81" s="29">
        <v>0</v>
      </c>
      <c r="S81" s="29">
        <v>19505743.75</v>
      </c>
      <c r="T81" s="29">
        <v>0</v>
      </c>
      <c r="U81" s="24" t="s">
        <v>50</v>
      </c>
      <c r="V81" s="29">
        <v>0</v>
      </c>
      <c r="W81" s="29">
        <v>3191448.2499999995</v>
      </c>
      <c r="X81" s="24" t="s">
        <v>50</v>
      </c>
      <c r="Y81" s="29">
        <v>510631.71999999991</v>
      </c>
      <c r="Z81" s="29">
        <v>0</v>
      </c>
      <c r="AA81" s="24" t="s">
        <v>50</v>
      </c>
      <c r="AB81" s="29">
        <v>0</v>
      </c>
      <c r="AC81" s="29">
        <v>137285.49</v>
      </c>
      <c r="AD81" s="24" t="s">
        <v>55</v>
      </c>
      <c r="AE81" s="29">
        <v>10982.8392</v>
      </c>
      <c r="AF81" s="24">
        <v>0</v>
      </c>
      <c r="AG81" s="24" t="s">
        <v>50</v>
      </c>
      <c r="AH81" s="29">
        <v>0</v>
      </c>
      <c r="AI81" s="29">
        <v>0</v>
      </c>
      <c r="AJ81" s="24" t="s">
        <v>50</v>
      </c>
      <c r="AK81" s="29">
        <v>0</v>
      </c>
      <c r="AL81" s="29">
        <v>0</v>
      </c>
      <c r="AM81" s="31" t="s">
        <v>53</v>
      </c>
      <c r="AN81" s="24" t="s">
        <v>53</v>
      </c>
      <c r="AO81" s="31" t="s">
        <v>53</v>
      </c>
      <c r="AP81" s="24" t="s">
        <v>53</v>
      </c>
    </row>
    <row r="82" spans="1:42" s="16" customFormat="1">
      <c r="A82" s="24" t="s">
        <v>193</v>
      </c>
      <c r="B82" s="34" t="s">
        <v>114</v>
      </c>
      <c r="C82" s="24" t="s">
        <v>538</v>
      </c>
      <c r="D82" s="24" t="s">
        <v>1135</v>
      </c>
      <c r="E82" s="24" t="s">
        <v>49</v>
      </c>
      <c r="F82" s="24" t="s">
        <v>1084</v>
      </c>
      <c r="G82" s="24" t="s">
        <v>51</v>
      </c>
      <c r="H82" s="24" t="s">
        <v>115</v>
      </c>
      <c r="I82" s="29" t="s">
        <v>53</v>
      </c>
      <c r="J82" s="29" t="s">
        <v>53</v>
      </c>
      <c r="K82" s="29" t="s">
        <v>53</v>
      </c>
      <c r="L82" s="29" t="s">
        <v>53</v>
      </c>
      <c r="M82" s="29">
        <v>0</v>
      </c>
      <c r="N82" s="24" t="s">
        <v>53</v>
      </c>
      <c r="O82" s="24" t="s">
        <v>54</v>
      </c>
      <c r="P82" s="24" t="s">
        <v>53</v>
      </c>
      <c r="Q82" s="29">
        <f t="shared" si="1"/>
        <v>2381144.5869999998</v>
      </c>
      <c r="R82" s="29">
        <v>0</v>
      </c>
      <c r="S82" s="29">
        <v>2158372.1549999998</v>
      </c>
      <c r="T82" s="29">
        <v>0</v>
      </c>
      <c r="U82" s="24" t="s">
        <v>50</v>
      </c>
      <c r="V82" s="29">
        <v>0</v>
      </c>
      <c r="W82" s="29">
        <v>192045.2</v>
      </c>
      <c r="X82" s="24" t="s">
        <v>50</v>
      </c>
      <c r="Y82" s="29">
        <v>30727.231999999996</v>
      </c>
      <c r="Z82" s="29">
        <v>0</v>
      </c>
      <c r="AA82" s="24" t="s">
        <v>50</v>
      </c>
      <c r="AB82" s="29">
        <v>0</v>
      </c>
      <c r="AC82" s="29">
        <v>0</v>
      </c>
      <c r="AD82" s="24" t="s">
        <v>50</v>
      </c>
      <c r="AE82" s="29">
        <v>0</v>
      </c>
      <c r="AF82" s="24">
        <v>0</v>
      </c>
      <c r="AG82" s="24" t="s">
        <v>50</v>
      </c>
      <c r="AH82" s="29">
        <v>0</v>
      </c>
      <c r="AI82" s="29">
        <v>0</v>
      </c>
      <c r="AJ82" s="24" t="s">
        <v>50</v>
      </c>
      <c r="AK82" s="29">
        <v>0</v>
      </c>
      <c r="AL82" s="29">
        <v>0</v>
      </c>
      <c r="AM82" s="31" t="s">
        <v>53</v>
      </c>
      <c r="AN82" s="24" t="s">
        <v>53</v>
      </c>
      <c r="AO82" s="31" t="s">
        <v>53</v>
      </c>
      <c r="AP82" s="24" t="s">
        <v>53</v>
      </c>
    </row>
    <row r="83" spans="1:42" s="16" customFormat="1">
      <c r="A83" s="24" t="s">
        <v>194</v>
      </c>
      <c r="B83" s="34" t="s">
        <v>114</v>
      </c>
      <c r="C83" s="24" t="s">
        <v>538</v>
      </c>
      <c r="D83" s="24" t="s">
        <v>1135</v>
      </c>
      <c r="E83" s="24" t="s">
        <v>49</v>
      </c>
      <c r="F83" s="24" t="s">
        <v>1084</v>
      </c>
      <c r="G83" s="24" t="s">
        <v>51</v>
      </c>
      <c r="H83" s="24" t="s">
        <v>117</v>
      </c>
      <c r="I83" s="29" t="s">
        <v>53</v>
      </c>
      <c r="J83" s="29" t="s">
        <v>53</v>
      </c>
      <c r="K83" s="29" t="s">
        <v>53</v>
      </c>
      <c r="L83" s="29" t="s">
        <v>53</v>
      </c>
      <c r="M83" s="29">
        <v>0</v>
      </c>
      <c r="N83" s="24" t="s">
        <v>53</v>
      </c>
      <c r="O83" s="24" t="s">
        <v>118</v>
      </c>
      <c r="P83" s="24" t="s">
        <v>119</v>
      </c>
      <c r="Q83" s="29">
        <f t="shared" si="1"/>
        <v>59999</v>
      </c>
      <c r="R83" s="29">
        <v>0</v>
      </c>
      <c r="S83" s="29">
        <v>59999</v>
      </c>
      <c r="T83" s="29">
        <v>0</v>
      </c>
      <c r="U83" s="24" t="s">
        <v>50</v>
      </c>
      <c r="V83" s="29">
        <v>0</v>
      </c>
      <c r="W83" s="29">
        <v>0</v>
      </c>
      <c r="X83" s="24" t="s">
        <v>50</v>
      </c>
      <c r="Y83" s="29">
        <v>0</v>
      </c>
      <c r="Z83" s="29">
        <v>0</v>
      </c>
      <c r="AA83" s="24" t="s">
        <v>50</v>
      </c>
      <c r="AB83" s="29">
        <v>0</v>
      </c>
      <c r="AC83" s="29">
        <v>0</v>
      </c>
      <c r="AD83" s="24" t="s">
        <v>50</v>
      </c>
      <c r="AE83" s="29">
        <v>0</v>
      </c>
      <c r="AF83" s="24">
        <v>0</v>
      </c>
      <c r="AG83" s="24" t="s">
        <v>50</v>
      </c>
      <c r="AH83" s="29">
        <v>0</v>
      </c>
      <c r="AI83" s="29">
        <v>0</v>
      </c>
      <c r="AJ83" s="24" t="s">
        <v>50</v>
      </c>
      <c r="AK83" s="29">
        <v>0</v>
      </c>
      <c r="AL83" s="29">
        <v>0</v>
      </c>
      <c r="AM83" s="31" t="s">
        <v>53</v>
      </c>
      <c r="AN83" s="24" t="s">
        <v>53</v>
      </c>
      <c r="AO83" s="31" t="s">
        <v>53</v>
      </c>
      <c r="AP83" s="24" t="s">
        <v>53</v>
      </c>
    </row>
    <row r="84" spans="1:42" s="16" customFormat="1">
      <c r="A84" s="24" t="s">
        <v>195</v>
      </c>
      <c r="B84" s="34" t="s">
        <v>114</v>
      </c>
      <c r="C84" s="24" t="s">
        <v>538</v>
      </c>
      <c r="D84" s="24" t="s">
        <v>1135</v>
      </c>
      <c r="E84" s="24" t="s">
        <v>49</v>
      </c>
      <c r="F84" s="24" t="s">
        <v>1084</v>
      </c>
      <c r="G84" s="24" t="s">
        <v>51</v>
      </c>
      <c r="H84" s="24" t="s">
        <v>121</v>
      </c>
      <c r="I84" s="29" t="s">
        <v>53</v>
      </c>
      <c r="J84" s="29" t="s">
        <v>53</v>
      </c>
      <c r="K84" s="29" t="s">
        <v>53</v>
      </c>
      <c r="L84" s="29" t="s">
        <v>53</v>
      </c>
      <c r="M84" s="29">
        <v>0</v>
      </c>
      <c r="N84" s="24" t="s">
        <v>53</v>
      </c>
      <c r="O84" s="24" t="s">
        <v>54</v>
      </c>
      <c r="P84" s="24" t="s">
        <v>53</v>
      </c>
      <c r="Q84" s="29">
        <f t="shared" si="1"/>
        <v>18027288.787900005</v>
      </c>
      <c r="R84" s="29">
        <v>0</v>
      </c>
      <c r="S84" s="29">
        <v>16487871.695900004</v>
      </c>
      <c r="T84" s="29">
        <v>0</v>
      </c>
      <c r="U84" s="24" t="s">
        <v>50</v>
      </c>
      <c r="V84" s="29">
        <v>0</v>
      </c>
      <c r="W84" s="29">
        <v>1327083.7</v>
      </c>
      <c r="X84" s="24" t="s">
        <v>50</v>
      </c>
      <c r="Y84" s="29">
        <v>212333.39200000005</v>
      </c>
      <c r="Z84" s="29">
        <v>0</v>
      </c>
      <c r="AA84" s="24" t="s">
        <v>50</v>
      </c>
      <c r="AB84" s="29">
        <v>0</v>
      </c>
      <c r="AC84" s="29">
        <v>0</v>
      </c>
      <c r="AD84" s="24" t="s">
        <v>50</v>
      </c>
      <c r="AE84" s="29">
        <v>0</v>
      </c>
      <c r="AF84" s="24">
        <v>0</v>
      </c>
      <c r="AG84" s="24" t="s">
        <v>50</v>
      </c>
      <c r="AH84" s="29">
        <v>0</v>
      </c>
      <c r="AI84" s="29">
        <v>0</v>
      </c>
      <c r="AJ84" s="24" t="s">
        <v>50</v>
      </c>
      <c r="AK84" s="29">
        <v>0</v>
      </c>
      <c r="AL84" s="29">
        <v>0</v>
      </c>
      <c r="AM84" s="31" t="s">
        <v>53</v>
      </c>
      <c r="AN84" s="24" t="s">
        <v>53</v>
      </c>
      <c r="AO84" s="31" t="s">
        <v>53</v>
      </c>
      <c r="AP84" s="24" t="s">
        <v>53</v>
      </c>
    </row>
    <row r="85" spans="1:42" s="16" customFormat="1">
      <c r="A85" s="24" t="s">
        <v>196</v>
      </c>
      <c r="B85" s="34" t="s">
        <v>114</v>
      </c>
      <c r="C85" s="24" t="s">
        <v>538</v>
      </c>
      <c r="D85" s="24" t="s">
        <v>1135</v>
      </c>
      <c r="E85" s="24" t="s">
        <v>49</v>
      </c>
      <c r="F85" s="24" t="s">
        <v>1084</v>
      </c>
      <c r="G85" s="24" t="s">
        <v>123</v>
      </c>
      <c r="H85" s="24" t="s">
        <v>53</v>
      </c>
      <c r="I85" s="29" t="s">
        <v>124</v>
      </c>
      <c r="J85" s="29" t="s">
        <v>53</v>
      </c>
      <c r="K85" s="29" t="s">
        <v>125</v>
      </c>
      <c r="L85" s="29" t="s">
        <v>126</v>
      </c>
      <c r="M85" s="29">
        <v>10902.06</v>
      </c>
      <c r="N85" s="24" t="s">
        <v>127</v>
      </c>
      <c r="O85" s="24" t="s">
        <v>128</v>
      </c>
      <c r="P85" s="24" t="s">
        <v>129</v>
      </c>
      <c r="Q85" s="29">
        <f t="shared" si="1"/>
        <v>-59999</v>
      </c>
      <c r="R85" s="29">
        <v>0</v>
      </c>
      <c r="S85" s="29">
        <v>-59999</v>
      </c>
      <c r="T85" s="29">
        <v>0</v>
      </c>
      <c r="U85" s="24" t="s">
        <v>50</v>
      </c>
      <c r="V85" s="29">
        <v>0</v>
      </c>
      <c r="W85" s="29">
        <v>0</v>
      </c>
      <c r="X85" s="24" t="s">
        <v>50</v>
      </c>
      <c r="Y85" s="29">
        <v>0</v>
      </c>
      <c r="Z85" s="29">
        <v>0</v>
      </c>
      <c r="AA85" s="24" t="s">
        <v>50</v>
      </c>
      <c r="AB85" s="29">
        <v>0</v>
      </c>
      <c r="AC85" s="29">
        <v>0</v>
      </c>
      <c r="AD85" s="24" t="s">
        <v>50</v>
      </c>
      <c r="AE85" s="29">
        <v>0</v>
      </c>
      <c r="AF85" s="24">
        <v>0</v>
      </c>
      <c r="AG85" s="24" t="s">
        <v>50</v>
      </c>
      <c r="AH85" s="29">
        <v>0</v>
      </c>
      <c r="AI85" s="29">
        <v>0</v>
      </c>
      <c r="AJ85" s="24" t="s">
        <v>50</v>
      </c>
      <c r="AK85" s="29">
        <v>0</v>
      </c>
      <c r="AL85" s="29">
        <v>0</v>
      </c>
      <c r="AM85" s="31" t="s">
        <v>53</v>
      </c>
      <c r="AN85" s="24" t="s">
        <v>53</v>
      </c>
      <c r="AO85" s="31" t="s">
        <v>53</v>
      </c>
      <c r="AP85" s="24" t="s">
        <v>53</v>
      </c>
    </row>
    <row r="86" spans="1:42" s="16" customFormat="1">
      <c r="A86" s="24" t="s">
        <v>197</v>
      </c>
      <c r="B86" s="34" t="s">
        <v>178</v>
      </c>
      <c r="C86" s="24" t="s">
        <v>538</v>
      </c>
      <c r="D86" s="24" t="s">
        <v>1135</v>
      </c>
      <c r="E86" s="24" t="s">
        <v>49</v>
      </c>
      <c r="F86" s="24" t="s">
        <v>1085</v>
      </c>
      <c r="G86" s="24" t="s">
        <v>51</v>
      </c>
      <c r="H86" s="24" t="s">
        <v>181</v>
      </c>
      <c r="I86" s="29" t="s">
        <v>53</v>
      </c>
      <c r="J86" s="29" t="s">
        <v>53</v>
      </c>
      <c r="K86" s="29" t="s">
        <v>53</v>
      </c>
      <c r="L86" s="29" t="s">
        <v>53</v>
      </c>
      <c r="M86" s="29">
        <v>0</v>
      </c>
      <c r="N86" s="24" t="s">
        <v>53</v>
      </c>
      <c r="O86" s="24" t="s">
        <v>54</v>
      </c>
      <c r="P86" s="24" t="s">
        <v>53</v>
      </c>
      <c r="Q86" s="29">
        <f t="shared" si="1"/>
        <v>23799757.806400001</v>
      </c>
      <c r="R86" s="29">
        <v>0</v>
      </c>
      <c r="S86" s="29">
        <v>21699189.16</v>
      </c>
      <c r="T86" s="29">
        <v>0</v>
      </c>
      <c r="U86" s="24" t="s">
        <v>50</v>
      </c>
      <c r="V86" s="29">
        <v>0</v>
      </c>
      <c r="W86" s="29">
        <v>1810835.04</v>
      </c>
      <c r="X86" s="24" t="s">
        <v>68</v>
      </c>
      <c r="Y86" s="29">
        <v>289733.60639999999</v>
      </c>
      <c r="Z86" s="29">
        <v>0</v>
      </c>
      <c r="AA86" s="24" t="s">
        <v>50</v>
      </c>
      <c r="AB86" s="29">
        <v>0</v>
      </c>
      <c r="AC86" s="29">
        <v>0</v>
      </c>
      <c r="AD86" s="24" t="s">
        <v>50</v>
      </c>
      <c r="AE86" s="29">
        <v>0</v>
      </c>
      <c r="AF86" s="24">
        <v>0</v>
      </c>
      <c r="AG86" s="24" t="s">
        <v>50</v>
      </c>
      <c r="AH86" s="29">
        <v>0</v>
      </c>
      <c r="AI86" s="29">
        <v>0</v>
      </c>
      <c r="AJ86" s="24" t="s">
        <v>50</v>
      </c>
      <c r="AK86" s="29">
        <v>0</v>
      </c>
      <c r="AL86" s="29">
        <v>0</v>
      </c>
      <c r="AM86" s="31" t="s">
        <v>53</v>
      </c>
      <c r="AN86" s="24" t="s">
        <v>53</v>
      </c>
      <c r="AO86" s="31" t="s">
        <v>53</v>
      </c>
      <c r="AP86" s="24" t="s">
        <v>53</v>
      </c>
    </row>
    <row r="87" spans="1:42" s="16" customFormat="1">
      <c r="A87" s="24" t="s">
        <v>198</v>
      </c>
      <c r="B87" s="34" t="s">
        <v>228</v>
      </c>
      <c r="C87" s="24" t="s">
        <v>538</v>
      </c>
      <c r="D87" s="24" t="s">
        <v>1135</v>
      </c>
      <c r="E87" s="24" t="s">
        <v>49</v>
      </c>
      <c r="F87" s="24" t="s">
        <v>1086</v>
      </c>
      <c r="G87" s="24" t="s">
        <v>51</v>
      </c>
      <c r="H87" s="24" t="s">
        <v>229</v>
      </c>
      <c r="I87" s="29" t="s">
        <v>53</v>
      </c>
      <c r="J87" s="29" t="s">
        <v>53</v>
      </c>
      <c r="K87" s="29" t="s">
        <v>53</v>
      </c>
      <c r="L87" s="29" t="s">
        <v>53</v>
      </c>
      <c r="M87" s="29">
        <v>0</v>
      </c>
      <c r="N87" s="24" t="s">
        <v>53</v>
      </c>
      <c r="O87" s="24" t="s">
        <v>54</v>
      </c>
      <c r="P87" s="24" t="s">
        <v>53</v>
      </c>
      <c r="Q87" s="29">
        <f t="shared" si="1"/>
        <v>17564912.784200002</v>
      </c>
      <c r="R87" s="29">
        <v>0</v>
      </c>
      <c r="S87" s="29">
        <v>15796647.795000004</v>
      </c>
      <c r="T87" s="29">
        <v>0</v>
      </c>
      <c r="U87" s="24" t="s">
        <v>50</v>
      </c>
      <c r="V87" s="29">
        <v>0</v>
      </c>
      <c r="W87" s="29">
        <v>1524366.3699999999</v>
      </c>
      <c r="X87" s="24" t="s">
        <v>50</v>
      </c>
      <c r="Y87" s="29">
        <v>243898.61919999999</v>
      </c>
      <c r="Z87" s="29">
        <v>0</v>
      </c>
      <c r="AA87" s="24" t="s">
        <v>50</v>
      </c>
      <c r="AB87" s="29">
        <v>0</v>
      </c>
      <c r="AC87" s="29">
        <v>0</v>
      </c>
      <c r="AD87" s="24" t="s">
        <v>50</v>
      </c>
      <c r="AE87" s="29">
        <v>0</v>
      </c>
      <c r="AF87" s="24">
        <v>0</v>
      </c>
      <c r="AG87" s="24" t="s">
        <v>50</v>
      </c>
      <c r="AH87" s="29">
        <v>0</v>
      </c>
      <c r="AI87" s="29">
        <v>0</v>
      </c>
      <c r="AJ87" s="24" t="s">
        <v>50</v>
      </c>
      <c r="AK87" s="29">
        <v>0</v>
      </c>
      <c r="AL87" s="29">
        <v>0</v>
      </c>
      <c r="AM87" s="31" t="s">
        <v>53</v>
      </c>
      <c r="AN87" s="24" t="s">
        <v>53</v>
      </c>
      <c r="AO87" s="31" t="s">
        <v>53</v>
      </c>
      <c r="AP87" s="24" t="s">
        <v>53</v>
      </c>
    </row>
    <row r="88" spans="1:42">
      <c r="A88" s="24" t="s">
        <v>199</v>
      </c>
      <c r="B88" s="34" t="s">
        <v>228</v>
      </c>
      <c r="C88" s="24" t="s">
        <v>538</v>
      </c>
      <c r="D88" s="24" t="s">
        <v>1135</v>
      </c>
      <c r="E88" s="24" t="s">
        <v>49</v>
      </c>
      <c r="F88" s="24" t="s">
        <v>1086</v>
      </c>
      <c r="G88" s="24" t="s">
        <v>51</v>
      </c>
      <c r="H88" s="24" t="s">
        <v>231</v>
      </c>
      <c r="I88" s="29" t="s">
        <v>53</v>
      </c>
      <c r="J88" s="29" t="s">
        <v>53</v>
      </c>
      <c r="K88" s="29" t="s">
        <v>53</v>
      </c>
      <c r="L88" s="29" t="s">
        <v>53</v>
      </c>
      <c r="M88" s="29">
        <v>0</v>
      </c>
      <c r="N88" s="24" t="s">
        <v>53</v>
      </c>
      <c r="O88" s="24" t="s">
        <v>232</v>
      </c>
      <c r="P88" s="24" t="s">
        <v>233</v>
      </c>
      <c r="Q88" s="29">
        <f t="shared" si="1"/>
        <v>452968.685</v>
      </c>
      <c r="R88" s="29">
        <v>0</v>
      </c>
      <c r="S88" s="29">
        <v>452968.685</v>
      </c>
      <c r="T88" s="29">
        <v>0</v>
      </c>
      <c r="U88" s="24" t="s">
        <v>50</v>
      </c>
      <c r="V88" s="29">
        <v>0</v>
      </c>
      <c r="W88" s="29">
        <v>0</v>
      </c>
      <c r="X88" s="24" t="s">
        <v>50</v>
      </c>
      <c r="Y88" s="29">
        <v>0</v>
      </c>
      <c r="Z88" s="29">
        <v>0</v>
      </c>
      <c r="AA88" s="24" t="s">
        <v>50</v>
      </c>
      <c r="AB88" s="29">
        <v>0</v>
      </c>
      <c r="AC88" s="29">
        <v>0</v>
      </c>
      <c r="AD88" s="24" t="s">
        <v>50</v>
      </c>
      <c r="AE88" s="29">
        <v>0</v>
      </c>
      <c r="AF88" s="24">
        <v>0</v>
      </c>
      <c r="AG88" s="24" t="s">
        <v>50</v>
      </c>
      <c r="AH88" s="29">
        <v>0</v>
      </c>
      <c r="AI88" s="29">
        <v>0</v>
      </c>
      <c r="AJ88" s="24" t="s">
        <v>50</v>
      </c>
      <c r="AK88" s="29">
        <v>0</v>
      </c>
      <c r="AL88" s="29">
        <v>0</v>
      </c>
      <c r="AM88" s="31" t="s">
        <v>53</v>
      </c>
      <c r="AN88" s="24" t="s">
        <v>53</v>
      </c>
      <c r="AO88" s="31" t="s">
        <v>53</v>
      </c>
      <c r="AP88" s="24" t="s">
        <v>53</v>
      </c>
    </row>
    <row r="89" spans="1:42">
      <c r="A89" s="24" t="s">
        <v>200</v>
      </c>
      <c r="B89" s="34" t="s">
        <v>286</v>
      </c>
      <c r="C89" s="24" t="s">
        <v>538</v>
      </c>
      <c r="D89" s="24" t="s">
        <v>1135</v>
      </c>
      <c r="E89" s="24" t="s">
        <v>49</v>
      </c>
      <c r="F89" s="24" t="s">
        <v>1087</v>
      </c>
      <c r="G89" s="24" t="s">
        <v>51</v>
      </c>
      <c r="H89" s="24" t="s">
        <v>287</v>
      </c>
      <c r="I89" s="29" t="s">
        <v>53</v>
      </c>
      <c r="J89" s="29" t="s">
        <v>53</v>
      </c>
      <c r="K89" s="29" t="s">
        <v>53</v>
      </c>
      <c r="L89" s="29" t="s">
        <v>53</v>
      </c>
      <c r="M89" s="29">
        <v>0</v>
      </c>
      <c r="N89" s="24" t="s">
        <v>53</v>
      </c>
      <c r="O89" s="24" t="s">
        <v>54</v>
      </c>
      <c r="P89" s="24" t="s">
        <v>53</v>
      </c>
      <c r="Q89" s="29">
        <f t="shared" si="1"/>
        <v>40201484.436399989</v>
      </c>
      <c r="R89" s="29">
        <v>0</v>
      </c>
      <c r="S89" s="29">
        <v>37359766.849999987</v>
      </c>
      <c r="T89" s="29">
        <v>0</v>
      </c>
      <c r="U89" s="24" t="s">
        <v>50</v>
      </c>
      <c r="V89" s="29">
        <v>0</v>
      </c>
      <c r="W89" s="29">
        <v>2449756.5399999996</v>
      </c>
      <c r="X89" s="24" t="s">
        <v>68</v>
      </c>
      <c r="Y89" s="29">
        <v>391961.04640000005</v>
      </c>
      <c r="Z89" s="29">
        <v>0</v>
      </c>
      <c r="AA89" s="24" t="s">
        <v>50</v>
      </c>
      <c r="AB89" s="29">
        <v>0</v>
      </c>
      <c r="AC89" s="29">
        <v>0</v>
      </c>
      <c r="AD89" s="24" t="s">
        <v>50</v>
      </c>
      <c r="AE89" s="29">
        <v>0</v>
      </c>
      <c r="AF89" s="24">
        <v>0</v>
      </c>
      <c r="AG89" s="24" t="s">
        <v>50</v>
      </c>
      <c r="AH89" s="29">
        <v>0</v>
      </c>
      <c r="AI89" s="29">
        <v>0</v>
      </c>
      <c r="AJ89" s="24" t="s">
        <v>50</v>
      </c>
      <c r="AK89" s="29">
        <v>0</v>
      </c>
      <c r="AL89" s="29">
        <v>0</v>
      </c>
      <c r="AM89" s="31" t="s">
        <v>53</v>
      </c>
      <c r="AN89" s="24" t="s">
        <v>53</v>
      </c>
      <c r="AO89" s="31" t="s">
        <v>53</v>
      </c>
      <c r="AP89" s="24" t="s">
        <v>53</v>
      </c>
    </row>
    <row r="90" spans="1:42">
      <c r="A90" s="24" t="s">
        <v>201</v>
      </c>
      <c r="B90" s="34" t="s">
        <v>349</v>
      </c>
      <c r="C90" s="24" t="s">
        <v>538</v>
      </c>
      <c r="D90" s="24" t="s">
        <v>1135</v>
      </c>
      <c r="E90" s="24" t="s">
        <v>49</v>
      </c>
      <c r="F90" s="24" t="s">
        <v>1088</v>
      </c>
      <c r="G90" s="24" t="s">
        <v>51</v>
      </c>
      <c r="H90" s="24" t="s">
        <v>350</v>
      </c>
      <c r="I90" s="29" t="s">
        <v>53</v>
      </c>
      <c r="J90" s="29" t="s">
        <v>53</v>
      </c>
      <c r="K90" s="29" t="s">
        <v>53</v>
      </c>
      <c r="L90" s="29" t="s">
        <v>53</v>
      </c>
      <c r="M90" s="29">
        <v>0</v>
      </c>
      <c r="N90" s="24" t="s">
        <v>53</v>
      </c>
      <c r="O90" s="24" t="s">
        <v>54</v>
      </c>
      <c r="P90" s="24" t="s">
        <v>53</v>
      </c>
      <c r="Q90" s="29">
        <f t="shared" si="1"/>
        <v>27600234.769600011</v>
      </c>
      <c r="R90" s="29">
        <v>0</v>
      </c>
      <c r="S90" s="29">
        <v>24994577.160000011</v>
      </c>
      <c r="T90" s="29">
        <v>0</v>
      </c>
      <c r="U90" s="24" t="s">
        <v>50</v>
      </c>
      <c r="V90" s="29">
        <v>0</v>
      </c>
      <c r="W90" s="29">
        <v>2246256.5599999996</v>
      </c>
      <c r="X90" s="24" t="s">
        <v>50</v>
      </c>
      <c r="Y90" s="29">
        <v>359401.04960000003</v>
      </c>
      <c r="Z90" s="29">
        <v>0</v>
      </c>
      <c r="AA90" s="24" t="s">
        <v>50</v>
      </c>
      <c r="AB90" s="29">
        <v>0</v>
      </c>
      <c r="AC90" s="29">
        <v>0</v>
      </c>
      <c r="AD90" s="24" t="s">
        <v>50</v>
      </c>
      <c r="AE90" s="29">
        <v>0</v>
      </c>
      <c r="AF90" s="24">
        <v>0</v>
      </c>
      <c r="AG90" s="24" t="s">
        <v>50</v>
      </c>
      <c r="AH90" s="29">
        <v>0</v>
      </c>
      <c r="AI90" s="29">
        <v>0</v>
      </c>
      <c r="AJ90" s="24" t="s">
        <v>50</v>
      </c>
      <c r="AK90" s="29">
        <v>0</v>
      </c>
      <c r="AL90" s="29">
        <v>0</v>
      </c>
      <c r="AM90" s="31" t="s">
        <v>53</v>
      </c>
      <c r="AN90" s="24" t="s">
        <v>53</v>
      </c>
      <c r="AO90" s="31" t="s">
        <v>53</v>
      </c>
      <c r="AP90" s="24" t="s">
        <v>53</v>
      </c>
    </row>
    <row r="91" spans="1:42">
      <c r="A91" s="24" t="s">
        <v>202</v>
      </c>
      <c r="B91" s="34" t="s">
        <v>349</v>
      </c>
      <c r="C91" s="24" t="s">
        <v>538</v>
      </c>
      <c r="D91" s="24" t="s">
        <v>1135</v>
      </c>
      <c r="E91" s="24" t="s">
        <v>49</v>
      </c>
      <c r="F91" s="24" t="s">
        <v>1088</v>
      </c>
      <c r="G91" s="24" t="s">
        <v>51</v>
      </c>
      <c r="H91" s="24" t="s">
        <v>352</v>
      </c>
      <c r="I91" s="29" t="s">
        <v>53</v>
      </c>
      <c r="J91" s="29" t="s">
        <v>53</v>
      </c>
      <c r="K91" s="29" t="s">
        <v>53</v>
      </c>
      <c r="L91" s="29" t="s">
        <v>53</v>
      </c>
      <c r="M91" s="29">
        <v>0</v>
      </c>
      <c r="N91" s="24" t="s">
        <v>53</v>
      </c>
      <c r="O91" s="24" t="s">
        <v>353</v>
      </c>
      <c r="P91" s="24" t="s">
        <v>354</v>
      </c>
      <c r="Q91" s="29">
        <f t="shared" si="1"/>
        <v>257999</v>
      </c>
      <c r="R91" s="29">
        <v>0</v>
      </c>
      <c r="S91" s="29">
        <v>257999</v>
      </c>
      <c r="T91" s="29">
        <v>0</v>
      </c>
      <c r="U91" s="24" t="s">
        <v>50</v>
      </c>
      <c r="V91" s="29">
        <v>0</v>
      </c>
      <c r="W91" s="29">
        <v>0</v>
      </c>
      <c r="X91" s="24" t="s">
        <v>50</v>
      </c>
      <c r="Y91" s="29">
        <v>0</v>
      </c>
      <c r="Z91" s="29">
        <v>0</v>
      </c>
      <c r="AA91" s="24" t="s">
        <v>50</v>
      </c>
      <c r="AB91" s="29">
        <v>0</v>
      </c>
      <c r="AC91" s="29">
        <v>0</v>
      </c>
      <c r="AD91" s="24" t="s">
        <v>50</v>
      </c>
      <c r="AE91" s="29">
        <v>0</v>
      </c>
      <c r="AF91" s="24">
        <v>0</v>
      </c>
      <c r="AG91" s="24" t="s">
        <v>50</v>
      </c>
      <c r="AH91" s="29">
        <v>0</v>
      </c>
      <c r="AI91" s="29">
        <v>0</v>
      </c>
      <c r="AJ91" s="24" t="s">
        <v>50</v>
      </c>
      <c r="AK91" s="29">
        <v>0</v>
      </c>
      <c r="AL91" s="29">
        <v>0</v>
      </c>
      <c r="AM91" s="31" t="s">
        <v>53</v>
      </c>
      <c r="AN91" s="24" t="s">
        <v>53</v>
      </c>
      <c r="AO91" s="31" t="s">
        <v>53</v>
      </c>
      <c r="AP91" s="24" t="s">
        <v>53</v>
      </c>
    </row>
    <row r="92" spans="1:42">
      <c r="A92" s="24" t="s">
        <v>203</v>
      </c>
      <c r="B92" s="34" t="s">
        <v>349</v>
      </c>
      <c r="C92" s="24" t="s">
        <v>538</v>
      </c>
      <c r="D92" s="24" t="s">
        <v>1135</v>
      </c>
      <c r="E92" s="24" t="s">
        <v>49</v>
      </c>
      <c r="F92" s="24" t="s">
        <v>1088</v>
      </c>
      <c r="G92" s="24" t="s">
        <v>51</v>
      </c>
      <c r="H92" s="24" t="s">
        <v>356</v>
      </c>
      <c r="I92" s="29" t="s">
        <v>53</v>
      </c>
      <c r="J92" s="29" t="s">
        <v>53</v>
      </c>
      <c r="K92" s="29" t="s">
        <v>53</v>
      </c>
      <c r="L92" s="29" t="s">
        <v>53</v>
      </c>
      <c r="M92" s="29">
        <v>0</v>
      </c>
      <c r="N92" s="24" t="s">
        <v>53</v>
      </c>
      <c r="O92" s="24" t="s">
        <v>54</v>
      </c>
      <c r="P92" s="24" t="s">
        <v>53</v>
      </c>
      <c r="Q92" s="29">
        <f t="shared" si="1"/>
        <v>27040598.762799993</v>
      </c>
      <c r="R92" s="29">
        <v>0</v>
      </c>
      <c r="S92" s="29">
        <v>24402131.399999995</v>
      </c>
      <c r="T92" s="29">
        <v>0</v>
      </c>
      <c r="U92" s="24" t="s">
        <v>50</v>
      </c>
      <c r="V92" s="29">
        <v>0</v>
      </c>
      <c r="W92" s="29">
        <v>2274540.8299999996</v>
      </c>
      <c r="X92" s="24" t="s">
        <v>68</v>
      </c>
      <c r="Y92" s="29">
        <v>363926.5328000001</v>
      </c>
      <c r="Z92" s="29">
        <v>0</v>
      </c>
      <c r="AA92" s="24" t="s">
        <v>50</v>
      </c>
      <c r="AB92" s="29">
        <v>0</v>
      </c>
      <c r="AC92" s="29">
        <v>0</v>
      </c>
      <c r="AD92" s="24" t="s">
        <v>50</v>
      </c>
      <c r="AE92" s="29">
        <v>0</v>
      </c>
      <c r="AF92" s="24">
        <v>0</v>
      </c>
      <c r="AG92" s="24" t="s">
        <v>50</v>
      </c>
      <c r="AH92" s="29">
        <v>0</v>
      </c>
      <c r="AI92" s="29">
        <v>0</v>
      </c>
      <c r="AJ92" s="24" t="s">
        <v>50</v>
      </c>
      <c r="AK92" s="29">
        <v>0</v>
      </c>
      <c r="AL92" s="29">
        <v>0</v>
      </c>
      <c r="AM92" s="31" t="s">
        <v>53</v>
      </c>
      <c r="AN92" s="24" t="s">
        <v>53</v>
      </c>
      <c r="AO92" s="31" t="s">
        <v>53</v>
      </c>
      <c r="AP92" s="24" t="s">
        <v>53</v>
      </c>
    </row>
    <row r="93" spans="1:42">
      <c r="A93" s="24" t="s">
        <v>204</v>
      </c>
      <c r="B93" s="34" t="s">
        <v>349</v>
      </c>
      <c r="C93" s="24" t="s">
        <v>538</v>
      </c>
      <c r="D93" s="24" t="s">
        <v>1135</v>
      </c>
      <c r="E93" s="24" t="s">
        <v>49</v>
      </c>
      <c r="F93" s="24" t="s">
        <v>1088</v>
      </c>
      <c r="G93" s="24" t="s">
        <v>123</v>
      </c>
      <c r="H93" s="24" t="s">
        <v>53</v>
      </c>
      <c r="I93" s="29" t="s">
        <v>358</v>
      </c>
      <c r="J93" s="29" t="s">
        <v>53</v>
      </c>
      <c r="K93" s="29" t="s">
        <v>359</v>
      </c>
      <c r="L93" s="29" t="s">
        <v>349</v>
      </c>
      <c r="M93" s="29">
        <v>87900</v>
      </c>
      <c r="N93" s="24" t="s">
        <v>127</v>
      </c>
      <c r="O93" s="24" t="s">
        <v>360</v>
      </c>
      <c r="P93" s="24" t="s">
        <v>361</v>
      </c>
      <c r="Q93" s="29">
        <f t="shared" si="1"/>
        <v>-87900</v>
      </c>
      <c r="R93" s="29">
        <v>0</v>
      </c>
      <c r="S93" s="29">
        <v>-87900</v>
      </c>
      <c r="T93" s="29">
        <v>0</v>
      </c>
      <c r="U93" s="24" t="s">
        <v>50</v>
      </c>
      <c r="V93" s="29">
        <v>0</v>
      </c>
      <c r="W93" s="29">
        <v>0</v>
      </c>
      <c r="X93" s="24" t="s">
        <v>50</v>
      </c>
      <c r="Y93" s="29">
        <v>0</v>
      </c>
      <c r="Z93" s="29">
        <v>0</v>
      </c>
      <c r="AA93" s="24" t="s">
        <v>50</v>
      </c>
      <c r="AB93" s="29">
        <v>0</v>
      </c>
      <c r="AC93" s="29">
        <v>0</v>
      </c>
      <c r="AD93" s="24" t="s">
        <v>50</v>
      </c>
      <c r="AE93" s="29">
        <v>0</v>
      </c>
      <c r="AF93" s="24">
        <v>0</v>
      </c>
      <c r="AG93" s="24" t="s">
        <v>50</v>
      </c>
      <c r="AH93" s="29">
        <v>0</v>
      </c>
      <c r="AI93" s="29">
        <v>0</v>
      </c>
      <c r="AJ93" s="24" t="s">
        <v>50</v>
      </c>
      <c r="AK93" s="29">
        <v>0</v>
      </c>
      <c r="AL93" s="29">
        <v>0</v>
      </c>
      <c r="AM93" s="31" t="s">
        <v>53</v>
      </c>
      <c r="AN93" s="24" t="s">
        <v>53</v>
      </c>
      <c r="AO93" s="31" t="s">
        <v>53</v>
      </c>
      <c r="AP93" s="24" t="s">
        <v>53</v>
      </c>
    </row>
    <row r="94" spans="1:42">
      <c r="A94" s="24" t="s">
        <v>205</v>
      </c>
      <c r="B94" s="34" t="s">
        <v>448</v>
      </c>
      <c r="C94" s="24" t="s">
        <v>538</v>
      </c>
      <c r="D94" s="24" t="s">
        <v>1135</v>
      </c>
      <c r="E94" s="24" t="s">
        <v>49</v>
      </c>
      <c r="F94" s="24" t="s">
        <v>1144</v>
      </c>
      <c r="G94" s="24" t="s">
        <v>51</v>
      </c>
      <c r="H94" s="24" t="s">
        <v>449</v>
      </c>
      <c r="I94" s="29" t="s">
        <v>53</v>
      </c>
      <c r="J94" s="29" t="s">
        <v>53</v>
      </c>
      <c r="K94" s="29" t="s">
        <v>53</v>
      </c>
      <c r="L94" s="29" t="s">
        <v>53</v>
      </c>
      <c r="M94" s="29">
        <v>0</v>
      </c>
      <c r="N94" s="24" t="s">
        <v>53</v>
      </c>
      <c r="O94" s="24" t="s">
        <v>54</v>
      </c>
      <c r="P94" s="24" t="s">
        <v>53</v>
      </c>
      <c r="Q94" s="29">
        <f t="shared" si="1"/>
        <v>11977120.045400001</v>
      </c>
      <c r="R94" s="29">
        <v>0</v>
      </c>
      <c r="S94" s="29">
        <v>9507884.375</v>
      </c>
      <c r="T94" s="29">
        <v>0</v>
      </c>
      <c r="U94" s="24" t="s">
        <v>50</v>
      </c>
      <c r="V94" s="29">
        <v>0</v>
      </c>
      <c r="W94" s="29">
        <v>2128651.4400000004</v>
      </c>
      <c r="X94" s="24" t="s">
        <v>50</v>
      </c>
      <c r="Y94" s="29">
        <v>340584.23040000006</v>
      </c>
      <c r="Z94" s="29">
        <v>0</v>
      </c>
      <c r="AA94" s="24" t="s">
        <v>50</v>
      </c>
      <c r="AB94" s="29">
        <v>0</v>
      </c>
      <c r="AC94" s="29">
        <v>0</v>
      </c>
      <c r="AD94" s="24" t="s">
        <v>50</v>
      </c>
      <c r="AE94" s="29">
        <v>0</v>
      </c>
      <c r="AF94" s="24">
        <v>0</v>
      </c>
      <c r="AG94" s="24" t="s">
        <v>50</v>
      </c>
      <c r="AH94" s="29">
        <v>0</v>
      </c>
      <c r="AI94" s="29">
        <v>0</v>
      </c>
      <c r="AJ94" s="24" t="s">
        <v>50</v>
      </c>
      <c r="AK94" s="29">
        <v>0</v>
      </c>
      <c r="AL94" s="29">
        <v>0</v>
      </c>
      <c r="AM94" s="31" t="s">
        <v>53</v>
      </c>
      <c r="AN94" s="24" t="s">
        <v>53</v>
      </c>
      <c r="AO94" s="31" t="s">
        <v>53</v>
      </c>
      <c r="AP94" s="24" t="s">
        <v>53</v>
      </c>
    </row>
    <row r="95" spans="1:42">
      <c r="A95" s="24" t="s">
        <v>206</v>
      </c>
      <c r="B95" s="34" t="s">
        <v>448</v>
      </c>
      <c r="C95" s="24" t="s">
        <v>538</v>
      </c>
      <c r="D95" s="24" t="s">
        <v>1135</v>
      </c>
      <c r="E95" s="24" t="s">
        <v>49</v>
      </c>
      <c r="F95" s="24" t="s">
        <v>1144</v>
      </c>
      <c r="G95" s="24" t="s">
        <v>51</v>
      </c>
      <c r="H95" s="24" t="s">
        <v>451</v>
      </c>
      <c r="I95" s="29" t="s">
        <v>53</v>
      </c>
      <c r="J95" s="29" t="s">
        <v>53</v>
      </c>
      <c r="K95" s="29" t="s">
        <v>53</v>
      </c>
      <c r="L95" s="29" t="s">
        <v>53</v>
      </c>
      <c r="M95" s="29">
        <v>0</v>
      </c>
      <c r="N95" s="24" t="s">
        <v>53</v>
      </c>
      <c r="O95" s="24" t="s">
        <v>452</v>
      </c>
      <c r="P95" s="24" t="s">
        <v>453</v>
      </c>
      <c r="Q95" s="29">
        <f t="shared" si="1"/>
        <v>16704</v>
      </c>
      <c r="R95" s="29">
        <v>0</v>
      </c>
      <c r="S95" s="29">
        <v>0</v>
      </c>
      <c r="T95" s="29">
        <v>14400</v>
      </c>
      <c r="U95" s="24" t="s">
        <v>68</v>
      </c>
      <c r="V95" s="29">
        <v>2304</v>
      </c>
      <c r="W95" s="29">
        <v>0</v>
      </c>
      <c r="X95" s="24" t="s">
        <v>50</v>
      </c>
      <c r="Y95" s="29">
        <v>0</v>
      </c>
      <c r="Z95" s="29">
        <v>0</v>
      </c>
      <c r="AA95" s="24" t="s">
        <v>50</v>
      </c>
      <c r="AB95" s="29">
        <v>0</v>
      </c>
      <c r="AC95" s="29">
        <v>0</v>
      </c>
      <c r="AD95" s="24" t="s">
        <v>50</v>
      </c>
      <c r="AE95" s="29">
        <v>0</v>
      </c>
      <c r="AF95" s="24">
        <v>0</v>
      </c>
      <c r="AG95" s="24" t="s">
        <v>50</v>
      </c>
      <c r="AH95" s="29">
        <v>0</v>
      </c>
      <c r="AI95" s="29">
        <v>0</v>
      </c>
      <c r="AJ95" s="24" t="s">
        <v>50</v>
      </c>
      <c r="AK95" s="29">
        <v>0</v>
      </c>
      <c r="AL95" s="29">
        <v>0</v>
      </c>
      <c r="AM95" s="31" t="s">
        <v>53</v>
      </c>
      <c r="AN95" s="24" t="s">
        <v>53</v>
      </c>
      <c r="AO95" s="31" t="s">
        <v>53</v>
      </c>
      <c r="AP95" s="24" t="s">
        <v>53</v>
      </c>
    </row>
    <row r="96" spans="1:42">
      <c r="A96" s="24" t="s">
        <v>207</v>
      </c>
      <c r="B96" s="34" t="s">
        <v>448</v>
      </c>
      <c r="C96" s="24" t="s">
        <v>538</v>
      </c>
      <c r="D96" s="24" t="s">
        <v>1135</v>
      </c>
      <c r="E96" s="24" t="s">
        <v>49</v>
      </c>
      <c r="F96" s="24" t="s">
        <v>1144</v>
      </c>
      <c r="G96" s="24" t="s">
        <v>51</v>
      </c>
      <c r="H96" s="24" t="s">
        <v>455</v>
      </c>
      <c r="I96" s="29" t="s">
        <v>53</v>
      </c>
      <c r="J96" s="29" t="s">
        <v>53</v>
      </c>
      <c r="K96" s="29" t="s">
        <v>53</v>
      </c>
      <c r="L96" s="29" t="s">
        <v>53</v>
      </c>
      <c r="M96" s="29">
        <v>0</v>
      </c>
      <c r="N96" s="24" t="s">
        <v>53</v>
      </c>
      <c r="O96" s="24" t="s">
        <v>54</v>
      </c>
      <c r="P96" s="24" t="s">
        <v>53</v>
      </c>
      <c r="Q96" s="29">
        <f t="shared" si="1"/>
        <v>4731968.2083999999</v>
      </c>
      <c r="R96" s="29">
        <v>0</v>
      </c>
      <c r="S96" s="29">
        <v>3980068.1099999994</v>
      </c>
      <c r="T96" s="29">
        <v>0</v>
      </c>
      <c r="U96" s="24" t="s">
        <v>50</v>
      </c>
      <c r="V96" s="29">
        <v>0</v>
      </c>
      <c r="W96" s="29">
        <v>648189.74</v>
      </c>
      <c r="X96" s="24" t="s">
        <v>68</v>
      </c>
      <c r="Y96" s="29">
        <v>103710.35840000001</v>
      </c>
      <c r="Z96" s="29">
        <v>0</v>
      </c>
      <c r="AA96" s="24" t="s">
        <v>50</v>
      </c>
      <c r="AB96" s="29">
        <v>0</v>
      </c>
      <c r="AC96" s="29">
        <v>0</v>
      </c>
      <c r="AD96" s="24" t="s">
        <v>50</v>
      </c>
      <c r="AE96" s="29">
        <v>0</v>
      </c>
      <c r="AF96" s="24">
        <v>0</v>
      </c>
      <c r="AG96" s="24" t="s">
        <v>50</v>
      </c>
      <c r="AH96" s="29">
        <v>0</v>
      </c>
      <c r="AI96" s="29">
        <v>0</v>
      </c>
      <c r="AJ96" s="24" t="s">
        <v>50</v>
      </c>
      <c r="AK96" s="29">
        <v>0</v>
      </c>
      <c r="AL96" s="29">
        <v>0</v>
      </c>
      <c r="AM96" s="31" t="s">
        <v>53</v>
      </c>
      <c r="AN96" s="24" t="s">
        <v>53</v>
      </c>
      <c r="AO96" s="31" t="s">
        <v>53</v>
      </c>
      <c r="AP96" s="24" t="s">
        <v>53</v>
      </c>
    </row>
    <row r="97" spans="1:42">
      <c r="A97" s="24" t="s">
        <v>208</v>
      </c>
      <c r="B97" s="34" t="s">
        <v>448</v>
      </c>
      <c r="C97" s="24" t="s">
        <v>538</v>
      </c>
      <c r="D97" s="24" t="s">
        <v>1135</v>
      </c>
      <c r="E97" s="24" t="s">
        <v>49</v>
      </c>
      <c r="F97" s="24" t="s">
        <v>1144</v>
      </c>
      <c r="G97" s="24" t="s">
        <v>51</v>
      </c>
      <c r="H97" s="24" t="s">
        <v>457</v>
      </c>
      <c r="I97" s="29" t="s">
        <v>53</v>
      </c>
      <c r="J97" s="29" t="s">
        <v>53</v>
      </c>
      <c r="K97" s="29" t="s">
        <v>53</v>
      </c>
      <c r="L97" s="29" t="s">
        <v>53</v>
      </c>
      <c r="M97" s="29">
        <v>0</v>
      </c>
      <c r="N97" s="24" t="s">
        <v>53</v>
      </c>
      <c r="O97" s="24" t="s">
        <v>458</v>
      </c>
      <c r="P97" s="24" t="s">
        <v>459</v>
      </c>
      <c r="Q97" s="29">
        <f t="shared" si="1"/>
        <v>1279412.7397999999</v>
      </c>
      <c r="R97" s="29">
        <v>0</v>
      </c>
      <c r="S97" s="29">
        <v>706559.75499999989</v>
      </c>
      <c r="T97" s="29">
        <v>493838.78</v>
      </c>
      <c r="U97" s="24" t="s">
        <v>68</v>
      </c>
      <c r="V97" s="29">
        <v>79014.204800000007</v>
      </c>
      <c r="W97" s="29">
        <v>0</v>
      </c>
      <c r="X97" s="24" t="s">
        <v>50</v>
      </c>
      <c r="Y97" s="29">
        <v>0</v>
      </c>
      <c r="Z97" s="29">
        <v>0</v>
      </c>
      <c r="AA97" s="24" t="s">
        <v>50</v>
      </c>
      <c r="AB97" s="29">
        <v>0</v>
      </c>
      <c r="AC97" s="29">
        <v>0</v>
      </c>
      <c r="AD97" s="24" t="s">
        <v>50</v>
      </c>
      <c r="AE97" s="29">
        <v>0</v>
      </c>
      <c r="AF97" s="24">
        <v>0</v>
      </c>
      <c r="AG97" s="24" t="s">
        <v>50</v>
      </c>
      <c r="AH97" s="29">
        <v>0</v>
      </c>
      <c r="AI97" s="29">
        <v>0</v>
      </c>
      <c r="AJ97" s="24" t="s">
        <v>50</v>
      </c>
      <c r="AK97" s="29">
        <v>0</v>
      </c>
      <c r="AL97" s="29">
        <v>0</v>
      </c>
      <c r="AM97" s="31" t="s">
        <v>53</v>
      </c>
      <c r="AN97" s="24" t="s">
        <v>53</v>
      </c>
      <c r="AO97" s="31" t="s">
        <v>53</v>
      </c>
      <c r="AP97" s="24" t="s">
        <v>53</v>
      </c>
    </row>
    <row r="98" spans="1:42">
      <c r="A98" s="24" t="s">
        <v>209</v>
      </c>
      <c r="B98" s="34" t="s">
        <v>448</v>
      </c>
      <c r="C98" s="24" t="s">
        <v>538</v>
      </c>
      <c r="D98" s="24" t="s">
        <v>1135</v>
      </c>
      <c r="E98" s="24" t="s">
        <v>49</v>
      </c>
      <c r="F98" s="24" t="s">
        <v>1144</v>
      </c>
      <c r="G98" s="24" t="s">
        <v>51</v>
      </c>
      <c r="H98" s="24" t="s">
        <v>461</v>
      </c>
      <c r="I98" s="29" t="s">
        <v>53</v>
      </c>
      <c r="J98" s="29" t="s">
        <v>53</v>
      </c>
      <c r="K98" s="29" t="s">
        <v>53</v>
      </c>
      <c r="L98" s="29" t="s">
        <v>53</v>
      </c>
      <c r="M98" s="29">
        <v>0</v>
      </c>
      <c r="N98" s="24" t="s">
        <v>53</v>
      </c>
      <c r="O98" s="24" t="s">
        <v>54</v>
      </c>
      <c r="P98" s="24" t="s">
        <v>53</v>
      </c>
      <c r="Q98" s="29">
        <f t="shared" si="1"/>
        <v>21446678.122199997</v>
      </c>
      <c r="R98" s="29">
        <v>0</v>
      </c>
      <c r="S98" s="29">
        <v>17889559.964999996</v>
      </c>
      <c r="T98" s="29">
        <v>0</v>
      </c>
      <c r="U98" s="24" t="s">
        <v>50</v>
      </c>
      <c r="V98" s="29">
        <v>0</v>
      </c>
      <c r="W98" s="29">
        <v>3066481.1700000004</v>
      </c>
      <c r="X98" s="24" t="s">
        <v>50</v>
      </c>
      <c r="Y98" s="29">
        <v>490636.98719999997</v>
      </c>
      <c r="Z98" s="29">
        <v>0</v>
      </c>
      <c r="AA98" s="24" t="s">
        <v>50</v>
      </c>
      <c r="AB98" s="29">
        <v>0</v>
      </c>
      <c r="AC98" s="29">
        <v>0</v>
      </c>
      <c r="AD98" s="24" t="s">
        <v>50</v>
      </c>
      <c r="AE98" s="29">
        <v>0</v>
      </c>
      <c r="AF98" s="24">
        <v>0</v>
      </c>
      <c r="AG98" s="24" t="s">
        <v>50</v>
      </c>
      <c r="AH98" s="29">
        <v>0</v>
      </c>
      <c r="AI98" s="29">
        <v>0</v>
      </c>
      <c r="AJ98" s="24" t="s">
        <v>50</v>
      </c>
      <c r="AK98" s="29">
        <v>0</v>
      </c>
      <c r="AL98" s="29">
        <v>0</v>
      </c>
      <c r="AM98" s="31" t="s">
        <v>53</v>
      </c>
      <c r="AN98" s="24" t="s">
        <v>53</v>
      </c>
      <c r="AO98" s="31" t="s">
        <v>53</v>
      </c>
      <c r="AP98" s="24" t="s">
        <v>53</v>
      </c>
    </row>
    <row r="99" spans="1:42" s="16" customFormat="1">
      <c r="A99" s="24" t="s">
        <v>211</v>
      </c>
      <c r="B99" s="38">
        <v>43899</v>
      </c>
      <c r="C99" s="24" t="s">
        <v>538</v>
      </c>
      <c r="D99" s="9" t="s">
        <v>570</v>
      </c>
      <c r="E99" s="9" t="s">
        <v>571</v>
      </c>
      <c r="F99" s="24" t="s">
        <v>1089</v>
      </c>
      <c r="G99" s="24" t="s">
        <v>51</v>
      </c>
      <c r="H99" s="24" t="s">
        <v>1090</v>
      </c>
      <c r="I99" s="29" t="s">
        <v>53</v>
      </c>
      <c r="J99" s="29" t="s">
        <v>53</v>
      </c>
      <c r="K99" s="29" t="s">
        <v>53</v>
      </c>
      <c r="L99" s="29" t="s">
        <v>53</v>
      </c>
      <c r="M99" s="29">
        <v>0</v>
      </c>
      <c r="N99" s="24" t="s">
        <v>53</v>
      </c>
      <c r="O99" s="24" t="s">
        <v>54</v>
      </c>
      <c r="P99" s="24" t="s">
        <v>53</v>
      </c>
      <c r="Q99" s="29">
        <f t="shared" si="1"/>
        <v>724476.60000000009</v>
      </c>
      <c r="R99" s="29">
        <v>0</v>
      </c>
      <c r="S99" s="29">
        <v>0</v>
      </c>
      <c r="T99" s="29">
        <v>0</v>
      </c>
      <c r="U99" s="24"/>
      <c r="V99" s="29">
        <v>0</v>
      </c>
      <c r="W99" s="29">
        <v>624548.79</v>
      </c>
      <c r="X99" s="24"/>
      <c r="Y99" s="29">
        <v>99927.81</v>
      </c>
      <c r="Z99" s="29">
        <v>0</v>
      </c>
      <c r="AA99" s="24" t="s">
        <v>50</v>
      </c>
      <c r="AB99" s="29">
        <v>0</v>
      </c>
      <c r="AC99" s="29">
        <v>0</v>
      </c>
      <c r="AD99" s="24" t="s">
        <v>50</v>
      </c>
      <c r="AE99" s="29">
        <v>0</v>
      </c>
      <c r="AF99" s="24">
        <v>0</v>
      </c>
      <c r="AG99" s="24" t="s">
        <v>50</v>
      </c>
      <c r="AH99" s="29">
        <v>0</v>
      </c>
      <c r="AI99" s="29">
        <v>0</v>
      </c>
      <c r="AJ99" s="24" t="s">
        <v>50</v>
      </c>
      <c r="AK99" s="29">
        <v>0</v>
      </c>
      <c r="AL99" s="29">
        <v>0</v>
      </c>
      <c r="AM99" s="31" t="s">
        <v>53</v>
      </c>
      <c r="AN99" s="24" t="s">
        <v>53</v>
      </c>
      <c r="AO99" s="31" t="s">
        <v>53</v>
      </c>
      <c r="AP99" s="24" t="s">
        <v>53</v>
      </c>
    </row>
    <row r="100" spans="1:42" s="16" customFormat="1">
      <c r="A100" s="24" t="s">
        <v>215</v>
      </c>
      <c r="B100" s="38">
        <v>43900</v>
      </c>
      <c r="C100" s="24" t="s">
        <v>538</v>
      </c>
      <c r="D100" s="9" t="s">
        <v>570</v>
      </c>
      <c r="E100" s="9" t="s">
        <v>571</v>
      </c>
      <c r="F100" s="24" t="s">
        <v>1091</v>
      </c>
      <c r="G100" s="24" t="s">
        <v>51</v>
      </c>
      <c r="H100" s="24" t="s">
        <v>1092</v>
      </c>
      <c r="I100" s="29" t="s">
        <v>53</v>
      </c>
      <c r="J100" s="29" t="s">
        <v>53</v>
      </c>
      <c r="K100" s="29" t="s">
        <v>53</v>
      </c>
      <c r="L100" s="29" t="s">
        <v>53</v>
      </c>
      <c r="M100" s="29">
        <v>0</v>
      </c>
      <c r="N100" s="24" t="s">
        <v>53</v>
      </c>
      <c r="O100" s="24" t="s">
        <v>54</v>
      </c>
      <c r="P100" s="24" t="s">
        <v>53</v>
      </c>
      <c r="Q100" s="29">
        <f t="shared" si="1"/>
        <v>0</v>
      </c>
      <c r="R100" s="29">
        <v>0</v>
      </c>
      <c r="S100" s="29">
        <v>0</v>
      </c>
      <c r="T100" s="29">
        <v>0</v>
      </c>
      <c r="U100" s="24"/>
      <c r="V100" s="29">
        <v>0</v>
      </c>
      <c r="W100" s="29">
        <v>0</v>
      </c>
      <c r="X100" s="24"/>
      <c r="Y100" s="29">
        <v>0</v>
      </c>
      <c r="Z100" s="29">
        <v>0</v>
      </c>
      <c r="AA100" s="24" t="s">
        <v>50</v>
      </c>
      <c r="AB100" s="29">
        <v>0</v>
      </c>
      <c r="AC100" s="29">
        <v>0</v>
      </c>
      <c r="AD100" s="24" t="s">
        <v>50</v>
      </c>
      <c r="AE100" s="29">
        <v>0</v>
      </c>
      <c r="AF100" s="24">
        <v>0</v>
      </c>
      <c r="AG100" s="24" t="s">
        <v>50</v>
      </c>
      <c r="AH100" s="29">
        <v>0</v>
      </c>
      <c r="AI100" s="29">
        <v>0</v>
      </c>
      <c r="AJ100" s="24" t="s">
        <v>50</v>
      </c>
      <c r="AK100" s="29">
        <v>0</v>
      </c>
      <c r="AL100" s="29">
        <v>0</v>
      </c>
      <c r="AM100" s="31" t="s">
        <v>53</v>
      </c>
      <c r="AN100" s="24" t="s">
        <v>53</v>
      </c>
      <c r="AO100" s="31" t="s">
        <v>53</v>
      </c>
      <c r="AP100" s="24" t="s">
        <v>53</v>
      </c>
    </row>
    <row r="101" spans="1:42" s="16" customFormat="1">
      <c r="A101" s="24" t="s">
        <v>217</v>
      </c>
      <c r="B101" s="38">
        <v>43901</v>
      </c>
      <c r="C101" s="24" t="s">
        <v>538</v>
      </c>
      <c r="D101" s="9" t="s">
        <v>570</v>
      </c>
      <c r="E101" s="9" t="s">
        <v>571</v>
      </c>
      <c r="F101" s="24" t="s">
        <v>1093</v>
      </c>
      <c r="G101" s="24" t="s">
        <v>51</v>
      </c>
      <c r="H101" s="24" t="s">
        <v>1092</v>
      </c>
      <c r="I101" s="29" t="s">
        <v>53</v>
      </c>
      <c r="J101" s="29" t="s">
        <v>53</v>
      </c>
      <c r="K101" s="29" t="s">
        <v>53</v>
      </c>
      <c r="L101" s="29" t="s">
        <v>53</v>
      </c>
      <c r="M101" s="29">
        <v>0</v>
      </c>
      <c r="N101" s="24" t="s">
        <v>53</v>
      </c>
      <c r="O101" s="24" t="s">
        <v>54</v>
      </c>
      <c r="P101" s="24" t="s">
        <v>53</v>
      </c>
      <c r="Q101" s="29">
        <f t="shared" si="1"/>
        <v>0</v>
      </c>
      <c r="R101" s="29">
        <v>0</v>
      </c>
      <c r="S101" s="29">
        <v>0</v>
      </c>
      <c r="T101" s="29">
        <v>0</v>
      </c>
      <c r="U101" s="24"/>
      <c r="V101" s="29">
        <v>0</v>
      </c>
      <c r="W101" s="29">
        <v>0</v>
      </c>
      <c r="X101" s="24"/>
      <c r="Y101" s="29">
        <v>0</v>
      </c>
      <c r="Z101" s="29">
        <v>0</v>
      </c>
      <c r="AA101" s="24" t="s">
        <v>50</v>
      </c>
      <c r="AB101" s="29">
        <v>0</v>
      </c>
      <c r="AC101" s="29">
        <v>0</v>
      </c>
      <c r="AD101" s="24" t="s">
        <v>50</v>
      </c>
      <c r="AE101" s="29">
        <v>0</v>
      </c>
      <c r="AF101" s="24">
        <v>0</v>
      </c>
      <c r="AG101" s="24" t="s">
        <v>50</v>
      </c>
      <c r="AH101" s="29">
        <v>0</v>
      </c>
      <c r="AI101" s="29">
        <v>0</v>
      </c>
      <c r="AJ101" s="24" t="s">
        <v>50</v>
      </c>
      <c r="AK101" s="29">
        <v>0</v>
      </c>
      <c r="AL101" s="29">
        <v>0</v>
      </c>
      <c r="AM101" s="31" t="s">
        <v>53</v>
      </c>
      <c r="AN101" s="24" t="s">
        <v>53</v>
      </c>
      <c r="AO101" s="31" t="s">
        <v>53</v>
      </c>
      <c r="AP101" s="24" t="s">
        <v>53</v>
      </c>
    </row>
    <row r="102" spans="1:42" s="16" customFormat="1">
      <c r="A102" s="24" t="s">
        <v>219</v>
      </c>
      <c r="B102" s="38">
        <v>43902</v>
      </c>
      <c r="C102" s="24" t="s">
        <v>538</v>
      </c>
      <c r="D102" s="9" t="s">
        <v>570</v>
      </c>
      <c r="E102" s="9" t="s">
        <v>571</v>
      </c>
      <c r="F102" s="24" t="s">
        <v>1094</v>
      </c>
      <c r="G102" s="24" t="s">
        <v>51</v>
      </c>
      <c r="H102" s="24" t="s">
        <v>1095</v>
      </c>
      <c r="I102" s="29" t="s">
        <v>53</v>
      </c>
      <c r="J102" s="29" t="s">
        <v>53</v>
      </c>
      <c r="K102" s="29" t="s">
        <v>53</v>
      </c>
      <c r="L102" s="29" t="s">
        <v>53</v>
      </c>
      <c r="M102" s="29">
        <v>0</v>
      </c>
      <c r="N102" s="24" t="s">
        <v>53</v>
      </c>
      <c r="O102" s="24" t="s">
        <v>54</v>
      </c>
      <c r="P102" s="24" t="s">
        <v>53</v>
      </c>
      <c r="Q102" s="29">
        <f t="shared" si="1"/>
        <v>2367648.13</v>
      </c>
      <c r="R102" s="29">
        <v>0</v>
      </c>
      <c r="S102" s="29">
        <v>214627.31</v>
      </c>
      <c r="T102" s="29">
        <v>0</v>
      </c>
      <c r="U102" s="24"/>
      <c r="V102" s="29">
        <v>0</v>
      </c>
      <c r="W102" s="29">
        <v>1856052.43</v>
      </c>
      <c r="X102" s="24"/>
      <c r="Y102" s="29">
        <v>296968.39</v>
      </c>
      <c r="Z102" s="29">
        <v>0</v>
      </c>
      <c r="AA102" s="24" t="s">
        <v>50</v>
      </c>
      <c r="AB102" s="29">
        <v>0</v>
      </c>
      <c r="AC102" s="29">
        <v>0</v>
      </c>
      <c r="AD102" s="24" t="s">
        <v>50</v>
      </c>
      <c r="AE102" s="29">
        <v>0</v>
      </c>
      <c r="AF102" s="24">
        <v>0</v>
      </c>
      <c r="AG102" s="24" t="s">
        <v>50</v>
      </c>
      <c r="AH102" s="29">
        <v>0</v>
      </c>
      <c r="AI102" s="29">
        <v>0</v>
      </c>
      <c r="AJ102" s="24" t="s">
        <v>50</v>
      </c>
      <c r="AK102" s="29">
        <v>0</v>
      </c>
      <c r="AL102" s="29">
        <v>0</v>
      </c>
      <c r="AM102" s="31" t="s">
        <v>53</v>
      </c>
      <c r="AN102" s="24" t="s">
        <v>53</v>
      </c>
      <c r="AO102" s="31" t="s">
        <v>53</v>
      </c>
      <c r="AP102" s="24" t="s">
        <v>53</v>
      </c>
    </row>
    <row r="103" spans="1:42" s="16" customFormat="1">
      <c r="A103" s="24" t="s">
        <v>221</v>
      </c>
      <c r="B103" s="38">
        <v>43903</v>
      </c>
      <c r="C103" s="24" t="s">
        <v>538</v>
      </c>
      <c r="D103" s="9" t="s">
        <v>570</v>
      </c>
      <c r="E103" s="9" t="s">
        <v>571</v>
      </c>
      <c r="F103" s="24" t="s">
        <v>1096</v>
      </c>
      <c r="G103" s="24" t="s">
        <v>51</v>
      </c>
      <c r="H103" s="24" t="s">
        <v>1097</v>
      </c>
      <c r="I103" s="29" t="s">
        <v>53</v>
      </c>
      <c r="J103" s="29" t="s">
        <v>53</v>
      </c>
      <c r="K103" s="29" t="s">
        <v>53</v>
      </c>
      <c r="L103" s="29" t="s">
        <v>53</v>
      </c>
      <c r="M103" s="29">
        <v>0</v>
      </c>
      <c r="N103" s="24" t="s">
        <v>53</v>
      </c>
      <c r="O103" s="24" t="s">
        <v>54</v>
      </c>
      <c r="P103" s="24" t="s">
        <v>53</v>
      </c>
      <c r="Q103" s="29">
        <f t="shared" si="1"/>
        <v>6663519.580000001</v>
      </c>
      <c r="R103" s="29">
        <v>0</v>
      </c>
      <c r="S103" s="29">
        <v>2996613.72</v>
      </c>
      <c r="T103" s="29">
        <v>0</v>
      </c>
      <c r="U103" s="24"/>
      <c r="V103" s="29">
        <v>0</v>
      </c>
      <c r="W103" s="29">
        <v>3161125.74</v>
      </c>
      <c r="X103" s="24"/>
      <c r="Y103" s="29">
        <v>505780.12</v>
      </c>
      <c r="Z103" s="29">
        <v>0</v>
      </c>
      <c r="AA103" s="24" t="s">
        <v>50</v>
      </c>
      <c r="AB103" s="29">
        <v>0</v>
      </c>
      <c r="AC103" s="29">
        <v>0</v>
      </c>
      <c r="AD103" s="24" t="s">
        <v>50</v>
      </c>
      <c r="AE103" s="29">
        <v>0</v>
      </c>
      <c r="AF103" s="24">
        <v>0</v>
      </c>
      <c r="AG103" s="24" t="s">
        <v>50</v>
      </c>
      <c r="AH103" s="29">
        <v>0</v>
      </c>
      <c r="AI103" s="29">
        <v>0</v>
      </c>
      <c r="AJ103" s="24" t="s">
        <v>50</v>
      </c>
      <c r="AK103" s="29">
        <v>0</v>
      </c>
      <c r="AL103" s="29">
        <v>0</v>
      </c>
      <c r="AM103" s="31" t="s">
        <v>53</v>
      </c>
      <c r="AN103" s="24" t="s">
        <v>53</v>
      </c>
      <c r="AO103" s="31" t="s">
        <v>53</v>
      </c>
      <c r="AP103" s="24" t="s">
        <v>53</v>
      </c>
    </row>
    <row r="104" spans="1:42" s="16" customFormat="1">
      <c r="A104" s="24" t="s">
        <v>227</v>
      </c>
      <c r="B104" s="38">
        <v>43904</v>
      </c>
      <c r="C104" s="24" t="s">
        <v>538</v>
      </c>
      <c r="D104" s="9" t="s">
        <v>570</v>
      </c>
      <c r="E104" s="9" t="s">
        <v>571</v>
      </c>
      <c r="F104" s="24" t="s">
        <v>1098</v>
      </c>
      <c r="G104" s="24" t="s">
        <v>51</v>
      </c>
      <c r="H104" s="24" t="s">
        <v>1099</v>
      </c>
      <c r="I104" s="29" t="s">
        <v>53</v>
      </c>
      <c r="J104" s="29" t="s">
        <v>53</v>
      </c>
      <c r="K104" s="29" t="s">
        <v>53</v>
      </c>
      <c r="L104" s="29" t="s">
        <v>53</v>
      </c>
      <c r="M104" s="29">
        <v>0</v>
      </c>
      <c r="N104" s="24" t="s">
        <v>53</v>
      </c>
      <c r="O104" s="24" t="s">
        <v>54</v>
      </c>
      <c r="P104" s="24" t="s">
        <v>53</v>
      </c>
      <c r="Q104" s="29">
        <f t="shared" si="1"/>
        <v>4298457.6500000004</v>
      </c>
      <c r="R104" s="29">
        <v>0</v>
      </c>
      <c r="S104" s="29">
        <v>938630</v>
      </c>
      <c r="T104" s="29">
        <v>0</v>
      </c>
      <c r="U104" s="24"/>
      <c r="V104" s="29">
        <v>0</v>
      </c>
      <c r="W104" s="29">
        <v>2896403.15</v>
      </c>
      <c r="X104" s="24"/>
      <c r="Y104" s="29">
        <v>463424.5</v>
      </c>
      <c r="Z104" s="29">
        <v>0</v>
      </c>
      <c r="AA104" s="24" t="s">
        <v>50</v>
      </c>
      <c r="AB104" s="29">
        <v>0</v>
      </c>
      <c r="AC104" s="29">
        <v>0</v>
      </c>
      <c r="AD104" s="24" t="s">
        <v>50</v>
      </c>
      <c r="AE104" s="29">
        <v>0</v>
      </c>
      <c r="AF104" s="24">
        <v>0</v>
      </c>
      <c r="AG104" s="24" t="s">
        <v>50</v>
      </c>
      <c r="AH104" s="29">
        <v>0</v>
      </c>
      <c r="AI104" s="29">
        <v>0</v>
      </c>
      <c r="AJ104" s="24" t="s">
        <v>50</v>
      </c>
      <c r="AK104" s="29">
        <v>0</v>
      </c>
      <c r="AL104" s="29">
        <v>0</v>
      </c>
      <c r="AM104" s="31" t="s">
        <v>53</v>
      </c>
      <c r="AN104" s="24" t="s">
        <v>53</v>
      </c>
      <c r="AO104" s="31" t="s">
        <v>53</v>
      </c>
      <c r="AP104" s="24" t="s">
        <v>53</v>
      </c>
    </row>
    <row r="105" spans="1:42" s="16" customFormat="1">
      <c r="A105" s="24" t="s">
        <v>230</v>
      </c>
      <c r="B105" s="38">
        <v>43905</v>
      </c>
      <c r="C105" s="24" t="s">
        <v>538</v>
      </c>
      <c r="D105" s="9" t="s">
        <v>570</v>
      </c>
      <c r="E105" s="9" t="s">
        <v>571</v>
      </c>
      <c r="F105" s="24" t="s">
        <v>1139</v>
      </c>
      <c r="G105" s="24" t="s">
        <v>51</v>
      </c>
      <c r="H105" s="24" t="s">
        <v>1140</v>
      </c>
      <c r="I105" s="29" t="s">
        <v>53</v>
      </c>
      <c r="J105" s="29" t="s">
        <v>53</v>
      </c>
      <c r="K105" s="29" t="s">
        <v>53</v>
      </c>
      <c r="L105" s="29" t="s">
        <v>53</v>
      </c>
      <c r="M105" s="29">
        <v>0</v>
      </c>
      <c r="N105" s="24" t="s">
        <v>53</v>
      </c>
      <c r="O105" s="24" t="s">
        <v>54</v>
      </c>
      <c r="P105" s="24" t="s">
        <v>53</v>
      </c>
      <c r="Q105" s="29">
        <f t="shared" si="1"/>
        <v>7818985.9700000007</v>
      </c>
      <c r="R105" s="29">
        <v>0</v>
      </c>
      <c r="S105" s="29">
        <v>3864362.35</v>
      </c>
      <c r="T105" s="29">
        <v>0</v>
      </c>
      <c r="U105" s="24"/>
      <c r="V105" s="29">
        <v>0</v>
      </c>
      <c r="W105" s="29">
        <v>3409158.29</v>
      </c>
      <c r="X105" s="24"/>
      <c r="Y105" s="29">
        <v>545465.32999999996</v>
      </c>
      <c r="Z105" s="29">
        <v>0</v>
      </c>
      <c r="AA105" s="24" t="s">
        <v>50</v>
      </c>
      <c r="AB105" s="29">
        <v>0</v>
      </c>
      <c r="AC105" s="29">
        <v>0</v>
      </c>
      <c r="AD105" s="24" t="s">
        <v>50</v>
      </c>
      <c r="AE105" s="29">
        <v>0</v>
      </c>
      <c r="AF105" s="24">
        <v>0</v>
      </c>
      <c r="AG105" s="24" t="s">
        <v>50</v>
      </c>
      <c r="AH105" s="29">
        <v>0</v>
      </c>
      <c r="AI105" s="29">
        <v>0</v>
      </c>
      <c r="AJ105" s="24" t="s">
        <v>50</v>
      </c>
      <c r="AK105" s="29">
        <v>0</v>
      </c>
      <c r="AL105" s="29">
        <v>0</v>
      </c>
      <c r="AM105" s="31" t="s">
        <v>53</v>
      </c>
      <c r="AN105" s="24" t="s">
        <v>53</v>
      </c>
      <c r="AO105" s="31" t="s">
        <v>53</v>
      </c>
      <c r="AP105" s="24" t="s">
        <v>53</v>
      </c>
    </row>
    <row r="106" spans="1:42" s="16" customFormat="1">
      <c r="A106" s="24" t="s">
        <v>234</v>
      </c>
      <c r="B106" s="38">
        <v>43899</v>
      </c>
      <c r="C106" s="24" t="s">
        <v>538</v>
      </c>
      <c r="D106" s="9" t="s">
        <v>574</v>
      </c>
      <c r="E106" s="9" t="s">
        <v>575</v>
      </c>
      <c r="F106" s="24" t="s">
        <v>1100</v>
      </c>
      <c r="G106" s="24" t="s">
        <v>51</v>
      </c>
      <c r="H106" s="24" t="s">
        <v>1101</v>
      </c>
      <c r="I106" s="29" t="s">
        <v>53</v>
      </c>
      <c r="J106" s="29" t="s">
        <v>53</v>
      </c>
      <c r="K106" s="29" t="s">
        <v>53</v>
      </c>
      <c r="L106" s="29" t="s">
        <v>53</v>
      </c>
      <c r="M106" s="29">
        <v>0</v>
      </c>
      <c r="N106" s="24" t="s">
        <v>53</v>
      </c>
      <c r="O106" s="24" t="s">
        <v>54</v>
      </c>
      <c r="P106" s="24" t="s">
        <v>53</v>
      </c>
      <c r="Q106" s="29">
        <f t="shared" si="1"/>
        <v>706874.21</v>
      </c>
      <c r="R106" s="29">
        <v>0</v>
      </c>
      <c r="S106" s="29">
        <v>340638</v>
      </c>
      <c r="T106" s="29">
        <v>0</v>
      </c>
      <c r="U106" s="24"/>
      <c r="V106" s="29">
        <v>0</v>
      </c>
      <c r="W106" s="29">
        <v>315720.87</v>
      </c>
      <c r="X106" s="24"/>
      <c r="Y106" s="29">
        <v>50515.34</v>
      </c>
      <c r="Z106" s="29">
        <v>0</v>
      </c>
      <c r="AA106" s="24" t="s">
        <v>50</v>
      </c>
      <c r="AB106" s="29">
        <v>0</v>
      </c>
      <c r="AC106" s="29">
        <v>0</v>
      </c>
      <c r="AD106" s="24" t="s">
        <v>50</v>
      </c>
      <c r="AE106" s="29">
        <v>0</v>
      </c>
      <c r="AF106" s="24">
        <v>0</v>
      </c>
      <c r="AG106" s="24" t="s">
        <v>50</v>
      </c>
      <c r="AH106" s="29">
        <v>0</v>
      </c>
      <c r="AI106" s="29">
        <v>0</v>
      </c>
      <c r="AJ106" s="24" t="s">
        <v>50</v>
      </c>
      <c r="AK106" s="29">
        <v>0</v>
      </c>
      <c r="AL106" s="29">
        <v>0</v>
      </c>
      <c r="AM106" s="31" t="s">
        <v>53</v>
      </c>
      <c r="AN106" s="24" t="s">
        <v>53</v>
      </c>
      <c r="AO106" s="31" t="s">
        <v>53</v>
      </c>
      <c r="AP106" s="24" t="s">
        <v>53</v>
      </c>
    </row>
    <row r="107" spans="1:42" s="16" customFormat="1">
      <c r="A107" s="24" t="s">
        <v>236</v>
      </c>
      <c r="B107" s="38">
        <v>43900</v>
      </c>
      <c r="C107" s="24" t="s">
        <v>538</v>
      </c>
      <c r="D107" s="9" t="s">
        <v>574</v>
      </c>
      <c r="E107" s="9" t="s">
        <v>575</v>
      </c>
      <c r="F107" s="24" t="s">
        <v>1102</v>
      </c>
      <c r="G107" s="24" t="s">
        <v>51</v>
      </c>
      <c r="H107" s="24" t="s">
        <v>1103</v>
      </c>
      <c r="I107" s="29" t="s">
        <v>53</v>
      </c>
      <c r="J107" s="29" t="s">
        <v>53</v>
      </c>
      <c r="K107" s="29" t="s">
        <v>53</v>
      </c>
      <c r="L107" s="29" t="s">
        <v>53</v>
      </c>
      <c r="M107" s="29">
        <v>0</v>
      </c>
      <c r="N107" s="24" t="s">
        <v>53</v>
      </c>
      <c r="O107" s="24" t="s">
        <v>54</v>
      </c>
      <c r="P107" s="24" t="s">
        <v>53</v>
      </c>
      <c r="Q107" s="29">
        <f t="shared" si="1"/>
        <v>4031868.42</v>
      </c>
      <c r="R107" s="29">
        <v>0</v>
      </c>
      <c r="S107" s="29">
        <v>1945048.12</v>
      </c>
      <c r="T107" s="29">
        <v>0</v>
      </c>
      <c r="U107" s="24"/>
      <c r="V107" s="29">
        <v>0</v>
      </c>
      <c r="W107" s="29">
        <v>1798983.02</v>
      </c>
      <c r="X107" s="24"/>
      <c r="Y107" s="29">
        <v>287837.28000000003</v>
      </c>
      <c r="Z107" s="29">
        <v>0</v>
      </c>
      <c r="AA107" s="24" t="s">
        <v>50</v>
      </c>
      <c r="AB107" s="29">
        <v>0</v>
      </c>
      <c r="AC107" s="29">
        <v>0</v>
      </c>
      <c r="AD107" s="24" t="s">
        <v>50</v>
      </c>
      <c r="AE107" s="29">
        <v>0</v>
      </c>
      <c r="AF107" s="24">
        <v>0</v>
      </c>
      <c r="AG107" s="24" t="s">
        <v>50</v>
      </c>
      <c r="AH107" s="29">
        <v>0</v>
      </c>
      <c r="AI107" s="29">
        <v>0</v>
      </c>
      <c r="AJ107" s="24" t="s">
        <v>50</v>
      </c>
      <c r="AK107" s="29">
        <v>0</v>
      </c>
      <c r="AL107" s="29">
        <v>0</v>
      </c>
      <c r="AM107" s="31" t="s">
        <v>53</v>
      </c>
      <c r="AN107" s="24" t="s">
        <v>53</v>
      </c>
      <c r="AO107" s="31" t="s">
        <v>53</v>
      </c>
      <c r="AP107" s="24" t="s">
        <v>53</v>
      </c>
    </row>
    <row r="108" spans="1:42" s="16" customFormat="1">
      <c r="A108" s="24" t="s">
        <v>238</v>
      </c>
      <c r="B108" s="38">
        <v>43901</v>
      </c>
      <c r="C108" s="24" t="s">
        <v>538</v>
      </c>
      <c r="D108" s="9" t="s">
        <v>574</v>
      </c>
      <c r="E108" s="9" t="s">
        <v>575</v>
      </c>
      <c r="F108" s="24" t="s">
        <v>1104</v>
      </c>
      <c r="G108" s="24" t="s">
        <v>51</v>
      </c>
      <c r="H108" s="24" t="s">
        <v>1105</v>
      </c>
      <c r="I108" s="29" t="s">
        <v>53</v>
      </c>
      <c r="J108" s="29" t="s">
        <v>53</v>
      </c>
      <c r="K108" s="29" t="s">
        <v>53</v>
      </c>
      <c r="L108" s="29" t="s">
        <v>53</v>
      </c>
      <c r="M108" s="29">
        <v>0</v>
      </c>
      <c r="N108" s="24" t="s">
        <v>53</v>
      </c>
      <c r="O108" s="24" t="s">
        <v>54</v>
      </c>
      <c r="P108" s="24" t="s">
        <v>53</v>
      </c>
      <c r="Q108" s="29">
        <f t="shared" si="1"/>
        <v>1216346.52</v>
      </c>
      <c r="R108" s="29">
        <v>0</v>
      </c>
      <c r="S108" s="29">
        <v>198200</v>
      </c>
      <c r="T108" s="29">
        <v>0</v>
      </c>
      <c r="U108" s="24"/>
      <c r="V108" s="29">
        <v>0</v>
      </c>
      <c r="W108" s="29">
        <v>877712.52</v>
      </c>
      <c r="X108" s="24"/>
      <c r="Y108" s="29">
        <v>140434</v>
      </c>
      <c r="Z108" s="29">
        <v>0</v>
      </c>
      <c r="AA108" s="24" t="s">
        <v>50</v>
      </c>
      <c r="AB108" s="29">
        <v>0</v>
      </c>
      <c r="AC108" s="29">
        <v>0</v>
      </c>
      <c r="AD108" s="24" t="s">
        <v>50</v>
      </c>
      <c r="AE108" s="29">
        <v>0</v>
      </c>
      <c r="AF108" s="24">
        <v>0</v>
      </c>
      <c r="AG108" s="24" t="s">
        <v>50</v>
      </c>
      <c r="AH108" s="29">
        <v>0</v>
      </c>
      <c r="AI108" s="29">
        <v>0</v>
      </c>
      <c r="AJ108" s="24" t="s">
        <v>50</v>
      </c>
      <c r="AK108" s="29">
        <v>0</v>
      </c>
      <c r="AL108" s="29">
        <v>0</v>
      </c>
      <c r="AM108" s="31" t="s">
        <v>53</v>
      </c>
      <c r="AN108" s="24" t="s">
        <v>53</v>
      </c>
      <c r="AO108" s="31" t="s">
        <v>53</v>
      </c>
      <c r="AP108" s="24" t="s">
        <v>53</v>
      </c>
    </row>
    <row r="109" spans="1:42" s="16" customFormat="1">
      <c r="A109" s="24" t="s">
        <v>239</v>
      </c>
      <c r="B109" s="38">
        <v>43902</v>
      </c>
      <c r="C109" s="24" t="s">
        <v>538</v>
      </c>
      <c r="D109" s="9" t="s">
        <v>574</v>
      </c>
      <c r="E109" s="9" t="s">
        <v>575</v>
      </c>
      <c r="F109" s="24" t="s">
        <v>1106</v>
      </c>
      <c r="G109" s="24" t="s">
        <v>51</v>
      </c>
      <c r="H109" s="24" t="s">
        <v>1107</v>
      </c>
      <c r="I109" s="29" t="s">
        <v>53</v>
      </c>
      <c r="J109" s="29" t="s">
        <v>53</v>
      </c>
      <c r="K109" s="29" t="s">
        <v>53</v>
      </c>
      <c r="L109" s="29" t="s">
        <v>53</v>
      </c>
      <c r="M109" s="29">
        <v>0</v>
      </c>
      <c r="N109" s="24" t="s">
        <v>53</v>
      </c>
      <c r="O109" s="24" t="s">
        <v>54</v>
      </c>
      <c r="P109" s="24" t="s">
        <v>53</v>
      </c>
      <c r="Q109" s="29">
        <f t="shared" si="1"/>
        <v>271851.52999999997</v>
      </c>
      <c r="R109" s="29">
        <v>0</v>
      </c>
      <c r="S109" s="29">
        <v>208030.42</v>
      </c>
      <c r="T109" s="29">
        <v>0</v>
      </c>
      <c r="U109" s="24"/>
      <c r="V109" s="29">
        <v>0</v>
      </c>
      <c r="W109" s="29">
        <v>55018.2</v>
      </c>
      <c r="X109" s="24"/>
      <c r="Y109" s="29">
        <v>8802.91</v>
      </c>
      <c r="Z109" s="29">
        <v>0</v>
      </c>
      <c r="AA109" s="24" t="s">
        <v>50</v>
      </c>
      <c r="AB109" s="29">
        <v>0</v>
      </c>
      <c r="AC109" s="29">
        <v>0</v>
      </c>
      <c r="AD109" s="24" t="s">
        <v>50</v>
      </c>
      <c r="AE109" s="29">
        <v>0</v>
      </c>
      <c r="AF109" s="24">
        <v>0</v>
      </c>
      <c r="AG109" s="24" t="s">
        <v>50</v>
      </c>
      <c r="AH109" s="29">
        <v>0</v>
      </c>
      <c r="AI109" s="29">
        <v>0</v>
      </c>
      <c r="AJ109" s="24" t="s">
        <v>50</v>
      </c>
      <c r="AK109" s="29">
        <v>0</v>
      </c>
      <c r="AL109" s="29">
        <v>0</v>
      </c>
      <c r="AM109" s="31" t="s">
        <v>53</v>
      </c>
      <c r="AN109" s="24" t="s">
        <v>53</v>
      </c>
      <c r="AO109" s="31" t="s">
        <v>53</v>
      </c>
      <c r="AP109" s="24" t="s">
        <v>53</v>
      </c>
    </row>
    <row r="110" spans="1:42" s="16" customFormat="1">
      <c r="A110" s="24" t="s">
        <v>240</v>
      </c>
      <c r="B110" s="38">
        <v>43903</v>
      </c>
      <c r="C110" s="24" t="s">
        <v>538</v>
      </c>
      <c r="D110" s="9" t="s">
        <v>574</v>
      </c>
      <c r="E110" s="9" t="s">
        <v>575</v>
      </c>
      <c r="F110" s="24" t="s">
        <v>1108</v>
      </c>
      <c r="G110" s="24" t="s">
        <v>51</v>
      </c>
      <c r="H110" s="24" t="s">
        <v>1109</v>
      </c>
      <c r="I110" s="29" t="s">
        <v>53</v>
      </c>
      <c r="J110" s="29" t="s">
        <v>53</v>
      </c>
      <c r="K110" s="29" t="s">
        <v>53</v>
      </c>
      <c r="L110" s="29" t="s">
        <v>53</v>
      </c>
      <c r="M110" s="29">
        <v>0</v>
      </c>
      <c r="N110" s="24" t="s">
        <v>53</v>
      </c>
      <c r="O110" s="24" t="s">
        <v>54</v>
      </c>
      <c r="P110" s="24" t="s">
        <v>53</v>
      </c>
      <c r="Q110" s="29">
        <f t="shared" si="1"/>
        <v>0</v>
      </c>
      <c r="R110" s="29">
        <v>0</v>
      </c>
      <c r="S110" s="29">
        <v>0</v>
      </c>
      <c r="T110" s="29">
        <v>0</v>
      </c>
      <c r="U110" s="24"/>
      <c r="V110" s="29">
        <v>0</v>
      </c>
      <c r="W110" s="29">
        <v>0</v>
      </c>
      <c r="X110" s="24"/>
      <c r="Y110" s="29">
        <v>0</v>
      </c>
      <c r="Z110" s="29">
        <v>0</v>
      </c>
      <c r="AA110" s="24" t="s">
        <v>50</v>
      </c>
      <c r="AB110" s="29">
        <v>0</v>
      </c>
      <c r="AC110" s="29">
        <v>0</v>
      </c>
      <c r="AD110" s="24" t="s">
        <v>50</v>
      </c>
      <c r="AE110" s="29">
        <v>0</v>
      </c>
      <c r="AF110" s="24">
        <v>0</v>
      </c>
      <c r="AG110" s="24" t="s">
        <v>50</v>
      </c>
      <c r="AH110" s="29">
        <v>0</v>
      </c>
      <c r="AI110" s="29">
        <v>0</v>
      </c>
      <c r="AJ110" s="24" t="s">
        <v>50</v>
      </c>
      <c r="AK110" s="29">
        <v>0</v>
      </c>
      <c r="AL110" s="29">
        <v>0</v>
      </c>
      <c r="AM110" s="31" t="s">
        <v>53</v>
      </c>
      <c r="AN110" s="24" t="s">
        <v>53</v>
      </c>
      <c r="AO110" s="31" t="s">
        <v>53</v>
      </c>
      <c r="AP110" s="24" t="s">
        <v>53</v>
      </c>
    </row>
    <row r="111" spans="1:42" s="16" customFormat="1">
      <c r="A111" s="24" t="s">
        <v>241</v>
      </c>
      <c r="B111" s="38">
        <v>43904</v>
      </c>
      <c r="C111" s="24" t="s">
        <v>538</v>
      </c>
      <c r="D111" s="9" t="s">
        <v>574</v>
      </c>
      <c r="E111" s="9" t="s">
        <v>575</v>
      </c>
      <c r="F111" s="24" t="s">
        <v>1110</v>
      </c>
      <c r="G111" s="24" t="s">
        <v>51</v>
      </c>
      <c r="H111" s="24" t="s">
        <v>1111</v>
      </c>
      <c r="I111" s="29" t="s">
        <v>53</v>
      </c>
      <c r="J111" s="29" t="s">
        <v>53</v>
      </c>
      <c r="K111" s="29" t="s">
        <v>53</v>
      </c>
      <c r="L111" s="29" t="s">
        <v>53</v>
      </c>
      <c r="M111" s="29">
        <v>0</v>
      </c>
      <c r="N111" s="24" t="s">
        <v>53</v>
      </c>
      <c r="O111" s="24" t="s">
        <v>54</v>
      </c>
      <c r="P111" s="24" t="s">
        <v>53</v>
      </c>
      <c r="Q111" s="29">
        <f t="shared" si="1"/>
        <v>1045592.5900000001</v>
      </c>
      <c r="R111" s="29">
        <v>0</v>
      </c>
      <c r="S111" s="29">
        <v>391994</v>
      </c>
      <c r="T111" s="29">
        <v>0</v>
      </c>
      <c r="U111" s="24"/>
      <c r="V111" s="29">
        <v>0</v>
      </c>
      <c r="W111" s="29">
        <v>563447.06000000006</v>
      </c>
      <c r="X111" s="24"/>
      <c r="Y111" s="29">
        <v>90151.53</v>
      </c>
      <c r="Z111" s="29">
        <v>0</v>
      </c>
      <c r="AA111" s="24" t="s">
        <v>50</v>
      </c>
      <c r="AB111" s="29">
        <v>0</v>
      </c>
      <c r="AC111" s="29">
        <v>0</v>
      </c>
      <c r="AD111" s="24" t="s">
        <v>50</v>
      </c>
      <c r="AE111" s="29">
        <v>0</v>
      </c>
      <c r="AF111" s="24">
        <v>0</v>
      </c>
      <c r="AG111" s="24" t="s">
        <v>50</v>
      </c>
      <c r="AH111" s="29">
        <v>0</v>
      </c>
      <c r="AI111" s="29">
        <v>0</v>
      </c>
      <c r="AJ111" s="24" t="s">
        <v>50</v>
      </c>
      <c r="AK111" s="29">
        <v>0</v>
      </c>
      <c r="AL111" s="29">
        <v>0</v>
      </c>
      <c r="AM111" s="31" t="s">
        <v>53</v>
      </c>
      <c r="AN111" s="24" t="s">
        <v>53</v>
      </c>
      <c r="AO111" s="31" t="s">
        <v>53</v>
      </c>
      <c r="AP111" s="24" t="s">
        <v>53</v>
      </c>
    </row>
    <row r="112" spans="1:42" s="16" customFormat="1">
      <c r="A112" s="24" t="s">
        <v>242</v>
      </c>
      <c r="B112" s="38">
        <v>43905</v>
      </c>
      <c r="C112" s="24" t="s">
        <v>538</v>
      </c>
      <c r="D112" s="9" t="s">
        <v>574</v>
      </c>
      <c r="E112" s="9" t="s">
        <v>575</v>
      </c>
      <c r="F112" s="24" t="s">
        <v>1141</v>
      </c>
      <c r="G112" s="24" t="s">
        <v>51</v>
      </c>
      <c r="H112" s="24" t="s">
        <v>1142</v>
      </c>
      <c r="I112" s="29" t="s">
        <v>53</v>
      </c>
      <c r="J112" s="29" t="s">
        <v>53</v>
      </c>
      <c r="K112" s="29" t="s">
        <v>53</v>
      </c>
      <c r="L112" s="29" t="s">
        <v>53</v>
      </c>
      <c r="M112" s="29">
        <v>0</v>
      </c>
      <c r="N112" s="24" t="s">
        <v>53</v>
      </c>
      <c r="O112" s="24" t="s">
        <v>54</v>
      </c>
      <c r="P112" s="24" t="s">
        <v>53</v>
      </c>
      <c r="Q112" s="29">
        <f t="shared" si="1"/>
        <v>59200</v>
      </c>
      <c r="R112" s="29">
        <v>0</v>
      </c>
      <c r="S112" s="29">
        <v>59200</v>
      </c>
      <c r="T112" s="29">
        <v>0</v>
      </c>
      <c r="U112" s="24"/>
      <c r="V112" s="29">
        <v>0</v>
      </c>
      <c r="W112" s="29">
        <v>0</v>
      </c>
      <c r="X112" s="24"/>
      <c r="Y112" s="29">
        <v>0</v>
      </c>
      <c r="Z112" s="29">
        <v>0</v>
      </c>
      <c r="AA112" s="24" t="s">
        <v>50</v>
      </c>
      <c r="AB112" s="29">
        <v>0</v>
      </c>
      <c r="AC112" s="29">
        <v>0</v>
      </c>
      <c r="AD112" s="24" t="s">
        <v>50</v>
      </c>
      <c r="AE112" s="29">
        <v>0</v>
      </c>
      <c r="AF112" s="24">
        <v>0</v>
      </c>
      <c r="AG112" s="24" t="s">
        <v>50</v>
      </c>
      <c r="AH112" s="29">
        <v>0</v>
      </c>
      <c r="AI112" s="29">
        <v>0</v>
      </c>
      <c r="AJ112" s="24" t="s">
        <v>50</v>
      </c>
      <c r="AK112" s="29">
        <v>0</v>
      </c>
      <c r="AL112" s="29">
        <v>0</v>
      </c>
      <c r="AM112" s="31" t="s">
        <v>53</v>
      </c>
      <c r="AN112" s="24" t="s">
        <v>53</v>
      </c>
      <c r="AO112" s="31" t="s">
        <v>53</v>
      </c>
      <c r="AP112" s="24" t="s">
        <v>53</v>
      </c>
    </row>
    <row r="113" spans="1:42" s="16" customFormat="1">
      <c r="A113" s="24" t="s">
        <v>243</v>
      </c>
      <c r="B113" s="38">
        <v>43899</v>
      </c>
      <c r="C113" s="24" t="s">
        <v>538</v>
      </c>
      <c r="D113" s="9" t="s">
        <v>578</v>
      </c>
      <c r="E113" s="9" t="s">
        <v>579</v>
      </c>
      <c r="F113" s="24" t="s">
        <v>1113</v>
      </c>
      <c r="G113" s="24" t="s">
        <v>51</v>
      </c>
      <c r="H113" s="24" t="s">
        <v>1112</v>
      </c>
      <c r="I113" s="29" t="s">
        <v>53</v>
      </c>
      <c r="J113" s="29" t="s">
        <v>53</v>
      </c>
      <c r="K113" s="29" t="s">
        <v>53</v>
      </c>
      <c r="L113" s="29" t="s">
        <v>53</v>
      </c>
      <c r="M113" s="29">
        <v>0</v>
      </c>
      <c r="N113" s="24" t="s">
        <v>53</v>
      </c>
      <c r="O113" s="24" t="s">
        <v>54</v>
      </c>
      <c r="P113" s="24" t="s">
        <v>53</v>
      </c>
      <c r="Q113" s="29">
        <f t="shared" si="1"/>
        <v>2725801.26</v>
      </c>
      <c r="R113" s="29">
        <v>0</v>
      </c>
      <c r="S113" s="29">
        <v>2511577.75</v>
      </c>
      <c r="T113" s="29">
        <v>0</v>
      </c>
      <c r="U113" s="24"/>
      <c r="V113" s="29">
        <v>0</v>
      </c>
      <c r="W113" s="29">
        <v>184675.44</v>
      </c>
      <c r="X113" s="24"/>
      <c r="Y113" s="29">
        <v>29548.07</v>
      </c>
      <c r="Z113" s="29">
        <v>0</v>
      </c>
      <c r="AA113" s="24" t="s">
        <v>50</v>
      </c>
      <c r="AB113" s="29">
        <v>0</v>
      </c>
      <c r="AC113" s="29">
        <v>0</v>
      </c>
      <c r="AD113" s="24" t="s">
        <v>50</v>
      </c>
      <c r="AE113" s="29">
        <v>0</v>
      </c>
      <c r="AF113" s="24">
        <v>0</v>
      </c>
      <c r="AG113" s="24" t="s">
        <v>50</v>
      </c>
      <c r="AH113" s="29">
        <v>0</v>
      </c>
      <c r="AI113" s="29">
        <v>0</v>
      </c>
      <c r="AJ113" s="24" t="s">
        <v>50</v>
      </c>
      <c r="AK113" s="29">
        <v>0</v>
      </c>
      <c r="AL113" s="29">
        <v>0</v>
      </c>
      <c r="AM113" s="31" t="s">
        <v>53</v>
      </c>
      <c r="AN113" s="24" t="s">
        <v>53</v>
      </c>
      <c r="AO113" s="31" t="s">
        <v>53</v>
      </c>
      <c r="AP113" s="24" t="s">
        <v>53</v>
      </c>
    </row>
    <row r="114" spans="1:42" s="16" customFormat="1">
      <c r="A114" s="24" t="s">
        <v>244</v>
      </c>
      <c r="B114" s="38">
        <v>43900</v>
      </c>
      <c r="C114" s="24" t="s">
        <v>538</v>
      </c>
      <c r="D114" s="9" t="s">
        <v>578</v>
      </c>
      <c r="E114" s="9" t="s">
        <v>579</v>
      </c>
      <c r="F114" s="24" t="s">
        <v>1115</v>
      </c>
      <c r="G114" s="24" t="s">
        <v>51</v>
      </c>
      <c r="H114" s="24" t="s">
        <v>1114</v>
      </c>
      <c r="I114" s="29" t="s">
        <v>53</v>
      </c>
      <c r="J114" s="29" t="s">
        <v>53</v>
      </c>
      <c r="K114" s="29" t="s">
        <v>53</v>
      </c>
      <c r="L114" s="29" t="s">
        <v>53</v>
      </c>
      <c r="M114" s="29">
        <v>0</v>
      </c>
      <c r="N114" s="24" t="s">
        <v>53</v>
      </c>
      <c r="O114" s="24" t="s">
        <v>54</v>
      </c>
      <c r="P114" s="24" t="s">
        <v>53</v>
      </c>
      <c r="Q114" s="29">
        <f t="shared" si="1"/>
        <v>15365892.09</v>
      </c>
      <c r="R114" s="29">
        <v>0</v>
      </c>
      <c r="S114" s="29">
        <v>12030074.189999999</v>
      </c>
      <c r="T114" s="29">
        <v>0</v>
      </c>
      <c r="U114" s="24"/>
      <c r="V114" s="29">
        <v>0</v>
      </c>
      <c r="W114" s="29">
        <v>2875705.09</v>
      </c>
      <c r="X114" s="24"/>
      <c r="Y114" s="29">
        <v>460112.81</v>
      </c>
      <c r="Z114" s="29">
        <v>0</v>
      </c>
      <c r="AA114" s="24" t="s">
        <v>50</v>
      </c>
      <c r="AB114" s="29">
        <v>0</v>
      </c>
      <c r="AC114" s="29">
        <v>0</v>
      </c>
      <c r="AD114" s="24" t="s">
        <v>50</v>
      </c>
      <c r="AE114" s="29">
        <v>0</v>
      </c>
      <c r="AF114" s="24">
        <v>0</v>
      </c>
      <c r="AG114" s="24" t="s">
        <v>50</v>
      </c>
      <c r="AH114" s="29">
        <v>0</v>
      </c>
      <c r="AI114" s="29">
        <v>0</v>
      </c>
      <c r="AJ114" s="24" t="s">
        <v>50</v>
      </c>
      <c r="AK114" s="29">
        <v>0</v>
      </c>
      <c r="AL114" s="29">
        <v>0</v>
      </c>
      <c r="AM114" s="31" t="s">
        <v>53</v>
      </c>
      <c r="AN114" s="24" t="s">
        <v>53</v>
      </c>
      <c r="AO114" s="31" t="s">
        <v>53</v>
      </c>
      <c r="AP114" s="24" t="s">
        <v>53</v>
      </c>
    </row>
    <row r="115" spans="1:42" s="16" customFormat="1">
      <c r="A115" s="24" t="s">
        <v>245</v>
      </c>
      <c r="B115" s="38">
        <v>43901</v>
      </c>
      <c r="C115" s="24" t="s">
        <v>538</v>
      </c>
      <c r="D115" s="9" t="s">
        <v>578</v>
      </c>
      <c r="E115" s="9" t="s">
        <v>579</v>
      </c>
      <c r="F115" s="24" t="s">
        <v>1117</v>
      </c>
      <c r="G115" s="24" t="s">
        <v>51</v>
      </c>
      <c r="H115" s="24" t="s">
        <v>1116</v>
      </c>
      <c r="I115" s="29" t="s">
        <v>53</v>
      </c>
      <c r="J115" s="29" t="s">
        <v>53</v>
      </c>
      <c r="K115" s="29" t="s">
        <v>53</v>
      </c>
      <c r="L115" s="29" t="s">
        <v>53</v>
      </c>
      <c r="M115" s="29">
        <v>0</v>
      </c>
      <c r="N115" s="24" t="s">
        <v>53</v>
      </c>
      <c r="O115" s="24" t="s">
        <v>54</v>
      </c>
      <c r="P115" s="24" t="s">
        <v>53</v>
      </c>
      <c r="Q115" s="29">
        <f t="shared" si="1"/>
        <v>5863125</v>
      </c>
      <c r="R115" s="29">
        <v>0</v>
      </c>
      <c r="S115" s="29">
        <v>5863125</v>
      </c>
      <c r="T115" s="29">
        <v>0</v>
      </c>
      <c r="U115" s="24"/>
      <c r="V115" s="29">
        <v>0</v>
      </c>
      <c r="W115" s="29">
        <v>0</v>
      </c>
      <c r="X115" s="24"/>
      <c r="Y115" s="29">
        <v>0</v>
      </c>
      <c r="Z115" s="29">
        <v>0</v>
      </c>
      <c r="AA115" s="24" t="s">
        <v>50</v>
      </c>
      <c r="AB115" s="29">
        <v>0</v>
      </c>
      <c r="AC115" s="29">
        <v>0</v>
      </c>
      <c r="AD115" s="24" t="s">
        <v>50</v>
      </c>
      <c r="AE115" s="29">
        <v>0</v>
      </c>
      <c r="AF115" s="24">
        <v>0</v>
      </c>
      <c r="AG115" s="24" t="s">
        <v>50</v>
      </c>
      <c r="AH115" s="29">
        <v>0</v>
      </c>
      <c r="AI115" s="29">
        <v>0</v>
      </c>
      <c r="AJ115" s="24" t="s">
        <v>50</v>
      </c>
      <c r="AK115" s="29">
        <v>0</v>
      </c>
      <c r="AL115" s="29">
        <v>0</v>
      </c>
      <c r="AM115" s="31" t="s">
        <v>53</v>
      </c>
      <c r="AN115" s="24" t="s">
        <v>53</v>
      </c>
      <c r="AO115" s="31" t="s">
        <v>53</v>
      </c>
      <c r="AP115" s="24" t="s">
        <v>53</v>
      </c>
    </row>
    <row r="116" spans="1:42" s="16" customFormat="1">
      <c r="A116" s="24" t="s">
        <v>246</v>
      </c>
      <c r="B116" s="38">
        <v>43902</v>
      </c>
      <c r="C116" s="24" t="s">
        <v>538</v>
      </c>
      <c r="D116" s="9" t="s">
        <v>578</v>
      </c>
      <c r="E116" s="9" t="s">
        <v>579</v>
      </c>
      <c r="F116" s="24" t="s">
        <v>1118</v>
      </c>
      <c r="G116" s="24" t="s">
        <v>51</v>
      </c>
      <c r="H116" s="24" t="s">
        <v>1119</v>
      </c>
      <c r="I116" s="29" t="s">
        <v>53</v>
      </c>
      <c r="J116" s="29" t="s">
        <v>53</v>
      </c>
      <c r="K116" s="29" t="s">
        <v>53</v>
      </c>
      <c r="L116" s="29" t="s">
        <v>53</v>
      </c>
      <c r="M116" s="29">
        <v>0</v>
      </c>
      <c r="N116" s="24" t="s">
        <v>53</v>
      </c>
      <c r="O116" s="24" t="s">
        <v>54</v>
      </c>
      <c r="P116" s="24" t="s">
        <v>53</v>
      </c>
      <c r="Q116" s="29">
        <f t="shared" si="1"/>
        <v>0</v>
      </c>
      <c r="R116" s="29">
        <v>0</v>
      </c>
      <c r="S116" s="29">
        <v>0</v>
      </c>
      <c r="T116" s="29">
        <v>0</v>
      </c>
      <c r="U116" s="24"/>
      <c r="V116" s="29">
        <v>0</v>
      </c>
      <c r="W116" s="29">
        <v>0</v>
      </c>
      <c r="X116" s="24"/>
      <c r="Y116" s="29">
        <v>0</v>
      </c>
      <c r="Z116" s="29">
        <v>0</v>
      </c>
      <c r="AA116" s="24" t="s">
        <v>50</v>
      </c>
      <c r="AB116" s="29">
        <v>0</v>
      </c>
      <c r="AC116" s="29">
        <v>0</v>
      </c>
      <c r="AD116" s="24" t="s">
        <v>50</v>
      </c>
      <c r="AE116" s="29">
        <v>0</v>
      </c>
      <c r="AF116" s="24">
        <v>0</v>
      </c>
      <c r="AG116" s="24" t="s">
        <v>50</v>
      </c>
      <c r="AH116" s="29">
        <v>0</v>
      </c>
      <c r="AI116" s="29">
        <v>0</v>
      </c>
      <c r="AJ116" s="24" t="s">
        <v>50</v>
      </c>
      <c r="AK116" s="29">
        <v>0</v>
      </c>
      <c r="AL116" s="29">
        <v>0</v>
      </c>
      <c r="AM116" s="31" t="s">
        <v>53</v>
      </c>
      <c r="AN116" s="24" t="s">
        <v>53</v>
      </c>
      <c r="AO116" s="31" t="s">
        <v>53</v>
      </c>
      <c r="AP116" s="24" t="s">
        <v>53</v>
      </c>
    </row>
    <row r="117" spans="1:42" s="16" customFormat="1">
      <c r="A117" s="24" t="s">
        <v>247</v>
      </c>
      <c r="B117" s="38">
        <v>43903</v>
      </c>
      <c r="C117" s="24" t="s">
        <v>538</v>
      </c>
      <c r="D117" s="9" t="s">
        <v>578</v>
      </c>
      <c r="E117" s="9" t="s">
        <v>579</v>
      </c>
      <c r="F117" s="24" t="s">
        <v>1120</v>
      </c>
      <c r="G117" s="24" t="s">
        <v>51</v>
      </c>
      <c r="H117" s="24" t="s">
        <v>1121</v>
      </c>
      <c r="I117" s="29" t="s">
        <v>53</v>
      </c>
      <c r="J117" s="29" t="s">
        <v>53</v>
      </c>
      <c r="K117" s="29" t="s">
        <v>53</v>
      </c>
      <c r="L117" s="29" t="s">
        <v>53</v>
      </c>
      <c r="M117" s="29">
        <v>0</v>
      </c>
      <c r="N117" s="24" t="s">
        <v>53</v>
      </c>
      <c r="O117" s="24" t="s">
        <v>54</v>
      </c>
      <c r="P117" s="24" t="s">
        <v>53</v>
      </c>
      <c r="Q117" s="29">
        <f t="shared" si="1"/>
        <v>82788788.909999996</v>
      </c>
      <c r="R117" s="29">
        <v>0</v>
      </c>
      <c r="S117" s="29">
        <f>65173677.11-2926000</f>
        <v>62247677.109999999</v>
      </c>
      <c r="T117" s="29">
        <v>0</v>
      </c>
      <c r="U117" s="24"/>
      <c r="V117" s="29">
        <v>0</v>
      </c>
      <c r="W117" s="29">
        <v>17707855</v>
      </c>
      <c r="X117" s="24"/>
      <c r="Y117" s="29">
        <v>2833256.8</v>
      </c>
      <c r="Z117" s="29">
        <v>0</v>
      </c>
      <c r="AA117" s="24" t="s">
        <v>50</v>
      </c>
      <c r="AB117" s="29">
        <v>0</v>
      </c>
      <c r="AC117" s="29">
        <v>0</v>
      </c>
      <c r="AD117" s="24" t="s">
        <v>50</v>
      </c>
      <c r="AE117" s="29">
        <v>0</v>
      </c>
      <c r="AF117" s="24">
        <v>0</v>
      </c>
      <c r="AG117" s="24" t="s">
        <v>50</v>
      </c>
      <c r="AH117" s="29">
        <v>0</v>
      </c>
      <c r="AI117" s="29">
        <v>0</v>
      </c>
      <c r="AJ117" s="24" t="s">
        <v>50</v>
      </c>
      <c r="AK117" s="29">
        <v>0</v>
      </c>
      <c r="AL117" s="29">
        <v>0</v>
      </c>
      <c r="AM117" s="31" t="s">
        <v>53</v>
      </c>
      <c r="AN117" s="24" t="s">
        <v>53</v>
      </c>
      <c r="AO117" s="31" t="s">
        <v>53</v>
      </c>
      <c r="AP117" s="24" t="s">
        <v>53</v>
      </c>
    </row>
    <row r="118" spans="1:42" s="16" customFormat="1">
      <c r="A118" s="24" t="s">
        <v>248</v>
      </c>
      <c r="B118" s="38">
        <v>43904</v>
      </c>
      <c r="C118" s="24" t="s">
        <v>538</v>
      </c>
      <c r="D118" s="9" t="s">
        <v>578</v>
      </c>
      <c r="E118" s="9" t="s">
        <v>579</v>
      </c>
      <c r="F118" s="24" t="s">
        <v>1122</v>
      </c>
      <c r="G118" s="24" t="s">
        <v>51</v>
      </c>
      <c r="H118" s="24" t="s">
        <v>1124</v>
      </c>
      <c r="I118" s="29" t="s">
        <v>53</v>
      </c>
      <c r="J118" s="29" t="s">
        <v>53</v>
      </c>
      <c r="K118" s="29" t="s">
        <v>53</v>
      </c>
      <c r="L118" s="29" t="s">
        <v>53</v>
      </c>
      <c r="M118" s="29">
        <v>0</v>
      </c>
      <c r="N118" s="24" t="s">
        <v>53</v>
      </c>
      <c r="O118" s="24" t="s">
        <v>54</v>
      </c>
      <c r="P118" s="24" t="s">
        <v>53</v>
      </c>
      <c r="Q118" s="29">
        <f t="shared" si="1"/>
        <v>78357401.290000007</v>
      </c>
      <c r="R118" s="29">
        <v>0</v>
      </c>
      <c r="S118" s="29">
        <v>50410474.210000001</v>
      </c>
      <c r="T118" s="29">
        <v>0</v>
      </c>
      <c r="U118" s="24"/>
      <c r="V118" s="29">
        <v>0</v>
      </c>
      <c r="W118" s="29">
        <v>24092178.52</v>
      </c>
      <c r="X118" s="24"/>
      <c r="Y118" s="29">
        <v>3854748.56</v>
      </c>
      <c r="Z118" s="29">
        <v>0</v>
      </c>
      <c r="AA118" s="24" t="s">
        <v>50</v>
      </c>
      <c r="AB118" s="29">
        <v>0</v>
      </c>
      <c r="AC118" s="29">
        <v>0</v>
      </c>
      <c r="AD118" s="24" t="s">
        <v>50</v>
      </c>
      <c r="AE118" s="29">
        <v>0</v>
      </c>
      <c r="AF118" s="24">
        <v>0</v>
      </c>
      <c r="AG118" s="24" t="s">
        <v>50</v>
      </c>
      <c r="AH118" s="29">
        <v>0</v>
      </c>
      <c r="AI118" s="29">
        <v>0</v>
      </c>
      <c r="AJ118" s="24" t="s">
        <v>50</v>
      </c>
      <c r="AK118" s="29">
        <v>0</v>
      </c>
      <c r="AL118" s="29">
        <v>0</v>
      </c>
      <c r="AM118" s="31" t="s">
        <v>53</v>
      </c>
      <c r="AN118" s="24" t="s">
        <v>53</v>
      </c>
      <c r="AO118" s="31" t="s">
        <v>53</v>
      </c>
      <c r="AP118" s="24" t="s">
        <v>53</v>
      </c>
    </row>
    <row r="119" spans="1:42" s="16" customFormat="1">
      <c r="A119" s="24" t="s">
        <v>249</v>
      </c>
      <c r="B119" s="38">
        <v>43905</v>
      </c>
      <c r="C119" s="24" t="s">
        <v>538</v>
      </c>
      <c r="D119" s="9" t="s">
        <v>578</v>
      </c>
      <c r="E119" s="9" t="s">
        <v>579</v>
      </c>
      <c r="F119" s="24" t="s">
        <v>1123</v>
      </c>
      <c r="G119" s="24" t="s">
        <v>51</v>
      </c>
      <c r="H119" s="24" t="s">
        <v>1143</v>
      </c>
      <c r="I119" s="29" t="s">
        <v>53</v>
      </c>
      <c r="J119" s="29" t="s">
        <v>53</v>
      </c>
      <c r="K119" s="29" t="s">
        <v>53</v>
      </c>
      <c r="L119" s="29" t="s">
        <v>53</v>
      </c>
      <c r="M119" s="29">
        <v>0</v>
      </c>
      <c r="N119" s="24" t="s">
        <v>53</v>
      </c>
      <c r="O119" s="24" t="s">
        <v>54</v>
      </c>
      <c r="P119" s="24" t="s">
        <v>53</v>
      </c>
      <c r="Q119" s="29">
        <f t="shared" si="1"/>
        <v>143183973.19</v>
      </c>
      <c r="R119" s="29">
        <v>0</v>
      </c>
      <c r="S119" s="29">
        <v>111555836.09</v>
      </c>
      <c r="T119" s="29">
        <v>0</v>
      </c>
      <c r="U119" s="24"/>
      <c r="V119" s="29">
        <v>0</v>
      </c>
      <c r="W119" s="29">
        <v>27265635.43</v>
      </c>
      <c r="X119" s="24"/>
      <c r="Y119" s="29">
        <v>4362501.67</v>
      </c>
      <c r="Z119" s="29">
        <v>0</v>
      </c>
      <c r="AA119" s="24" t="s">
        <v>50</v>
      </c>
      <c r="AB119" s="29">
        <v>0</v>
      </c>
      <c r="AC119" s="29">
        <v>0</v>
      </c>
      <c r="AD119" s="24" t="s">
        <v>50</v>
      </c>
      <c r="AE119" s="29">
        <v>0</v>
      </c>
      <c r="AF119" s="24">
        <v>0</v>
      </c>
      <c r="AG119" s="24" t="s">
        <v>50</v>
      </c>
      <c r="AH119" s="29">
        <v>0</v>
      </c>
      <c r="AI119" s="29">
        <v>0</v>
      </c>
      <c r="AJ119" s="24" t="s">
        <v>50</v>
      </c>
      <c r="AK119" s="29">
        <v>0</v>
      </c>
      <c r="AL119" s="29">
        <v>0</v>
      </c>
      <c r="AM119" s="31" t="s">
        <v>53</v>
      </c>
      <c r="AN119" s="24" t="s">
        <v>53</v>
      </c>
      <c r="AO119" s="31" t="s">
        <v>53</v>
      </c>
      <c r="AP119" s="24" t="s">
        <v>53</v>
      </c>
    </row>
    <row r="120" spans="1:42" s="16" customFormat="1">
      <c r="A120" s="24" t="s">
        <v>250</v>
      </c>
      <c r="B120" s="38">
        <v>43899</v>
      </c>
      <c r="C120" s="9" t="s">
        <v>538</v>
      </c>
      <c r="D120" s="9" t="s">
        <v>48</v>
      </c>
      <c r="E120" s="10" t="s">
        <v>582</v>
      </c>
      <c r="F120" s="24" t="s">
        <v>1145</v>
      </c>
      <c r="G120" s="24" t="s">
        <v>51</v>
      </c>
      <c r="H120" s="9" t="s">
        <v>1151</v>
      </c>
      <c r="I120" s="29" t="s">
        <v>53</v>
      </c>
      <c r="J120" s="29" t="s">
        <v>53</v>
      </c>
      <c r="K120" s="29" t="s">
        <v>53</v>
      </c>
      <c r="L120" s="29" t="s">
        <v>53</v>
      </c>
      <c r="M120" s="29">
        <v>0</v>
      </c>
      <c r="N120" s="24" t="s">
        <v>53</v>
      </c>
      <c r="O120" s="24" t="s">
        <v>54</v>
      </c>
      <c r="P120" s="24" t="s">
        <v>53</v>
      </c>
      <c r="Q120" s="29">
        <f t="shared" si="1"/>
        <v>0</v>
      </c>
      <c r="R120" s="29">
        <v>0</v>
      </c>
      <c r="S120" s="29">
        <v>0</v>
      </c>
      <c r="T120" s="29">
        <v>0</v>
      </c>
      <c r="U120" s="24"/>
      <c r="V120" s="29">
        <v>0</v>
      </c>
      <c r="W120" s="29">
        <v>0</v>
      </c>
      <c r="X120" s="24"/>
      <c r="Y120" s="29">
        <v>0</v>
      </c>
      <c r="Z120" s="29">
        <v>0</v>
      </c>
      <c r="AA120" s="24" t="s">
        <v>50</v>
      </c>
      <c r="AB120" s="29">
        <v>0</v>
      </c>
      <c r="AC120" s="29">
        <v>0</v>
      </c>
      <c r="AD120" s="24" t="s">
        <v>50</v>
      </c>
      <c r="AE120" s="29">
        <v>0</v>
      </c>
      <c r="AF120" s="24">
        <v>0</v>
      </c>
      <c r="AG120" s="24" t="s">
        <v>50</v>
      </c>
      <c r="AH120" s="29">
        <v>0</v>
      </c>
      <c r="AI120" s="29">
        <v>0</v>
      </c>
      <c r="AJ120" s="24" t="s">
        <v>50</v>
      </c>
      <c r="AK120" s="29">
        <v>0</v>
      </c>
      <c r="AL120" s="29">
        <v>0</v>
      </c>
      <c r="AM120" s="31" t="s">
        <v>53</v>
      </c>
      <c r="AN120" s="24" t="s">
        <v>53</v>
      </c>
      <c r="AO120" s="31" t="s">
        <v>53</v>
      </c>
      <c r="AP120" s="24" t="s">
        <v>53</v>
      </c>
    </row>
    <row r="121" spans="1:42" s="16" customFormat="1">
      <c r="A121" s="24" t="s">
        <v>251</v>
      </c>
      <c r="B121" s="38">
        <v>43900</v>
      </c>
      <c r="C121" s="9" t="s">
        <v>538</v>
      </c>
      <c r="D121" s="9" t="s">
        <v>48</v>
      </c>
      <c r="E121" s="10" t="s">
        <v>582</v>
      </c>
      <c r="F121" s="24" t="s">
        <v>1146</v>
      </c>
      <c r="G121" s="24" t="s">
        <v>51</v>
      </c>
      <c r="H121" s="24" t="s">
        <v>1152</v>
      </c>
      <c r="I121" s="29" t="s">
        <v>53</v>
      </c>
      <c r="J121" s="29" t="s">
        <v>53</v>
      </c>
      <c r="K121" s="29" t="s">
        <v>53</v>
      </c>
      <c r="L121" s="29" t="s">
        <v>53</v>
      </c>
      <c r="M121" s="29">
        <v>0</v>
      </c>
      <c r="N121" s="24" t="s">
        <v>53</v>
      </c>
      <c r="O121" s="24" t="s">
        <v>54</v>
      </c>
      <c r="P121" s="24" t="s">
        <v>53</v>
      </c>
      <c r="Q121" s="29">
        <f t="shared" si="1"/>
        <v>0</v>
      </c>
      <c r="R121" s="29">
        <v>0</v>
      </c>
      <c r="S121" s="29">
        <v>0</v>
      </c>
      <c r="T121" s="29">
        <v>0</v>
      </c>
      <c r="U121" s="24"/>
      <c r="V121" s="29">
        <v>0</v>
      </c>
      <c r="W121" s="29">
        <v>0</v>
      </c>
      <c r="X121" s="24"/>
      <c r="Y121" s="29">
        <v>0</v>
      </c>
      <c r="Z121" s="29">
        <v>0</v>
      </c>
      <c r="AA121" s="24" t="s">
        <v>50</v>
      </c>
      <c r="AB121" s="29">
        <v>0</v>
      </c>
      <c r="AC121" s="29">
        <v>0</v>
      </c>
      <c r="AD121" s="24" t="s">
        <v>50</v>
      </c>
      <c r="AE121" s="29">
        <v>0</v>
      </c>
      <c r="AF121" s="24">
        <v>0</v>
      </c>
      <c r="AG121" s="24" t="s">
        <v>50</v>
      </c>
      <c r="AH121" s="29">
        <v>0</v>
      </c>
      <c r="AI121" s="29">
        <v>0</v>
      </c>
      <c r="AJ121" s="24" t="s">
        <v>50</v>
      </c>
      <c r="AK121" s="29">
        <v>0</v>
      </c>
      <c r="AL121" s="29">
        <v>0</v>
      </c>
      <c r="AM121" s="31" t="s">
        <v>53</v>
      </c>
      <c r="AN121" s="24" t="s">
        <v>53</v>
      </c>
      <c r="AO121" s="31" t="s">
        <v>53</v>
      </c>
      <c r="AP121" s="24" t="s">
        <v>53</v>
      </c>
    </row>
    <row r="122" spans="1:42" s="16" customFormat="1">
      <c r="A122" s="24" t="s">
        <v>252</v>
      </c>
      <c r="B122" s="38">
        <v>43901</v>
      </c>
      <c r="C122" s="9" t="s">
        <v>538</v>
      </c>
      <c r="D122" s="9" t="s">
        <v>48</v>
      </c>
      <c r="E122" s="10" t="s">
        <v>582</v>
      </c>
      <c r="F122" s="24" t="s">
        <v>1147</v>
      </c>
      <c r="G122" s="24" t="s">
        <v>51</v>
      </c>
      <c r="H122" s="24" t="s">
        <v>1152</v>
      </c>
      <c r="I122" s="29" t="s">
        <v>53</v>
      </c>
      <c r="J122" s="29" t="s">
        <v>53</v>
      </c>
      <c r="K122" s="29" t="s">
        <v>53</v>
      </c>
      <c r="L122" s="29" t="s">
        <v>53</v>
      </c>
      <c r="M122" s="29">
        <v>0</v>
      </c>
      <c r="N122" s="24" t="s">
        <v>53</v>
      </c>
      <c r="O122" s="24" t="s">
        <v>54</v>
      </c>
      <c r="P122" s="24" t="s">
        <v>53</v>
      </c>
      <c r="Q122" s="29">
        <f t="shared" si="1"/>
        <v>0</v>
      </c>
      <c r="R122" s="29">
        <v>0</v>
      </c>
      <c r="S122" s="29">
        <v>0</v>
      </c>
      <c r="T122" s="29">
        <v>0</v>
      </c>
      <c r="U122" s="24"/>
      <c r="V122" s="29">
        <v>0</v>
      </c>
      <c r="W122" s="29">
        <v>0</v>
      </c>
      <c r="X122" s="24"/>
      <c r="Y122" s="29">
        <v>0</v>
      </c>
      <c r="Z122" s="29">
        <v>0</v>
      </c>
      <c r="AA122" s="24" t="s">
        <v>50</v>
      </c>
      <c r="AB122" s="29">
        <v>0</v>
      </c>
      <c r="AC122" s="29">
        <v>0</v>
      </c>
      <c r="AD122" s="24" t="s">
        <v>50</v>
      </c>
      <c r="AE122" s="29">
        <v>0</v>
      </c>
      <c r="AF122" s="24">
        <v>0</v>
      </c>
      <c r="AG122" s="24" t="s">
        <v>50</v>
      </c>
      <c r="AH122" s="29">
        <v>0</v>
      </c>
      <c r="AI122" s="29">
        <v>0</v>
      </c>
      <c r="AJ122" s="24" t="s">
        <v>50</v>
      </c>
      <c r="AK122" s="29">
        <v>0</v>
      </c>
      <c r="AL122" s="29">
        <v>0</v>
      </c>
      <c r="AM122" s="31" t="s">
        <v>53</v>
      </c>
      <c r="AN122" s="24" t="s">
        <v>53</v>
      </c>
      <c r="AO122" s="31" t="s">
        <v>53</v>
      </c>
      <c r="AP122" s="24" t="s">
        <v>53</v>
      </c>
    </row>
    <row r="123" spans="1:42" s="16" customFormat="1">
      <c r="A123" s="24" t="s">
        <v>253</v>
      </c>
      <c r="B123" s="38">
        <v>43902</v>
      </c>
      <c r="C123" s="9" t="s">
        <v>538</v>
      </c>
      <c r="D123" s="9" t="s">
        <v>48</v>
      </c>
      <c r="E123" s="10" t="s">
        <v>582</v>
      </c>
      <c r="F123" s="24" t="s">
        <v>1148</v>
      </c>
      <c r="G123" s="24" t="s">
        <v>51</v>
      </c>
      <c r="H123" s="24" t="s">
        <v>1152</v>
      </c>
      <c r="I123" s="29" t="s">
        <v>53</v>
      </c>
      <c r="J123" s="29" t="s">
        <v>53</v>
      </c>
      <c r="K123" s="29" t="s">
        <v>53</v>
      </c>
      <c r="L123" s="29" t="s">
        <v>53</v>
      </c>
      <c r="M123" s="29">
        <v>0</v>
      </c>
      <c r="N123" s="24" t="s">
        <v>53</v>
      </c>
      <c r="O123" s="24" t="s">
        <v>54</v>
      </c>
      <c r="P123" s="24" t="s">
        <v>53</v>
      </c>
      <c r="Q123" s="29">
        <f t="shared" si="1"/>
        <v>0</v>
      </c>
      <c r="R123" s="29">
        <v>0</v>
      </c>
      <c r="S123" s="29">
        <v>0</v>
      </c>
      <c r="T123" s="29">
        <v>0</v>
      </c>
      <c r="U123" s="24"/>
      <c r="V123" s="29">
        <v>0</v>
      </c>
      <c r="W123" s="29">
        <v>0</v>
      </c>
      <c r="X123" s="24"/>
      <c r="Y123" s="29">
        <v>0</v>
      </c>
      <c r="Z123" s="29">
        <v>0</v>
      </c>
      <c r="AA123" s="24" t="s">
        <v>50</v>
      </c>
      <c r="AB123" s="29">
        <v>0</v>
      </c>
      <c r="AC123" s="29">
        <v>0</v>
      </c>
      <c r="AD123" s="24" t="s">
        <v>50</v>
      </c>
      <c r="AE123" s="29">
        <v>0</v>
      </c>
      <c r="AF123" s="24">
        <v>0</v>
      </c>
      <c r="AG123" s="24" t="s">
        <v>50</v>
      </c>
      <c r="AH123" s="29">
        <v>0</v>
      </c>
      <c r="AI123" s="29">
        <v>0</v>
      </c>
      <c r="AJ123" s="24" t="s">
        <v>50</v>
      </c>
      <c r="AK123" s="29">
        <v>0</v>
      </c>
      <c r="AL123" s="29">
        <v>0</v>
      </c>
      <c r="AM123" s="31" t="s">
        <v>53</v>
      </c>
      <c r="AN123" s="24" t="s">
        <v>53</v>
      </c>
      <c r="AO123" s="31" t="s">
        <v>53</v>
      </c>
      <c r="AP123" s="24" t="s">
        <v>53</v>
      </c>
    </row>
    <row r="124" spans="1:42" s="16" customFormat="1">
      <c r="A124" s="24" t="s">
        <v>254</v>
      </c>
      <c r="B124" s="38">
        <v>43903</v>
      </c>
      <c r="C124" s="9" t="s">
        <v>538</v>
      </c>
      <c r="D124" s="9" t="s">
        <v>48</v>
      </c>
      <c r="E124" s="10" t="s">
        <v>582</v>
      </c>
      <c r="F124" s="24" t="s">
        <v>1149</v>
      </c>
      <c r="G124" s="24" t="s">
        <v>51</v>
      </c>
      <c r="H124" s="24" t="s">
        <v>1152</v>
      </c>
      <c r="I124" s="29" t="s">
        <v>53</v>
      </c>
      <c r="J124" s="29" t="s">
        <v>53</v>
      </c>
      <c r="K124" s="29" t="s">
        <v>53</v>
      </c>
      <c r="L124" s="29" t="s">
        <v>53</v>
      </c>
      <c r="M124" s="29">
        <v>0</v>
      </c>
      <c r="N124" s="24" t="s">
        <v>53</v>
      </c>
      <c r="O124" s="24" t="s">
        <v>54</v>
      </c>
      <c r="P124" s="24" t="s">
        <v>53</v>
      </c>
      <c r="Q124" s="29">
        <f t="shared" si="1"/>
        <v>4362864.82</v>
      </c>
      <c r="R124" s="29">
        <v>0</v>
      </c>
      <c r="S124" s="29">
        <v>4362864.82</v>
      </c>
      <c r="T124" s="29">
        <v>0</v>
      </c>
      <c r="U124" s="24"/>
      <c r="V124" s="29">
        <v>0</v>
      </c>
      <c r="W124" s="29">
        <v>0</v>
      </c>
      <c r="X124" s="24"/>
      <c r="Y124" s="29">
        <v>0</v>
      </c>
      <c r="Z124" s="29">
        <v>0</v>
      </c>
      <c r="AA124" s="24" t="s">
        <v>50</v>
      </c>
      <c r="AB124" s="29">
        <v>0</v>
      </c>
      <c r="AC124" s="29">
        <v>0</v>
      </c>
      <c r="AD124" s="24" t="s">
        <v>50</v>
      </c>
      <c r="AE124" s="29">
        <v>0</v>
      </c>
      <c r="AF124" s="24">
        <v>0</v>
      </c>
      <c r="AG124" s="24" t="s">
        <v>50</v>
      </c>
      <c r="AH124" s="29">
        <v>0</v>
      </c>
      <c r="AI124" s="29">
        <v>0</v>
      </c>
      <c r="AJ124" s="24" t="s">
        <v>50</v>
      </c>
      <c r="AK124" s="29">
        <v>0</v>
      </c>
      <c r="AL124" s="29">
        <v>0</v>
      </c>
      <c r="AM124" s="31" t="s">
        <v>53</v>
      </c>
      <c r="AN124" s="24" t="s">
        <v>53</v>
      </c>
      <c r="AO124" s="31" t="s">
        <v>53</v>
      </c>
      <c r="AP124" s="24" t="s">
        <v>53</v>
      </c>
    </row>
    <row r="125" spans="1:42" s="16" customFormat="1">
      <c r="A125" s="24" t="s">
        <v>255</v>
      </c>
      <c r="B125" s="38">
        <v>43904</v>
      </c>
      <c r="C125" s="9" t="s">
        <v>538</v>
      </c>
      <c r="D125" s="9" t="s">
        <v>48</v>
      </c>
      <c r="E125" s="10" t="s">
        <v>582</v>
      </c>
      <c r="F125" s="24" t="s">
        <v>1150</v>
      </c>
      <c r="G125" s="24" t="s">
        <v>51</v>
      </c>
      <c r="H125" s="24" t="s">
        <v>1154</v>
      </c>
      <c r="I125" s="29" t="s">
        <v>53</v>
      </c>
      <c r="J125" s="29" t="s">
        <v>53</v>
      </c>
      <c r="K125" s="29" t="s">
        <v>53</v>
      </c>
      <c r="L125" s="29" t="s">
        <v>53</v>
      </c>
      <c r="M125" s="29">
        <v>0</v>
      </c>
      <c r="N125" s="24" t="s">
        <v>53</v>
      </c>
      <c r="O125" s="24" t="s">
        <v>54</v>
      </c>
      <c r="P125" s="24" t="s">
        <v>53</v>
      </c>
      <c r="Q125" s="29">
        <f t="shared" si="1"/>
        <v>919738.22</v>
      </c>
      <c r="R125" s="29">
        <v>0</v>
      </c>
      <c r="S125" s="29">
        <v>919738.22</v>
      </c>
      <c r="T125" s="29">
        <v>0</v>
      </c>
      <c r="U125" s="24"/>
      <c r="V125" s="29">
        <v>0</v>
      </c>
      <c r="W125" s="29">
        <v>0</v>
      </c>
      <c r="X125" s="24"/>
      <c r="Y125" s="29">
        <v>0</v>
      </c>
      <c r="Z125" s="29">
        <v>0</v>
      </c>
      <c r="AA125" s="24" t="s">
        <v>50</v>
      </c>
      <c r="AB125" s="29">
        <v>0</v>
      </c>
      <c r="AC125" s="29">
        <v>0</v>
      </c>
      <c r="AD125" s="24" t="s">
        <v>50</v>
      </c>
      <c r="AE125" s="29">
        <v>0</v>
      </c>
      <c r="AF125" s="24">
        <v>0</v>
      </c>
      <c r="AG125" s="24" t="s">
        <v>50</v>
      </c>
      <c r="AH125" s="29">
        <v>0</v>
      </c>
      <c r="AI125" s="29">
        <v>0</v>
      </c>
      <c r="AJ125" s="24" t="s">
        <v>50</v>
      </c>
      <c r="AK125" s="29">
        <v>0</v>
      </c>
      <c r="AL125" s="29">
        <v>0</v>
      </c>
      <c r="AM125" s="31" t="s">
        <v>53</v>
      </c>
      <c r="AN125" s="24" t="s">
        <v>53</v>
      </c>
      <c r="AO125" s="31" t="s">
        <v>53</v>
      </c>
      <c r="AP125" s="24" t="s">
        <v>53</v>
      </c>
    </row>
    <row r="126" spans="1:42" s="16" customFormat="1">
      <c r="A126" s="24" t="s">
        <v>256</v>
      </c>
      <c r="B126" s="38">
        <v>43905</v>
      </c>
      <c r="C126" s="9" t="s">
        <v>538</v>
      </c>
      <c r="D126" s="9" t="s">
        <v>48</v>
      </c>
      <c r="E126" s="10" t="s">
        <v>582</v>
      </c>
      <c r="F126" s="24" t="s">
        <v>1153</v>
      </c>
      <c r="G126" s="24" t="s">
        <v>51</v>
      </c>
      <c r="H126" s="24" t="s">
        <v>1155</v>
      </c>
      <c r="I126" s="29" t="s">
        <v>53</v>
      </c>
      <c r="J126" s="29" t="s">
        <v>53</v>
      </c>
      <c r="K126" s="29" t="s">
        <v>53</v>
      </c>
      <c r="L126" s="29" t="s">
        <v>53</v>
      </c>
      <c r="M126" s="29">
        <v>0</v>
      </c>
      <c r="N126" s="24" t="s">
        <v>53</v>
      </c>
      <c r="O126" s="24" t="s">
        <v>54</v>
      </c>
      <c r="P126" s="24" t="s">
        <v>53</v>
      </c>
      <c r="Q126" s="29">
        <f t="shared" si="1"/>
        <v>0</v>
      </c>
      <c r="R126" s="29">
        <v>0</v>
      </c>
      <c r="S126" s="29">
        <v>0</v>
      </c>
      <c r="T126" s="29">
        <v>0</v>
      </c>
      <c r="U126" s="24"/>
      <c r="V126" s="29">
        <v>0</v>
      </c>
      <c r="W126" s="29">
        <v>0</v>
      </c>
      <c r="X126" s="24"/>
      <c r="Y126" s="29">
        <v>0</v>
      </c>
      <c r="Z126" s="29">
        <v>0</v>
      </c>
      <c r="AA126" s="24" t="s">
        <v>50</v>
      </c>
      <c r="AB126" s="29">
        <v>0</v>
      </c>
      <c r="AC126" s="29">
        <v>0</v>
      </c>
      <c r="AD126" s="24" t="s">
        <v>50</v>
      </c>
      <c r="AE126" s="29">
        <v>0</v>
      </c>
      <c r="AF126" s="24">
        <v>0</v>
      </c>
      <c r="AG126" s="24" t="s">
        <v>50</v>
      </c>
      <c r="AH126" s="29">
        <v>0</v>
      </c>
      <c r="AI126" s="29">
        <v>0</v>
      </c>
      <c r="AJ126" s="24" t="s">
        <v>50</v>
      </c>
      <c r="AK126" s="29">
        <v>0</v>
      </c>
      <c r="AL126" s="29">
        <v>0</v>
      </c>
      <c r="AM126" s="31" t="s">
        <v>53</v>
      </c>
      <c r="AN126" s="24" t="s">
        <v>53</v>
      </c>
      <c r="AO126" s="31" t="s">
        <v>53</v>
      </c>
      <c r="AP126" s="24" t="s">
        <v>53</v>
      </c>
    </row>
    <row r="127" spans="1:42" s="16" customFormat="1">
      <c r="A127" s="24" t="s">
        <v>257</v>
      </c>
      <c r="B127" s="38">
        <v>43899</v>
      </c>
      <c r="C127" s="9" t="s">
        <v>538</v>
      </c>
      <c r="D127" s="9" t="s">
        <v>57</v>
      </c>
      <c r="E127" s="10" t="s">
        <v>541</v>
      </c>
      <c r="F127" s="24" t="s">
        <v>1020</v>
      </c>
      <c r="G127" s="24" t="s">
        <v>51</v>
      </c>
      <c r="H127" s="9" t="s">
        <v>1156</v>
      </c>
      <c r="I127" s="29" t="s">
        <v>53</v>
      </c>
      <c r="J127" s="29" t="s">
        <v>53</v>
      </c>
      <c r="K127" s="29" t="s">
        <v>53</v>
      </c>
      <c r="L127" s="29" t="s">
        <v>53</v>
      </c>
      <c r="M127" s="29">
        <v>0</v>
      </c>
      <c r="N127" s="24" t="s">
        <v>53</v>
      </c>
      <c r="O127" s="24" t="s">
        <v>54</v>
      </c>
      <c r="P127" s="24" t="s">
        <v>53</v>
      </c>
      <c r="Q127" s="29">
        <f t="shared" si="1"/>
        <v>16723046.460000001</v>
      </c>
      <c r="R127" s="29">
        <v>0</v>
      </c>
      <c r="S127" s="29">
        <f>16889947.26-166900.8</f>
        <v>16723046.460000001</v>
      </c>
      <c r="T127" s="29">
        <v>0</v>
      </c>
      <c r="U127" s="24"/>
      <c r="V127" s="29">
        <v>0</v>
      </c>
      <c r="W127" s="29">
        <v>0</v>
      </c>
      <c r="X127" s="24"/>
      <c r="Y127" s="29">
        <v>0</v>
      </c>
      <c r="Z127" s="29">
        <v>0</v>
      </c>
      <c r="AA127" s="24" t="s">
        <v>50</v>
      </c>
      <c r="AB127" s="29">
        <v>0</v>
      </c>
      <c r="AC127" s="29">
        <v>0</v>
      </c>
      <c r="AD127" s="24" t="s">
        <v>50</v>
      </c>
      <c r="AE127" s="29">
        <v>0</v>
      </c>
      <c r="AF127" s="24">
        <v>0</v>
      </c>
      <c r="AG127" s="24" t="s">
        <v>50</v>
      </c>
      <c r="AH127" s="29">
        <v>0</v>
      </c>
      <c r="AI127" s="29">
        <v>0</v>
      </c>
      <c r="AJ127" s="24" t="s">
        <v>50</v>
      </c>
      <c r="AK127" s="29">
        <v>0</v>
      </c>
      <c r="AL127" s="29">
        <v>0</v>
      </c>
      <c r="AM127" s="31" t="s">
        <v>53</v>
      </c>
      <c r="AN127" s="24" t="s">
        <v>53</v>
      </c>
      <c r="AO127" s="31" t="s">
        <v>53</v>
      </c>
      <c r="AP127" s="24" t="s">
        <v>53</v>
      </c>
    </row>
    <row r="128" spans="1:42" s="16" customFormat="1">
      <c r="A128" s="24" t="s">
        <v>258</v>
      </c>
      <c r="B128" s="38">
        <v>43900</v>
      </c>
      <c r="C128" s="9" t="s">
        <v>538</v>
      </c>
      <c r="D128" s="9" t="s">
        <v>57</v>
      </c>
      <c r="E128" s="10" t="s">
        <v>541</v>
      </c>
      <c r="F128" s="24" t="s">
        <v>1022</v>
      </c>
      <c r="G128" s="24" t="s">
        <v>51</v>
      </c>
      <c r="H128" s="24" t="s">
        <v>1157</v>
      </c>
      <c r="I128" s="29" t="s">
        <v>53</v>
      </c>
      <c r="J128" s="29" t="s">
        <v>53</v>
      </c>
      <c r="K128" s="29" t="s">
        <v>53</v>
      </c>
      <c r="L128" s="29" t="s">
        <v>53</v>
      </c>
      <c r="M128" s="29">
        <v>0</v>
      </c>
      <c r="N128" s="24" t="s">
        <v>53</v>
      </c>
      <c r="O128" s="24" t="s">
        <v>54</v>
      </c>
      <c r="P128" s="24" t="s">
        <v>53</v>
      </c>
      <c r="Q128" s="29">
        <f t="shared" si="1"/>
        <v>24095805.59</v>
      </c>
      <c r="R128" s="29">
        <v>0</v>
      </c>
      <c r="S128" s="29">
        <v>24095805.59</v>
      </c>
      <c r="T128" s="29">
        <v>0</v>
      </c>
      <c r="U128" s="24"/>
      <c r="V128" s="29">
        <v>0</v>
      </c>
      <c r="W128" s="29">
        <v>0</v>
      </c>
      <c r="X128" s="24"/>
      <c r="Y128" s="29">
        <v>0</v>
      </c>
      <c r="Z128" s="29">
        <v>0</v>
      </c>
      <c r="AA128" s="24" t="s">
        <v>50</v>
      </c>
      <c r="AB128" s="29">
        <v>0</v>
      </c>
      <c r="AC128" s="29">
        <v>0</v>
      </c>
      <c r="AD128" s="24" t="s">
        <v>50</v>
      </c>
      <c r="AE128" s="29">
        <v>0</v>
      </c>
      <c r="AF128" s="24">
        <v>0</v>
      </c>
      <c r="AG128" s="24" t="s">
        <v>50</v>
      </c>
      <c r="AH128" s="29">
        <v>0</v>
      </c>
      <c r="AI128" s="29">
        <v>0</v>
      </c>
      <c r="AJ128" s="24" t="s">
        <v>50</v>
      </c>
      <c r="AK128" s="29">
        <v>0</v>
      </c>
      <c r="AL128" s="29">
        <v>0</v>
      </c>
      <c r="AM128" s="31" t="s">
        <v>53</v>
      </c>
      <c r="AN128" s="24" t="s">
        <v>53</v>
      </c>
      <c r="AO128" s="31" t="s">
        <v>53</v>
      </c>
      <c r="AP128" s="24" t="s">
        <v>53</v>
      </c>
    </row>
    <row r="129" spans="1:42" s="16" customFormat="1">
      <c r="A129" s="24" t="s">
        <v>259</v>
      </c>
      <c r="B129" s="38">
        <v>43901</v>
      </c>
      <c r="C129" s="9" t="s">
        <v>538</v>
      </c>
      <c r="D129" s="9" t="s">
        <v>57</v>
      </c>
      <c r="E129" s="10" t="s">
        <v>541</v>
      </c>
      <c r="F129" s="24" t="s">
        <v>1024</v>
      </c>
      <c r="G129" s="24" t="s">
        <v>51</v>
      </c>
      <c r="H129" s="24" t="s">
        <v>1158</v>
      </c>
      <c r="I129" s="29" t="s">
        <v>53</v>
      </c>
      <c r="J129" s="29" t="s">
        <v>53</v>
      </c>
      <c r="K129" s="29" t="s">
        <v>53</v>
      </c>
      <c r="L129" s="29" t="s">
        <v>53</v>
      </c>
      <c r="M129" s="29">
        <v>0</v>
      </c>
      <c r="N129" s="24" t="s">
        <v>53</v>
      </c>
      <c r="O129" s="24" t="s">
        <v>54</v>
      </c>
      <c r="P129" s="24" t="s">
        <v>53</v>
      </c>
      <c r="Q129" s="29">
        <f t="shared" si="1"/>
        <v>15431570.109999999</v>
      </c>
      <c r="R129" s="29">
        <v>0</v>
      </c>
      <c r="S129" s="29">
        <v>15431570.109999999</v>
      </c>
      <c r="T129" s="29">
        <v>0</v>
      </c>
      <c r="U129" s="24"/>
      <c r="V129" s="29">
        <v>0</v>
      </c>
      <c r="W129" s="29">
        <v>0</v>
      </c>
      <c r="X129" s="24"/>
      <c r="Y129" s="29">
        <v>0</v>
      </c>
      <c r="Z129" s="29">
        <v>0</v>
      </c>
      <c r="AA129" s="24" t="s">
        <v>50</v>
      </c>
      <c r="AB129" s="29">
        <v>0</v>
      </c>
      <c r="AC129" s="29">
        <v>0</v>
      </c>
      <c r="AD129" s="24" t="s">
        <v>50</v>
      </c>
      <c r="AE129" s="29">
        <v>0</v>
      </c>
      <c r="AF129" s="24">
        <v>0</v>
      </c>
      <c r="AG129" s="24" t="s">
        <v>50</v>
      </c>
      <c r="AH129" s="29">
        <v>0</v>
      </c>
      <c r="AI129" s="29">
        <v>0</v>
      </c>
      <c r="AJ129" s="24" t="s">
        <v>50</v>
      </c>
      <c r="AK129" s="29">
        <v>0</v>
      </c>
      <c r="AL129" s="29">
        <v>0</v>
      </c>
      <c r="AM129" s="31" t="s">
        <v>53</v>
      </c>
      <c r="AN129" s="24" t="s">
        <v>53</v>
      </c>
      <c r="AO129" s="31" t="s">
        <v>53</v>
      </c>
      <c r="AP129" s="24" t="s">
        <v>53</v>
      </c>
    </row>
    <row r="130" spans="1:42" s="16" customFormat="1">
      <c r="A130" s="24" t="s">
        <v>260</v>
      </c>
      <c r="B130" s="38">
        <v>43902</v>
      </c>
      <c r="C130" s="9" t="s">
        <v>538</v>
      </c>
      <c r="D130" s="9" t="s">
        <v>57</v>
      </c>
      <c r="E130" s="10" t="s">
        <v>541</v>
      </c>
      <c r="F130" s="24" t="s">
        <v>1025</v>
      </c>
      <c r="G130" s="24" t="s">
        <v>51</v>
      </c>
      <c r="H130" s="24" t="s">
        <v>1159</v>
      </c>
      <c r="I130" s="29" t="s">
        <v>53</v>
      </c>
      <c r="J130" s="29" t="s">
        <v>53</v>
      </c>
      <c r="K130" s="29" t="s">
        <v>53</v>
      </c>
      <c r="L130" s="29" t="s">
        <v>53</v>
      </c>
      <c r="M130" s="29">
        <v>0</v>
      </c>
      <c r="N130" s="24" t="s">
        <v>53</v>
      </c>
      <c r="O130" s="24" t="s">
        <v>54</v>
      </c>
      <c r="P130" s="24" t="s">
        <v>53</v>
      </c>
      <c r="Q130" s="29">
        <f t="shared" si="1"/>
        <v>18172146.710000001</v>
      </c>
      <c r="R130" s="29">
        <v>0</v>
      </c>
      <c r="S130" s="29">
        <v>18172146.710000001</v>
      </c>
      <c r="T130" s="29">
        <v>0</v>
      </c>
      <c r="U130" s="24"/>
      <c r="V130" s="29">
        <v>0</v>
      </c>
      <c r="W130" s="29">
        <v>0</v>
      </c>
      <c r="X130" s="24"/>
      <c r="Y130" s="29">
        <v>0</v>
      </c>
      <c r="Z130" s="29">
        <v>0</v>
      </c>
      <c r="AA130" s="24" t="s">
        <v>50</v>
      </c>
      <c r="AB130" s="29">
        <v>0</v>
      </c>
      <c r="AC130" s="29">
        <v>0</v>
      </c>
      <c r="AD130" s="24" t="s">
        <v>50</v>
      </c>
      <c r="AE130" s="29">
        <v>0</v>
      </c>
      <c r="AF130" s="24">
        <v>0</v>
      </c>
      <c r="AG130" s="24" t="s">
        <v>50</v>
      </c>
      <c r="AH130" s="29">
        <v>0</v>
      </c>
      <c r="AI130" s="29">
        <v>0</v>
      </c>
      <c r="AJ130" s="24" t="s">
        <v>50</v>
      </c>
      <c r="AK130" s="29">
        <v>0</v>
      </c>
      <c r="AL130" s="29">
        <v>0</v>
      </c>
      <c r="AM130" s="31" t="s">
        <v>53</v>
      </c>
      <c r="AN130" s="24" t="s">
        <v>53</v>
      </c>
      <c r="AO130" s="31" t="s">
        <v>53</v>
      </c>
      <c r="AP130" s="24" t="s">
        <v>53</v>
      </c>
    </row>
    <row r="131" spans="1:42" s="16" customFormat="1">
      <c r="A131" s="24" t="s">
        <v>261</v>
      </c>
      <c r="B131" s="38">
        <v>43903</v>
      </c>
      <c r="C131" s="9" t="s">
        <v>538</v>
      </c>
      <c r="D131" s="9" t="s">
        <v>57</v>
      </c>
      <c r="E131" s="10" t="s">
        <v>541</v>
      </c>
      <c r="F131" s="24" t="s">
        <v>1028</v>
      </c>
      <c r="G131" s="24" t="s">
        <v>51</v>
      </c>
      <c r="H131" s="24" t="s">
        <v>1160</v>
      </c>
      <c r="I131" s="29" t="s">
        <v>53</v>
      </c>
      <c r="J131" s="29" t="s">
        <v>53</v>
      </c>
      <c r="K131" s="29" t="s">
        <v>53</v>
      </c>
      <c r="L131" s="29" t="s">
        <v>53</v>
      </c>
      <c r="M131" s="29">
        <v>0</v>
      </c>
      <c r="N131" s="24" t="s">
        <v>53</v>
      </c>
      <c r="O131" s="24" t="s">
        <v>54</v>
      </c>
      <c r="P131" s="24" t="s">
        <v>53</v>
      </c>
      <c r="Q131" s="29">
        <f t="shared" si="1"/>
        <v>42832585.789999999</v>
      </c>
      <c r="R131" s="29">
        <v>0</v>
      </c>
      <c r="S131" s="29">
        <v>42832585.789999999</v>
      </c>
      <c r="T131" s="29">
        <v>0</v>
      </c>
      <c r="U131" s="24"/>
      <c r="V131" s="29">
        <v>0</v>
      </c>
      <c r="W131" s="29">
        <v>0</v>
      </c>
      <c r="X131" s="24"/>
      <c r="Y131" s="29">
        <v>0</v>
      </c>
      <c r="Z131" s="29">
        <v>0</v>
      </c>
      <c r="AA131" s="24" t="s">
        <v>50</v>
      </c>
      <c r="AB131" s="29">
        <v>0</v>
      </c>
      <c r="AC131" s="29">
        <v>0</v>
      </c>
      <c r="AD131" s="24" t="s">
        <v>50</v>
      </c>
      <c r="AE131" s="29">
        <v>0</v>
      </c>
      <c r="AF131" s="24">
        <v>0</v>
      </c>
      <c r="AG131" s="24" t="s">
        <v>50</v>
      </c>
      <c r="AH131" s="29">
        <v>0</v>
      </c>
      <c r="AI131" s="29">
        <v>0</v>
      </c>
      <c r="AJ131" s="24" t="s">
        <v>50</v>
      </c>
      <c r="AK131" s="29">
        <v>0</v>
      </c>
      <c r="AL131" s="29">
        <v>0</v>
      </c>
      <c r="AM131" s="31" t="s">
        <v>53</v>
      </c>
      <c r="AN131" s="24" t="s">
        <v>53</v>
      </c>
      <c r="AO131" s="31" t="s">
        <v>53</v>
      </c>
      <c r="AP131" s="24" t="s">
        <v>53</v>
      </c>
    </row>
    <row r="132" spans="1:42" s="16" customFormat="1">
      <c r="A132" s="24" t="s">
        <v>262</v>
      </c>
      <c r="B132" s="38">
        <v>43904</v>
      </c>
      <c r="C132" s="9" t="s">
        <v>538</v>
      </c>
      <c r="D132" s="9" t="s">
        <v>57</v>
      </c>
      <c r="E132" s="10" t="s">
        <v>541</v>
      </c>
      <c r="F132" s="24" t="s">
        <v>1030</v>
      </c>
      <c r="G132" s="24" t="s">
        <v>51</v>
      </c>
      <c r="H132" s="24" t="s">
        <v>1161</v>
      </c>
      <c r="I132" s="29" t="s">
        <v>53</v>
      </c>
      <c r="J132" s="29" t="s">
        <v>53</v>
      </c>
      <c r="K132" s="29" t="s">
        <v>53</v>
      </c>
      <c r="L132" s="29" t="s">
        <v>53</v>
      </c>
      <c r="M132" s="29">
        <v>0</v>
      </c>
      <c r="N132" s="24" t="s">
        <v>53</v>
      </c>
      <c r="O132" s="24" t="s">
        <v>54</v>
      </c>
      <c r="P132" s="24" t="s">
        <v>53</v>
      </c>
      <c r="Q132" s="29">
        <f t="shared" si="1"/>
        <v>36345130.299999997</v>
      </c>
      <c r="R132" s="29">
        <v>0</v>
      </c>
      <c r="S132" s="29">
        <v>36345130.299999997</v>
      </c>
      <c r="T132" s="29">
        <v>0</v>
      </c>
      <c r="U132" s="24"/>
      <c r="V132" s="29">
        <v>0</v>
      </c>
      <c r="W132" s="29">
        <v>0</v>
      </c>
      <c r="X132" s="24"/>
      <c r="Y132" s="29">
        <v>0</v>
      </c>
      <c r="Z132" s="29">
        <v>0</v>
      </c>
      <c r="AA132" s="24" t="s">
        <v>50</v>
      </c>
      <c r="AB132" s="29">
        <v>0</v>
      </c>
      <c r="AC132" s="29">
        <v>0</v>
      </c>
      <c r="AD132" s="24" t="s">
        <v>50</v>
      </c>
      <c r="AE132" s="29">
        <v>0</v>
      </c>
      <c r="AF132" s="24">
        <v>0</v>
      </c>
      <c r="AG132" s="24" t="s">
        <v>50</v>
      </c>
      <c r="AH132" s="29">
        <v>0</v>
      </c>
      <c r="AI132" s="29">
        <v>0</v>
      </c>
      <c r="AJ132" s="24" t="s">
        <v>50</v>
      </c>
      <c r="AK132" s="29">
        <v>0</v>
      </c>
      <c r="AL132" s="29">
        <v>0</v>
      </c>
      <c r="AM132" s="31" t="s">
        <v>53</v>
      </c>
      <c r="AN132" s="24" t="s">
        <v>53</v>
      </c>
      <c r="AO132" s="31" t="s">
        <v>53</v>
      </c>
      <c r="AP132" s="24" t="s">
        <v>53</v>
      </c>
    </row>
    <row r="133" spans="1:42" s="16" customFormat="1">
      <c r="A133" s="24" t="s">
        <v>263</v>
      </c>
      <c r="B133" s="38">
        <v>43905</v>
      </c>
      <c r="C133" s="9" t="s">
        <v>538</v>
      </c>
      <c r="D133" s="9" t="s">
        <v>57</v>
      </c>
      <c r="E133" s="10" t="s">
        <v>541</v>
      </c>
      <c r="F133" s="24" t="s">
        <v>1032</v>
      </c>
      <c r="G133" s="24" t="s">
        <v>51</v>
      </c>
      <c r="H133" s="24" t="s">
        <v>1162</v>
      </c>
      <c r="I133" s="29" t="s">
        <v>53</v>
      </c>
      <c r="J133" s="29" t="s">
        <v>53</v>
      </c>
      <c r="K133" s="29" t="s">
        <v>53</v>
      </c>
      <c r="L133" s="29" t="s">
        <v>53</v>
      </c>
      <c r="M133" s="29">
        <v>0</v>
      </c>
      <c r="N133" s="24" t="s">
        <v>53</v>
      </c>
      <c r="O133" s="24" t="s">
        <v>54</v>
      </c>
      <c r="P133" s="24" t="s">
        <v>53</v>
      </c>
      <c r="Q133" s="29">
        <f t="shared" si="1"/>
        <v>24283070.620000001</v>
      </c>
      <c r="R133" s="29">
        <v>0</v>
      </c>
      <c r="S133" s="29">
        <f>24845273.02-562202.4</f>
        <v>24283070.620000001</v>
      </c>
      <c r="T133" s="29">
        <v>0</v>
      </c>
      <c r="U133" s="24"/>
      <c r="V133" s="29">
        <v>0</v>
      </c>
      <c r="W133" s="29">
        <v>0</v>
      </c>
      <c r="X133" s="24"/>
      <c r="Y133" s="29">
        <v>0</v>
      </c>
      <c r="Z133" s="29">
        <v>0</v>
      </c>
      <c r="AA133" s="24" t="s">
        <v>50</v>
      </c>
      <c r="AB133" s="29">
        <v>0</v>
      </c>
      <c r="AC133" s="29">
        <v>0</v>
      </c>
      <c r="AD133" s="24" t="s">
        <v>50</v>
      </c>
      <c r="AE133" s="29">
        <v>0</v>
      </c>
      <c r="AF133" s="24">
        <v>0</v>
      </c>
      <c r="AG133" s="24" t="s">
        <v>50</v>
      </c>
      <c r="AH133" s="29">
        <v>0</v>
      </c>
      <c r="AI133" s="29">
        <v>0</v>
      </c>
      <c r="AJ133" s="24" t="s">
        <v>50</v>
      </c>
      <c r="AK133" s="29">
        <v>0</v>
      </c>
      <c r="AL133" s="29">
        <v>0</v>
      </c>
      <c r="AM133" s="31" t="s">
        <v>53</v>
      </c>
      <c r="AN133" s="24" t="s">
        <v>53</v>
      </c>
      <c r="AO133" s="31" t="s">
        <v>53</v>
      </c>
      <c r="AP133" s="24" t="s">
        <v>53</v>
      </c>
    </row>
    <row r="134" spans="1:42" s="71" customFormat="1">
      <c r="A134" s="67" t="s">
        <v>265</v>
      </c>
      <c r="B134" s="68" t="s">
        <v>46</v>
      </c>
      <c r="C134" s="67" t="s">
        <v>47</v>
      </c>
      <c r="D134" s="67" t="s">
        <v>57</v>
      </c>
      <c r="E134" s="67" t="s">
        <v>58</v>
      </c>
      <c r="F134" s="67" t="s">
        <v>1163</v>
      </c>
      <c r="G134" s="67" t="s">
        <v>51</v>
      </c>
      <c r="H134" s="67" t="s">
        <v>59</v>
      </c>
      <c r="I134" s="69" t="s">
        <v>53</v>
      </c>
      <c r="J134" s="69" t="s">
        <v>53</v>
      </c>
      <c r="K134" s="69" t="s">
        <v>53</v>
      </c>
      <c r="L134" s="69" t="s">
        <v>53</v>
      </c>
      <c r="M134" s="69">
        <v>0</v>
      </c>
      <c r="N134" s="67" t="s">
        <v>53</v>
      </c>
      <c r="O134" s="67" t="s">
        <v>54</v>
      </c>
      <c r="P134" s="67" t="s">
        <v>53</v>
      </c>
      <c r="Q134" s="69">
        <f t="shared" si="1"/>
        <v>1768486.7050000001</v>
      </c>
      <c r="R134" s="69">
        <v>0</v>
      </c>
      <c r="S134" s="69">
        <v>1667102.7050000001</v>
      </c>
      <c r="T134" s="69">
        <v>0</v>
      </c>
      <c r="U134" s="67" t="s">
        <v>50</v>
      </c>
      <c r="V134" s="69">
        <v>0</v>
      </c>
      <c r="W134" s="69">
        <v>87400</v>
      </c>
      <c r="X134" s="67" t="s">
        <v>50</v>
      </c>
      <c r="Y134" s="69">
        <v>13984</v>
      </c>
      <c r="Z134" s="69">
        <v>0</v>
      </c>
      <c r="AA134" s="67" t="s">
        <v>50</v>
      </c>
      <c r="AB134" s="69">
        <v>0</v>
      </c>
      <c r="AC134" s="69">
        <v>0</v>
      </c>
      <c r="AD134" s="67" t="s">
        <v>50</v>
      </c>
      <c r="AE134" s="69">
        <v>0</v>
      </c>
      <c r="AF134" s="67">
        <v>0</v>
      </c>
      <c r="AG134" s="67" t="s">
        <v>50</v>
      </c>
      <c r="AH134" s="69">
        <v>0</v>
      </c>
      <c r="AI134" s="69">
        <v>0</v>
      </c>
      <c r="AJ134" s="67" t="s">
        <v>50</v>
      </c>
      <c r="AK134" s="69">
        <v>0</v>
      </c>
      <c r="AL134" s="69">
        <v>0</v>
      </c>
      <c r="AM134" s="70" t="s">
        <v>53</v>
      </c>
      <c r="AN134" s="67" t="s">
        <v>53</v>
      </c>
      <c r="AO134" s="70" t="s">
        <v>53</v>
      </c>
      <c r="AP134" s="67" t="s">
        <v>53</v>
      </c>
    </row>
    <row r="135" spans="1:42" s="71" customFormat="1">
      <c r="A135" s="67" t="s">
        <v>269</v>
      </c>
      <c r="B135" s="68" t="s">
        <v>46</v>
      </c>
      <c r="C135" s="67" t="s">
        <v>47</v>
      </c>
      <c r="D135" s="67" t="s">
        <v>57</v>
      </c>
      <c r="E135" s="67" t="s">
        <v>58</v>
      </c>
      <c r="F135" s="67" t="s">
        <v>1163</v>
      </c>
      <c r="G135" s="67" t="s">
        <v>51</v>
      </c>
      <c r="H135" s="67" t="s">
        <v>61</v>
      </c>
      <c r="I135" s="69" t="s">
        <v>53</v>
      </c>
      <c r="J135" s="69" t="s">
        <v>53</v>
      </c>
      <c r="K135" s="69" t="s">
        <v>53</v>
      </c>
      <c r="L135" s="69" t="s">
        <v>53</v>
      </c>
      <c r="M135" s="69">
        <v>0</v>
      </c>
      <c r="N135" s="67" t="s">
        <v>53</v>
      </c>
      <c r="O135" s="67" t="s">
        <v>54</v>
      </c>
      <c r="P135" s="67" t="s">
        <v>53</v>
      </c>
      <c r="Q135" s="69">
        <f t="shared" si="1"/>
        <v>17415167.278400004</v>
      </c>
      <c r="R135" s="69">
        <v>0</v>
      </c>
      <c r="S135" s="69">
        <v>15175153.930000005</v>
      </c>
      <c r="T135" s="69">
        <v>0</v>
      </c>
      <c r="U135" s="67" t="s">
        <v>50</v>
      </c>
      <c r="V135" s="69">
        <v>0</v>
      </c>
      <c r="W135" s="69">
        <v>1931045.9899999998</v>
      </c>
      <c r="X135" s="67" t="s">
        <v>50</v>
      </c>
      <c r="Y135" s="69">
        <v>308967.35840000003</v>
      </c>
      <c r="Z135" s="69">
        <v>0</v>
      </c>
      <c r="AA135" s="67" t="s">
        <v>50</v>
      </c>
      <c r="AB135" s="69">
        <v>0</v>
      </c>
      <c r="AC135" s="69">
        <v>0</v>
      </c>
      <c r="AD135" s="67" t="s">
        <v>50</v>
      </c>
      <c r="AE135" s="69">
        <v>0</v>
      </c>
      <c r="AF135" s="67">
        <v>0</v>
      </c>
      <c r="AG135" s="67" t="s">
        <v>50</v>
      </c>
      <c r="AH135" s="69">
        <v>0</v>
      </c>
      <c r="AI135" s="69">
        <v>0</v>
      </c>
      <c r="AJ135" s="67" t="s">
        <v>50</v>
      </c>
      <c r="AK135" s="69">
        <v>0</v>
      </c>
      <c r="AL135" s="69">
        <v>0</v>
      </c>
      <c r="AM135" s="70" t="s">
        <v>53</v>
      </c>
      <c r="AN135" s="67" t="s">
        <v>53</v>
      </c>
      <c r="AO135" s="70" t="s">
        <v>53</v>
      </c>
      <c r="AP135" s="67" t="s">
        <v>53</v>
      </c>
    </row>
    <row r="136" spans="1:42" s="71" customFormat="1">
      <c r="A136" s="67" t="s">
        <v>271</v>
      </c>
      <c r="B136" s="68" t="s">
        <v>46</v>
      </c>
      <c r="C136" s="67" t="s">
        <v>47</v>
      </c>
      <c r="D136" s="67" t="s">
        <v>57</v>
      </c>
      <c r="E136" s="67" t="s">
        <v>58</v>
      </c>
      <c r="F136" s="67" t="s">
        <v>1163</v>
      </c>
      <c r="G136" s="67" t="s">
        <v>51</v>
      </c>
      <c r="H136" s="67" t="s">
        <v>63</v>
      </c>
      <c r="I136" s="69" t="s">
        <v>53</v>
      </c>
      <c r="J136" s="69" t="s">
        <v>53</v>
      </c>
      <c r="K136" s="69" t="s">
        <v>53</v>
      </c>
      <c r="L136" s="69" t="s">
        <v>53</v>
      </c>
      <c r="M136" s="69">
        <v>0</v>
      </c>
      <c r="N136" s="67" t="s">
        <v>53</v>
      </c>
      <c r="O136" s="67" t="s">
        <v>64</v>
      </c>
      <c r="P136" s="67" t="s">
        <v>65</v>
      </c>
      <c r="Q136" s="69">
        <f t="shared" ref="Q136:Q199" si="2">SUM(R136:AP136)</f>
        <v>59999</v>
      </c>
      <c r="R136" s="69">
        <v>0</v>
      </c>
      <c r="S136" s="69">
        <v>59999</v>
      </c>
      <c r="T136" s="69">
        <v>0</v>
      </c>
      <c r="U136" s="67" t="s">
        <v>50</v>
      </c>
      <c r="V136" s="69">
        <v>0</v>
      </c>
      <c r="W136" s="69">
        <v>0</v>
      </c>
      <c r="X136" s="67" t="s">
        <v>50</v>
      </c>
      <c r="Y136" s="69">
        <v>0</v>
      </c>
      <c r="Z136" s="69">
        <v>0</v>
      </c>
      <c r="AA136" s="67" t="s">
        <v>50</v>
      </c>
      <c r="AB136" s="69">
        <v>0</v>
      </c>
      <c r="AC136" s="69">
        <v>0</v>
      </c>
      <c r="AD136" s="67" t="s">
        <v>50</v>
      </c>
      <c r="AE136" s="69">
        <v>0</v>
      </c>
      <c r="AF136" s="67">
        <v>0</v>
      </c>
      <c r="AG136" s="67" t="s">
        <v>50</v>
      </c>
      <c r="AH136" s="69">
        <v>0</v>
      </c>
      <c r="AI136" s="69">
        <v>0</v>
      </c>
      <c r="AJ136" s="67" t="s">
        <v>50</v>
      </c>
      <c r="AK136" s="69">
        <v>0</v>
      </c>
      <c r="AL136" s="69">
        <v>0</v>
      </c>
      <c r="AM136" s="70" t="s">
        <v>53</v>
      </c>
      <c r="AN136" s="67" t="s">
        <v>53</v>
      </c>
      <c r="AO136" s="70" t="s">
        <v>53</v>
      </c>
      <c r="AP136" s="67" t="s">
        <v>53</v>
      </c>
    </row>
    <row r="137" spans="1:42" s="71" customFormat="1">
      <c r="A137" s="67" t="s">
        <v>273</v>
      </c>
      <c r="B137" s="68" t="s">
        <v>46</v>
      </c>
      <c r="C137" s="67" t="s">
        <v>47</v>
      </c>
      <c r="D137" s="67" t="s">
        <v>57</v>
      </c>
      <c r="E137" s="67" t="s">
        <v>58</v>
      </c>
      <c r="F137" s="67" t="s">
        <v>1163</v>
      </c>
      <c r="G137" s="67" t="s">
        <v>51</v>
      </c>
      <c r="H137" s="67" t="s">
        <v>67</v>
      </c>
      <c r="I137" s="69" t="s">
        <v>53</v>
      </c>
      <c r="J137" s="69" t="s">
        <v>53</v>
      </c>
      <c r="K137" s="69" t="s">
        <v>53</v>
      </c>
      <c r="L137" s="69" t="s">
        <v>53</v>
      </c>
      <c r="M137" s="69">
        <v>0</v>
      </c>
      <c r="N137" s="67" t="s">
        <v>53</v>
      </c>
      <c r="O137" s="67" t="s">
        <v>54</v>
      </c>
      <c r="P137" s="67" t="s">
        <v>53</v>
      </c>
      <c r="Q137" s="69">
        <f t="shared" si="2"/>
        <v>1912545.2398000001</v>
      </c>
      <c r="R137" s="69">
        <v>0</v>
      </c>
      <c r="S137" s="69">
        <v>1777903.425</v>
      </c>
      <c r="T137" s="69">
        <v>0</v>
      </c>
      <c r="U137" s="67" t="s">
        <v>50</v>
      </c>
      <c r="V137" s="69">
        <v>0</v>
      </c>
      <c r="W137" s="69">
        <v>116070.53</v>
      </c>
      <c r="X137" s="67" t="s">
        <v>68</v>
      </c>
      <c r="Y137" s="69">
        <v>18571.284800000001</v>
      </c>
      <c r="Z137" s="69">
        <v>0</v>
      </c>
      <c r="AA137" s="67" t="s">
        <v>50</v>
      </c>
      <c r="AB137" s="69">
        <v>0</v>
      </c>
      <c r="AC137" s="69">
        <v>0</v>
      </c>
      <c r="AD137" s="67" t="s">
        <v>50</v>
      </c>
      <c r="AE137" s="69">
        <v>0</v>
      </c>
      <c r="AF137" s="67">
        <v>0</v>
      </c>
      <c r="AG137" s="67" t="s">
        <v>50</v>
      </c>
      <c r="AH137" s="69">
        <v>0</v>
      </c>
      <c r="AI137" s="69">
        <v>0</v>
      </c>
      <c r="AJ137" s="67" t="s">
        <v>50</v>
      </c>
      <c r="AK137" s="69">
        <v>0</v>
      </c>
      <c r="AL137" s="69">
        <v>0</v>
      </c>
      <c r="AM137" s="70" t="s">
        <v>53</v>
      </c>
      <c r="AN137" s="67" t="s">
        <v>53</v>
      </c>
      <c r="AO137" s="70" t="s">
        <v>53</v>
      </c>
      <c r="AP137" s="67" t="s">
        <v>53</v>
      </c>
    </row>
    <row r="138" spans="1:42" s="71" customFormat="1">
      <c r="A138" s="67" t="s">
        <v>275</v>
      </c>
      <c r="B138" s="68" t="s">
        <v>46</v>
      </c>
      <c r="C138" s="67" t="s">
        <v>47</v>
      </c>
      <c r="D138" s="67" t="s">
        <v>57</v>
      </c>
      <c r="E138" s="67" t="s">
        <v>58</v>
      </c>
      <c r="F138" s="67" t="s">
        <v>1163</v>
      </c>
      <c r="G138" s="67" t="s">
        <v>51</v>
      </c>
      <c r="H138" s="67" t="s">
        <v>70</v>
      </c>
      <c r="I138" s="69" t="s">
        <v>53</v>
      </c>
      <c r="J138" s="69" t="s">
        <v>53</v>
      </c>
      <c r="K138" s="69" t="s">
        <v>53</v>
      </c>
      <c r="L138" s="69" t="s">
        <v>53</v>
      </c>
      <c r="M138" s="69">
        <v>0</v>
      </c>
      <c r="N138" s="67" t="s">
        <v>53</v>
      </c>
      <c r="O138" s="67" t="s">
        <v>71</v>
      </c>
      <c r="P138" s="67" t="s">
        <v>72</v>
      </c>
      <c r="Q138" s="69">
        <f t="shared" si="2"/>
        <v>61299</v>
      </c>
      <c r="R138" s="69">
        <v>0</v>
      </c>
      <c r="S138" s="69">
        <v>61299</v>
      </c>
      <c r="T138" s="69">
        <v>0</v>
      </c>
      <c r="U138" s="67" t="s">
        <v>50</v>
      </c>
      <c r="V138" s="69">
        <v>0</v>
      </c>
      <c r="W138" s="69">
        <v>0</v>
      </c>
      <c r="X138" s="67" t="s">
        <v>50</v>
      </c>
      <c r="Y138" s="69">
        <v>0</v>
      </c>
      <c r="Z138" s="69">
        <v>0</v>
      </c>
      <c r="AA138" s="67" t="s">
        <v>50</v>
      </c>
      <c r="AB138" s="69">
        <v>0</v>
      </c>
      <c r="AC138" s="69">
        <v>0</v>
      </c>
      <c r="AD138" s="67" t="s">
        <v>50</v>
      </c>
      <c r="AE138" s="69">
        <v>0</v>
      </c>
      <c r="AF138" s="67">
        <v>0</v>
      </c>
      <c r="AG138" s="67" t="s">
        <v>50</v>
      </c>
      <c r="AH138" s="69">
        <v>0</v>
      </c>
      <c r="AI138" s="69">
        <v>0</v>
      </c>
      <c r="AJ138" s="67" t="s">
        <v>50</v>
      </c>
      <c r="AK138" s="69">
        <v>0</v>
      </c>
      <c r="AL138" s="69">
        <v>0</v>
      </c>
      <c r="AM138" s="70" t="s">
        <v>53</v>
      </c>
      <c r="AN138" s="67" t="s">
        <v>53</v>
      </c>
      <c r="AO138" s="70" t="s">
        <v>53</v>
      </c>
      <c r="AP138" s="67" t="s">
        <v>53</v>
      </c>
    </row>
    <row r="139" spans="1:42" s="71" customFormat="1">
      <c r="A139" s="67" t="s">
        <v>279</v>
      </c>
      <c r="B139" s="68" t="s">
        <v>114</v>
      </c>
      <c r="C139" s="67" t="s">
        <v>47</v>
      </c>
      <c r="D139" s="67" t="s">
        <v>57</v>
      </c>
      <c r="E139" s="67" t="s">
        <v>58</v>
      </c>
      <c r="F139" s="67" t="s">
        <v>1164</v>
      </c>
      <c r="G139" s="67" t="s">
        <v>51</v>
      </c>
      <c r="H139" s="67" t="s">
        <v>131</v>
      </c>
      <c r="I139" s="69" t="s">
        <v>53</v>
      </c>
      <c r="J139" s="69" t="s">
        <v>53</v>
      </c>
      <c r="K139" s="69" t="s">
        <v>53</v>
      </c>
      <c r="L139" s="69" t="s">
        <v>53</v>
      </c>
      <c r="M139" s="69">
        <v>0</v>
      </c>
      <c r="N139" s="67" t="s">
        <v>53</v>
      </c>
      <c r="O139" s="67" t="s">
        <v>54</v>
      </c>
      <c r="P139" s="67" t="s">
        <v>53</v>
      </c>
      <c r="Q139" s="69">
        <f t="shared" si="2"/>
        <v>17693729.696299996</v>
      </c>
      <c r="R139" s="69">
        <v>0</v>
      </c>
      <c r="S139" s="69">
        <v>15351785.790699996</v>
      </c>
      <c r="T139" s="69">
        <v>0</v>
      </c>
      <c r="U139" s="67" t="s">
        <v>50</v>
      </c>
      <c r="V139" s="69">
        <v>0</v>
      </c>
      <c r="W139" s="69">
        <v>2018917.1600000001</v>
      </c>
      <c r="X139" s="67" t="s">
        <v>68</v>
      </c>
      <c r="Y139" s="69">
        <v>323026.74560000002</v>
      </c>
      <c r="Z139" s="69">
        <v>0</v>
      </c>
      <c r="AA139" s="67" t="s">
        <v>50</v>
      </c>
      <c r="AB139" s="69">
        <v>0</v>
      </c>
      <c r="AC139" s="69">
        <v>0</v>
      </c>
      <c r="AD139" s="67" t="s">
        <v>50</v>
      </c>
      <c r="AE139" s="69">
        <v>0</v>
      </c>
      <c r="AF139" s="67">
        <v>0</v>
      </c>
      <c r="AG139" s="67" t="s">
        <v>50</v>
      </c>
      <c r="AH139" s="69">
        <v>0</v>
      </c>
      <c r="AI139" s="69">
        <v>0</v>
      </c>
      <c r="AJ139" s="67" t="s">
        <v>50</v>
      </c>
      <c r="AK139" s="69">
        <v>0</v>
      </c>
      <c r="AL139" s="69">
        <v>0</v>
      </c>
      <c r="AM139" s="70" t="s">
        <v>53</v>
      </c>
      <c r="AN139" s="67" t="s">
        <v>53</v>
      </c>
      <c r="AO139" s="70" t="s">
        <v>53</v>
      </c>
      <c r="AP139" s="67" t="s">
        <v>53</v>
      </c>
    </row>
    <row r="140" spans="1:42" s="71" customFormat="1">
      <c r="A140" s="67" t="s">
        <v>281</v>
      </c>
      <c r="B140" s="68" t="s">
        <v>178</v>
      </c>
      <c r="C140" s="67" t="s">
        <v>47</v>
      </c>
      <c r="D140" s="67" t="s">
        <v>57</v>
      </c>
      <c r="E140" s="67" t="s">
        <v>58</v>
      </c>
      <c r="F140" s="67" t="s">
        <v>1165</v>
      </c>
      <c r="G140" s="67" t="s">
        <v>51</v>
      </c>
      <c r="H140" s="67" t="s">
        <v>183</v>
      </c>
      <c r="I140" s="69" t="s">
        <v>53</v>
      </c>
      <c r="J140" s="69" t="s">
        <v>53</v>
      </c>
      <c r="K140" s="69" t="s">
        <v>53</v>
      </c>
      <c r="L140" s="69" t="s">
        <v>53</v>
      </c>
      <c r="M140" s="69">
        <v>0</v>
      </c>
      <c r="N140" s="67" t="s">
        <v>53</v>
      </c>
      <c r="O140" s="67" t="s">
        <v>54</v>
      </c>
      <c r="P140" s="67" t="s">
        <v>53</v>
      </c>
      <c r="Q140" s="69">
        <f t="shared" si="2"/>
        <v>22711145.008199994</v>
      </c>
      <c r="R140" s="69">
        <v>0</v>
      </c>
      <c r="S140" s="69">
        <v>20391458.764999993</v>
      </c>
      <c r="T140" s="69">
        <v>0</v>
      </c>
      <c r="U140" s="67" t="s">
        <v>50</v>
      </c>
      <c r="V140" s="69">
        <v>0</v>
      </c>
      <c r="W140" s="69">
        <v>1999729.52</v>
      </c>
      <c r="X140" s="67" t="s">
        <v>50</v>
      </c>
      <c r="Y140" s="69">
        <v>319956.72320000001</v>
      </c>
      <c r="Z140" s="69">
        <v>0</v>
      </c>
      <c r="AA140" s="67" t="s">
        <v>50</v>
      </c>
      <c r="AB140" s="69">
        <v>0</v>
      </c>
      <c r="AC140" s="69">
        <v>0</v>
      </c>
      <c r="AD140" s="67" t="s">
        <v>50</v>
      </c>
      <c r="AE140" s="69">
        <v>0</v>
      </c>
      <c r="AF140" s="67">
        <v>0</v>
      </c>
      <c r="AG140" s="67" t="s">
        <v>50</v>
      </c>
      <c r="AH140" s="69">
        <v>0</v>
      </c>
      <c r="AI140" s="69">
        <v>0</v>
      </c>
      <c r="AJ140" s="67" t="s">
        <v>50</v>
      </c>
      <c r="AK140" s="69">
        <v>0</v>
      </c>
      <c r="AL140" s="69">
        <v>0</v>
      </c>
      <c r="AM140" s="70" t="s">
        <v>53</v>
      </c>
      <c r="AN140" s="67" t="s">
        <v>53</v>
      </c>
      <c r="AO140" s="70" t="s">
        <v>53</v>
      </c>
      <c r="AP140" s="67" t="s">
        <v>53</v>
      </c>
    </row>
    <row r="141" spans="1:42" s="71" customFormat="1">
      <c r="A141" s="67" t="s">
        <v>283</v>
      </c>
      <c r="B141" s="68" t="s">
        <v>228</v>
      </c>
      <c r="C141" s="67" t="s">
        <v>47</v>
      </c>
      <c r="D141" s="67" t="s">
        <v>57</v>
      </c>
      <c r="E141" s="67" t="s">
        <v>58</v>
      </c>
      <c r="F141" s="67" t="s">
        <v>1166</v>
      </c>
      <c r="G141" s="67" t="s">
        <v>51</v>
      </c>
      <c r="H141" s="67" t="s">
        <v>235</v>
      </c>
      <c r="I141" s="69" t="s">
        <v>53</v>
      </c>
      <c r="J141" s="69" t="s">
        <v>53</v>
      </c>
      <c r="K141" s="69" t="s">
        <v>53</v>
      </c>
      <c r="L141" s="69" t="s">
        <v>53</v>
      </c>
      <c r="M141" s="69">
        <v>0</v>
      </c>
      <c r="N141" s="67" t="s">
        <v>53</v>
      </c>
      <c r="O141" s="67" t="s">
        <v>54</v>
      </c>
      <c r="P141" s="67" t="s">
        <v>53</v>
      </c>
      <c r="Q141" s="69">
        <f t="shared" si="2"/>
        <v>26996700.998199999</v>
      </c>
      <c r="R141" s="69">
        <v>0</v>
      </c>
      <c r="S141" s="69">
        <v>22661956.135000002</v>
      </c>
      <c r="T141" s="69">
        <v>0</v>
      </c>
      <c r="U141" s="67" t="s">
        <v>50</v>
      </c>
      <c r="V141" s="69">
        <v>0</v>
      </c>
      <c r="W141" s="69">
        <v>3736849.0200000009</v>
      </c>
      <c r="X141" s="67" t="s">
        <v>50</v>
      </c>
      <c r="Y141" s="69">
        <v>597895.8432</v>
      </c>
      <c r="Z141" s="69">
        <v>0</v>
      </c>
      <c r="AA141" s="67" t="s">
        <v>50</v>
      </c>
      <c r="AB141" s="69">
        <v>0</v>
      </c>
      <c r="AC141" s="69">
        <v>0</v>
      </c>
      <c r="AD141" s="67" t="s">
        <v>50</v>
      </c>
      <c r="AE141" s="69">
        <v>0</v>
      </c>
      <c r="AF141" s="67">
        <v>0</v>
      </c>
      <c r="AG141" s="67" t="s">
        <v>50</v>
      </c>
      <c r="AH141" s="69">
        <v>0</v>
      </c>
      <c r="AI141" s="69">
        <v>0</v>
      </c>
      <c r="AJ141" s="67" t="s">
        <v>50</v>
      </c>
      <c r="AK141" s="69">
        <v>0</v>
      </c>
      <c r="AL141" s="69">
        <v>0</v>
      </c>
      <c r="AM141" s="70" t="s">
        <v>53</v>
      </c>
      <c r="AN141" s="67" t="s">
        <v>53</v>
      </c>
      <c r="AO141" s="70" t="s">
        <v>53</v>
      </c>
      <c r="AP141" s="67" t="s">
        <v>53</v>
      </c>
    </row>
    <row r="142" spans="1:42" s="71" customFormat="1">
      <c r="A142" s="67" t="s">
        <v>285</v>
      </c>
      <c r="B142" s="68" t="s">
        <v>286</v>
      </c>
      <c r="C142" s="67" t="s">
        <v>47</v>
      </c>
      <c r="D142" s="67" t="s">
        <v>57</v>
      </c>
      <c r="E142" s="67" t="s">
        <v>58</v>
      </c>
      <c r="F142" s="67" t="s">
        <v>1167</v>
      </c>
      <c r="G142" s="67" t="s">
        <v>51</v>
      </c>
      <c r="H142" s="67" t="s">
        <v>289</v>
      </c>
      <c r="I142" s="69" t="s">
        <v>53</v>
      </c>
      <c r="J142" s="69" t="s">
        <v>53</v>
      </c>
      <c r="K142" s="69" t="s">
        <v>53</v>
      </c>
      <c r="L142" s="69" t="s">
        <v>53</v>
      </c>
      <c r="M142" s="69">
        <v>0</v>
      </c>
      <c r="N142" s="67" t="s">
        <v>53</v>
      </c>
      <c r="O142" s="67" t="s">
        <v>54</v>
      </c>
      <c r="P142" s="67" t="s">
        <v>53</v>
      </c>
      <c r="Q142" s="69">
        <f t="shared" si="2"/>
        <v>33120009.509999998</v>
      </c>
      <c r="R142" s="69">
        <v>0</v>
      </c>
      <c r="S142" s="69">
        <f>14267310.52+14972419.56</f>
        <v>29239730.079999998</v>
      </c>
      <c r="T142" s="69">
        <v>0</v>
      </c>
      <c r="U142" s="67" t="s">
        <v>50</v>
      </c>
      <c r="V142" s="69">
        <v>0</v>
      </c>
      <c r="W142" s="69">
        <f>1683190.03+1661878.45</f>
        <v>3345068.48</v>
      </c>
      <c r="X142" s="67" t="s">
        <v>50</v>
      </c>
      <c r="Y142" s="69">
        <f>265900.55+269310.4</f>
        <v>535210.94999999995</v>
      </c>
      <c r="Z142" s="69">
        <v>0</v>
      </c>
      <c r="AA142" s="67" t="s">
        <v>50</v>
      </c>
      <c r="AB142" s="69">
        <v>0</v>
      </c>
      <c r="AC142" s="69">
        <v>0</v>
      </c>
      <c r="AD142" s="67" t="s">
        <v>50</v>
      </c>
      <c r="AE142" s="69">
        <v>0</v>
      </c>
      <c r="AF142" s="67">
        <v>0</v>
      </c>
      <c r="AG142" s="67" t="s">
        <v>50</v>
      </c>
      <c r="AH142" s="69">
        <v>0</v>
      </c>
      <c r="AI142" s="69">
        <v>0</v>
      </c>
      <c r="AJ142" s="67" t="s">
        <v>50</v>
      </c>
      <c r="AK142" s="69">
        <v>0</v>
      </c>
      <c r="AL142" s="69">
        <v>0</v>
      </c>
      <c r="AM142" s="70" t="s">
        <v>53</v>
      </c>
      <c r="AN142" s="67" t="s">
        <v>53</v>
      </c>
      <c r="AO142" s="70" t="s">
        <v>53</v>
      </c>
      <c r="AP142" s="67" t="s">
        <v>53</v>
      </c>
    </row>
    <row r="143" spans="1:42" s="71" customFormat="1">
      <c r="A143" s="67" t="s">
        <v>288</v>
      </c>
      <c r="B143" s="68" t="s">
        <v>349</v>
      </c>
      <c r="C143" s="67" t="s">
        <v>47</v>
      </c>
      <c r="D143" s="67" t="s">
        <v>57</v>
      </c>
      <c r="E143" s="67" t="s">
        <v>58</v>
      </c>
      <c r="F143" s="67" t="s">
        <v>1168</v>
      </c>
      <c r="G143" s="67" t="s">
        <v>51</v>
      </c>
      <c r="H143" s="67" t="s">
        <v>363</v>
      </c>
      <c r="I143" s="69" t="s">
        <v>53</v>
      </c>
      <c r="J143" s="69" t="s">
        <v>53</v>
      </c>
      <c r="K143" s="69" t="s">
        <v>53</v>
      </c>
      <c r="L143" s="69" t="s">
        <v>53</v>
      </c>
      <c r="M143" s="69">
        <v>0</v>
      </c>
      <c r="N143" s="67" t="s">
        <v>53</v>
      </c>
      <c r="O143" s="67" t="s">
        <v>54</v>
      </c>
      <c r="P143" s="67" t="s">
        <v>53</v>
      </c>
      <c r="Q143" s="69">
        <f t="shared" si="2"/>
        <v>34830295.243600003</v>
      </c>
      <c r="R143" s="69">
        <v>0</v>
      </c>
      <c r="S143" s="69">
        <v>29966708.480000004</v>
      </c>
      <c r="T143" s="69">
        <v>0</v>
      </c>
      <c r="U143" s="67" t="s">
        <v>50</v>
      </c>
      <c r="V143" s="69">
        <v>0</v>
      </c>
      <c r="W143" s="69">
        <v>4192747.2100000014</v>
      </c>
      <c r="X143" s="67" t="s">
        <v>68</v>
      </c>
      <c r="Y143" s="69">
        <v>670839.55359999998</v>
      </c>
      <c r="Z143" s="69">
        <v>0</v>
      </c>
      <c r="AA143" s="67" t="s">
        <v>50</v>
      </c>
      <c r="AB143" s="69">
        <v>0</v>
      </c>
      <c r="AC143" s="69">
        <v>0</v>
      </c>
      <c r="AD143" s="67" t="s">
        <v>50</v>
      </c>
      <c r="AE143" s="69">
        <v>0</v>
      </c>
      <c r="AF143" s="67">
        <v>0</v>
      </c>
      <c r="AG143" s="67" t="s">
        <v>50</v>
      </c>
      <c r="AH143" s="69">
        <v>0</v>
      </c>
      <c r="AI143" s="69">
        <v>0</v>
      </c>
      <c r="AJ143" s="67" t="s">
        <v>50</v>
      </c>
      <c r="AK143" s="69">
        <v>0</v>
      </c>
      <c r="AL143" s="69">
        <v>0</v>
      </c>
      <c r="AM143" s="70" t="s">
        <v>53</v>
      </c>
      <c r="AN143" s="67" t="s">
        <v>53</v>
      </c>
      <c r="AO143" s="70" t="s">
        <v>53</v>
      </c>
      <c r="AP143" s="67" t="s">
        <v>53</v>
      </c>
    </row>
    <row r="144" spans="1:42" s="71" customFormat="1">
      <c r="A144" s="67" t="s">
        <v>290</v>
      </c>
      <c r="B144" s="68" t="s">
        <v>448</v>
      </c>
      <c r="C144" s="67" t="s">
        <v>47</v>
      </c>
      <c r="D144" s="67" t="s">
        <v>57</v>
      </c>
      <c r="E144" s="67" t="s">
        <v>58</v>
      </c>
      <c r="F144" s="67" t="s">
        <v>1169</v>
      </c>
      <c r="G144" s="67" t="s">
        <v>51</v>
      </c>
      <c r="H144" s="67" t="s">
        <v>463</v>
      </c>
      <c r="I144" s="69" t="s">
        <v>53</v>
      </c>
      <c r="J144" s="69" t="s">
        <v>53</v>
      </c>
      <c r="K144" s="69" t="s">
        <v>53</v>
      </c>
      <c r="L144" s="69" t="s">
        <v>53</v>
      </c>
      <c r="M144" s="69">
        <v>0</v>
      </c>
      <c r="N144" s="67" t="s">
        <v>53</v>
      </c>
      <c r="O144" s="67" t="s">
        <v>54</v>
      </c>
      <c r="P144" s="67" t="s">
        <v>53</v>
      </c>
      <c r="Q144" s="69">
        <f t="shared" si="2"/>
        <v>30475708.755599998</v>
      </c>
      <c r="R144" s="69">
        <v>0</v>
      </c>
      <c r="S144" s="69">
        <v>26058165.249999996</v>
      </c>
      <c r="T144" s="69">
        <v>0</v>
      </c>
      <c r="U144" s="67" t="s">
        <v>50</v>
      </c>
      <c r="V144" s="69">
        <v>0</v>
      </c>
      <c r="W144" s="69">
        <v>3808227.1599999997</v>
      </c>
      <c r="X144" s="67" t="s">
        <v>68</v>
      </c>
      <c r="Y144" s="69">
        <v>609316.3456</v>
      </c>
      <c r="Z144" s="69">
        <v>0</v>
      </c>
      <c r="AA144" s="67" t="s">
        <v>50</v>
      </c>
      <c r="AB144" s="69">
        <v>0</v>
      </c>
      <c r="AC144" s="69">
        <v>0</v>
      </c>
      <c r="AD144" s="67" t="s">
        <v>50</v>
      </c>
      <c r="AE144" s="69">
        <v>0</v>
      </c>
      <c r="AF144" s="67">
        <v>0</v>
      </c>
      <c r="AG144" s="67" t="s">
        <v>50</v>
      </c>
      <c r="AH144" s="69">
        <v>0</v>
      </c>
      <c r="AI144" s="69">
        <v>0</v>
      </c>
      <c r="AJ144" s="67" t="s">
        <v>50</v>
      </c>
      <c r="AK144" s="69">
        <v>0</v>
      </c>
      <c r="AL144" s="69">
        <v>0</v>
      </c>
      <c r="AM144" s="70" t="s">
        <v>53</v>
      </c>
      <c r="AN144" s="67" t="s">
        <v>53</v>
      </c>
      <c r="AO144" s="70" t="s">
        <v>53</v>
      </c>
      <c r="AP144" s="67" t="s">
        <v>53</v>
      </c>
    </row>
    <row r="145" spans="1:42" s="71" customFormat="1">
      <c r="A145" s="67" t="s">
        <v>292</v>
      </c>
      <c r="B145" s="68" t="s">
        <v>46</v>
      </c>
      <c r="C145" s="67" t="s">
        <v>47</v>
      </c>
      <c r="D145" s="67" t="s">
        <v>74</v>
      </c>
      <c r="E145" s="67" t="s">
        <v>75</v>
      </c>
      <c r="F145" s="67" t="s">
        <v>871</v>
      </c>
      <c r="G145" s="67" t="s">
        <v>51</v>
      </c>
      <c r="H145" s="67" t="s">
        <v>76</v>
      </c>
      <c r="I145" s="69" t="s">
        <v>53</v>
      </c>
      <c r="J145" s="69" t="s">
        <v>53</v>
      </c>
      <c r="K145" s="69" t="s">
        <v>53</v>
      </c>
      <c r="L145" s="69" t="s">
        <v>53</v>
      </c>
      <c r="M145" s="69">
        <v>0</v>
      </c>
      <c r="N145" s="67" t="s">
        <v>53</v>
      </c>
      <c r="O145" s="67" t="s">
        <v>77</v>
      </c>
      <c r="P145" s="67" t="s">
        <v>78</v>
      </c>
      <c r="Q145" s="69">
        <f t="shared" si="2"/>
        <v>56283.44</v>
      </c>
      <c r="R145" s="69">
        <v>0</v>
      </c>
      <c r="S145" s="69">
        <v>56283.44</v>
      </c>
      <c r="T145" s="69">
        <v>0</v>
      </c>
      <c r="U145" s="67" t="s">
        <v>50</v>
      </c>
      <c r="V145" s="69">
        <v>0</v>
      </c>
      <c r="W145" s="69">
        <v>0</v>
      </c>
      <c r="X145" s="67" t="s">
        <v>50</v>
      </c>
      <c r="Y145" s="69">
        <v>0</v>
      </c>
      <c r="Z145" s="69">
        <v>0</v>
      </c>
      <c r="AA145" s="67" t="s">
        <v>50</v>
      </c>
      <c r="AB145" s="69">
        <v>0</v>
      </c>
      <c r="AC145" s="69">
        <v>0</v>
      </c>
      <c r="AD145" s="67" t="s">
        <v>50</v>
      </c>
      <c r="AE145" s="69">
        <v>0</v>
      </c>
      <c r="AF145" s="67">
        <v>0</v>
      </c>
      <c r="AG145" s="67" t="s">
        <v>50</v>
      </c>
      <c r="AH145" s="69">
        <v>0</v>
      </c>
      <c r="AI145" s="69">
        <v>0</v>
      </c>
      <c r="AJ145" s="67" t="s">
        <v>50</v>
      </c>
      <c r="AK145" s="69">
        <v>0</v>
      </c>
      <c r="AL145" s="69">
        <v>0</v>
      </c>
      <c r="AM145" s="70" t="s">
        <v>53</v>
      </c>
      <c r="AN145" s="67" t="s">
        <v>53</v>
      </c>
      <c r="AO145" s="70" t="s">
        <v>53</v>
      </c>
      <c r="AP145" s="67" t="s">
        <v>53</v>
      </c>
    </row>
    <row r="146" spans="1:42" s="71" customFormat="1">
      <c r="A146" s="67" t="s">
        <v>296</v>
      </c>
      <c r="B146" s="68" t="s">
        <v>46</v>
      </c>
      <c r="C146" s="67" t="s">
        <v>47</v>
      </c>
      <c r="D146" s="67" t="s">
        <v>74</v>
      </c>
      <c r="E146" s="67" t="s">
        <v>75</v>
      </c>
      <c r="F146" s="67" t="s">
        <v>871</v>
      </c>
      <c r="G146" s="67" t="s">
        <v>51</v>
      </c>
      <c r="H146" s="67" t="s">
        <v>79</v>
      </c>
      <c r="I146" s="69" t="s">
        <v>53</v>
      </c>
      <c r="J146" s="69" t="s">
        <v>53</v>
      </c>
      <c r="K146" s="69" t="s">
        <v>53</v>
      </c>
      <c r="L146" s="69" t="s">
        <v>53</v>
      </c>
      <c r="M146" s="69">
        <v>0</v>
      </c>
      <c r="N146" s="67" t="s">
        <v>53</v>
      </c>
      <c r="O146" s="67" t="s">
        <v>54</v>
      </c>
      <c r="P146" s="67" t="s">
        <v>53</v>
      </c>
      <c r="Q146" s="69">
        <f t="shared" si="2"/>
        <v>16515546.276600001</v>
      </c>
      <c r="R146" s="69">
        <v>0</v>
      </c>
      <c r="S146" s="69">
        <v>14762464.655000001</v>
      </c>
      <c r="T146" s="69">
        <v>0</v>
      </c>
      <c r="U146" s="67" t="s">
        <v>50</v>
      </c>
      <c r="V146" s="69">
        <v>0</v>
      </c>
      <c r="W146" s="69">
        <v>1511277.2599999998</v>
      </c>
      <c r="X146" s="67" t="s">
        <v>50</v>
      </c>
      <c r="Y146" s="69">
        <v>241804.36160000003</v>
      </c>
      <c r="Z146" s="69">
        <v>0</v>
      </c>
      <c r="AA146" s="67" t="s">
        <v>50</v>
      </c>
      <c r="AB146" s="69">
        <v>0</v>
      </c>
      <c r="AC146" s="69">
        <v>0</v>
      </c>
      <c r="AD146" s="67" t="s">
        <v>50</v>
      </c>
      <c r="AE146" s="69">
        <v>0</v>
      </c>
      <c r="AF146" s="67">
        <v>0</v>
      </c>
      <c r="AG146" s="67" t="s">
        <v>50</v>
      </c>
      <c r="AH146" s="69">
        <v>0</v>
      </c>
      <c r="AI146" s="69">
        <v>0</v>
      </c>
      <c r="AJ146" s="67" t="s">
        <v>50</v>
      </c>
      <c r="AK146" s="69">
        <v>0</v>
      </c>
      <c r="AL146" s="69">
        <v>0</v>
      </c>
      <c r="AM146" s="70" t="s">
        <v>53</v>
      </c>
      <c r="AN146" s="67" t="s">
        <v>53</v>
      </c>
      <c r="AO146" s="70" t="s">
        <v>53</v>
      </c>
      <c r="AP146" s="67" t="s">
        <v>53</v>
      </c>
    </row>
    <row r="147" spans="1:42" s="71" customFormat="1">
      <c r="A147" s="67" t="s">
        <v>298</v>
      </c>
      <c r="B147" s="68" t="s">
        <v>114</v>
      </c>
      <c r="C147" s="67" t="s">
        <v>47</v>
      </c>
      <c r="D147" s="67" t="s">
        <v>74</v>
      </c>
      <c r="E147" s="67" t="s">
        <v>75</v>
      </c>
      <c r="F147" s="67" t="s">
        <v>917</v>
      </c>
      <c r="G147" s="67" t="s">
        <v>51</v>
      </c>
      <c r="H147" s="67" t="s">
        <v>133</v>
      </c>
      <c r="I147" s="69" t="s">
        <v>53</v>
      </c>
      <c r="J147" s="69" t="s">
        <v>53</v>
      </c>
      <c r="K147" s="69" t="s">
        <v>53</v>
      </c>
      <c r="L147" s="69" t="s">
        <v>53</v>
      </c>
      <c r="M147" s="69">
        <v>0</v>
      </c>
      <c r="N147" s="67" t="s">
        <v>53</v>
      </c>
      <c r="O147" s="67" t="s">
        <v>54</v>
      </c>
      <c r="P147" s="67" t="s">
        <v>53</v>
      </c>
      <c r="Q147" s="69">
        <f t="shared" si="2"/>
        <v>13208524.458000001</v>
      </c>
      <c r="R147" s="69">
        <v>0</v>
      </c>
      <c r="S147" s="69">
        <v>10779914.470000003</v>
      </c>
      <c r="T147" s="69">
        <v>0</v>
      </c>
      <c r="U147" s="67" t="s">
        <v>50</v>
      </c>
      <c r="V147" s="69">
        <v>0</v>
      </c>
      <c r="W147" s="69">
        <v>2093629.2999999996</v>
      </c>
      <c r="X147" s="67" t="s">
        <v>50</v>
      </c>
      <c r="Y147" s="69">
        <v>334980.68800000002</v>
      </c>
      <c r="Z147" s="69">
        <v>0</v>
      </c>
      <c r="AA147" s="67" t="s">
        <v>50</v>
      </c>
      <c r="AB147" s="69">
        <v>0</v>
      </c>
      <c r="AC147" s="69">
        <v>0</v>
      </c>
      <c r="AD147" s="67" t="s">
        <v>50</v>
      </c>
      <c r="AE147" s="69">
        <v>0</v>
      </c>
      <c r="AF147" s="67">
        <v>0</v>
      </c>
      <c r="AG147" s="67" t="s">
        <v>50</v>
      </c>
      <c r="AH147" s="69">
        <v>0</v>
      </c>
      <c r="AI147" s="69">
        <v>0</v>
      </c>
      <c r="AJ147" s="67" t="s">
        <v>50</v>
      </c>
      <c r="AK147" s="69">
        <v>0</v>
      </c>
      <c r="AL147" s="69">
        <v>0</v>
      </c>
      <c r="AM147" s="70" t="s">
        <v>53</v>
      </c>
      <c r="AN147" s="67" t="s">
        <v>53</v>
      </c>
      <c r="AO147" s="70" t="s">
        <v>53</v>
      </c>
      <c r="AP147" s="67" t="s">
        <v>53</v>
      </c>
    </row>
    <row r="148" spans="1:42" s="71" customFormat="1">
      <c r="A148" s="67" t="s">
        <v>299</v>
      </c>
      <c r="B148" s="68" t="s">
        <v>178</v>
      </c>
      <c r="C148" s="67" t="s">
        <v>47</v>
      </c>
      <c r="D148" s="67" t="s">
        <v>74</v>
      </c>
      <c r="E148" s="67" t="s">
        <v>75</v>
      </c>
      <c r="F148" s="67" t="s">
        <v>940</v>
      </c>
      <c r="G148" s="67" t="s">
        <v>51</v>
      </c>
      <c r="H148" s="67" t="s">
        <v>185</v>
      </c>
      <c r="I148" s="69" t="s">
        <v>53</v>
      </c>
      <c r="J148" s="69" t="s">
        <v>53</v>
      </c>
      <c r="K148" s="69" t="s">
        <v>53</v>
      </c>
      <c r="L148" s="69" t="s">
        <v>53</v>
      </c>
      <c r="M148" s="69">
        <v>0</v>
      </c>
      <c r="N148" s="67" t="s">
        <v>53</v>
      </c>
      <c r="O148" s="67" t="s">
        <v>54</v>
      </c>
      <c r="P148" s="67" t="s">
        <v>53</v>
      </c>
      <c r="Q148" s="69">
        <f t="shared" si="2"/>
        <v>24662242.927199993</v>
      </c>
      <c r="R148" s="69">
        <v>0</v>
      </c>
      <c r="S148" s="69">
        <v>21647825.259999994</v>
      </c>
      <c r="T148" s="69">
        <v>0</v>
      </c>
      <c r="U148" s="67" t="s">
        <v>50</v>
      </c>
      <c r="V148" s="69">
        <v>0</v>
      </c>
      <c r="W148" s="69">
        <v>2598635.9199999995</v>
      </c>
      <c r="X148" s="67" t="s">
        <v>50</v>
      </c>
      <c r="Y148" s="69">
        <v>415781.74720000004</v>
      </c>
      <c r="Z148" s="69">
        <v>0</v>
      </c>
      <c r="AA148" s="67" t="s">
        <v>50</v>
      </c>
      <c r="AB148" s="69">
        <v>0</v>
      </c>
      <c r="AC148" s="69">
        <v>0</v>
      </c>
      <c r="AD148" s="67" t="s">
        <v>50</v>
      </c>
      <c r="AE148" s="69">
        <v>0</v>
      </c>
      <c r="AF148" s="67">
        <v>0</v>
      </c>
      <c r="AG148" s="67" t="s">
        <v>50</v>
      </c>
      <c r="AH148" s="69">
        <v>0</v>
      </c>
      <c r="AI148" s="69">
        <v>0</v>
      </c>
      <c r="AJ148" s="67" t="s">
        <v>50</v>
      </c>
      <c r="AK148" s="69">
        <v>0</v>
      </c>
      <c r="AL148" s="69">
        <v>0</v>
      </c>
      <c r="AM148" s="70" t="s">
        <v>53</v>
      </c>
      <c r="AN148" s="67" t="s">
        <v>53</v>
      </c>
      <c r="AO148" s="70" t="s">
        <v>53</v>
      </c>
      <c r="AP148" s="67" t="s">
        <v>53</v>
      </c>
    </row>
    <row r="149" spans="1:42" s="71" customFormat="1">
      <c r="A149" s="67" t="s">
        <v>300</v>
      </c>
      <c r="B149" s="68" t="s">
        <v>178</v>
      </c>
      <c r="C149" s="67" t="s">
        <v>47</v>
      </c>
      <c r="D149" s="67" t="s">
        <v>74</v>
      </c>
      <c r="E149" s="67" t="s">
        <v>75</v>
      </c>
      <c r="F149" s="67" t="s">
        <v>940</v>
      </c>
      <c r="G149" s="67" t="s">
        <v>123</v>
      </c>
      <c r="H149" s="67" t="s">
        <v>53</v>
      </c>
      <c r="I149" s="69" t="s">
        <v>187</v>
      </c>
      <c r="J149" s="69" t="s">
        <v>53</v>
      </c>
      <c r="K149" s="69" t="s">
        <v>188</v>
      </c>
      <c r="L149" s="69" t="s">
        <v>178</v>
      </c>
      <c r="M149" s="69">
        <v>624845.09</v>
      </c>
      <c r="N149" s="67" t="s">
        <v>127</v>
      </c>
      <c r="O149" s="67" t="s">
        <v>189</v>
      </c>
      <c r="P149" s="67" t="s">
        <v>190</v>
      </c>
      <c r="Q149" s="69">
        <f t="shared" si="2"/>
        <v>-624845.08499999996</v>
      </c>
      <c r="R149" s="69">
        <v>0</v>
      </c>
      <c r="S149" s="69">
        <v>-620205.08499999996</v>
      </c>
      <c r="T149" s="69">
        <v>0</v>
      </c>
      <c r="U149" s="67" t="s">
        <v>50</v>
      </c>
      <c r="V149" s="69">
        <v>0</v>
      </c>
      <c r="W149" s="69">
        <v>-4000</v>
      </c>
      <c r="X149" s="67" t="s">
        <v>68</v>
      </c>
      <c r="Y149" s="69">
        <v>-640</v>
      </c>
      <c r="Z149" s="69">
        <v>0</v>
      </c>
      <c r="AA149" s="67" t="s">
        <v>50</v>
      </c>
      <c r="AB149" s="69">
        <v>0</v>
      </c>
      <c r="AC149" s="69">
        <v>0</v>
      </c>
      <c r="AD149" s="67" t="s">
        <v>50</v>
      </c>
      <c r="AE149" s="69">
        <v>0</v>
      </c>
      <c r="AF149" s="67">
        <v>0</v>
      </c>
      <c r="AG149" s="67" t="s">
        <v>50</v>
      </c>
      <c r="AH149" s="69">
        <v>0</v>
      </c>
      <c r="AI149" s="69">
        <v>0</v>
      </c>
      <c r="AJ149" s="67" t="s">
        <v>50</v>
      </c>
      <c r="AK149" s="69">
        <v>0</v>
      </c>
      <c r="AL149" s="69">
        <v>0</v>
      </c>
      <c r="AM149" s="70" t="s">
        <v>53</v>
      </c>
      <c r="AN149" s="67" t="s">
        <v>53</v>
      </c>
      <c r="AO149" s="70" t="s">
        <v>53</v>
      </c>
      <c r="AP149" s="67" t="s">
        <v>53</v>
      </c>
    </row>
    <row r="150" spans="1:42" s="71" customFormat="1">
      <c r="A150" s="67" t="s">
        <v>301</v>
      </c>
      <c r="B150" s="68" t="s">
        <v>228</v>
      </c>
      <c r="C150" s="67" t="s">
        <v>47</v>
      </c>
      <c r="D150" s="67" t="s">
        <v>74</v>
      </c>
      <c r="E150" s="67" t="s">
        <v>75</v>
      </c>
      <c r="F150" s="67" t="s">
        <v>972</v>
      </c>
      <c r="G150" s="67" t="s">
        <v>51</v>
      </c>
      <c r="H150" s="67" t="s">
        <v>237</v>
      </c>
      <c r="I150" s="69" t="s">
        <v>53</v>
      </c>
      <c r="J150" s="69" t="s">
        <v>53</v>
      </c>
      <c r="K150" s="69" t="s">
        <v>53</v>
      </c>
      <c r="L150" s="69" t="s">
        <v>53</v>
      </c>
      <c r="M150" s="69">
        <v>0</v>
      </c>
      <c r="N150" s="67" t="s">
        <v>53</v>
      </c>
      <c r="O150" s="67" t="s">
        <v>54</v>
      </c>
      <c r="P150" s="67" t="s">
        <v>53</v>
      </c>
      <c r="Q150" s="69">
        <f t="shared" si="2"/>
        <v>21895613.309399992</v>
      </c>
      <c r="R150" s="69">
        <v>0</v>
      </c>
      <c r="S150" s="69">
        <v>19934059.004999992</v>
      </c>
      <c r="T150" s="69">
        <v>0</v>
      </c>
      <c r="U150" s="67" t="s">
        <v>50</v>
      </c>
      <c r="V150" s="69">
        <v>0</v>
      </c>
      <c r="W150" s="69">
        <v>1690995.09</v>
      </c>
      <c r="X150" s="67" t="s">
        <v>68</v>
      </c>
      <c r="Y150" s="69">
        <v>270559.21440000006</v>
      </c>
      <c r="Z150" s="69">
        <v>0</v>
      </c>
      <c r="AA150" s="67" t="s">
        <v>50</v>
      </c>
      <c r="AB150" s="69">
        <v>0</v>
      </c>
      <c r="AC150" s="69">
        <v>0</v>
      </c>
      <c r="AD150" s="67" t="s">
        <v>50</v>
      </c>
      <c r="AE150" s="69">
        <v>0</v>
      </c>
      <c r="AF150" s="67">
        <v>0</v>
      </c>
      <c r="AG150" s="67" t="s">
        <v>50</v>
      </c>
      <c r="AH150" s="69">
        <v>0</v>
      </c>
      <c r="AI150" s="69">
        <v>0</v>
      </c>
      <c r="AJ150" s="67" t="s">
        <v>50</v>
      </c>
      <c r="AK150" s="69">
        <v>0</v>
      </c>
      <c r="AL150" s="69">
        <v>0</v>
      </c>
      <c r="AM150" s="70" t="s">
        <v>53</v>
      </c>
      <c r="AN150" s="67" t="s">
        <v>53</v>
      </c>
      <c r="AO150" s="70" t="s">
        <v>53</v>
      </c>
      <c r="AP150" s="67" t="s">
        <v>53</v>
      </c>
    </row>
    <row r="151" spans="1:42" s="71" customFormat="1">
      <c r="A151" s="67" t="s">
        <v>302</v>
      </c>
      <c r="B151" s="68" t="s">
        <v>286</v>
      </c>
      <c r="C151" s="67" t="s">
        <v>47</v>
      </c>
      <c r="D151" s="67" t="s">
        <v>74</v>
      </c>
      <c r="E151" s="67" t="s">
        <v>75</v>
      </c>
      <c r="F151" s="67" t="s">
        <v>1163</v>
      </c>
      <c r="G151" s="67" t="s">
        <v>51</v>
      </c>
      <c r="H151" s="67" t="s">
        <v>291</v>
      </c>
      <c r="I151" s="69" t="s">
        <v>53</v>
      </c>
      <c r="J151" s="69" t="s">
        <v>53</v>
      </c>
      <c r="K151" s="69" t="s">
        <v>53</v>
      </c>
      <c r="L151" s="69" t="s">
        <v>53</v>
      </c>
      <c r="M151" s="69">
        <v>0</v>
      </c>
      <c r="N151" s="67" t="s">
        <v>53</v>
      </c>
      <c r="O151" s="67" t="s">
        <v>54</v>
      </c>
      <c r="P151" s="67" t="s">
        <v>53</v>
      </c>
      <c r="Q151" s="69">
        <f t="shared" si="2"/>
        <v>15637608.367000002</v>
      </c>
      <c r="R151" s="69">
        <v>0</v>
      </c>
      <c r="S151" s="69">
        <v>14845434.855000002</v>
      </c>
      <c r="T151" s="69">
        <v>0</v>
      </c>
      <c r="U151" s="67" t="s">
        <v>50</v>
      </c>
      <c r="V151" s="69">
        <v>0</v>
      </c>
      <c r="W151" s="69">
        <v>682908.2</v>
      </c>
      <c r="X151" s="67" t="s">
        <v>50</v>
      </c>
      <c r="Y151" s="69">
        <v>109265.31200000002</v>
      </c>
      <c r="Z151" s="69">
        <v>0</v>
      </c>
      <c r="AA151" s="67" t="s">
        <v>50</v>
      </c>
      <c r="AB151" s="69">
        <v>0</v>
      </c>
      <c r="AC151" s="69">
        <v>0</v>
      </c>
      <c r="AD151" s="67" t="s">
        <v>50</v>
      </c>
      <c r="AE151" s="69">
        <v>0</v>
      </c>
      <c r="AF151" s="67">
        <v>0</v>
      </c>
      <c r="AG151" s="67" t="s">
        <v>50</v>
      </c>
      <c r="AH151" s="69">
        <v>0</v>
      </c>
      <c r="AI151" s="69">
        <v>0</v>
      </c>
      <c r="AJ151" s="67" t="s">
        <v>50</v>
      </c>
      <c r="AK151" s="69">
        <v>0</v>
      </c>
      <c r="AL151" s="69">
        <v>0</v>
      </c>
      <c r="AM151" s="70" t="s">
        <v>53</v>
      </c>
      <c r="AN151" s="67" t="s">
        <v>53</v>
      </c>
      <c r="AO151" s="70" t="s">
        <v>53</v>
      </c>
      <c r="AP151" s="67" t="s">
        <v>53</v>
      </c>
    </row>
    <row r="152" spans="1:42" s="71" customFormat="1">
      <c r="A152" s="67" t="s">
        <v>303</v>
      </c>
      <c r="B152" s="68" t="s">
        <v>286</v>
      </c>
      <c r="C152" s="67" t="s">
        <v>47</v>
      </c>
      <c r="D152" s="67" t="s">
        <v>74</v>
      </c>
      <c r="E152" s="67" t="s">
        <v>75</v>
      </c>
      <c r="F152" s="67" t="s">
        <v>1163</v>
      </c>
      <c r="G152" s="67" t="s">
        <v>51</v>
      </c>
      <c r="H152" s="67" t="s">
        <v>293</v>
      </c>
      <c r="I152" s="69" t="s">
        <v>53</v>
      </c>
      <c r="J152" s="69" t="s">
        <v>53</v>
      </c>
      <c r="K152" s="69" t="s">
        <v>53</v>
      </c>
      <c r="L152" s="69" t="s">
        <v>53</v>
      </c>
      <c r="M152" s="69">
        <v>0</v>
      </c>
      <c r="N152" s="67" t="s">
        <v>53</v>
      </c>
      <c r="O152" s="67" t="s">
        <v>294</v>
      </c>
      <c r="P152" s="67" t="s">
        <v>295</v>
      </c>
      <c r="Q152" s="69">
        <f t="shared" si="2"/>
        <v>261752.0048</v>
      </c>
      <c r="R152" s="69">
        <v>0</v>
      </c>
      <c r="S152" s="69">
        <v>0</v>
      </c>
      <c r="T152" s="69">
        <v>225648.28</v>
      </c>
      <c r="U152" s="67" t="s">
        <v>68</v>
      </c>
      <c r="V152" s="69">
        <v>36103.724800000004</v>
      </c>
      <c r="W152" s="69">
        <v>0</v>
      </c>
      <c r="X152" s="67" t="s">
        <v>50</v>
      </c>
      <c r="Y152" s="69">
        <v>0</v>
      </c>
      <c r="Z152" s="69">
        <v>0</v>
      </c>
      <c r="AA152" s="67" t="s">
        <v>50</v>
      </c>
      <c r="AB152" s="69">
        <v>0</v>
      </c>
      <c r="AC152" s="69">
        <v>0</v>
      </c>
      <c r="AD152" s="67" t="s">
        <v>50</v>
      </c>
      <c r="AE152" s="69">
        <v>0</v>
      </c>
      <c r="AF152" s="67">
        <v>0</v>
      </c>
      <c r="AG152" s="67" t="s">
        <v>50</v>
      </c>
      <c r="AH152" s="69">
        <v>0</v>
      </c>
      <c r="AI152" s="69">
        <v>0</v>
      </c>
      <c r="AJ152" s="67" t="s">
        <v>50</v>
      </c>
      <c r="AK152" s="69">
        <v>0</v>
      </c>
      <c r="AL152" s="69">
        <v>0</v>
      </c>
      <c r="AM152" s="70" t="s">
        <v>53</v>
      </c>
      <c r="AN152" s="67" t="s">
        <v>53</v>
      </c>
      <c r="AO152" s="70" t="s">
        <v>53</v>
      </c>
      <c r="AP152" s="67" t="s">
        <v>53</v>
      </c>
    </row>
    <row r="153" spans="1:42" s="71" customFormat="1">
      <c r="A153" s="67" t="s">
        <v>304</v>
      </c>
      <c r="B153" s="68" t="s">
        <v>286</v>
      </c>
      <c r="C153" s="67" t="s">
        <v>47</v>
      </c>
      <c r="D153" s="67" t="s">
        <v>74</v>
      </c>
      <c r="E153" s="67" t="s">
        <v>75</v>
      </c>
      <c r="F153" s="67" t="s">
        <v>1163</v>
      </c>
      <c r="G153" s="67" t="s">
        <v>51</v>
      </c>
      <c r="H153" s="67" t="s">
        <v>297</v>
      </c>
      <c r="I153" s="69" t="s">
        <v>53</v>
      </c>
      <c r="J153" s="69" t="s">
        <v>53</v>
      </c>
      <c r="K153" s="69" t="s">
        <v>53</v>
      </c>
      <c r="L153" s="69" t="s">
        <v>53</v>
      </c>
      <c r="M153" s="69">
        <v>0</v>
      </c>
      <c r="N153" s="67" t="s">
        <v>53</v>
      </c>
      <c r="O153" s="67" t="s">
        <v>54</v>
      </c>
      <c r="P153" s="67" t="s">
        <v>53</v>
      </c>
      <c r="Q153" s="69">
        <f t="shared" si="2"/>
        <v>14028718.951200003</v>
      </c>
      <c r="R153" s="69">
        <v>0</v>
      </c>
      <c r="S153" s="69">
        <v>12618807.890000002</v>
      </c>
      <c r="T153" s="69">
        <v>0</v>
      </c>
      <c r="U153" s="67" t="s">
        <v>50</v>
      </c>
      <c r="V153" s="69">
        <v>0</v>
      </c>
      <c r="W153" s="69">
        <v>1215440.5699999998</v>
      </c>
      <c r="X153" s="67" t="s">
        <v>50</v>
      </c>
      <c r="Y153" s="69">
        <v>194470.49119999999</v>
      </c>
      <c r="Z153" s="69">
        <v>0</v>
      </c>
      <c r="AA153" s="67" t="s">
        <v>50</v>
      </c>
      <c r="AB153" s="69">
        <v>0</v>
      </c>
      <c r="AC153" s="69">
        <v>0</v>
      </c>
      <c r="AD153" s="67" t="s">
        <v>50</v>
      </c>
      <c r="AE153" s="69">
        <v>0</v>
      </c>
      <c r="AF153" s="67">
        <v>0</v>
      </c>
      <c r="AG153" s="67" t="s">
        <v>50</v>
      </c>
      <c r="AH153" s="69">
        <v>0</v>
      </c>
      <c r="AI153" s="69">
        <v>0</v>
      </c>
      <c r="AJ153" s="67" t="s">
        <v>50</v>
      </c>
      <c r="AK153" s="69">
        <v>0</v>
      </c>
      <c r="AL153" s="69">
        <v>0</v>
      </c>
      <c r="AM153" s="70" t="s">
        <v>53</v>
      </c>
      <c r="AN153" s="67" t="s">
        <v>53</v>
      </c>
      <c r="AO153" s="70" t="s">
        <v>53</v>
      </c>
      <c r="AP153" s="67" t="s">
        <v>53</v>
      </c>
    </row>
    <row r="154" spans="1:42" s="71" customFormat="1">
      <c r="A154" s="67" t="s">
        <v>305</v>
      </c>
      <c r="B154" s="68" t="s">
        <v>349</v>
      </c>
      <c r="C154" s="67" t="s">
        <v>47</v>
      </c>
      <c r="D154" s="67" t="s">
        <v>74</v>
      </c>
      <c r="E154" s="67" t="s">
        <v>75</v>
      </c>
      <c r="F154" s="67" t="s">
        <v>1164</v>
      </c>
      <c r="G154" s="67" t="s">
        <v>51</v>
      </c>
      <c r="H154" s="67" t="s">
        <v>365</v>
      </c>
      <c r="I154" s="69" t="s">
        <v>53</v>
      </c>
      <c r="J154" s="69" t="s">
        <v>53</v>
      </c>
      <c r="K154" s="69" t="s">
        <v>53</v>
      </c>
      <c r="L154" s="69" t="s">
        <v>53</v>
      </c>
      <c r="M154" s="69">
        <v>0</v>
      </c>
      <c r="N154" s="67" t="s">
        <v>53</v>
      </c>
      <c r="O154" s="67" t="s">
        <v>54</v>
      </c>
      <c r="P154" s="67" t="s">
        <v>53</v>
      </c>
      <c r="Q154" s="69">
        <f t="shared" si="2"/>
        <v>31133275.052200004</v>
      </c>
      <c r="R154" s="69">
        <v>0</v>
      </c>
      <c r="S154" s="69">
        <v>26408969.245000001</v>
      </c>
      <c r="T154" s="69">
        <v>0</v>
      </c>
      <c r="U154" s="67" t="s">
        <v>50</v>
      </c>
      <c r="V154" s="69">
        <v>0</v>
      </c>
      <c r="W154" s="69">
        <v>4072677.4200000004</v>
      </c>
      <c r="X154" s="67" t="s">
        <v>68</v>
      </c>
      <c r="Y154" s="69">
        <v>651628.38720000011</v>
      </c>
      <c r="Z154" s="69">
        <v>0</v>
      </c>
      <c r="AA154" s="67" t="s">
        <v>50</v>
      </c>
      <c r="AB154" s="69">
        <v>0</v>
      </c>
      <c r="AC154" s="69">
        <v>0</v>
      </c>
      <c r="AD154" s="67" t="s">
        <v>50</v>
      </c>
      <c r="AE154" s="69">
        <v>0</v>
      </c>
      <c r="AF154" s="67">
        <v>0</v>
      </c>
      <c r="AG154" s="67" t="s">
        <v>50</v>
      </c>
      <c r="AH154" s="69">
        <v>0</v>
      </c>
      <c r="AI154" s="69">
        <v>0</v>
      </c>
      <c r="AJ154" s="67" t="s">
        <v>50</v>
      </c>
      <c r="AK154" s="69">
        <v>0</v>
      </c>
      <c r="AL154" s="69">
        <v>0</v>
      </c>
      <c r="AM154" s="70" t="s">
        <v>53</v>
      </c>
      <c r="AN154" s="67" t="s">
        <v>53</v>
      </c>
      <c r="AO154" s="70" t="s">
        <v>53</v>
      </c>
      <c r="AP154" s="67" t="s">
        <v>53</v>
      </c>
    </row>
    <row r="155" spans="1:42" s="71" customFormat="1">
      <c r="A155" s="67" t="s">
        <v>306</v>
      </c>
      <c r="B155" s="68" t="s">
        <v>349</v>
      </c>
      <c r="C155" s="67" t="s">
        <v>47</v>
      </c>
      <c r="D155" s="67" t="s">
        <v>74</v>
      </c>
      <c r="E155" s="67" t="s">
        <v>75</v>
      </c>
      <c r="F155" s="67" t="s">
        <v>1164</v>
      </c>
      <c r="G155" s="67" t="s">
        <v>123</v>
      </c>
      <c r="H155" s="67" t="s">
        <v>53</v>
      </c>
      <c r="I155" s="69" t="s">
        <v>367</v>
      </c>
      <c r="J155" s="69" t="s">
        <v>53</v>
      </c>
      <c r="K155" s="69" t="s">
        <v>368</v>
      </c>
      <c r="L155" s="69" t="s">
        <v>286</v>
      </c>
      <c r="M155" s="69">
        <v>761833.5</v>
      </c>
      <c r="N155" s="67" t="s">
        <v>127</v>
      </c>
      <c r="O155" s="67" t="s">
        <v>369</v>
      </c>
      <c r="P155" s="67" t="s">
        <v>370</v>
      </c>
      <c r="Q155" s="69">
        <f t="shared" si="2"/>
        <v>-179997</v>
      </c>
      <c r="R155" s="69">
        <v>0</v>
      </c>
      <c r="S155" s="69">
        <v>-179997</v>
      </c>
      <c r="T155" s="69">
        <v>0</v>
      </c>
      <c r="U155" s="67" t="s">
        <v>50</v>
      </c>
      <c r="V155" s="69">
        <v>0</v>
      </c>
      <c r="W155" s="69">
        <v>0</v>
      </c>
      <c r="X155" s="67" t="s">
        <v>50</v>
      </c>
      <c r="Y155" s="69">
        <v>0</v>
      </c>
      <c r="Z155" s="69">
        <v>0</v>
      </c>
      <c r="AA155" s="67" t="s">
        <v>50</v>
      </c>
      <c r="AB155" s="69">
        <v>0</v>
      </c>
      <c r="AC155" s="69">
        <v>0</v>
      </c>
      <c r="AD155" s="67" t="s">
        <v>50</v>
      </c>
      <c r="AE155" s="69">
        <v>0</v>
      </c>
      <c r="AF155" s="67">
        <v>0</v>
      </c>
      <c r="AG155" s="67" t="s">
        <v>50</v>
      </c>
      <c r="AH155" s="69">
        <v>0</v>
      </c>
      <c r="AI155" s="69">
        <v>0</v>
      </c>
      <c r="AJ155" s="67" t="s">
        <v>50</v>
      </c>
      <c r="AK155" s="69">
        <v>0</v>
      </c>
      <c r="AL155" s="69">
        <v>0</v>
      </c>
      <c r="AM155" s="70" t="s">
        <v>53</v>
      </c>
      <c r="AN155" s="67" t="s">
        <v>53</v>
      </c>
      <c r="AO155" s="70" t="s">
        <v>53</v>
      </c>
      <c r="AP155" s="67" t="s">
        <v>53</v>
      </c>
    </row>
    <row r="156" spans="1:42" s="71" customFormat="1">
      <c r="A156" s="67" t="s">
        <v>307</v>
      </c>
      <c r="B156" s="68" t="s">
        <v>448</v>
      </c>
      <c r="C156" s="67" t="s">
        <v>47</v>
      </c>
      <c r="D156" s="67" t="s">
        <v>74</v>
      </c>
      <c r="E156" s="67" t="s">
        <v>75</v>
      </c>
      <c r="F156" s="67" t="s">
        <v>1165</v>
      </c>
      <c r="G156" s="67" t="s">
        <v>51</v>
      </c>
      <c r="H156" s="67" t="s">
        <v>465</v>
      </c>
      <c r="I156" s="69" t="s">
        <v>53</v>
      </c>
      <c r="J156" s="69" t="s">
        <v>53</v>
      </c>
      <c r="K156" s="69" t="s">
        <v>53</v>
      </c>
      <c r="L156" s="69" t="s">
        <v>53</v>
      </c>
      <c r="M156" s="69">
        <v>0</v>
      </c>
      <c r="N156" s="67" t="s">
        <v>53</v>
      </c>
      <c r="O156" s="67" t="s">
        <v>54</v>
      </c>
      <c r="P156" s="67" t="s">
        <v>53</v>
      </c>
      <c r="Q156" s="69">
        <f t="shared" si="2"/>
        <v>18256009.80580001</v>
      </c>
      <c r="R156" s="69">
        <v>0</v>
      </c>
      <c r="S156" s="69">
        <v>15592486.09500001</v>
      </c>
      <c r="T156" s="69">
        <v>0</v>
      </c>
      <c r="U156" s="67" t="s">
        <v>50</v>
      </c>
      <c r="V156" s="69">
        <v>0</v>
      </c>
      <c r="W156" s="69">
        <v>2296141.1299999994</v>
      </c>
      <c r="X156" s="67" t="s">
        <v>50</v>
      </c>
      <c r="Y156" s="69">
        <v>367382.58080000005</v>
      </c>
      <c r="Z156" s="69">
        <v>0</v>
      </c>
      <c r="AA156" s="67" t="s">
        <v>50</v>
      </c>
      <c r="AB156" s="69">
        <v>0</v>
      </c>
      <c r="AC156" s="69">
        <v>0</v>
      </c>
      <c r="AD156" s="67" t="s">
        <v>50</v>
      </c>
      <c r="AE156" s="69">
        <v>0</v>
      </c>
      <c r="AF156" s="67">
        <v>0</v>
      </c>
      <c r="AG156" s="67" t="s">
        <v>50</v>
      </c>
      <c r="AH156" s="69">
        <v>0</v>
      </c>
      <c r="AI156" s="69">
        <v>0</v>
      </c>
      <c r="AJ156" s="67" t="s">
        <v>50</v>
      </c>
      <c r="AK156" s="69">
        <v>0</v>
      </c>
      <c r="AL156" s="69">
        <v>0</v>
      </c>
      <c r="AM156" s="70" t="s">
        <v>53</v>
      </c>
      <c r="AN156" s="67" t="s">
        <v>53</v>
      </c>
      <c r="AO156" s="70" t="s">
        <v>53</v>
      </c>
      <c r="AP156" s="67" t="s">
        <v>53</v>
      </c>
    </row>
    <row r="157" spans="1:42" s="75" customFormat="1">
      <c r="A157" s="72" t="s">
        <v>308</v>
      </c>
      <c r="B157" s="73" t="s">
        <v>46</v>
      </c>
      <c r="C157" s="72" t="s">
        <v>96</v>
      </c>
      <c r="D157" s="72" t="s">
        <v>48</v>
      </c>
      <c r="E157" s="72" t="s">
        <v>97</v>
      </c>
      <c r="F157" s="72" t="s">
        <v>1175</v>
      </c>
      <c r="G157" s="72" t="s">
        <v>51</v>
      </c>
      <c r="H157" s="72" t="s">
        <v>98</v>
      </c>
      <c r="I157" s="74" t="s">
        <v>53</v>
      </c>
      <c r="J157" s="74" t="s">
        <v>53</v>
      </c>
      <c r="K157" s="74" t="s">
        <v>53</v>
      </c>
      <c r="L157" s="74" t="s">
        <v>53</v>
      </c>
      <c r="M157" s="74">
        <v>0</v>
      </c>
      <c r="N157" s="72" t="s">
        <v>53</v>
      </c>
      <c r="O157" s="72" t="s">
        <v>54</v>
      </c>
      <c r="P157" s="72" t="s">
        <v>53</v>
      </c>
      <c r="Q157" s="74">
        <f t="shared" si="2"/>
        <v>1318446.47</v>
      </c>
      <c r="R157" s="74">
        <v>0</v>
      </c>
      <c r="S157" s="74">
        <v>886241.49</v>
      </c>
      <c r="T157" s="74">
        <v>0</v>
      </c>
      <c r="U157" s="72" t="s">
        <v>50</v>
      </c>
      <c r="V157" s="74">
        <v>0</v>
      </c>
      <c r="W157" s="74">
        <v>372590.5</v>
      </c>
      <c r="X157" s="72" t="s">
        <v>68</v>
      </c>
      <c r="Y157" s="74">
        <v>59614.479999999996</v>
      </c>
      <c r="Z157" s="74">
        <v>0</v>
      </c>
      <c r="AA157" s="72" t="s">
        <v>50</v>
      </c>
      <c r="AB157" s="74">
        <v>0</v>
      </c>
      <c r="AC157" s="74">
        <v>0</v>
      </c>
      <c r="AD157" s="72" t="s">
        <v>50</v>
      </c>
      <c r="AE157" s="74">
        <v>0</v>
      </c>
      <c r="AF157" s="72">
        <v>0</v>
      </c>
      <c r="AG157" s="72" t="s">
        <v>50</v>
      </c>
      <c r="AH157" s="74">
        <v>0</v>
      </c>
      <c r="AI157" s="74">
        <v>0</v>
      </c>
      <c r="AJ157" s="72" t="s">
        <v>50</v>
      </c>
      <c r="AK157" s="74">
        <v>0</v>
      </c>
      <c r="AL157" s="74">
        <v>0</v>
      </c>
      <c r="AM157" s="73" t="s">
        <v>53</v>
      </c>
      <c r="AN157" s="72" t="s">
        <v>53</v>
      </c>
      <c r="AO157" s="73" t="s">
        <v>53</v>
      </c>
      <c r="AP157" s="72" t="s">
        <v>53</v>
      </c>
    </row>
    <row r="158" spans="1:42" s="75" customFormat="1">
      <c r="A158" s="72" t="s">
        <v>309</v>
      </c>
      <c r="B158" s="73" t="s">
        <v>46</v>
      </c>
      <c r="C158" s="72" t="s">
        <v>96</v>
      </c>
      <c r="D158" s="72" t="s">
        <v>48</v>
      </c>
      <c r="E158" s="72" t="s">
        <v>97</v>
      </c>
      <c r="F158" s="72" t="s">
        <v>1175</v>
      </c>
      <c r="G158" s="72" t="s">
        <v>51</v>
      </c>
      <c r="H158" s="72" t="s">
        <v>1179</v>
      </c>
      <c r="I158" s="74" t="s">
        <v>53</v>
      </c>
      <c r="J158" s="74" t="s">
        <v>53</v>
      </c>
      <c r="K158" s="74" t="s">
        <v>53</v>
      </c>
      <c r="L158" s="74" t="s">
        <v>53</v>
      </c>
      <c r="M158" s="74">
        <v>0</v>
      </c>
      <c r="N158" s="72" t="s">
        <v>53</v>
      </c>
      <c r="O158" s="72" t="s">
        <v>54</v>
      </c>
      <c r="P158" s="72" t="s">
        <v>53</v>
      </c>
      <c r="Q158" s="74">
        <f t="shared" si="2"/>
        <v>36746645.136499994</v>
      </c>
      <c r="R158" s="74">
        <v>0</v>
      </c>
      <c r="S158" s="74">
        <v>26123083.439199992</v>
      </c>
      <c r="T158" s="74">
        <v>0</v>
      </c>
      <c r="U158" s="72" t="s">
        <v>50</v>
      </c>
      <c r="V158" s="74">
        <v>0</v>
      </c>
      <c r="W158" s="74">
        <v>9030425.317400001</v>
      </c>
      <c r="X158" s="72" t="s">
        <v>68</v>
      </c>
      <c r="Y158" s="74">
        <v>1444868.0507000003</v>
      </c>
      <c r="Z158" s="74">
        <v>0</v>
      </c>
      <c r="AA158" s="72" t="s">
        <v>50</v>
      </c>
      <c r="AB158" s="74">
        <v>0</v>
      </c>
      <c r="AC158" s="74">
        <v>137285.49</v>
      </c>
      <c r="AD158" s="72" t="s">
        <v>55</v>
      </c>
      <c r="AE158" s="74">
        <v>10982.8392</v>
      </c>
      <c r="AF158" s="72">
        <v>0</v>
      </c>
      <c r="AG158" s="72" t="s">
        <v>50</v>
      </c>
      <c r="AH158" s="74">
        <v>0</v>
      </c>
      <c r="AI158" s="74">
        <v>0</v>
      </c>
      <c r="AJ158" s="72" t="s">
        <v>50</v>
      </c>
      <c r="AK158" s="74">
        <v>0</v>
      </c>
      <c r="AL158" s="74">
        <v>0</v>
      </c>
      <c r="AM158" s="73" t="s">
        <v>53</v>
      </c>
      <c r="AN158" s="72" t="s">
        <v>53</v>
      </c>
      <c r="AO158" s="73" t="s">
        <v>53</v>
      </c>
      <c r="AP158" s="72" t="s">
        <v>53</v>
      </c>
    </row>
    <row r="159" spans="1:42" s="75" customFormat="1">
      <c r="A159" s="72" t="s">
        <v>311</v>
      </c>
      <c r="B159" s="73" t="s">
        <v>114</v>
      </c>
      <c r="C159" s="72" t="s">
        <v>96</v>
      </c>
      <c r="D159" s="72" t="s">
        <v>48</v>
      </c>
      <c r="E159" s="72" t="s">
        <v>97</v>
      </c>
      <c r="F159" s="72" t="s">
        <v>1177</v>
      </c>
      <c r="G159" s="72" t="s">
        <v>51</v>
      </c>
      <c r="H159" s="72" t="s">
        <v>156</v>
      </c>
      <c r="I159" s="74" t="s">
        <v>53</v>
      </c>
      <c r="J159" s="74" t="s">
        <v>53</v>
      </c>
      <c r="K159" s="74" t="s">
        <v>53</v>
      </c>
      <c r="L159" s="74" t="s">
        <v>53</v>
      </c>
      <c r="M159" s="74">
        <v>0</v>
      </c>
      <c r="N159" s="72" t="s">
        <v>53</v>
      </c>
      <c r="O159" s="72" t="s">
        <v>54</v>
      </c>
      <c r="P159" s="72" t="s">
        <v>53</v>
      </c>
      <c r="Q159" s="74">
        <f t="shared" si="2"/>
        <v>1582764.9643999999</v>
      </c>
      <c r="R159" s="74">
        <v>0</v>
      </c>
      <c r="S159" s="74">
        <v>434278.43999999983</v>
      </c>
      <c r="T159" s="74">
        <v>0</v>
      </c>
      <c r="U159" s="72" t="s">
        <v>50</v>
      </c>
      <c r="V159" s="74">
        <v>0</v>
      </c>
      <c r="W159" s="74">
        <v>990074.59</v>
      </c>
      <c r="X159" s="72" t="s">
        <v>68</v>
      </c>
      <c r="Y159" s="74">
        <v>158411.93440000003</v>
      </c>
      <c r="Z159" s="74">
        <v>0</v>
      </c>
      <c r="AA159" s="72" t="s">
        <v>50</v>
      </c>
      <c r="AB159" s="74">
        <v>0</v>
      </c>
      <c r="AC159" s="74">
        <v>0</v>
      </c>
      <c r="AD159" s="72" t="s">
        <v>50</v>
      </c>
      <c r="AE159" s="74">
        <v>0</v>
      </c>
      <c r="AF159" s="72">
        <v>0</v>
      </c>
      <c r="AG159" s="72" t="s">
        <v>50</v>
      </c>
      <c r="AH159" s="74">
        <v>0</v>
      </c>
      <c r="AI159" s="74">
        <v>0</v>
      </c>
      <c r="AJ159" s="72" t="s">
        <v>50</v>
      </c>
      <c r="AK159" s="74">
        <v>0</v>
      </c>
      <c r="AL159" s="74">
        <v>0</v>
      </c>
      <c r="AM159" s="73" t="s">
        <v>53</v>
      </c>
      <c r="AN159" s="72" t="s">
        <v>53</v>
      </c>
      <c r="AO159" s="73" t="s">
        <v>53</v>
      </c>
      <c r="AP159" s="72" t="s">
        <v>53</v>
      </c>
    </row>
    <row r="160" spans="1:42" s="75" customFormat="1">
      <c r="A160" s="72" t="s">
        <v>315</v>
      </c>
      <c r="B160" s="73" t="s">
        <v>114</v>
      </c>
      <c r="C160" s="72" t="s">
        <v>96</v>
      </c>
      <c r="D160" s="72" t="s">
        <v>48</v>
      </c>
      <c r="E160" s="72" t="s">
        <v>97</v>
      </c>
      <c r="F160" s="72" t="s">
        <v>1177</v>
      </c>
      <c r="G160" s="72" t="s">
        <v>51</v>
      </c>
      <c r="H160" s="72" t="s">
        <v>158</v>
      </c>
      <c r="I160" s="74" t="s">
        <v>53</v>
      </c>
      <c r="J160" s="74" t="s">
        <v>53</v>
      </c>
      <c r="K160" s="74" t="s">
        <v>53</v>
      </c>
      <c r="L160" s="74" t="s">
        <v>53</v>
      </c>
      <c r="M160" s="74">
        <v>0</v>
      </c>
      <c r="N160" s="72" t="s">
        <v>53</v>
      </c>
      <c r="O160" s="72" t="s">
        <v>159</v>
      </c>
      <c r="P160" s="72" t="s">
        <v>160</v>
      </c>
      <c r="Q160" s="74">
        <f t="shared" si="2"/>
        <v>144400</v>
      </c>
      <c r="R160" s="74">
        <v>0</v>
      </c>
      <c r="S160" s="74">
        <v>144400</v>
      </c>
      <c r="T160" s="74">
        <v>0</v>
      </c>
      <c r="U160" s="72" t="s">
        <v>50</v>
      </c>
      <c r="V160" s="74">
        <v>0</v>
      </c>
      <c r="W160" s="74">
        <v>0</v>
      </c>
      <c r="X160" s="72" t="s">
        <v>50</v>
      </c>
      <c r="Y160" s="74">
        <v>0</v>
      </c>
      <c r="Z160" s="74">
        <v>0</v>
      </c>
      <c r="AA160" s="72" t="s">
        <v>50</v>
      </c>
      <c r="AB160" s="74">
        <v>0</v>
      </c>
      <c r="AC160" s="74">
        <v>0</v>
      </c>
      <c r="AD160" s="72" t="s">
        <v>50</v>
      </c>
      <c r="AE160" s="74">
        <v>0</v>
      </c>
      <c r="AF160" s="72">
        <v>0</v>
      </c>
      <c r="AG160" s="72" t="s">
        <v>50</v>
      </c>
      <c r="AH160" s="74">
        <v>0</v>
      </c>
      <c r="AI160" s="74">
        <v>0</v>
      </c>
      <c r="AJ160" s="72" t="s">
        <v>50</v>
      </c>
      <c r="AK160" s="74">
        <v>0</v>
      </c>
      <c r="AL160" s="74">
        <v>0</v>
      </c>
      <c r="AM160" s="73" t="s">
        <v>53</v>
      </c>
      <c r="AN160" s="72" t="s">
        <v>53</v>
      </c>
      <c r="AO160" s="73" t="s">
        <v>53</v>
      </c>
      <c r="AP160" s="72" t="s">
        <v>53</v>
      </c>
    </row>
    <row r="161" spans="1:42" s="75" customFormat="1">
      <c r="A161" s="72" t="s">
        <v>317</v>
      </c>
      <c r="B161" s="73" t="s">
        <v>114</v>
      </c>
      <c r="C161" s="72" t="s">
        <v>96</v>
      </c>
      <c r="D161" s="72" t="s">
        <v>48</v>
      </c>
      <c r="E161" s="72" t="s">
        <v>97</v>
      </c>
      <c r="F161" s="72" t="s">
        <v>1177</v>
      </c>
      <c r="G161" s="72" t="s">
        <v>51</v>
      </c>
      <c r="H161" s="72" t="s">
        <v>162</v>
      </c>
      <c r="I161" s="74" t="s">
        <v>53</v>
      </c>
      <c r="J161" s="74" t="s">
        <v>53</v>
      </c>
      <c r="K161" s="74" t="s">
        <v>53</v>
      </c>
      <c r="L161" s="74" t="s">
        <v>53</v>
      </c>
      <c r="M161" s="74">
        <v>0</v>
      </c>
      <c r="N161" s="72" t="s">
        <v>53</v>
      </c>
      <c r="O161" s="72" t="s">
        <v>54</v>
      </c>
      <c r="P161" s="72" t="s">
        <v>53</v>
      </c>
      <c r="Q161" s="74">
        <f t="shared" si="2"/>
        <v>5201730.5076000001</v>
      </c>
      <c r="R161" s="74">
        <v>0</v>
      </c>
      <c r="S161" s="74">
        <v>3913807.7260000007</v>
      </c>
      <c r="T161" s="74">
        <v>0</v>
      </c>
      <c r="U161" s="72" t="s">
        <v>50</v>
      </c>
      <c r="V161" s="74">
        <v>0</v>
      </c>
      <c r="W161" s="74">
        <v>1110278.26</v>
      </c>
      <c r="X161" s="72" t="s">
        <v>68</v>
      </c>
      <c r="Y161" s="74">
        <v>177644.52159999998</v>
      </c>
      <c r="Z161" s="74">
        <v>0</v>
      </c>
      <c r="AA161" s="72" t="s">
        <v>50</v>
      </c>
      <c r="AB161" s="74">
        <v>0</v>
      </c>
      <c r="AC161" s="74">
        <v>0</v>
      </c>
      <c r="AD161" s="72" t="s">
        <v>50</v>
      </c>
      <c r="AE161" s="74">
        <v>0</v>
      </c>
      <c r="AF161" s="72">
        <v>0</v>
      </c>
      <c r="AG161" s="72" t="s">
        <v>50</v>
      </c>
      <c r="AH161" s="74">
        <v>0</v>
      </c>
      <c r="AI161" s="74">
        <v>0</v>
      </c>
      <c r="AJ161" s="72" t="s">
        <v>50</v>
      </c>
      <c r="AK161" s="74">
        <v>0</v>
      </c>
      <c r="AL161" s="74">
        <v>0</v>
      </c>
      <c r="AM161" s="73" t="s">
        <v>53</v>
      </c>
      <c r="AN161" s="72" t="s">
        <v>53</v>
      </c>
      <c r="AO161" s="73" t="s">
        <v>53</v>
      </c>
      <c r="AP161" s="72" t="s">
        <v>53</v>
      </c>
    </row>
    <row r="162" spans="1:42" s="75" customFormat="1">
      <c r="A162" s="72" t="s">
        <v>319</v>
      </c>
      <c r="B162" s="73" t="s">
        <v>114</v>
      </c>
      <c r="C162" s="72" t="s">
        <v>96</v>
      </c>
      <c r="D162" s="72" t="s">
        <v>48</v>
      </c>
      <c r="E162" s="72" t="s">
        <v>97</v>
      </c>
      <c r="F162" s="72" t="s">
        <v>1177</v>
      </c>
      <c r="G162" s="72" t="s">
        <v>51</v>
      </c>
      <c r="H162" s="72" t="s">
        <v>164</v>
      </c>
      <c r="I162" s="74" t="s">
        <v>53</v>
      </c>
      <c r="J162" s="74" t="s">
        <v>53</v>
      </c>
      <c r="K162" s="74" t="s">
        <v>53</v>
      </c>
      <c r="L162" s="74" t="s">
        <v>53</v>
      </c>
      <c r="M162" s="74">
        <v>0</v>
      </c>
      <c r="N162" s="72" t="s">
        <v>53</v>
      </c>
      <c r="O162" s="72" t="s">
        <v>165</v>
      </c>
      <c r="P162" s="72" t="s">
        <v>166</v>
      </c>
      <c r="Q162" s="74">
        <f t="shared" si="2"/>
        <v>408604.05679999996</v>
      </c>
      <c r="R162" s="74">
        <v>0</v>
      </c>
      <c r="S162" s="74">
        <v>295906.31</v>
      </c>
      <c r="T162" s="74">
        <v>97153.23</v>
      </c>
      <c r="U162" s="72" t="s">
        <v>68</v>
      </c>
      <c r="V162" s="74">
        <v>15544.516799999999</v>
      </c>
      <c r="W162" s="74">
        <v>0</v>
      </c>
      <c r="X162" s="72" t="s">
        <v>50</v>
      </c>
      <c r="Y162" s="74">
        <v>0</v>
      </c>
      <c r="Z162" s="74">
        <v>0</v>
      </c>
      <c r="AA162" s="72" t="s">
        <v>50</v>
      </c>
      <c r="AB162" s="74">
        <v>0</v>
      </c>
      <c r="AC162" s="74">
        <v>0</v>
      </c>
      <c r="AD162" s="72" t="s">
        <v>50</v>
      </c>
      <c r="AE162" s="74">
        <v>0</v>
      </c>
      <c r="AF162" s="72">
        <v>0</v>
      </c>
      <c r="AG162" s="72" t="s">
        <v>50</v>
      </c>
      <c r="AH162" s="74">
        <v>0</v>
      </c>
      <c r="AI162" s="74">
        <v>0</v>
      </c>
      <c r="AJ162" s="72" t="s">
        <v>50</v>
      </c>
      <c r="AK162" s="74">
        <v>0</v>
      </c>
      <c r="AL162" s="74">
        <v>0</v>
      </c>
      <c r="AM162" s="73" t="s">
        <v>53</v>
      </c>
      <c r="AN162" s="72" t="s">
        <v>53</v>
      </c>
      <c r="AO162" s="73" t="s">
        <v>53</v>
      </c>
      <c r="AP162" s="72" t="s">
        <v>53</v>
      </c>
    </row>
    <row r="163" spans="1:42" s="75" customFormat="1">
      <c r="A163" s="72" t="s">
        <v>321</v>
      </c>
      <c r="B163" s="73" t="s">
        <v>114</v>
      </c>
      <c r="C163" s="72" t="s">
        <v>96</v>
      </c>
      <c r="D163" s="72" t="s">
        <v>48</v>
      </c>
      <c r="E163" s="72" t="s">
        <v>97</v>
      </c>
      <c r="F163" s="72" t="s">
        <v>1177</v>
      </c>
      <c r="G163" s="72" t="s">
        <v>51</v>
      </c>
      <c r="H163" s="72" t="s">
        <v>168</v>
      </c>
      <c r="I163" s="74" t="s">
        <v>53</v>
      </c>
      <c r="J163" s="74" t="s">
        <v>53</v>
      </c>
      <c r="K163" s="74" t="s">
        <v>53</v>
      </c>
      <c r="L163" s="74" t="s">
        <v>53</v>
      </c>
      <c r="M163" s="74">
        <v>0</v>
      </c>
      <c r="N163" s="72" t="s">
        <v>53</v>
      </c>
      <c r="O163" s="72" t="s">
        <v>54</v>
      </c>
      <c r="P163" s="72" t="s">
        <v>53</v>
      </c>
      <c r="Q163" s="74">
        <f t="shared" si="2"/>
        <v>10144571.497850001</v>
      </c>
      <c r="R163" s="74">
        <v>0</v>
      </c>
      <c r="S163" s="74">
        <v>5189387.0046499996</v>
      </c>
      <c r="T163" s="74">
        <v>0</v>
      </c>
      <c r="U163" s="72" t="s">
        <v>50</v>
      </c>
      <c r="V163" s="74">
        <v>0</v>
      </c>
      <c r="W163" s="74">
        <v>4271710.7700000005</v>
      </c>
      <c r="X163" s="72" t="s">
        <v>68</v>
      </c>
      <c r="Y163" s="74">
        <v>683473.72320000001</v>
      </c>
      <c r="Z163" s="74">
        <v>0</v>
      </c>
      <c r="AA163" s="72" t="s">
        <v>50</v>
      </c>
      <c r="AB163" s="74">
        <v>0</v>
      </c>
      <c r="AC163" s="74">
        <v>0</v>
      </c>
      <c r="AD163" s="72" t="s">
        <v>50</v>
      </c>
      <c r="AE163" s="74">
        <v>0</v>
      </c>
      <c r="AF163" s="72">
        <v>0</v>
      </c>
      <c r="AG163" s="72" t="s">
        <v>50</v>
      </c>
      <c r="AH163" s="74">
        <v>0</v>
      </c>
      <c r="AI163" s="74">
        <v>0</v>
      </c>
      <c r="AJ163" s="72" t="s">
        <v>50</v>
      </c>
      <c r="AK163" s="74">
        <v>0</v>
      </c>
      <c r="AL163" s="74">
        <v>0</v>
      </c>
      <c r="AM163" s="73" t="s">
        <v>53</v>
      </c>
      <c r="AN163" s="72" t="s">
        <v>53</v>
      </c>
      <c r="AO163" s="73" t="s">
        <v>53</v>
      </c>
      <c r="AP163" s="72" t="s">
        <v>53</v>
      </c>
    </row>
    <row r="164" spans="1:42" s="75" customFormat="1">
      <c r="A164" s="72" t="s">
        <v>325</v>
      </c>
      <c r="B164" s="73" t="s">
        <v>114</v>
      </c>
      <c r="C164" s="72" t="s">
        <v>96</v>
      </c>
      <c r="D164" s="72" t="s">
        <v>48</v>
      </c>
      <c r="E164" s="72" t="s">
        <v>97</v>
      </c>
      <c r="F164" s="72" t="s">
        <v>1177</v>
      </c>
      <c r="G164" s="72" t="s">
        <v>51</v>
      </c>
      <c r="H164" s="72" t="s">
        <v>170</v>
      </c>
      <c r="I164" s="74" t="s">
        <v>53</v>
      </c>
      <c r="J164" s="74" t="s">
        <v>53</v>
      </c>
      <c r="K164" s="74" t="s">
        <v>53</v>
      </c>
      <c r="L164" s="74" t="s">
        <v>53</v>
      </c>
      <c r="M164" s="74">
        <v>0</v>
      </c>
      <c r="N164" s="72" t="s">
        <v>53</v>
      </c>
      <c r="O164" s="72" t="s">
        <v>54</v>
      </c>
      <c r="P164" s="72" t="s">
        <v>53</v>
      </c>
      <c r="Q164" s="74">
        <f t="shared" si="2"/>
        <v>29426852.585699994</v>
      </c>
      <c r="R164" s="74">
        <v>0</v>
      </c>
      <c r="S164" s="74">
        <v>16995602.739549994</v>
      </c>
      <c r="T164" s="74">
        <v>0</v>
      </c>
      <c r="U164" s="72" t="s">
        <v>50</v>
      </c>
      <c r="V164" s="74">
        <v>0</v>
      </c>
      <c r="W164" s="74">
        <v>10716594.694949999</v>
      </c>
      <c r="X164" s="72" t="s">
        <v>68</v>
      </c>
      <c r="Y164" s="74">
        <v>1714655.1512000002</v>
      </c>
      <c r="Z164" s="74">
        <v>0</v>
      </c>
      <c r="AA164" s="72" t="s">
        <v>50</v>
      </c>
      <c r="AB164" s="74">
        <v>0</v>
      </c>
      <c r="AC164" s="74">
        <v>0</v>
      </c>
      <c r="AD164" s="72" t="s">
        <v>50</v>
      </c>
      <c r="AE164" s="74">
        <v>0</v>
      </c>
      <c r="AF164" s="72">
        <v>0</v>
      </c>
      <c r="AG164" s="72" t="s">
        <v>50</v>
      </c>
      <c r="AH164" s="74">
        <v>0</v>
      </c>
      <c r="AI164" s="74">
        <v>0</v>
      </c>
      <c r="AJ164" s="72" t="s">
        <v>50</v>
      </c>
      <c r="AK164" s="74">
        <v>0</v>
      </c>
      <c r="AL164" s="74">
        <v>0</v>
      </c>
      <c r="AM164" s="73" t="s">
        <v>53</v>
      </c>
      <c r="AN164" s="72" t="s">
        <v>53</v>
      </c>
      <c r="AO164" s="73" t="s">
        <v>53</v>
      </c>
      <c r="AP164" s="72" t="s">
        <v>53</v>
      </c>
    </row>
    <row r="165" spans="1:42" s="75" customFormat="1">
      <c r="A165" s="72" t="s">
        <v>327</v>
      </c>
      <c r="B165" s="73" t="s">
        <v>178</v>
      </c>
      <c r="C165" s="72" t="s">
        <v>96</v>
      </c>
      <c r="D165" s="72" t="s">
        <v>48</v>
      </c>
      <c r="E165" s="72" t="s">
        <v>97</v>
      </c>
      <c r="F165" s="72" t="s">
        <v>1174</v>
      </c>
      <c r="G165" s="72" t="s">
        <v>51</v>
      </c>
      <c r="H165" s="72" t="s">
        <v>179</v>
      </c>
      <c r="I165" s="74" t="s">
        <v>53</v>
      </c>
      <c r="J165" s="74" t="s">
        <v>53</v>
      </c>
      <c r="K165" s="74" t="s">
        <v>53</v>
      </c>
      <c r="L165" s="74" t="s">
        <v>53</v>
      </c>
      <c r="M165" s="74">
        <v>0</v>
      </c>
      <c r="N165" s="72" t="s">
        <v>53</v>
      </c>
      <c r="O165" s="72" t="s">
        <v>54</v>
      </c>
      <c r="P165" s="72" t="s">
        <v>53</v>
      </c>
      <c r="Q165" s="74">
        <f t="shared" si="2"/>
        <v>8618151.2802499905</v>
      </c>
      <c r="R165" s="74">
        <v>0</v>
      </c>
      <c r="S165" s="74">
        <v>3417652.5652499902</v>
      </c>
      <c r="T165" s="74">
        <v>0</v>
      </c>
      <c r="U165" s="72" t="s">
        <v>50</v>
      </c>
      <c r="V165" s="74">
        <v>0</v>
      </c>
      <c r="W165" s="74">
        <v>4483188.5473999996</v>
      </c>
      <c r="X165" s="72" t="s">
        <v>50</v>
      </c>
      <c r="Y165" s="74">
        <v>717310.16759999993</v>
      </c>
      <c r="Z165" s="74">
        <v>0</v>
      </c>
      <c r="AA165" s="72" t="s">
        <v>50</v>
      </c>
      <c r="AB165" s="74">
        <v>0</v>
      </c>
      <c r="AC165" s="74">
        <v>0</v>
      </c>
      <c r="AD165" s="72" t="s">
        <v>50</v>
      </c>
      <c r="AE165" s="74">
        <v>0</v>
      </c>
      <c r="AF165" s="72">
        <v>0</v>
      </c>
      <c r="AG165" s="72" t="s">
        <v>50</v>
      </c>
      <c r="AH165" s="74">
        <v>0</v>
      </c>
      <c r="AI165" s="74">
        <v>0</v>
      </c>
      <c r="AJ165" s="72" t="s">
        <v>50</v>
      </c>
      <c r="AK165" s="74">
        <v>0</v>
      </c>
      <c r="AL165" s="74">
        <v>0</v>
      </c>
      <c r="AM165" s="73" t="s">
        <v>53</v>
      </c>
      <c r="AN165" s="72" t="s">
        <v>53</v>
      </c>
      <c r="AO165" s="73" t="s">
        <v>53</v>
      </c>
      <c r="AP165" s="72" t="s">
        <v>53</v>
      </c>
    </row>
    <row r="166" spans="1:42" s="75" customFormat="1">
      <c r="A166" s="72" t="s">
        <v>331</v>
      </c>
      <c r="B166" s="73" t="s">
        <v>178</v>
      </c>
      <c r="C166" s="72" t="s">
        <v>96</v>
      </c>
      <c r="D166" s="72" t="s">
        <v>48</v>
      </c>
      <c r="E166" s="72" t="s">
        <v>97</v>
      </c>
      <c r="F166" s="72" t="s">
        <v>1174</v>
      </c>
      <c r="G166" s="72" t="s">
        <v>51</v>
      </c>
      <c r="H166" s="72" t="s">
        <v>210</v>
      </c>
      <c r="I166" s="74" t="s">
        <v>53</v>
      </c>
      <c r="J166" s="74" t="s">
        <v>53</v>
      </c>
      <c r="K166" s="74" t="s">
        <v>53</v>
      </c>
      <c r="L166" s="74" t="s">
        <v>53</v>
      </c>
      <c r="M166" s="74">
        <v>0</v>
      </c>
      <c r="N166" s="72" t="s">
        <v>53</v>
      </c>
      <c r="O166" s="72" t="s">
        <v>54</v>
      </c>
      <c r="P166" s="72" t="s">
        <v>53</v>
      </c>
      <c r="Q166" s="74">
        <f t="shared" si="2"/>
        <v>40598196.345750004</v>
      </c>
      <c r="R166" s="74">
        <v>0</v>
      </c>
      <c r="S166" s="74">
        <v>23797304.934750006</v>
      </c>
      <c r="T166" s="74">
        <v>0</v>
      </c>
      <c r="U166" s="72" t="s">
        <v>50</v>
      </c>
      <c r="V166" s="74">
        <v>0</v>
      </c>
      <c r="W166" s="74">
        <v>14355709.553300001</v>
      </c>
      <c r="X166" s="72" t="s">
        <v>68</v>
      </c>
      <c r="Y166" s="74">
        <v>2296913.5285</v>
      </c>
      <c r="Z166" s="74">
        <v>0</v>
      </c>
      <c r="AA166" s="72" t="s">
        <v>50</v>
      </c>
      <c r="AB166" s="74">
        <v>0</v>
      </c>
      <c r="AC166" s="74">
        <v>137285.49</v>
      </c>
      <c r="AD166" s="72" t="s">
        <v>55</v>
      </c>
      <c r="AE166" s="74">
        <v>10982.8392</v>
      </c>
      <c r="AF166" s="72">
        <v>0</v>
      </c>
      <c r="AG166" s="72" t="s">
        <v>50</v>
      </c>
      <c r="AH166" s="74">
        <v>0</v>
      </c>
      <c r="AI166" s="74">
        <v>0</v>
      </c>
      <c r="AJ166" s="72" t="s">
        <v>50</v>
      </c>
      <c r="AK166" s="74">
        <v>0</v>
      </c>
      <c r="AL166" s="74">
        <v>0</v>
      </c>
      <c r="AM166" s="73" t="s">
        <v>53</v>
      </c>
      <c r="AN166" s="72" t="s">
        <v>53</v>
      </c>
      <c r="AO166" s="73" t="s">
        <v>53</v>
      </c>
      <c r="AP166" s="72" t="s">
        <v>53</v>
      </c>
    </row>
    <row r="167" spans="1:42" s="75" customFormat="1">
      <c r="A167" s="72" t="s">
        <v>333</v>
      </c>
      <c r="B167" s="73" t="s">
        <v>178</v>
      </c>
      <c r="C167" s="72" t="s">
        <v>96</v>
      </c>
      <c r="D167" s="72" t="s">
        <v>48</v>
      </c>
      <c r="E167" s="72" t="s">
        <v>97</v>
      </c>
      <c r="F167" s="72" t="s">
        <v>1174</v>
      </c>
      <c r="G167" s="72" t="s">
        <v>51</v>
      </c>
      <c r="H167" s="72" t="s">
        <v>212</v>
      </c>
      <c r="I167" s="74" t="s">
        <v>53</v>
      </c>
      <c r="J167" s="74" t="s">
        <v>53</v>
      </c>
      <c r="K167" s="74" t="s">
        <v>53</v>
      </c>
      <c r="L167" s="74" t="s">
        <v>53</v>
      </c>
      <c r="M167" s="74">
        <v>0</v>
      </c>
      <c r="N167" s="72" t="s">
        <v>53</v>
      </c>
      <c r="O167" s="72" t="s">
        <v>213</v>
      </c>
      <c r="P167" s="72" t="s">
        <v>214</v>
      </c>
      <c r="Q167" s="74">
        <f t="shared" si="2"/>
        <v>764397.8428000001</v>
      </c>
      <c r="R167" s="74">
        <v>0</v>
      </c>
      <c r="S167" s="74">
        <v>298757.22000000003</v>
      </c>
      <c r="T167" s="74">
        <v>401414.33</v>
      </c>
      <c r="U167" s="72" t="s">
        <v>68</v>
      </c>
      <c r="V167" s="74">
        <v>64226.292800000003</v>
      </c>
      <c r="W167" s="74">
        <v>0</v>
      </c>
      <c r="X167" s="72" t="s">
        <v>50</v>
      </c>
      <c r="Y167" s="74">
        <v>0</v>
      </c>
      <c r="Z167" s="74">
        <v>0</v>
      </c>
      <c r="AA167" s="72" t="s">
        <v>50</v>
      </c>
      <c r="AB167" s="74">
        <v>0</v>
      </c>
      <c r="AC167" s="74">
        <v>0</v>
      </c>
      <c r="AD167" s="72" t="s">
        <v>50</v>
      </c>
      <c r="AE167" s="74">
        <v>0</v>
      </c>
      <c r="AF167" s="72">
        <v>0</v>
      </c>
      <c r="AG167" s="72" t="s">
        <v>50</v>
      </c>
      <c r="AH167" s="74">
        <v>0</v>
      </c>
      <c r="AI167" s="74">
        <v>0</v>
      </c>
      <c r="AJ167" s="72" t="s">
        <v>50</v>
      </c>
      <c r="AK167" s="74">
        <v>0</v>
      </c>
      <c r="AL167" s="74">
        <v>0</v>
      </c>
      <c r="AM167" s="73" t="s">
        <v>53</v>
      </c>
      <c r="AN167" s="72" t="s">
        <v>53</v>
      </c>
      <c r="AO167" s="73" t="s">
        <v>53</v>
      </c>
      <c r="AP167" s="72" t="s">
        <v>53</v>
      </c>
    </row>
    <row r="168" spans="1:42" s="75" customFormat="1">
      <c r="A168" s="72" t="s">
        <v>335</v>
      </c>
      <c r="B168" s="73" t="s">
        <v>228</v>
      </c>
      <c r="C168" s="72" t="s">
        <v>96</v>
      </c>
      <c r="D168" s="72" t="s">
        <v>48</v>
      </c>
      <c r="E168" s="72" t="s">
        <v>97</v>
      </c>
      <c r="F168" s="72" t="s">
        <v>1172</v>
      </c>
      <c r="G168" s="72" t="s">
        <v>51</v>
      </c>
      <c r="H168" s="72" t="s">
        <v>264</v>
      </c>
      <c r="I168" s="74" t="s">
        <v>53</v>
      </c>
      <c r="J168" s="74" t="s">
        <v>53</v>
      </c>
      <c r="K168" s="74" t="s">
        <v>53</v>
      </c>
      <c r="L168" s="74" t="s">
        <v>53</v>
      </c>
      <c r="M168" s="74">
        <v>0</v>
      </c>
      <c r="N168" s="72" t="s">
        <v>53</v>
      </c>
      <c r="O168" s="72" t="s">
        <v>54</v>
      </c>
      <c r="P168" s="72" t="s">
        <v>53</v>
      </c>
      <c r="Q168" s="74">
        <f t="shared" si="2"/>
        <v>34926339.957399994</v>
      </c>
      <c r="R168" s="74">
        <v>0</v>
      </c>
      <c r="S168" s="74">
        <v>23229353.122999988</v>
      </c>
      <c r="T168" s="74">
        <v>0</v>
      </c>
      <c r="U168" s="72" t="s">
        <v>50</v>
      </c>
      <c r="V168" s="74">
        <v>0</v>
      </c>
      <c r="W168" s="74">
        <v>10083609.340000002</v>
      </c>
      <c r="X168" s="72" t="s">
        <v>68</v>
      </c>
      <c r="Y168" s="74">
        <v>1613377.4944000002</v>
      </c>
      <c r="Z168" s="74">
        <v>0</v>
      </c>
      <c r="AA168" s="72" t="s">
        <v>50</v>
      </c>
      <c r="AB168" s="74">
        <v>0</v>
      </c>
      <c r="AC168" s="74">
        <v>0</v>
      </c>
      <c r="AD168" s="72" t="s">
        <v>50</v>
      </c>
      <c r="AE168" s="74">
        <v>0</v>
      </c>
      <c r="AF168" s="72">
        <v>0</v>
      </c>
      <c r="AG168" s="72" t="s">
        <v>50</v>
      </c>
      <c r="AH168" s="74">
        <v>0</v>
      </c>
      <c r="AI168" s="74">
        <v>0</v>
      </c>
      <c r="AJ168" s="72" t="s">
        <v>50</v>
      </c>
      <c r="AK168" s="74">
        <v>0</v>
      </c>
      <c r="AL168" s="74">
        <v>0</v>
      </c>
      <c r="AM168" s="73" t="s">
        <v>53</v>
      </c>
      <c r="AN168" s="72" t="s">
        <v>53</v>
      </c>
      <c r="AO168" s="73" t="s">
        <v>53</v>
      </c>
      <c r="AP168" s="72" t="s">
        <v>53</v>
      </c>
    </row>
    <row r="169" spans="1:42" s="75" customFormat="1">
      <c r="A169" s="72" t="s">
        <v>340</v>
      </c>
      <c r="B169" s="73" t="s">
        <v>228</v>
      </c>
      <c r="C169" s="72" t="s">
        <v>96</v>
      </c>
      <c r="D169" s="72" t="s">
        <v>48</v>
      </c>
      <c r="E169" s="72" t="s">
        <v>97</v>
      </c>
      <c r="F169" s="72" t="s">
        <v>1172</v>
      </c>
      <c r="G169" s="72" t="s">
        <v>51</v>
      </c>
      <c r="H169" s="72" t="s">
        <v>266</v>
      </c>
      <c r="I169" s="74" t="s">
        <v>53</v>
      </c>
      <c r="J169" s="74" t="s">
        <v>53</v>
      </c>
      <c r="K169" s="74" t="s">
        <v>53</v>
      </c>
      <c r="L169" s="74" t="s">
        <v>53</v>
      </c>
      <c r="M169" s="74">
        <v>0</v>
      </c>
      <c r="N169" s="72" t="s">
        <v>53</v>
      </c>
      <c r="O169" s="72" t="s">
        <v>267</v>
      </c>
      <c r="P169" s="72" t="s">
        <v>268</v>
      </c>
      <c r="Q169" s="74">
        <f t="shared" si="2"/>
        <v>520503.30160000001</v>
      </c>
      <c r="R169" s="74">
        <v>0</v>
      </c>
      <c r="S169" s="74">
        <v>512963</v>
      </c>
      <c r="T169" s="74">
        <v>6500.26</v>
      </c>
      <c r="U169" s="72" t="s">
        <v>68</v>
      </c>
      <c r="V169" s="74">
        <v>1040.0416</v>
      </c>
      <c r="W169" s="74">
        <v>0</v>
      </c>
      <c r="X169" s="72" t="s">
        <v>50</v>
      </c>
      <c r="Y169" s="74">
        <v>0</v>
      </c>
      <c r="Z169" s="74">
        <v>0</v>
      </c>
      <c r="AA169" s="72" t="s">
        <v>50</v>
      </c>
      <c r="AB169" s="74">
        <v>0</v>
      </c>
      <c r="AC169" s="74">
        <v>0</v>
      </c>
      <c r="AD169" s="72" t="s">
        <v>50</v>
      </c>
      <c r="AE169" s="74">
        <v>0</v>
      </c>
      <c r="AF169" s="72">
        <v>0</v>
      </c>
      <c r="AG169" s="72" t="s">
        <v>50</v>
      </c>
      <c r="AH169" s="74">
        <v>0</v>
      </c>
      <c r="AI169" s="74">
        <v>0</v>
      </c>
      <c r="AJ169" s="72" t="s">
        <v>50</v>
      </c>
      <c r="AK169" s="74">
        <v>0</v>
      </c>
      <c r="AL169" s="74">
        <v>0</v>
      </c>
      <c r="AM169" s="73" t="s">
        <v>53</v>
      </c>
      <c r="AN169" s="72" t="s">
        <v>53</v>
      </c>
      <c r="AO169" s="73" t="s">
        <v>53</v>
      </c>
      <c r="AP169" s="72" t="s">
        <v>53</v>
      </c>
    </row>
    <row r="170" spans="1:42" s="75" customFormat="1">
      <c r="A170" s="72" t="s">
        <v>342</v>
      </c>
      <c r="B170" s="73" t="s">
        <v>228</v>
      </c>
      <c r="C170" s="72" t="s">
        <v>96</v>
      </c>
      <c r="D170" s="72" t="s">
        <v>48</v>
      </c>
      <c r="E170" s="72" t="s">
        <v>97</v>
      </c>
      <c r="F170" s="72" t="s">
        <v>1172</v>
      </c>
      <c r="G170" s="72" t="s">
        <v>51</v>
      </c>
      <c r="H170" s="72" t="s">
        <v>270</v>
      </c>
      <c r="I170" s="74" t="s">
        <v>53</v>
      </c>
      <c r="J170" s="74" t="s">
        <v>53</v>
      </c>
      <c r="K170" s="74" t="s">
        <v>53</v>
      </c>
      <c r="L170" s="74" t="s">
        <v>53</v>
      </c>
      <c r="M170" s="74">
        <v>0</v>
      </c>
      <c r="N170" s="72" t="s">
        <v>53</v>
      </c>
      <c r="O170" s="72" t="s">
        <v>54</v>
      </c>
      <c r="P170" s="72" t="s">
        <v>53</v>
      </c>
      <c r="Q170" s="74">
        <f t="shared" si="2"/>
        <v>26400561.886049993</v>
      </c>
      <c r="R170" s="74">
        <v>0</v>
      </c>
      <c r="S170" s="74">
        <v>18708700.694849994</v>
      </c>
      <c r="T170" s="74">
        <v>0</v>
      </c>
      <c r="U170" s="72" t="s">
        <v>50</v>
      </c>
      <c r="V170" s="74">
        <v>0</v>
      </c>
      <c r="W170" s="74">
        <v>6630914.8200000003</v>
      </c>
      <c r="X170" s="72" t="s">
        <v>68</v>
      </c>
      <c r="Y170" s="74">
        <v>1060946.3712000002</v>
      </c>
      <c r="Z170" s="74">
        <v>0</v>
      </c>
      <c r="AA170" s="72" t="s">
        <v>50</v>
      </c>
      <c r="AB170" s="74">
        <v>0</v>
      </c>
      <c r="AC170" s="74">
        <v>0</v>
      </c>
      <c r="AD170" s="72" t="s">
        <v>50</v>
      </c>
      <c r="AE170" s="74">
        <v>0</v>
      </c>
      <c r="AF170" s="72">
        <v>0</v>
      </c>
      <c r="AG170" s="72" t="s">
        <v>50</v>
      </c>
      <c r="AH170" s="74">
        <v>0</v>
      </c>
      <c r="AI170" s="74">
        <v>0</v>
      </c>
      <c r="AJ170" s="72" t="s">
        <v>50</v>
      </c>
      <c r="AK170" s="74">
        <v>0</v>
      </c>
      <c r="AL170" s="74">
        <v>0</v>
      </c>
      <c r="AM170" s="73" t="s">
        <v>53</v>
      </c>
      <c r="AN170" s="72" t="s">
        <v>53</v>
      </c>
      <c r="AO170" s="73" t="s">
        <v>53</v>
      </c>
      <c r="AP170" s="72" t="s">
        <v>53</v>
      </c>
    </row>
    <row r="171" spans="1:42" s="75" customFormat="1">
      <c r="A171" s="72" t="s">
        <v>346</v>
      </c>
      <c r="B171" s="73" t="s">
        <v>286</v>
      </c>
      <c r="C171" s="72" t="s">
        <v>96</v>
      </c>
      <c r="D171" s="72" t="s">
        <v>48</v>
      </c>
      <c r="E171" s="72" t="s">
        <v>97</v>
      </c>
      <c r="F171" s="72" t="s">
        <v>1173</v>
      </c>
      <c r="G171" s="72" t="s">
        <v>51</v>
      </c>
      <c r="H171" s="72" t="s">
        <v>310</v>
      </c>
      <c r="I171" s="74" t="s">
        <v>53</v>
      </c>
      <c r="J171" s="74" t="s">
        <v>53</v>
      </c>
      <c r="K171" s="74" t="s">
        <v>53</v>
      </c>
      <c r="L171" s="74" t="s">
        <v>53</v>
      </c>
      <c r="M171" s="74">
        <v>0</v>
      </c>
      <c r="N171" s="72" t="s">
        <v>53</v>
      </c>
      <c r="O171" s="72" t="s">
        <v>54</v>
      </c>
      <c r="P171" s="72" t="s">
        <v>53</v>
      </c>
      <c r="Q171" s="74">
        <f t="shared" si="2"/>
        <v>197900</v>
      </c>
      <c r="R171" s="74">
        <v>0</v>
      </c>
      <c r="S171" s="74">
        <v>197900</v>
      </c>
      <c r="T171" s="74">
        <v>0</v>
      </c>
      <c r="U171" s="72" t="s">
        <v>50</v>
      </c>
      <c r="V171" s="74">
        <v>0</v>
      </c>
      <c r="W171" s="74">
        <v>0</v>
      </c>
      <c r="X171" s="72" t="s">
        <v>50</v>
      </c>
      <c r="Y171" s="74">
        <v>0</v>
      </c>
      <c r="Z171" s="74">
        <v>0</v>
      </c>
      <c r="AA171" s="72" t="s">
        <v>50</v>
      </c>
      <c r="AB171" s="74">
        <v>0</v>
      </c>
      <c r="AC171" s="74">
        <v>0</v>
      </c>
      <c r="AD171" s="72" t="s">
        <v>50</v>
      </c>
      <c r="AE171" s="74">
        <v>0</v>
      </c>
      <c r="AF171" s="72">
        <v>0</v>
      </c>
      <c r="AG171" s="72" t="s">
        <v>50</v>
      </c>
      <c r="AH171" s="74">
        <v>0</v>
      </c>
      <c r="AI171" s="74">
        <v>0</v>
      </c>
      <c r="AJ171" s="72" t="s">
        <v>50</v>
      </c>
      <c r="AK171" s="74">
        <v>0</v>
      </c>
      <c r="AL171" s="74">
        <v>0</v>
      </c>
      <c r="AM171" s="73" t="s">
        <v>53</v>
      </c>
      <c r="AN171" s="72" t="s">
        <v>53</v>
      </c>
      <c r="AO171" s="73" t="s">
        <v>53</v>
      </c>
      <c r="AP171" s="72" t="s">
        <v>53</v>
      </c>
    </row>
    <row r="172" spans="1:42" s="75" customFormat="1">
      <c r="A172" s="72" t="s">
        <v>348</v>
      </c>
      <c r="B172" s="73" t="s">
        <v>286</v>
      </c>
      <c r="C172" s="72" t="s">
        <v>96</v>
      </c>
      <c r="D172" s="72" t="s">
        <v>48</v>
      </c>
      <c r="E172" s="72" t="s">
        <v>97</v>
      </c>
      <c r="F172" s="72" t="s">
        <v>1173</v>
      </c>
      <c r="G172" s="72" t="s">
        <v>51</v>
      </c>
      <c r="H172" s="72" t="s">
        <v>312</v>
      </c>
      <c r="I172" s="74" t="s">
        <v>53</v>
      </c>
      <c r="J172" s="74" t="s">
        <v>53</v>
      </c>
      <c r="K172" s="74" t="s">
        <v>53</v>
      </c>
      <c r="L172" s="74" t="s">
        <v>53</v>
      </c>
      <c r="M172" s="74">
        <v>0</v>
      </c>
      <c r="N172" s="72" t="s">
        <v>53</v>
      </c>
      <c r="O172" s="72" t="s">
        <v>313</v>
      </c>
      <c r="P172" s="72" t="s">
        <v>314</v>
      </c>
      <c r="Q172" s="74">
        <f t="shared" si="2"/>
        <v>425248</v>
      </c>
      <c r="R172" s="74">
        <v>0</v>
      </c>
      <c r="S172" s="74">
        <v>425248</v>
      </c>
      <c r="T172" s="74">
        <v>0</v>
      </c>
      <c r="U172" s="72" t="s">
        <v>50</v>
      </c>
      <c r="V172" s="74">
        <v>0</v>
      </c>
      <c r="W172" s="74">
        <v>0</v>
      </c>
      <c r="X172" s="72" t="s">
        <v>50</v>
      </c>
      <c r="Y172" s="74">
        <v>0</v>
      </c>
      <c r="Z172" s="74">
        <v>0</v>
      </c>
      <c r="AA172" s="72" t="s">
        <v>50</v>
      </c>
      <c r="AB172" s="74">
        <v>0</v>
      </c>
      <c r="AC172" s="74">
        <v>0</v>
      </c>
      <c r="AD172" s="72" t="s">
        <v>50</v>
      </c>
      <c r="AE172" s="74">
        <v>0</v>
      </c>
      <c r="AF172" s="72">
        <v>0</v>
      </c>
      <c r="AG172" s="72" t="s">
        <v>50</v>
      </c>
      <c r="AH172" s="74">
        <v>0</v>
      </c>
      <c r="AI172" s="74">
        <v>0</v>
      </c>
      <c r="AJ172" s="72" t="s">
        <v>50</v>
      </c>
      <c r="AK172" s="74">
        <v>0</v>
      </c>
      <c r="AL172" s="74">
        <v>0</v>
      </c>
      <c r="AM172" s="73" t="s">
        <v>53</v>
      </c>
      <c r="AN172" s="72" t="s">
        <v>53</v>
      </c>
      <c r="AO172" s="73" t="s">
        <v>53</v>
      </c>
      <c r="AP172" s="72" t="s">
        <v>53</v>
      </c>
    </row>
    <row r="173" spans="1:42" s="75" customFormat="1">
      <c r="A173" s="72" t="s">
        <v>351</v>
      </c>
      <c r="B173" s="73" t="s">
        <v>286</v>
      </c>
      <c r="C173" s="72" t="s">
        <v>96</v>
      </c>
      <c r="D173" s="72" t="s">
        <v>48</v>
      </c>
      <c r="E173" s="72" t="s">
        <v>97</v>
      </c>
      <c r="F173" s="72" t="s">
        <v>1173</v>
      </c>
      <c r="G173" s="72" t="s">
        <v>51</v>
      </c>
      <c r="H173" s="72" t="s">
        <v>316</v>
      </c>
      <c r="I173" s="74" t="s">
        <v>53</v>
      </c>
      <c r="J173" s="74" t="s">
        <v>53</v>
      </c>
      <c r="K173" s="74" t="s">
        <v>53</v>
      </c>
      <c r="L173" s="74" t="s">
        <v>53</v>
      </c>
      <c r="M173" s="74">
        <v>0</v>
      </c>
      <c r="N173" s="72" t="s">
        <v>53</v>
      </c>
      <c r="O173" s="72" t="s">
        <v>54</v>
      </c>
      <c r="P173" s="72" t="s">
        <v>53</v>
      </c>
      <c r="Q173" s="74">
        <f t="shared" si="2"/>
        <v>111791351.2734506</v>
      </c>
      <c r="R173" s="74">
        <v>0</v>
      </c>
      <c r="S173" s="74">
        <v>76655677.875650376</v>
      </c>
      <c r="T173" s="74">
        <v>0</v>
      </c>
      <c r="U173" s="72" t="s">
        <v>50</v>
      </c>
      <c r="V173" s="74">
        <v>0</v>
      </c>
      <c r="W173" s="74">
        <v>30289373.61870008</v>
      </c>
      <c r="X173" s="72" t="s">
        <v>68</v>
      </c>
      <c r="Y173" s="74">
        <v>4846299.7791001303</v>
      </c>
      <c r="Z173" s="74">
        <v>0</v>
      </c>
      <c r="AA173" s="72" t="s">
        <v>50</v>
      </c>
      <c r="AB173" s="74">
        <v>0</v>
      </c>
      <c r="AC173" s="74">
        <v>0</v>
      </c>
      <c r="AD173" s="72" t="s">
        <v>50</v>
      </c>
      <c r="AE173" s="74">
        <v>0</v>
      </c>
      <c r="AF173" s="72">
        <v>0</v>
      </c>
      <c r="AG173" s="72" t="s">
        <v>50</v>
      </c>
      <c r="AH173" s="74">
        <v>0</v>
      </c>
      <c r="AI173" s="74">
        <v>0</v>
      </c>
      <c r="AJ173" s="72" t="s">
        <v>50</v>
      </c>
      <c r="AK173" s="74">
        <v>0</v>
      </c>
      <c r="AL173" s="74">
        <v>0</v>
      </c>
      <c r="AM173" s="73" t="s">
        <v>53</v>
      </c>
      <c r="AN173" s="72" t="s">
        <v>53</v>
      </c>
      <c r="AO173" s="73" t="s">
        <v>53</v>
      </c>
      <c r="AP173" s="72" t="s">
        <v>53</v>
      </c>
    </row>
    <row r="174" spans="1:42" s="75" customFormat="1">
      <c r="A174" s="72" t="s">
        <v>355</v>
      </c>
      <c r="B174" s="73" t="s">
        <v>349</v>
      </c>
      <c r="C174" s="72" t="s">
        <v>96</v>
      </c>
      <c r="D174" s="72" t="s">
        <v>48</v>
      </c>
      <c r="E174" s="72" t="s">
        <v>97</v>
      </c>
      <c r="F174" s="72" t="s">
        <v>1170</v>
      </c>
      <c r="G174" s="72" t="s">
        <v>51</v>
      </c>
      <c r="H174" s="72" t="s">
        <v>398</v>
      </c>
      <c r="I174" s="74" t="s">
        <v>53</v>
      </c>
      <c r="J174" s="74" t="s">
        <v>53</v>
      </c>
      <c r="K174" s="74" t="s">
        <v>53</v>
      </c>
      <c r="L174" s="74" t="s">
        <v>53</v>
      </c>
      <c r="M174" s="74">
        <v>0</v>
      </c>
      <c r="N174" s="72" t="s">
        <v>53</v>
      </c>
      <c r="O174" s="72" t="s">
        <v>54</v>
      </c>
      <c r="P174" s="72" t="s">
        <v>53</v>
      </c>
      <c r="Q174" s="74">
        <f t="shared" si="2"/>
        <v>35365964.772399992</v>
      </c>
      <c r="R174" s="74">
        <v>0</v>
      </c>
      <c r="S174" s="74">
        <v>23352553.422999993</v>
      </c>
      <c r="T174" s="74">
        <v>0</v>
      </c>
      <c r="U174" s="72" t="s">
        <v>50</v>
      </c>
      <c r="V174" s="74">
        <v>0</v>
      </c>
      <c r="W174" s="74">
        <v>10356389.0943</v>
      </c>
      <c r="X174" s="72" t="s">
        <v>68</v>
      </c>
      <c r="Y174" s="74">
        <v>1657022.2551000002</v>
      </c>
      <c r="Z174" s="74">
        <v>0</v>
      </c>
      <c r="AA174" s="72" t="s">
        <v>50</v>
      </c>
      <c r="AB174" s="74">
        <v>0</v>
      </c>
      <c r="AC174" s="74">
        <v>0</v>
      </c>
      <c r="AD174" s="72" t="s">
        <v>50</v>
      </c>
      <c r="AE174" s="74">
        <v>0</v>
      </c>
      <c r="AF174" s="72">
        <v>0</v>
      </c>
      <c r="AG174" s="72" t="s">
        <v>50</v>
      </c>
      <c r="AH174" s="74">
        <v>0</v>
      </c>
      <c r="AI174" s="74">
        <v>0</v>
      </c>
      <c r="AJ174" s="72" t="s">
        <v>50</v>
      </c>
      <c r="AK174" s="74">
        <v>0</v>
      </c>
      <c r="AL174" s="74">
        <v>0</v>
      </c>
      <c r="AM174" s="73" t="s">
        <v>53</v>
      </c>
      <c r="AN174" s="72" t="s">
        <v>53</v>
      </c>
      <c r="AO174" s="73" t="s">
        <v>53</v>
      </c>
      <c r="AP174" s="72" t="s">
        <v>53</v>
      </c>
    </row>
    <row r="175" spans="1:42" s="75" customFormat="1">
      <c r="A175" s="72" t="s">
        <v>357</v>
      </c>
      <c r="B175" s="73" t="s">
        <v>349</v>
      </c>
      <c r="C175" s="72" t="s">
        <v>96</v>
      </c>
      <c r="D175" s="72" t="s">
        <v>48</v>
      </c>
      <c r="E175" s="72" t="s">
        <v>97</v>
      </c>
      <c r="F175" s="72" t="s">
        <v>1170</v>
      </c>
      <c r="G175" s="72" t="s">
        <v>51</v>
      </c>
      <c r="H175" s="72" t="s">
        <v>400</v>
      </c>
      <c r="I175" s="74" t="s">
        <v>53</v>
      </c>
      <c r="J175" s="74" t="s">
        <v>53</v>
      </c>
      <c r="K175" s="74" t="s">
        <v>53</v>
      </c>
      <c r="L175" s="74" t="s">
        <v>53</v>
      </c>
      <c r="M175" s="74">
        <v>0</v>
      </c>
      <c r="N175" s="72" t="s">
        <v>53</v>
      </c>
      <c r="O175" s="72" t="s">
        <v>401</v>
      </c>
      <c r="P175" s="72" t="s">
        <v>402</v>
      </c>
      <c r="Q175" s="74">
        <f t="shared" si="2"/>
        <v>3560896.6</v>
      </c>
      <c r="R175" s="74">
        <v>0</v>
      </c>
      <c r="S175" s="74">
        <v>3560896.6</v>
      </c>
      <c r="T175" s="74">
        <v>0</v>
      </c>
      <c r="U175" s="72" t="s">
        <v>50</v>
      </c>
      <c r="V175" s="74">
        <v>0</v>
      </c>
      <c r="W175" s="74">
        <v>0</v>
      </c>
      <c r="X175" s="72" t="s">
        <v>50</v>
      </c>
      <c r="Y175" s="74">
        <v>0</v>
      </c>
      <c r="Z175" s="74">
        <v>0</v>
      </c>
      <c r="AA175" s="72" t="s">
        <v>50</v>
      </c>
      <c r="AB175" s="74">
        <v>0</v>
      </c>
      <c r="AC175" s="74">
        <v>0</v>
      </c>
      <c r="AD175" s="72" t="s">
        <v>50</v>
      </c>
      <c r="AE175" s="74">
        <v>0</v>
      </c>
      <c r="AF175" s="72">
        <v>0</v>
      </c>
      <c r="AG175" s="72" t="s">
        <v>50</v>
      </c>
      <c r="AH175" s="74">
        <v>0</v>
      </c>
      <c r="AI175" s="74">
        <v>0</v>
      </c>
      <c r="AJ175" s="72" t="s">
        <v>50</v>
      </c>
      <c r="AK175" s="74">
        <v>0</v>
      </c>
      <c r="AL175" s="74">
        <v>0</v>
      </c>
      <c r="AM175" s="73" t="s">
        <v>53</v>
      </c>
      <c r="AN175" s="72" t="s">
        <v>53</v>
      </c>
      <c r="AO175" s="73" t="s">
        <v>53</v>
      </c>
      <c r="AP175" s="72" t="s">
        <v>53</v>
      </c>
    </row>
    <row r="176" spans="1:42" s="75" customFormat="1">
      <c r="A176" s="72" t="s">
        <v>362</v>
      </c>
      <c r="B176" s="73" t="s">
        <v>349</v>
      </c>
      <c r="C176" s="72" t="s">
        <v>96</v>
      </c>
      <c r="D176" s="72" t="s">
        <v>48</v>
      </c>
      <c r="E176" s="72" t="s">
        <v>97</v>
      </c>
      <c r="F176" s="72" t="s">
        <v>1170</v>
      </c>
      <c r="G176" s="72" t="s">
        <v>51</v>
      </c>
      <c r="H176" s="72" t="s">
        <v>404</v>
      </c>
      <c r="I176" s="74" t="s">
        <v>53</v>
      </c>
      <c r="J176" s="74" t="s">
        <v>53</v>
      </c>
      <c r="K176" s="74" t="s">
        <v>53</v>
      </c>
      <c r="L176" s="74" t="s">
        <v>53</v>
      </c>
      <c r="M176" s="74">
        <v>0</v>
      </c>
      <c r="N176" s="72" t="s">
        <v>53</v>
      </c>
      <c r="O176" s="72" t="s">
        <v>54</v>
      </c>
      <c r="P176" s="72" t="s">
        <v>53</v>
      </c>
      <c r="Q176" s="74">
        <f t="shared" si="2"/>
        <v>104714901.17230003</v>
      </c>
      <c r="R176" s="74">
        <v>0</v>
      </c>
      <c r="S176" s="74">
        <v>68931518.070000023</v>
      </c>
      <c r="T176" s="74">
        <v>0</v>
      </c>
      <c r="U176" s="72" t="s">
        <v>50</v>
      </c>
      <c r="V176" s="74">
        <v>0</v>
      </c>
      <c r="W176" s="74">
        <v>30847744.0537</v>
      </c>
      <c r="X176" s="72" t="s">
        <v>50</v>
      </c>
      <c r="Y176" s="74">
        <v>4935639.0485999994</v>
      </c>
      <c r="Z176" s="74">
        <v>0</v>
      </c>
      <c r="AA176" s="72" t="s">
        <v>50</v>
      </c>
      <c r="AB176" s="74">
        <v>0</v>
      </c>
      <c r="AC176" s="74">
        <v>0</v>
      </c>
      <c r="AD176" s="72" t="s">
        <v>50</v>
      </c>
      <c r="AE176" s="74">
        <v>0</v>
      </c>
      <c r="AF176" s="72">
        <v>0</v>
      </c>
      <c r="AG176" s="72" t="s">
        <v>50</v>
      </c>
      <c r="AH176" s="74">
        <v>0</v>
      </c>
      <c r="AI176" s="74">
        <v>0</v>
      </c>
      <c r="AJ176" s="72" t="s">
        <v>50</v>
      </c>
      <c r="AK176" s="74">
        <v>0</v>
      </c>
      <c r="AL176" s="74">
        <v>0</v>
      </c>
      <c r="AM176" s="73" t="s">
        <v>53</v>
      </c>
      <c r="AN176" s="72" t="s">
        <v>53</v>
      </c>
      <c r="AO176" s="73" t="s">
        <v>53</v>
      </c>
      <c r="AP176" s="72" t="s">
        <v>53</v>
      </c>
    </row>
    <row r="177" spans="1:42" s="75" customFormat="1">
      <c r="A177" s="72" t="s">
        <v>364</v>
      </c>
      <c r="B177" s="73" t="s">
        <v>349</v>
      </c>
      <c r="C177" s="72" t="s">
        <v>96</v>
      </c>
      <c r="D177" s="72" t="s">
        <v>48</v>
      </c>
      <c r="E177" s="72" t="s">
        <v>97</v>
      </c>
      <c r="F177" s="72" t="s">
        <v>1170</v>
      </c>
      <c r="G177" s="72" t="s">
        <v>51</v>
      </c>
      <c r="H177" s="72" t="s">
        <v>406</v>
      </c>
      <c r="I177" s="74" t="s">
        <v>53</v>
      </c>
      <c r="J177" s="74" t="s">
        <v>53</v>
      </c>
      <c r="K177" s="74" t="s">
        <v>53</v>
      </c>
      <c r="L177" s="74" t="s">
        <v>53</v>
      </c>
      <c r="M177" s="74">
        <v>0</v>
      </c>
      <c r="N177" s="72" t="s">
        <v>53</v>
      </c>
      <c r="O177" s="72" t="s">
        <v>407</v>
      </c>
      <c r="P177" s="72" t="s">
        <v>408</v>
      </c>
      <c r="Q177" s="74">
        <f t="shared" si="2"/>
        <v>1586234.7357999999</v>
      </c>
      <c r="R177" s="74">
        <v>0</v>
      </c>
      <c r="S177" s="74">
        <v>443307.9</v>
      </c>
      <c r="T177" s="74">
        <v>985281.755</v>
      </c>
      <c r="U177" s="72" t="s">
        <v>68</v>
      </c>
      <c r="V177" s="74">
        <v>157645.0808</v>
      </c>
      <c r="W177" s="74">
        <v>0</v>
      </c>
      <c r="X177" s="72" t="s">
        <v>50</v>
      </c>
      <c r="Y177" s="74">
        <v>0</v>
      </c>
      <c r="Z177" s="74">
        <v>0</v>
      </c>
      <c r="AA177" s="72" t="s">
        <v>50</v>
      </c>
      <c r="AB177" s="74">
        <v>0</v>
      </c>
      <c r="AC177" s="74">
        <v>0</v>
      </c>
      <c r="AD177" s="72" t="s">
        <v>50</v>
      </c>
      <c r="AE177" s="74">
        <v>0</v>
      </c>
      <c r="AF177" s="72">
        <v>0</v>
      </c>
      <c r="AG177" s="72" t="s">
        <v>50</v>
      </c>
      <c r="AH177" s="74">
        <v>0</v>
      </c>
      <c r="AI177" s="74">
        <v>0</v>
      </c>
      <c r="AJ177" s="72" t="s">
        <v>50</v>
      </c>
      <c r="AK177" s="74">
        <v>0</v>
      </c>
      <c r="AL177" s="74">
        <v>0</v>
      </c>
      <c r="AM177" s="73" t="s">
        <v>53</v>
      </c>
      <c r="AN177" s="72" t="s">
        <v>53</v>
      </c>
      <c r="AO177" s="73" t="s">
        <v>53</v>
      </c>
      <c r="AP177" s="72" t="s">
        <v>53</v>
      </c>
    </row>
    <row r="178" spans="1:42" s="75" customFormat="1">
      <c r="A178" s="72" t="s">
        <v>366</v>
      </c>
      <c r="B178" s="73" t="s">
        <v>349</v>
      </c>
      <c r="C178" s="72" t="s">
        <v>96</v>
      </c>
      <c r="D178" s="72" t="s">
        <v>48</v>
      </c>
      <c r="E178" s="72" t="s">
        <v>97</v>
      </c>
      <c r="F178" s="72" t="s">
        <v>1170</v>
      </c>
      <c r="G178" s="72" t="s">
        <v>51</v>
      </c>
      <c r="H178" s="72" t="s">
        <v>410</v>
      </c>
      <c r="I178" s="74" t="s">
        <v>53</v>
      </c>
      <c r="J178" s="74" t="s">
        <v>53</v>
      </c>
      <c r="K178" s="74" t="s">
        <v>53</v>
      </c>
      <c r="L178" s="74" t="s">
        <v>53</v>
      </c>
      <c r="M178" s="74">
        <v>0</v>
      </c>
      <c r="N178" s="72" t="s">
        <v>53</v>
      </c>
      <c r="O178" s="72" t="s">
        <v>54</v>
      </c>
      <c r="P178" s="72" t="s">
        <v>53</v>
      </c>
      <c r="Q178" s="74">
        <f t="shared" si="2"/>
        <v>677469.70920000004</v>
      </c>
      <c r="R178" s="74">
        <v>0</v>
      </c>
      <c r="S178" s="74">
        <v>562939</v>
      </c>
      <c r="T178" s="74">
        <v>0</v>
      </c>
      <c r="U178" s="72" t="s">
        <v>50</v>
      </c>
      <c r="V178" s="74">
        <v>0</v>
      </c>
      <c r="W178" s="74">
        <v>98733.37000000001</v>
      </c>
      <c r="X178" s="72" t="s">
        <v>68</v>
      </c>
      <c r="Y178" s="74">
        <v>15797.339199999999</v>
      </c>
      <c r="Z178" s="74">
        <v>0</v>
      </c>
      <c r="AA178" s="72" t="s">
        <v>50</v>
      </c>
      <c r="AB178" s="74">
        <v>0</v>
      </c>
      <c r="AC178" s="74">
        <v>0</v>
      </c>
      <c r="AD178" s="72" t="s">
        <v>50</v>
      </c>
      <c r="AE178" s="74">
        <v>0</v>
      </c>
      <c r="AF178" s="72">
        <v>0</v>
      </c>
      <c r="AG178" s="72" t="s">
        <v>50</v>
      </c>
      <c r="AH178" s="74">
        <v>0</v>
      </c>
      <c r="AI178" s="74">
        <v>0</v>
      </c>
      <c r="AJ178" s="72" t="s">
        <v>50</v>
      </c>
      <c r="AK178" s="74">
        <v>0</v>
      </c>
      <c r="AL178" s="74">
        <v>0</v>
      </c>
      <c r="AM178" s="73" t="s">
        <v>53</v>
      </c>
      <c r="AN178" s="72" t="s">
        <v>53</v>
      </c>
      <c r="AO178" s="73" t="s">
        <v>53</v>
      </c>
      <c r="AP178" s="72" t="s">
        <v>53</v>
      </c>
    </row>
    <row r="179" spans="1:42" s="75" customFormat="1">
      <c r="A179" s="72" t="s">
        <v>371</v>
      </c>
      <c r="B179" s="73" t="s">
        <v>349</v>
      </c>
      <c r="C179" s="72" t="s">
        <v>96</v>
      </c>
      <c r="D179" s="72" t="s">
        <v>48</v>
      </c>
      <c r="E179" s="72" t="s">
        <v>97</v>
      </c>
      <c r="F179" s="72" t="s">
        <v>1170</v>
      </c>
      <c r="G179" s="72" t="s">
        <v>51</v>
      </c>
      <c r="H179" s="72" t="s">
        <v>412</v>
      </c>
      <c r="I179" s="74" t="s">
        <v>53</v>
      </c>
      <c r="J179" s="74" t="s">
        <v>53</v>
      </c>
      <c r="K179" s="74" t="s">
        <v>53</v>
      </c>
      <c r="L179" s="74" t="s">
        <v>53</v>
      </c>
      <c r="M179" s="74">
        <v>0</v>
      </c>
      <c r="N179" s="72" t="s">
        <v>53</v>
      </c>
      <c r="O179" s="72" t="s">
        <v>413</v>
      </c>
      <c r="P179" s="72" t="s">
        <v>414</v>
      </c>
      <c r="Q179" s="74">
        <f t="shared" si="2"/>
        <v>1784868.1680000001</v>
      </c>
      <c r="R179" s="74">
        <v>0</v>
      </c>
      <c r="S179" s="74">
        <v>422935.89</v>
      </c>
      <c r="T179" s="74">
        <v>1174079.55</v>
      </c>
      <c r="U179" s="72" t="s">
        <v>68</v>
      </c>
      <c r="V179" s="74">
        <v>187852.728</v>
      </c>
      <c r="W179" s="74">
        <v>0</v>
      </c>
      <c r="X179" s="72" t="s">
        <v>50</v>
      </c>
      <c r="Y179" s="74">
        <v>0</v>
      </c>
      <c r="Z179" s="74">
        <v>0</v>
      </c>
      <c r="AA179" s="72" t="s">
        <v>50</v>
      </c>
      <c r="AB179" s="74">
        <v>0</v>
      </c>
      <c r="AC179" s="74">
        <v>0</v>
      </c>
      <c r="AD179" s="72" t="s">
        <v>50</v>
      </c>
      <c r="AE179" s="74">
        <v>0</v>
      </c>
      <c r="AF179" s="72">
        <v>0</v>
      </c>
      <c r="AG179" s="72" t="s">
        <v>50</v>
      </c>
      <c r="AH179" s="74">
        <v>0</v>
      </c>
      <c r="AI179" s="74">
        <v>0</v>
      </c>
      <c r="AJ179" s="72" t="s">
        <v>50</v>
      </c>
      <c r="AK179" s="74">
        <v>0</v>
      </c>
      <c r="AL179" s="74">
        <v>0</v>
      </c>
      <c r="AM179" s="73" t="s">
        <v>53</v>
      </c>
      <c r="AN179" s="72" t="s">
        <v>53</v>
      </c>
      <c r="AO179" s="73" t="s">
        <v>53</v>
      </c>
      <c r="AP179" s="72" t="s">
        <v>53</v>
      </c>
    </row>
    <row r="180" spans="1:42" s="75" customFormat="1">
      <c r="A180" s="72" t="s">
        <v>372</v>
      </c>
      <c r="B180" s="73" t="s">
        <v>448</v>
      </c>
      <c r="C180" s="72" t="s">
        <v>96</v>
      </c>
      <c r="D180" s="72" t="s">
        <v>48</v>
      </c>
      <c r="E180" s="72" t="s">
        <v>97</v>
      </c>
      <c r="F180" s="72" t="s">
        <v>1171</v>
      </c>
      <c r="G180" s="72" t="s">
        <v>51</v>
      </c>
      <c r="H180" s="72" t="s">
        <v>481</v>
      </c>
      <c r="I180" s="74" t="s">
        <v>53</v>
      </c>
      <c r="J180" s="74" t="s">
        <v>53</v>
      </c>
      <c r="K180" s="74" t="s">
        <v>53</v>
      </c>
      <c r="L180" s="74" t="s">
        <v>53</v>
      </c>
      <c r="M180" s="74">
        <v>0</v>
      </c>
      <c r="N180" s="72" t="s">
        <v>53</v>
      </c>
      <c r="O180" s="72" t="s">
        <v>54</v>
      </c>
      <c r="P180" s="72" t="s">
        <v>53</v>
      </c>
      <c r="Q180" s="74">
        <f t="shared" si="2"/>
        <v>37041231.344900005</v>
      </c>
      <c r="R180" s="74">
        <v>0</v>
      </c>
      <c r="S180" s="74">
        <v>27880708.413000006</v>
      </c>
      <c r="T180" s="74">
        <v>0</v>
      </c>
      <c r="U180" s="72" t="s">
        <v>50</v>
      </c>
      <c r="V180" s="74">
        <v>0</v>
      </c>
      <c r="W180" s="74">
        <v>7897002.5274999999</v>
      </c>
      <c r="X180" s="72" t="s">
        <v>68</v>
      </c>
      <c r="Y180" s="74">
        <v>1263520.4044000001</v>
      </c>
      <c r="Z180" s="74">
        <v>0</v>
      </c>
      <c r="AA180" s="72" t="s">
        <v>50</v>
      </c>
      <c r="AB180" s="74">
        <v>0</v>
      </c>
      <c r="AC180" s="74">
        <v>0</v>
      </c>
      <c r="AD180" s="72" t="s">
        <v>50</v>
      </c>
      <c r="AE180" s="74">
        <v>0</v>
      </c>
      <c r="AF180" s="72">
        <v>0</v>
      </c>
      <c r="AG180" s="72" t="s">
        <v>50</v>
      </c>
      <c r="AH180" s="74">
        <v>0</v>
      </c>
      <c r="AI180" s="74">
        <v>0</v>
      </c>
      <c r="AJ180" s="72" t="s">
        <v>50</v>
      </c>
      <c r="AK180" s="74">
        <v>0</v>
      </c>
      <c r="AL180" s="74">
        <v>0</v>
      </c>
      <c r="AM180" s="73" t="s">
        <v>53</v>
      </c>
      <c r="AN180" s="72" t="s">
        <v>53</v>
      </c>
      <c r="AO180" s="73" t="s">
        <v>53</v>
      </c>
      <c r="AP180" s="72" t="s">
        <v>53</v>
      </c>
    </row>
    <row r="181" spans="1:42" s="75" customFormat="1">
      <c r="A181" s="72" t="s">
        <v>373</v>
      </c>
      <c r="B181" s="73" t="s">
        <v>448</v>
      </c>
      <c r="C181" s="72" t="s">
        <v>96</v>
      </c>
      <c r="D181" s="72" t="s">
        <v>48</v>
      </c>
      <c r="E181" s="72" t="s">
        <v>97</v>
      </c>
      <c r="F181" s="72" t="s">
        <v>1171</v>
      </c>
      <c r="G181" s="72" t="s">
        <v>51</v>
      </c>
      <c r="H181" s="72" t="s">
        <v>482</v>
      </c>
      <c r="I181" s="74" t="s">
        <v>53</v>
      </c>
      <c r="J181" s="74" t="s">
        <v>53</v>
      </c>
      <c r="K181" s="74" t="s">
        <v>53</v>
      </c>
      <c r="L181" s="74" t="s">
        <v>53</v>
      </c>
      <c r="M181" s="74">
        <v>0</v>
      </c>
      <c r="N181" s="72" t="s">
        <v>53</v>
      </c>
      <c r="O181" s="72" t="s">
        <v>483</v>
      </c>
      <c r="P181" s="72" t="s">
        <v>484</v>
      </c>
      <c r="Q181" s="74">
        <f t="shared" si="2"/>
        <v>9540</v>
      </c>
      <c r="R181" s="74">
        <v>0</v>
      </c>
      <c r="S181" s="74">
        <v>9540</v>
      </c>
      <c r="T181" s="74">
        <v>0</v>
      </c>
      <c r="U181" s="72" t="s">
        <v>50</v>
      </c>
      <c r="V181" s="74">
        <v>0</v>
      </c>
      <c r="W181" s="74">
        <v>0</v>
      </c>
      <c r="X181" s="72" t="s">
        <v>50</v>
      </c>
      <c r="Y181" s="74">
        <v>0</v>
      </c>
      <c r="Z181" s="74">
        <v>0</v>
      </c>
      <c r="AA181" s="72" t="s">
        <v>50</v>
      </c>
      <c r="AB181" s="74">
        <v>0</v>
      </c>
      <c r="AC181" s="74">
        <v>0</v>
      </c>
      <c r="AD181" s="72" t="s">
        <v>50</v>
      </c>
      <c r="AE181" s="74">
        <v>0</v>
      </c>
      <c r="AF181" s="72">
        <v>0</v>
      </c>
      <c r="AG181" s="72" t="s">
        <v>50</v>
      </c>
      <c r="AH181" s="74">
        <v>0</v>
      </c>
      <c r="AI181" s="74">
        <v>0</v>
      </c>
      <c r="AJ181" s="72" t="s">
        <v>50</v>
      </c>
      <c r="AK181" s="74">
        <v>0</v>
      </c>
      <c r="AL181" s="74">
        <v>0</v>
      </c>
      <c r="AM181" s="73" t="s">
        <v>53</v>
      </c>
      <c r="AN181" s="72" t="s">
        <v>53</v>
      </c>
      <c r="AO181" s="73" t="s">
        <v>53</v>
      </c>
      <c r="AP181" s="72" t="s">
        <v>53</v>
      </c>
    </row>
    <row r="182" spans="1:42" s="75" customFormat="1">
      <c r="A182" s="72" t="s">
        <v>374</v>
      </c>
      <c r="B182" s="73" t="s">
        <v>448</v>
      </c>
      <c r="C182" s="72" t="s">
        <v>96</v>
      </c>
      <c r="D182" s="72" t="s">
        <v>48</v>
      </c>
      <c r="E182" s="72" t="s">
        <v>97</v>
      </c>
      <c r="F182" s="72" t="s">
        <v>1171</v>
      </c>
      <c r="G182" s="72" t="s">
        <v>51</v>
      </c>
      <c r="H182" s="72" t="s">
        <v>485</v>
      </c>
      <c r="I182" s="74" t="s">
        <v>53</v>
      </c>
      <c r="J182" s="74" t="s">
        <v>53</v>
      </c>
      <c r="K182" s="74" t="s">
        <v>53</v>
      </c>
      <c r="L182" s="74" t="s">
        <v>53</v>
      </c>
      <c r="M182" s="74">
        <v>0</v>
      </c>
      <c r="N182" s="72" t="s">
        <v>53</v>
      </c>
      <c r="O182" s="72" t="s">
        <v>54</v>
      </c>
      <c r="P182" s="72" t="s">
        <v>53</v>
      </c>
      <c r="Q182" s="74">
        <f t="shared" si="2"/>
        <v>5905993.9983999999</v>
      </c>
      <c r="R182" s="74">
        <v>0</v>
      </c>
      <c r="S182" s="74">
        <v>4850496.96</v>
      </c>
      <c r="T182" s="74">
        <v>0</v>
      </c>
      <c r="U182" s="72" t="s">
        <v>50</v>
      </c>
      <c r="V182" s="74">
        <v>0</v>
      </c>
      <c r="W182" s="74">
        <v>909911.24</v>
      </c>
      <c r="X182" s="72" t="s">
        <v>68</v>
      </c>
      <c r="Y182" s="74">
        <v>145585.7984</v>
      </c>
      <c r="Z182" s="74">
        <v>0</v>
      </c>
      <c r="AA182" s="72" t="s">
        <v>50</v>
      </c>
      <c r="AB182" s="74">
        <v>0</v>
      </c>
      <c r="AC182" s="74">
        <v>0</v>
      </c>
      <c r="AD182" s="72" t="s">
        <v>50</v>
      </c>
      <c r="AE182" s="74">
        <v>0</v>
      </c>
      <c r="AF182" s="72">
        <v>0</v>
      </c>
      <c r="AG182" s="72" t="s">
        <v>50</v>
      </c>
      <c r="AH182" s="74">
        <v>0</v>
      </c>
      <c r="AI182" s="74">
        <v>0</v>
      </c>
      <c r="AJ182" s="72" t="s">
        <v>50</v>
      </c>
      <c r="AK182" s="74">
        <v>0</v>
      </c>
      <c r="AL182" s="74">
        <v>0</v>
      </c>
      <c r="AM182" s="73" t="s">
        <v>53</v>
      </c>
      <c r="AN182" s="72" t="s">
        <v>53</v>
      </c>
      <c r="AO182" s="73" t="s">
        <v>53</v>
      </c>
      <c r="AP182" s="72" t="s">
        <v>53</v>
      </c>
    </row>
    <row r="183" spans="1:42" s="75" customFormat="1">
      <c r="A183" s="72" t="s">
        <v>375</v>
      </c>
      <c r="B183" s="73" t="s">
        <v>448</v>
      </c>
      <c r="C183" s="72" t="s">
        <v>96</v>
      </c>
      <c r="D183" s="72" t="s">
        <v>48</v>
      </c>
      <c r="E183" s="72" t="s">
        <v>97</v>
      </c>
      <c r="F183" s="72" t="s">
        <v>1171</v>
      </c>
      <c r="G183" s="72" t="s">
        <v>51</v>
      </c>
      <c r="H183" s="72" t="s">
        <v>486</v>
      </c>
      <c r="I183" s="74" t="s">
        <v>53</v>
      </c>
      <c r="J183" s="74" t="s">
        <v>53</v>
      </c>
      <c r="K183" s="74" t="s">
        <v>53</v>
      </c>
      <c r="L183" s="74" t="s">
        <v>53</v>
      </c>
      <c r="M183" s="74">
        <v>0</v>
      </c>
      <c r="N183" s="72" t="s">
        <v>53</v>
      </c>
      <c r="O183" s="72" t="s">
        <v>487</v>
      </c>
      <c r="P183" s="72" t="s">
        <v>488</v>
      </c>
      <c r="Q183" s="74">
        <f t="shared" si="2"/>
        <v>2797245.0943999998</v>
      </c>
      <c r="R183" s="74">
        <v>0</v>
      </c>
      <c r="S183" s="74">
        <v>2381861.46</v>
      </c>
      <c r="T183" s="74">
        <v>358089.34</v>
      </c>
      <c r="U183" s="72" t="s">
        <v>68</v>
      </c>
      <c r="V183" s="74">
        <v>57294.294399999999</v>
      </c>
      <c r="W183" s="74">
        <v>0</v>
      </c>
      <c r="X183" s="72" t="s">
        <v>50</v>
      </c>
      <c r="Y183" s="74">
        <v>0</v>
      </c>
      <c r="Z183" s="74">
        <v>0</v>
      </c>
      <c r="AA183" s="72" t="s">
        <v>50</v>
      </c>
      <c r="AB183" s="74">
        <v>0</v>
      </c>
      <c r="AC183" s="74">
        <v>0</v>
      </c>
      <c r="AD183" s="72" t="s">
        <v>50</v>
      </c>
      <c r="AE183" s="74">
        <v>0</v>
      </c>
      <c r="AF183" s="72">
        <v>0</v>
      </c>
      <c r="AG183" s="72" t="s">
        <v>50</v>
      </c>
      <c r="AH183" s="74">
        <v>0</v>
      </c>
      <c r="AI183" s="74">
        <v>0</v>
      </c>
      <c r="AJ183" s="72" t="s">
        <v>50</v>
      </c>
      <c r="AK183" s="74">
        <v>0</v>
      </c>
      <c r="AL183" s="74">
        <v>0</v>
      </c>
      <c r="AM183" s="73" t="s">
        <v>53</v>
      </c>
      <c r="AN183" s="72" t="s">
        <v>53</v>
      </c>
      <c r="AO183" s="73" t="s">
        <v>53</v>
      </c>
      <c r="AP183" s="72" t="s">
        <v>53</v>
      </c>
    </row>
    <row r="184" spans="1:42" s="75" customFormat="1">
      <c r="A184" s="72" t="s">
        <v>376</v>
      </c>
      <c r="B184" s="73" t="s">
        <v>448</v>
      </c>
      <c r="C184" s="72" t="s">
        <v>96</v>
      </c>
      <c r="D184" s="72" t="s">
        <v>48</v>
      </c>
      <c r="E184" s="72" t="s">
        <v>97</v>
      </c>
      <c r="F184" s="72" t="s">
        <v>1171</v>
      </c>
      <c r="G184" s="72" t="s">
        <v>51</v>
      </c>
      <c r="H184" s="72" t="s">
        <v>489</v>
      </c>
      <c r="I184" s="74" t="s">
        <v>53</v>
      </c>
      <c r="J184" s="74" t="s">
        <v>53</v>
      </c>
      <c r="K184" s="74" t="s">
        <v>53</v>
      </c>
      <c r="L184" s="74" t="s">
        <v>53</v>
      </c>
      <c r="M184" s="74">
        <v>0</v>
      </c>
      <c r="N184" s="72" t="s">
        <v>53</v>
      </c>
      <c r="O184" s="72" t="s">
        <v>487</v>
      </c>
      <c r="P184" s="72" t="s">
        <v>488</v>
      </c>
      <c r="Q184" s="74">
        <f t="shared" si="2"/>
        <v>2036478.6</v>
      </c>
      <c r="R184" s="74">
        <v>0</v>
      </c>
      <c r="S184" s="74">
        <v>2036478.6</v>
      </c>
      <c r="T184" s="74">
        <v>0</v>
      </c>
      <c r="U184" s="72" t="s">
        <v>50</v>
      </c>
      <c r="V184" s="74">
        <v>0</v>
      </c>
      <c r="W184" s="74">
        <v>0</v>
      </c>
      <c r="X184" s="72" t="s">
        <v>50</v>
      </c>
      <c r="Y184" s="74">
        <v>0</v>
      </c>
      <c r="Z184" s="74">
        <v>0</v>
      </c>
      <c r="AA184" s="72" t="s">
        <v>50</v>
      </c>
      <c r="AB184" s="74">
        <v>0</v>
      </c>
      <c r="AC184" s="74">
        <v>0</v>
      </c>
      <c r="AD184" s="72" t="s">
        <v>50</v>
      </c>
      <c r="AE184" s="74">
        <v>0</v>
      </c>
      <c r="AF184" s="72">
        <v>0</v>
      </c>
      <c r="AG184" s="72" t="s">
        <v>50</v>
      </c>
      <c r="AH184" s="74">
        <v>0</v>
      </c>
      <c r="AI184" s="74">
        <v>0</v>
      </c>
      <c r="AJ184" s="72" t="s">
        <v>50</v>
      </c>
      <c r="AK184" s="74">
        <v>0</v>
      </c>
      <c r="AL184" s="74">
        <v>0</v>
      </c>
      <c r="AM184" s="73" t="s">
        <v>53</v>
      </c>
      <c r="AN184" s="72" t="s">
        <v>53</v>
      </c>
      <c r="AO184" s="73" t="s">
        <v>53</v>
      </c>
      <c r="AP184" s="72" t="s">
        <v>53</v>
      </c>
    </row>
    <row r="185" spans="1:42" s="75" customFormat="1">
      <c r="A185" s="72" t="s">
        <v>377</v>
      </c>
      <c r="B185" s="73" t="s">
        <v>448</v>
      </c>
      <c r="C185" s="72" t="s">
        <v>96</v>
      </c>
      <c r="D185" s="72" t="s">
        <v>48</v>
      </c>
      <c r="E185" s="72" t="s">
        <v>97</v>
      </c>
      <c r="F185" s="72" t="s">
        <v>1171</v>
      </c>
      <c r="G185" s="72" t="s">
        <v>51</v>
      </c>
      <c r="H185" s="72" t="s">
        <v>490</v>
      </c>
      <c r="I185" s="74" t="s">
        <v>53</v>
      </c>
      <c r="J185" s="74" t="s">
        <v>53</v>
      </c>
      <c r="K185" s="74" t="s">
        <v>53</v>
      </c>
      <c r="L185" s="74" t="s">
        <v>53</v>
      </c>
      <c r="M185" s="74">
        <v>0</v>
      </c>
      <c r="N185" s="72" t="s">
        <v>53</v>
      </c>
      <c r="O185" s="72" t="s">
        <v>54</v>
      </c>
      <c r="P185" s="72" t="s">
        <v>53</v>
      </c>
      <c r="Q185" s="74">
        <f t="shared" si="2"/>
        <v>64098365.804200001</v>
      </c>
      <c r="R185" s="74">
        <v>0</v>
      </c>
      <c r="S185" s="74">
        <v>46397844.140000001</v>
      </c>
      <c r="T185" s="74">
        <v>0</v>
      </c>
      <c r="U185" s="72" t="s">
        <v>50</v>
      </c>
      <c r="V185" s="74">
        <v>0</v>
      </c>
      <c r="W185" s="74">
        <v>15259070.400200002</v>
      </c>
      <c r="X185" s="72" t="s">
        <v>68</v>
      </c>
      <c r="Y185" s="74">
        <v>2441451.2640000004</v>
      </c>
      <c r="Z185" s="74">
        <v>0</v>
      </c>
      <c r="AA185" s="72" t="s">
        <v>50</v>
      </c>
      <c r="AB185" s="74">
        <v>0</v>
      </c>
      <c r="AC185" s="74">
        <v>0</v>
      </c>
      <c r="AD185" s="72" t="s">
        <v>50</v>
      </c>
      <c r="AE185" s="74">
        <v>0</v>
      </c>
      <c r="AF185" s="72">
        <v>0</v>
      </c>
      <c r="AG185" s="72" t="s">
        <v>50</v>
      </c>
      <c r="AH185" s="74">
        <v>0</v>
      </c>
      <c r="AI185" s="74">
        <v>0</v>
      </c>
      <c r="AJ185" s="72" t="s">
        <v>50</v>
      </c>
      <c r="AK185" s="74">
        <v>0</v>
      </c>
      <c r="AL185" s="74">
        <v>0</v>
      </c>
      <c r="AM185" s="73" t="s">
        <v>53</v>
      </c>
      <c r="AN185" s="72" t="s">
        <v>53</v>
      </c>
      <c r="AO185" s="73" t="s">
        <v>53</v>
      </c>
      <c r="AP185" s="72" t="s">
        <v>53</v>
      </c>
    </row>
    <row r="186" spans="1:42" s="75" customFormat="1">
      <c r="A186" s="72" t="s">
        <v>378</v>
      </c>
      <c r="B186" s="73" t="s">
        <v>448</v>
      </c>
      <c r="C186" s="72" t="s">
        <v>96</v>
      </c>
      <c r="D186" s="72" t="s">
        <v>48</v>
      </c>
      <c r="E186" s="72" t="s">
        <v>97</v>
      </c>
      <c r="F186" s="72" t="s">
        <v>1171</v>
      </c>
      <c r="G186" s="72" t="s">
        <v>51</v>
      </c>
      <c r="H186" s="72" t="s">
        <v>491</v>
      </c>
      <c r="I186" s="74" t="s">
        <v>53</v>
      </c>
      <c r="J186" s="74" t="s">
        <v>53</v>
      </c>
      <c r="K186" s="74" t="s">
        <v>53</v>
      </c>
      <c r="L186" s="74" t="s">
        <v>53</v>
      </c>
      <c r="M186" s="74">
        <v>0</v>
      </c>
      <c r="N186" s="72" t="s">
        <v>53</v>
      </c>
      <c r="O186" s="72" t="s">
        <v>492</v>
      </c>
      <c r="P186" s="72" t="s">
        <v>493</v>
      </c>
      <c r="Q186" s="74">
        <f t="shared" si="2"/>
        <v>735858.91119999997</v>
      </c>
      <c r="R186" s="74">
        <v>0</v>
      </c>
      <c r="S186" s="74">
        <v>170954.78</v>
      </c>
      <c r="T186" s="74">
        <v>486986.32</v>
      </c>
      <c r="U186" s="72" t="s">
        <v>68</v>
      </c>
      <c r="V186" s="74">
        <v>77917.811199999996</v>
      </c>
      <c r="W186" s="74">
        <v>0</v>
      </c>
      <c r="X186" s="72" t="s">
        <v>50</v>
      </c>
      <c r="Y186" s="74">
        <v>0</v>
      </c>
      <c r="Z186" s="74">
        <v>0</v>
      </c>
      <c r="AA186" s="72" t="s">
        <v>50</v>
      </c>
      <c r="AB186" s="74">
        <v>0</v>
      </c>
      <c r="AC186" s="74">
        <v>0</v>
      </c>
      <c r="AD186" s="72" t="s">
        <v>50</v>
      </c>
      <c r="AE186" s="74">
        <v>0</v>
      </c>
      <c r="AF186" s="72">
        <v>0</v>
      </c>
      <c r="AG186" s="72" t="s">
        <v>50</v>
      </c>
      <c r="AH186" s="74">
        <v>0</v>
      </c>
      <c r="AI186" s="74">
        <v>0</v>
      </c>
      <c r="AJ186" s="72" t="s">
        <v>50</v>
      </c>
      <c r="AK186" s="74">
        <v>0</v>
      </c>
      <c r="AL186" s="74">
        <v>0</v>
      </c>
      <c r="AM186" s="73" t="s">
        <v>53</v>
      </c>
      <c r="AN186" s="72" t="s">
        <v>53</v>
      </c>
      <c r="AO186" s="73" t="s">
        <v>53</v>
      </c>
      <c r="AP186" s="72" t="s">
        <v>53</v>
      </c>
    </row>
    <row r="187" spans="1:42" s="75" customFormat="1">
      <c r="A187" s="72" t="s">
        <v>379</v>
      </c>
      <c r="B187" s="73" t="s">
        <v>448</v>
      </c>
      <c r="C187" s="72" t="s">
        <v>96</v>
      </c>
      <c r="D187" s="72" t="s">
        <v>48</v>
      </c>
      <c r="E187" s="72" t="s">
        <v>97</v>
      </c>
      <c r="F187" s="72" t="s">
        <v>1171</v>
      </c>
      <c r="G187" s="72" t="s">
        <v>51</v>
      </c>
      <c r="H187" s="72" t="s">
        <v>494</v>
      </c>
      <c r="I187" s="74" t="s">
        <v>53</v>
      </c>
      <c r="J187" s="74" t="s">
        <v>53</v>
      </c>
      <c r="K187" s="74" t="s">
        <v>53</v>
      </c>
      <c r="L187" s="74" t="s">
        <v>53</v>
      </c>
      <c r="M187" s="74">
        <v>0</v>
      </c>
      <c r="N187" s="72" t="s">
        <v>53</v>
      </c>
      <c r="O187" s="72" t="s">
        <v>54</v>
      </c>
      <c r="P187" s="72" t="s">
        <v>53</v>
      </c>
      <c r="Q187" s="74">
        <f t="shared" si="2"/>
        <v>2634579.8018</v>
      </c>
      <c r="R187" s="74">
        <v>0</v>
      </c>
      <c r="S187" s="74">
        <v>1334920.4649999999</v>
      </c>
      <c r="T187" s="74">
        <v>0</v>
      </c>
      <c r="U187" s="72" t="s">
        <v>50</v>
      </c>
      <c r="V187" s="74">
        <v>0</v>
      </c>
      <c r="W187" s="74">
        <v>1120395.98</v>
      </c>
      <c r="X187" s="72" t="s">
        <v>68</v>
      </c>
      <c r="Y187" s="74">
        <v>179263.35680000001</v>
      </c>
      <c r="Z187" s="74">
        <v>0</v>
      </c>
      <c r="AA187" s="72" t="s">
        <v>50</v>
      </c>
      <c r="AB187" s="74">
        <v>0</v>
      </c>
      <c r="AC187" s="74">
        <v>0</v>
      </c>
      <c r="AD187" s="72" t="s">
        <v>50</v>
      </c>
      <c r="AE187" s="74">
        <v>0</v>
      </c>
      <c r="AF187" s="72">
        <v>0</v>
      </c>
      <c r="AG187" s="72" t="s">
        <v>50</v>
      </c>
      <c r="AH187" s="74">
        <v>0</v>
      </c>
      <c r="AI187" s="74">
        <v>0</v>
      </c>
      <c r="AJ187" s="72" t="s">
        <v>50</v>
      </c>
      <c r="AK187" s="74">
        <v>0</v>
      </c>
      <c r="AL187" s="74">
        <v>0</v>
      </c>
      <c r="AM187" s="73" t="s">
        <v>53</v>
      </c>
      <c r="AN187" s="72" t="s">
        <v>53</v>
      </c>
      <c r="AO187" s="73" t="s">
        <v>53</v>
      </c>
      <c r="AP187" s="72" t="s">
        <v>53</v>
      </c>
    </row>
    <row r="188" spans="1:42" s="75" customFormat="1">
      <c r="A188" s="72" t="s">
        <v>380</v>
      </c>
      <c r="B188" s="73" t="s">
        <v>448</v>
      </c>
      <c r="C188" s="72" t="s">
        <v>96</v>
      </c>
      <c r="D188" s="72" t="s">
        <v>48</v>
      </c>
      <c r="E188" s="72" t="s">
        <v>97</v>
      </c>
      <c r="F188" s="72" t="s">
        <v>1171</v>
      </c>
      <c r="G188" s="72" t="s">
        <v>123</v>
      </c>
      <c r="H188" s="72" t="s">
        <v>53</v>
      </c>
      <c r="I188" s="74" t="s">
        <v>495</v>
      </c>
      <c r="J188" s="74" t="s">
        <v>53</v>
      </c>
      <c r="K188" s="74" t="s">
        <v>496</v>
      </c>
      <c r="L188" s="74" t="s">
        <v>497</v>
      </c>
      <c r="M188" s="74">
        <v>67.260000000000005</v>
      </c>
      <c r="N188" s="72" t="s">
        <v>127</v>
      </c>
      <c r="O188" s="72" t="s">
        <v>498</v>
      </c>
      <c r="P188" s="72" t="s">
        <v>499</v>
      </c>
      <c r="Q188" s="74">
        <f t="shared" si="2"/>
        <v>-116000</v>
      </c>
      <c r="R188" s="74">
        <v>0</v>
      </c>
      <c r="S188" s="74">
        <v>0</v>
      </c>
      <c r="T188" s="74">
        <v>0</v>
      </c>
      <c r="U188" s="72" t="s">
        <v>50</v>
      </c>
      <c r="V188" s="74">
        <v>0</v>
      </c>
      <c r="W188" s="74">
        <v>-100000</v>
      </c>
      <c r="X188" s="72" t="s">
        <v>68</v>
      </c>
      <c r="Y188" s="74">
        <v>-16000</v>
      </c>
      <c r="Z188" s="74">
        <v>0</v>
      </c>
      <c r="AA188" s="72" t="s">
        <v>50</v>
      </c>
      <c r="AB188" s="74">
        <v>0</v>
      </c>
      <c r="AC188" s="74">
        <v>0</v>
      </c>
      <c r="AD188" s="72" t="s">
        <v>50</v>
      </c>
      <c r="AE188" s="74">
        <v>0</v>
      </c>
      <c r="AF188" s="72">
        <v>0</v>
      </c>
      <c r="AG188" s="72" t="s">
        <v>50</v>
      </c>
      <c r="AH188" s="74">
        <v>0</v>
      </c>
      <c r="AI188" s="74">
        <v>0</v>
      </c>
      <c r="AJ188" s="72" t="s">
        <v>50</v>
      </c>
      <c r="AK188" s="74">
        <v>0</v>
      </c>
      <c r="AL188" s="74">
        <v>0</v>
      </c>
      <c r="AM188" s="73" t="s">
        <v>53</v>
      </c>
      <c r="AN188" s="72" t="s">
        <v>53</v>
      </c>
      <c r="AO188" s="73" t="s">
        <v>53</v>
      </c>
      <c r="AP188" s="72" t="s">
        <v>53</v>
      </c>
    </row>
    <row r="189" spans="1:42" s="75" customFormat="1">
      <c r="A189" s="72" t="s">
        <v>381</v>
      </c>
      <c r="B189" s="73" t="s">
        <v>114</v>
      </c>
      <c r="C189" s="72" t="s">
        <v>96</v>
      </c>
      <c r="D189" s="72" t="s">
        <v>57</v>
      </c>
      <c r="E189" s="72" t="s">
        <v>751</v>
      </c>
      <c r="F189" s="72" t="s">
        <v>965</v>
      </c>
      <c r="G189" s="72" t="s">
        <v>51</v>
      </c>
      <c r="H189" s="72" t="s">
        <v>1181</v>
      </c>
      <c r="I189" s="74" t="s">
        <v>53</v>
      </c>
      <c r="J189" s="74" t="s">
        <v>53</v>
      </c>
      <c r="K189" s="74" t="s">
        <v>53</v>
      </c>
      <c r="L189" s="74" t="s">
        <v>53</v>
      </c>
      <c r="M189" s="74">
        <v>0</v>
      </c>
      <c r="N189" s="72" t="s">
        <v>53</v>
      </c>
      <c r="O189" s="72" t="s">
        <v>54</v>
      </c>
      <c r="P189" s="72" t="s">
        <v>53</v>
      </c>
      <c r="Q189" s="74">
        <f t="shared" si="2"/>
        <v>23318452.099349998</v>
      </c>
      <c r="R189" s="74">
        <v>0</v>
      </c>
      <c r="S189" s="74">
        <v>15465744.939999999</v>
      </c>
      <c r="T189" s="74">
        <v>0</v>
      </c>
      <c r="U189" s="72" t="s">
        <v>50</v>
      </c>
      <c r="V189" s="74">
        <v>0</v>
      </c>
      <c r="W189" s="74">
        <v>6769575.1374499993</v>
      </c>
      <c r="X189" s="72" t="s">
        <v>50</v>
      </c>
      <c r="Y189" s="74">
        <v>1083132.0219000001</v>
      </c>
      <c r="Z189" s="74">
        <v>0</v>
      </c>
      <c r="AA189" s="72" t="s">
        <v>50</v>
      </c>
      <c r="AB189" s="74">
        <v>0</v>
      </c>
      <c r="AC189" s="74">
        <v>0</v>
      </c>
      <c r="AD189" s="72" t="s">
        <v>50</v>
      </c>
      <c r="AE189" s="74">
        <v>0</v>
      </c>
      <c r="AF189" s="72">
        <v>0</v>
      </c>
      <c r="AG189" s="72" t="s">
        <v>50</v>
      </c>
      <c r="AH189" s="74">
        <v>0</v>
      </c>
      <c r="AI189" s="74">
        <v>0</v>
      </c>
      <c r="AJ189" s="72" t="s">
        <v>50</v>
      </c>
      <c r="AK189" s="74">
        <v>0</v>
      </c>
      <c r="AL189" s="74">
        <v>0</v>
      </c>
      <c r="AM189" s="73" t="s">
        <v>53</v>
      </c>
      <c r="AN189" s="72" t="s">
        <v>53</v>
      </c>
      <c r="AO189" s="73" t="s">
        <v>53</v>
      </c>
      <c r="AP189" s="72" t="s">
        <v>53</v>
      </c>
    </row>
    <row r="190" spans="1:42" s="75" customFormat="1">
      <c r="A190" s="72" t="s">
        <v>382</v>
      </c>
      <c r="B190" s="73" t="s">
        <v>178</v>
      </c>
      <c r="C190" s="72" t="s">
        <v>96</v>
      </c>
      <c r="D190" s="72" t="s">
        <v>57</v>
      </c>
      <c r="E190" s="72" t="s">
        <v>751</v>
      </c>
      <c r="F190" s="72" t="s">
        <v>1175</v>
      </c>
      <c r="G190" s="72" t="s">
        <v>51</v>
      </c>
      <c r="H190" s="72" t="s">
        <v>216</v>
      </c>
      <c r="I190" s="74" t="s">
        <v>53</v>
      </c>
      <c r="J190" s="74" t="s">
        <v>53</v>
      </c>
      <c r="K190" s="74" t="s">
        <v>53</v>
      </c>
      <c r="L190" s="74" t="s">
        <v>53</v>
      </c>
      <c r="M190" s="74">
        <v>0</v>
      </c>
      <c r="N190" s="72" t="s">
        <v>53</v>
      </c>
      <c r="O190" s="72" t="s">
        <v>54</v>
      </c>
      <c r="P190" s="72" t="s">
        <v>53</v>
      </c>
      <c r="Q190" s="74">
        <f t="shared" si="2"/>
        <v>9513704.6239500009</v>
      </c>
      <c r="R190" s="74">
        <v>0</v>
      </c>
      <c r="S190" s="74">
        <v>5721184.8475499991</v>
      </c>
      <c r="T190" s="74">
        <v>0</v>
      </c>
      <c r="U190" s="72" t="s">
        <v>50</v>
      </c>
      <c r="V190" s="74">
        <v>0</v>
      </c>
      <c r="W190" s="74">
        <v>3269413.6004000003</v>
      </c>
      <c r="X190" s="72" t="s">
        <v>68</v>
      </c>
      <c r="Y190" s="74">
        <v>523106.17600000004</v>
      </c>
      <c r="Z190" s="74">
        <v>0</v>
      </c>
      <c r="AA190" s="72" t="s">
        <v>50</v>
      </c>
      <c r="AB190" s="74">
        <v>0</v>
      </c>
      <c r="AC190" s="74">
        <v>0</v>
      </c>
      <c r="AD190" s="72" t="s">
        <v>50</v>
      </c>
      <c r="AE190" s="74">
        <v>0</v>
      </c>
      <c r="AF190" s="72">
        <v>0</v>
      </c>
      <c r="AG190" s="72" t="s">
        <v>50</v>
      </c>
      <c r="AH190" s="74">
        <v>0</v>
      </c>
      <c r="AI190" s="74">
        <v>0</v>
      </c>
      <c r="AJ190" s="72" t="s">
        <v>50</v>
      </c>
      <c r="AK190" s="74">
        <v>0</v>
      </c>
      <c r="AL190" s="74">
        <v>0</v>
      </c>
      <c r="AM190" s="73" t="s">
        <v>53</v>
      </c>
      <c r="AN190" s="72" t="s">
        <v>53</v>
      </c>
      <c r="AO190" s="73" t="s">
        <v>53</v>
      </c>
      <c r="AP190" s="72" t="s">
        <v>53</v>
      </c>
    </row>
    <row r="191" spans="1:42" s="75" customFormat="1">
      <c r="A191" s="72" t="s">
        <v>383</v>
      </c>
      <c r="B191" s="73" t="s">
        <v>228</v>
      </c>
      <c r="C191" s="72" t="s">
        <v>96</v>
      </c>
      <c r="D191" s="72" t="s">
        <v>57</v>
      </c>
      <c r="E191" s="72" t="s">
        <v>751</v>
      </c>
      <c r="F191" s="72" t="s">
        <v>1177</v>
      </c>
      <c r="G191" s="72" t="s">
        <v>51</v>
      </c>
      <c r="H191" s="72" t="s">
        <v>272</v>
      </c>
      <c r="I191" s="74" t="s">
        <v>53</v>
      </c>
      <c r="J191" s="74" t="s">
        <v>53</v>
      </c>
      <c r="K191" s="74" t="s">
        <v>53</v>
      </c>
      <c r="L191" s="74" t="s">
        <v>53</v>
      </c>
      <c r="M191" s="74">
        <v>0</v>
      </c>
      <c r="N191" s="72" t="s">
        <v>53</v>
      </c>
      <c r="O191" s="72" t="s">
        <v>54</v>
      </c>
      <c r="P191" s="72" t="s">
        <v>53</v>
      </c>
      <c r="Q191" s="74">
        <f t="shared" si="2"/>
        <v>30988453.623649992</v>
      </c>
      <c r="R191" s="74">
        <v>0</v>
      </c>
      <c r="S191" s="74">
        <v>18106387.884899996</v>
      </c>
      <c r="T191" s="74">
        <v>0</v>
      </c>
      <c r="U191" s="72" t="s">
        <v>50</v>
      </c>
      <c r="V191" s="74">
        <v>0</v>
      </c>
      <c r="W191" s="74">
        <v>11105229.085149998</v>
      </c>
      <c r="X191" s="72" t="s">
        <v>68</v>
      </c>
      <c r="Y191" s="74">
        <v>1776836.6535999998</v>
      </c>
      <c r="Z191" s="74">
        <v>0</v>
      </c>
      <c r="AA191" s="72" t="s">
        <v>50</v>
      </c>
      <c r="AB191" s="74">
        <v>0</v>
      </c>
      <c r="AC191" s="74">
        <v>0</v>
      </c>
      <c r="AD191" s="72" t="s">
        <v>50</v>
      </c>
      <c r="AE191" s="74">
        <v>0</v>
      </c>
      <c r="AF191" s="72">
        <v>0</v>
      </c>
      <c r="AG191" s="72" t="s">
        <v>50</v>
      </c>
      <c r="AH191" s="74">
        <v>0</v>
      </c>
      <c r="AI191" s="74">
        <v>0</v>
      </c>
      <c r="AJ191" s="72" t="s">
        <v>50</v>
      </c>
      <c r="AK191" s="74">
        <v>0</v>
      </c>
      <c r="AL191" s="74">
        <v>0</v>
      </c>
      <c r="AM191" s="73" t="s">
        <v>53</v>
      </c>
      <c r="AN191" s="72" t="s">
        <v>53</v>
      </c>
      <c r="AO191" s="73" t="s">
        <v>53</v>
      </c>
      <c r="AP191" s="72" t="s">
        <v>53</v>
      </c>
    </row>
    <row r="192" spans="1:42" s="75" customFormat="1">
      <c r="A192" s="72" t="s">
        <v>384</v>
      </c>
      <c r="B192" s="73" t="s">
        <v>286</v>
      </c>
      <c r="C192" s="72" t="s">
        <v>96</v>
      </c>
      <c r="D192" s="72" t="s">
        <v>57</v>
      </c>
      <c r="E192" s="72" t="s">
        <v>751</v>
      </c>
      <c r="F192" s="72" t="s">
        <v>1174</v>
      </c>
      <c r="G192" s="72" t="s">
        <v>51</v>
      </c>
      <c r="H192" s="72" t="s">
        <v>318</v>
      </c>
      <c r="I192" s="74" t="s">
        <v>53</v>
      </c>
      <c r="J192" s="74" t="s">
        <v>53</v>
      </c>
      <c r="K192" s="74" t="s">
        <v>53</v>
      </c>
      <c r="L192" s="74" t="s">
        <v>53</v>
      </c>
      <c r="M192" s="74">
        <v>0</v>
      </c>
      <c r="N192" s="72" t="s">
        <v>53</v>
      </c>
      <c r="O192" s="72" t="s">
        <v>54</v>
      </c>
      <c r="P192" s="72" t="s">
        <v>53</v>
      </c>
      <c r="Q192" s="74">
        <f t="shared" si="2"/>
        <v>48872448.465999991</v>
      </c>
      <c r="R192" s="74">
        <v>0</v>
      </c>
      <c r="S192" s="74">
        <v>35034785.987199992</v>
      </c>
      <c r="T192" s="74">
        <v>0</v>
      </c>
      <c r="U192" s="72" t="s">
        <v>50</v>
      </c>
      <c r="V192" s="74">
        <v>0</v>
      </c>
      <c r="W192" s="74">
        <v>11929019.378299998</v>
      </c>
      <c r="X192" s="72" t="s">
        <v>68</v>
      </c>
      <c r="Y192" s="74">
        <v>1908643.1005000002</v>
      </c>
      <c r="Z192" s="74">
        <v>0</v>
      </c>
      <c r="AA192" s="72" t="s">
        <v>50</v>
      </c>
      <c r="AB192" s="74">
        <v>0</v>
      </c>
      <c r="AC192" s="74">
        <v>0</v>
      </c>
      <c r="AD192" s="72" t="s">
        <v>50</v>
      </c>
      <c r="AE192" s="74">
        <v>0</v>
      </c>
      <c r="AF192" s="72">
        <v>0</v>
      </c>
      <c r="AG192" s="72" t="s">
        <v>50</v>
      </c>
      <c r="AH192" s="74">
        <v>0</v>
      </c>
      <c r="AI192" s="74">
        <v>0</v>
      </c>
      <c r="AJ192" s="72" t="s">
        <v>50</v>
      </c>
      <c r="AK192" s="74">
        <v>0</v>
      </c>
      <c r="AL192" s="74">
        <v>0</v>
      </c>
      <c r="AM192" s="73" t="s">
        <v>53</v>
      </c>
      <c r="AN192" s="72" t="s">
        <v>53</v>
      </c>
      <c r="AO192" s="73" t="s">
        <v>53</v>
      </c>
      <c r="AP192" s="72" t="s">
        <v>53</v>
      </c>
    </row>
    <row r="193" spans="1:42" s="75" customFormat="1">
      <c r="A193" s="72" t="s">
        <v>385</v>
      </c>
      <c r="B193" s="73" t="s">
        <v>349</v>
      </c>
      <c r="C193" s="72" t="s">
        <v>96</v>
      </c>
      <c r="D193" s="72" t="s">
        <v>57</v>
      </c>
      <c r="E193" s="72" t="s">
        <v>751</v>
      </c>
      <c r="F193" s="72" t="s">
        <v>1172</v>
      </c>
      <c r="G193" s="72" t="s">
        <v>51</v>
      </c>
      <c r="H193" s="72" t="s">
        <v>416</v>
      </c>
      <c r="I193" s="74" t="s">
        <v>53</v>
      </c>
      <c r="J193" s="74" t="s">
        <v>53</v>
      </c>
      <c r="K193" s="74" t="s">
        <v>53</v>
      </c>
      <c r="L193" s="74" t="s">
        <v>53</v>
      </c>
      <c r="M193" s="74">
        <v>0</v>
      </c>
      <c r="N193" s="72" t="s">
        <v>53</v>
      </c>
      <c r="O193" s="72" t="s">
        <v>54</v>
      </c>
      <c r="P193" s="72" t="s">
        <v>53</v>
      </c>
      <c r="Q193" s="74">
        <f t="shared" si="2"/>
        <v>65042931.143050008</v>
      </c>
      <c r="R193" s="74">
        <v>0</v>
      </c>
      <c r="S193" s="74">
        <v>46158011.322000012</v>
      </c>
      <c r="T193" s="74">
        <v>0</v>
      </c>
      <c r="U193" s="72" t="s">
        <v>50</v>
      </c>
      <c r="V193" s="74">
        <v>0</v>
      </c>
      <c r="W193" s="74">
        <v>16280103.293949997</v>
      </c>
      <c r="X193" s="72" t="s">
        <v>68</v>
      </c>
      <c r="Y193" s="74">
        <v>2604816.5271000001</v>
      </c>
      <c r="Z193" s="74">
        <v>0</v>
      </c>
      <c r="AA193" s="72" t="s">
        <v>50</v>
      </c>
      <c r="AB193" s="74">
        <v>0</v>
      </c>
      <c r="AC193" s="74">
        <v>0</v>
      </c>
      <c r="AD193" s="72" t="s">
        <v>50</v>
      </c>
      <c r="AE193" s="74">
        <v>0</v>
      </c>
      <c r="AF193" s="72">
        <v>0</v>
      </c>
      <c r="AG193" s="72" t="s">
        <v>50</v>
      </c>
      <c r="AH193" s="74">
        <v>0</v>
      </c>
      <c r="AI193" s="74">
        <v>0</v>
      </c>
      <c r="AJ193" s="72" t="s">
        <v>50</v>
      </c>
      <c r="AK193" s="74">
        <v>0</v>
      </c>
      <c r="AL193" s="74">
        <v>0</v>
      </c>
      <c r="AM193" s="73" t="s">
        <v>53</v>
      </c>
      <c r="AN193" s="72" t="s">
        <v>53</v>
      </c>
      <c r="AO193" s="73" t="s">
        <v>53</v>
      </c>
      <c r="AP193" s="72" t="s">
        <v>53</v>
      </c>
    </row>
    <row r="194" spans="1:42" s="75" customFormat="1">
      <c r="A194" s="72" t="s">
        <v>386</v>
      </c>
      <c r="B194" s="73" t="s">
        <v>448</v>
      </c>
      <c r="C194" s="72" t="s">
        <v>96</v>
      </c>
      <c r="D194" s="72" t="s">
        <v>57</v>
      </c>
      <c r="E194" s="72" t="s">
        <v>751</v>
      </c>
      <c r="F194" s="72" t="s">
        <v>1173</v>
      </c>
      <c r="G194" s="72" t="s">
        <v>51</v>
      </c>
      <c r="H194" s="72" t="s">
        <v>500</v>
      </c>
      <c r="I194" s="74" t="s">
        <v>53</v>
      </c>
      <c r="J194" s="74" t="s">
        <v>53</v>
      </c>
      <c r="K194" s="74" t="s">
        <v>53</v>
      </c>
      <c r="L194" s="74" t="s">
        <v>53</v>
      </c>
      <c r="M194" s="74">
        <v>0</v>
      </c>
      <c r="N194" s="72" t="s">
        <v>53</v>
      </c>
      <c r="O194" s="72" t="s">
        <v>54</v>
      </c>
      <c r="P194" s="72" t="s">
        <v>53</v>
      </c>
      <c r="Q194" s="74">
        <f t="shared" si="2"/>
        <v>56686725.23969999</v>
      </c>
      <c r="R194" s="74">
        <v>0</v>
      </c>
      <c r="S194" s="74">
        <v>37073798.657899991</v>
      </c>
      <c r="T194" s="74">
        <v>0</v>
      </c>
      <c r="U194" s="72" t="s">
        <v>50</v>
      </c>
      <c r="V194" s="74">
        <v>0</v>
      </c>
      <c r="W194" s="74">
        <v>16773486.9692</v>
      </c>
      <c r="X194" s="72" t="s">
        <v>68</v>
      </c>
      <c r="Y194" s="74">
        <v>2683757.9149999996</v>
      </c>
      <c r="Z194" s="74">
        <v>0</v>
      </c>
      <c r="AA194" s="72" t="s">
        <v>50</v>
      </c>
      <c r="AB194" s="74">
        <v>0</v>
      </c>
      <c r="AC194" s="74">
        <v>144149.72</v>
      </c>
      <c r="AD194" s="72" t="s">
        <v>55</v>
      </c>
      <c r="AE194" s="74">
        <v>11531.9776</v>
      </c>
      <c r="AF194" s="72">
        <v>0</v>
      </c>
      <c r="AG194" s="72" t="s">
        <v>50</v>
      </c>
      <c r="AH194" s="74">
        <v>0</v>
      </c>
      <c r="AI194" s="74">
        <v>0</v>
      </c>
      <c r="AJ194" s="72" t="s">
        <v>50</v>
      </c>
      <c r="AK194" s="74">
        <v>0</v>
      </c>
      <c r="AL194" s="74">
        <v>0</v>
      </c>
      <c r="AM194" s="73" t="s">
        <v>53</v>
      </c>
      <c r="AN194" s="72" t="s">
        <v>53</v>
      </c>
      <c r="AO194" s="73" t="s">
        <v>53</v>
      </c>
      <c r="AP194" s="72" t="s">
        <v>53</v>
      </c>
    </row>
    <row r="195" spans="1:42" s="75" customFormat="1">
      <c r="A195" s="72" t="s">
        <v>387</v>
      </c>
      <c r="B195" s="73" t="s">
        <v>46</v>
      </c>
      <c r="C195" s="72" t="s">
        <v>96</v>
      </c>
      <c r="D195" s="72" t="s">
        <v>74</v>
      </c>
      <c r="E195" s="72" t="s">
        <v>805</v>
      </c>
      <c r="F195" s="72" t="s">
        <v>935</v>
      </c>
      <c r="G195" s="72" t="s">
        <v>51</v>
      </c>
      <c r="H195" s="72" t="s">
        <v>101</v>
      </c>
      <c r="I195" s="74" t="s">
        <v>53</v>
      </c>
      <c r="J195" s="74" t="s">
        <v>53</v>
      </c>
      <c r="K195" s="74" t="s">
        <v>53</v>
      </c>
      <c r="L195" s="74" t="s">
        <v>53</v>
      </c>
      <c r="M195" s="74">
        <v>0</v>
      </c>
      <c r="N195" s="72" t="s">
        <v>53</v>
      </c>
      <c r="O195" s="72" t="s">
        <v>54</v>
      </c>
      <c r="P195" s="72" t="s">
        <v>53</v>
      </c>
      <c r="Q195" s="74">
        <f t="shared" si="2"/>
        <v>46036307.873800009</v>
      </c>
      <c r="R195" s="74">
        <v>0</v>
      </c>
      <c r="S195" s="74">
        <v>30956483.913700011</v>
      </c>
      <c r="T195" s="74">
        <v>0</v>
      </c>
      <c r="U195" s="72" t="s">
        <v>50</v>
      </c>
      <c r="V195" s="74">
        <v>0</v>
      </c>
      <c r="W195" s="74">
        <v>12999848.241500001</v>
      </c>
      <c r="X195" s="72" t="s">
        <v>68</v>
      </c>
      <c r="Y195" s="74">
        <v>2079975.7186</v>
      </c>
      <c r="Z195" s="74">
        <v>0</v>
      </c>
      <c r="AA195" s="72" t="s">
        <v>50</v>
      </c>
      <c r="AB195" s="74">
        <v>0</v>
      </c>
      <c r="AC195" s="74">
        <v>0</v>
      </c>
      <c r="AD195" s="72" t="s">
        <v>50</v>
      </c>
      <c r="AE195" s="74">
        <v>0</v>
      </c>
      <c r="AF195" s="72">
        <v>0</v>
      </c>
      <c r="AG195" s="72" t="s">
        <v>50</v>
      </c>
      <c r="AH195" s="74">
        <v>0</v>
      </c>
      <c r="AI195" s="74">
        <v>0</v>
      </c>
      <c r="AJ195" s="72" t="s">
        <v>50</v>
      </c>
      <c r="AK195" s="74">
        <v>0</v>
      </c>
      <c r="AL195" s="74">
        <v>0</v>
      </c>
      <c r="AM195" s="73" t="s">
        <v>53</v>
      </c>
      <c r="AN195" s="72" t="s">
        <v>53</v>
      </c>
      <c r="AO195" s="73" t="s">
        <v>53</v>
      </c>
      <c r="AP195" s="72" t="s">
        <v>53</v>
      </c>
    </row>
    <row r="196" spans="1:42" s="75" customFormat="1">
      <c r="A196" s="72" t="s">
        <v>388</v>
      </c>
      <c r="B196" s="73" t="s">
        <v>46</v>
      </c>
      <c r="C196" s="72" t="s">
        <v>96</v>
      </c>
      <c r="D196" s="72" t="s">
        <v>74</v>
      </c>
      <c r="E196" s="72" t="s">
        <v>805</v>
      </c>
      <c r="F196" s="72" t="s">
        <v>935</v>
      </c>
      <c r="G196" s="72" t="s">
        <v>51</v>
      </c>
      <c r="H196" s="72" t="s">
        <v>103</v>
      </c>
      <c r="I196" s="74" t="s">
        <v>53</v>
      </c>
      <c r="J196" s="74" t="s">
        <v>53</v>
      </c>
      <c r="K196" s="74" t="s">
        <v>53</v>
      </c>
      <c r="L196" s="74" t="s">
        <v>53</v>
      </c>
      <c r="M196" s="74">
        <v>0</v>
      </c>
      <c r="N196" s="72" t="s">
        <v>53</v>
      </c>
      <c r="O196" s="72" t="s">
        <v>104</v>
      </c>
      <c r="P196" s="72" t="s">
        <v>105</v>
      </c>
      <c r="Q196" s="74">
        <f t="shared" si="2"/>
        <v>609009.89159999997</v>
      </c>
      <c r="R196" s="74">
        <v>0</v>
      </c>
      <c r="S196" s="74">
        <v>601469.59</v>
      </c>
      <c r="T196" s="74">
        <v>6500.26</v>
      </c>
      <c r="U196" s="72" t="s">
        <v>68</v>
      </c>
      <c r="V196" s="74">
        <v>1040.0416</v>
      </c>
      <c r="W196" s="74">
        <v>0</v>
      </c>
      <c r="X196" s="72" t="s">
        <v>50</v>
      </c>
      <c r="Y196" s="74">
        <v>0</v>
      </c>
      <c r="Z196" s="74">
        <v>0</v>
      </c>
      <c r="AA196" s="72" t="s">
        <v>50</v>
      </c>
      <c r="AB196" s="74">
        <v>0</v>
      </c>
      <c r="AC196" s="74">
        <v>0</v>
      </c>
      <c r="AD196" s="72" t="s">
        <v>50</v>
      </c>
      <c r="AE196" s="74">
        <v>0</v>
      </c>
      <c r="AF196" s="72">
        <v>0</v>
      </c>
      <c r="AG196" s="72" t="s">
        <v>50</v>
      </c>
      <c r="AH196" s="74">
        <v>0</v>
      </c>
      <c r="AI196" s="74">
        <v>0</v>
      </c>
      <c r="AJ196" s="72" t="s">
        <v>50</v>
      </c>
      <c r="AK196" s="74">
        <v>0</v>
      </c>
      <c r="AL196" s="74">
        <v>0</v>
      </c>
      <c r="AM196" s="73" t="s">
        <v>53</v>
      </c>
      <c r="AN196" s="72" t="s">
        <v>53</v>
      </c>
      <c r="AO196" s="73" t="s">
        <v>53</v>
      </c>
      <c r="AP196" s="72" t="s">
        <v>53</v>
      </c>
    </row>
    <row r="197" spans="1:42" s="75" customFormat="1">
      <c r="A197" s="72" t="s">
        <v>389</v>
      </c>
      <c r="B197" s="73" t="s">
        <v>46</v>
      </c>
      <c r="C197" s="72" t="s">
        <v>96</v>
      </c>
      <c r="D197" s="72" t="s">
        <v>74</v>
      </c>
      <c r="E197" s="72" t="s">
        <v>805</v>
      </c>
      <c r="F197" s="72" t="s">
        <v>935</v>
      </c>
      <c r="G197" s="72" t="s">
        <v>51</v>
      </c>
      <c r="H197" s="72" t="s">
        <v>107</v>
      </c>
      <c r="I197" s="74" t="s">
        <v>53</v>
      </c>
      <c r="J197" s="74" t="s">
        <v>53</v>
      </c>
      <c r="K197" s="74" t="s">
        <v>53</v>
      </c>
      <c r="L197" s="74" t="s">
        <v>53</v>
      </c>
      <c r="M197" s="74">
        <v>0</v>
      </c>
      <c r="N197" s="72" t="s">
        <v>53</v>
      </c>
      <c r="O197" s="72" t="s">
        <v>54</v>
      </c>
      <c r="P197" s="72" t="s">
        <v>53</v>
      </c>
      <c r="Q197" s="74">
        <f t="shared" si="2"/>
        <v>2759689.6292000003</v>
      </c>
      <c r="R197" s="74">
        <v>0</v>
      </c>
      <c r="S197" s="74">
        <v>1902470.9545000002</v>
      </c>
      <c r="T197" s="74">
        <v>0</v>
      </c>
      <c r="U197" s="72" t="s">
        <v>50</v>
      </c>
      <c r="V197" s="74">
        <v>0</v>
      </c>
      <c r="W197" s="74">
        <v>738981.61609999998</v>
      </c>
      <c r="X197" s="72" t="s">
        <v>68</v>
      </c>
      <c r="Y197" s="74">
        <v>118237.0586</v>
      </c>
      <c r="Z197" s="74">
        <v>0</v>
      </c>
      <c r="AA197" s="72" t="s">
        <v>50</v>
      </c>
      <c r="AB197" s="74">
        <v>0</v>
      </c>
      <c r="AC197" s="74">
        <v>0</v>
      </c>
      <c r="AD197" s="72" t="s">
        <v>50</v>
      </c>
      <c r="AE197" s="74">
        <v>0</v>
      </c>
      <c r="AF197" s="72">
        <v>0</v>
      </c>
      <c r="AG197" s="72" t="s">
        <v>50</v>
      </c>
      <c r="AH197" s="74">
        <v>0</v>
      </c>
      <c r="AI197" s="74">
        <v>0</v>
      </c>
      <c r="AJ197" s="72" t="s">
        <v>50</v>
      </c>
      <c r="AK197" s="74">
        <v>0</v>
      </c>
      <c r="AL197" s="74">
        <v>0</v>
      </c>
      <c r="AM197" s="73" t="s">
        <v>53</v>
      </c>
      <c r="AN197" s="72" t="s">
        <v>53</v>
      </c>
      <c r="AO197" s="73" t="s">
        <v>53</v>
      </c>
      <c r="AP197" s="72" t="s">
        <v>53</v>
      </c>
    </row>
    <row r="198" spans="1:42" s="75" customFormat="1">
      <c r="A198" s="72" t="s">
        <v>390</v>
      </c>
      <c r="B198" s="73" t="s">
        <v>178</v>
      </c>
      <c r="C198" s="72" t="s">
        <v>96</v>
      </c>
      <c r="D198" s="72" t="s">
        <v>74</v>
      </c>
      <c r="E198" s="72" t="s">
        <v>805</v>
      </c>
      <c r="F198" s="72" t="s">
        <v>965</v>
      </c>
      <c r="G198" s="72" t="s">
        <v>51</v>
      </c>
      <c r="H198" s="72" t="s">
        <v>218</v>
      </c>
      <c r="I198" s="74" t="s">
        <v>53</v>
      </c>
      <c r="J198" s="74" t="s">
        <v>53</v>
      </c>
      <c r="K198" s="74" t="s">
        <v>53</v>
      </c>
      <c r="L198" s="74" t="s">
        <v>53</v>
      </c>
      <c r="M198" s="74">
        <v>0</v>
      </c>
      <c r="N198" s="72" t="s">
        <v>53</v>
      </c>
      <c r="O198" s="72" t="s">
        <v>54</v>
      </c>
      <c r="P198" s="72" t="s">
        <v>53</v>
      </c>
      <c r="Q198" s="74">
        <f t="shared" si="2"/>
        <v>31673672.675099995</v>
      </c>
      <c r="R198" s="74">
        <v>0</v>
      </c>
      <c r="S198" s="74">
        <v>17863374.108099993</v>
      </c>
      <c r="T198" s="74">
        <v>0</v>
      </c>
      <c r="U198" s="72" t="s">
        <v>50</v>
      </c>
      <c r="V198" s="74">
        <v>0</v>
      </c>
      <c r="W198" s="74">
        <v>11905429.7991</v>
      </c>
      <c r="X198" s="72" t="s">
        <v>50</v>
      </c>
      <c r="Y198" s="74">
        <v>1904868.7679000003</v>
      </c>
      <c r="Z198" s="74">
        <v>0</v>
      </c>
      <c r="AA198" s="72" t="s">
        <v>50</v>
      </c>
      <c r="AB198" s="74">
        <v>0</v>
      </c>
      <c r="AC198" s="74">
        <v>0</v>
      </c>
      <c r="AD198" s="72" t="s">
        <v>50</v>
      </c>
      <c r="AE198" s="74">
        <v>0</v>
      </c>
      <c r="AF198" s="72">
        <v>0</v>
      </c>
      <c r="AG198" s="72" t="s">
        <v>50</v>
      </c>
      <c r="AH198" s="74">
        <v>0</v>
      </c>
      <c r="AI198" s="74">
        <v>0</v>
      </c>
      <c r="AJ198" s="72" t="s">
        <v>50</v>
      </c>
      <c r="AK198" s="74">
        <v>0</v>
      </c>
      <c r="AL198" s="74">
        <v>0</v>
      </c>
      <c r="AM198" s="73" t="s">
        <v>53</v>
      </c>
      <c r="AN198" s="72" t="s">
        <v>53</v>
      </c>
      <c r="AO198" s="73" t="s">
        <v>53</v>
      </c>
      <c r="AP198" s="72" t="s">
        <v>53</v>
      </c>
    </row>
    <row r="199" spans="1:42" s="75" customFormat="1">
      <c r="A199" s="72" t="s">
        <v>391</v>
      </c>
      <c r="B199" s="73" t="s">
        <v>228</v>
      </c>
      <c r="C199" s="72" t="s">
        <v>96</v>
      </c>
      <c r="D199" s="72" t="s">
        <v>74</v>
      </c>
      <c r="E199" s="72" t="s">
        <v>805</v>
      </c>
      <c r="F199" s="72" t="s">
        <v>1175</v>
      </c>
      <c r="G199" s="72" t="s">
        <v>51</v>
      </c>
      <c r="H199" s="72" t="s">
        <v>274</v>
      </c>
      <c r="I199" s="74" t="s">
        <v>53</v>
      </c>
      <c r="J199" s="74" t="s">
        <v>53</v>
      </c>
      <c r="K199" s="74" t="s">
        <v>53</v>
      </c>
      <c r="L199" s="74" t="s">
        <v>53</v>
      </c>
      <c r="M199" s="74">
        <v>0</v>
      </c>
      <c r="N199" s="72" t="s">
        <v>53</v>
      </c>
      <c r="O199" s="72" t="s">
        <v>54</v>
      </c>
      <c r="P199" s="72" t="s">
        <v>53</v>
      </c>
      <c r="Q199" s="74">
        <f t="shared" si="2"/>
        <v>10515490.992199998</v>
      </c>
      <c r="R199" s="74">
        <v>0</v>
      </c>
      <c r="S199" s="74">
        <v>9381318.6589999981</v>
      </c>
      <c r="T199" s="74">
        <v>0</v>
      </c>
      <c r="U199" s="72" t="s">
        <v>50</v>
      </c>
      <c r="V199" s="74">
        <v>0</v>
      </c>
      <c r="W199" s="74">
        <v>977734.77000000014</v>
      </c>
      <c r="X199" s="72" t="s">
        <v>50</v>
      </c>
      <c r="Y199" s="74">
        <v>156437.5632</v>
      </c>
      <c r="Z199" s="74">
        <v>0</v>
      </c>
      <c r="AA199" s="72" t="s">
        <v>50</v>
      </c>
      <c r="AB199" s="74">
        <v>0</v>
      </c>
      <c r="AC199" s="74">
        <v>0</v>
      </c>
      <c r="AD199" s="72" t="s">
        <v>50</v>
      </c>
      <c r="AE199" s="74">
        <v>0</v>
      </c>
      <c r="AF199" s="72">
        <v>0</v>
      </c>
      <c r="AG199" s="72" t="s">
        <v>50</v>
      </c>
      <c r="AH199" s="74">
        <v>0</v>
      </c>
      <c r="AI199" s="74">
        <v>0</v>
      </c>
      <c r="AJ199" s="72" t="s">
        <v>50</v>
      </c>
      <c r="AK199" s="74">
        <v>0</v>
      </c>
      <c r="AL199" s="74">
        <v>0</v>
      </c>
      <c r="AM199" s="73" t="s">
        <v>53</v>
      </c>
      <c r="AN199" s="72" t="s">
        <v>53</v>
      </c>
      <c r="AO199" s="73" t="s">
        <v>53</v>
      </c>
      <c r="AP199" s="72" t="s">
        <v>53</v>
      </c>
    </row>
    <row r="200" spans="1:42" s="75" customFormat="1">
      <c r="A200" s="72" t="s">
        <v>392</v>
      </c>
      <c r="B200" s="73" t="s">
        <v>228</v>
      </c>
      <c r="C200" s="72" t="s">
        <v>96</v>
      </c>
      <c r="D200" s="72" t="s">
        <v>74</v>
      </c>
      <c r="E200" s="72" t="s">
        <v>805</v>
      </c>
      <c r="F200" s="72" t="s">
        <v>1175</v>
      </c>
      <c r="G200" s="72" t="s">
        <v>51</v>
      </c>
      <c r="H200" s="72" t="s">
        <v>276</v>
      </c>
      <c r="I200" s="74" t="s">
        <v>53</v>
      </c>
      <c r="J200" s="74" t="s">
        <v>53</v>
      </c>
      <c r="K200" s="74" t="s">
        <v>53</v>
      </c>
      <c r="L200" s="74" t="s">
        <v>53</v>
      </c>
      <c r="M200" s="74">
        <v>0</v>
      </c>
      <c r="N200" s="72" t="s">
        <v>53</v>
      </c>
      <c r="O200" s="72" t="s">
        <v>277</v>
      </c>
      <c r="P200" s="72" t="s">
        <v>278</v>
      </c>
      <c r="Q200" s="74">
        <f t="shared" ref="Q200:Q244" si="3">SUM(R200:AP200)</f>
        <v>354344.6876</v>
      </c>
      <c r="R200" s="74">
        <v>0</v>
      </c>
      <c r="S200" s="74">
        <v>122413</v>
      </c>
      <c r="T200" s="74">
        <v>199941.11</v>
      </c>
      <c r="U200" s="72" t="s">
        <v>68</v>
      </c>
      <c r="V200" s="74">
        <v>31990.577600000001</v>
      </c>
      <c r="W200" s="74">
        <v>0</v>
      </c>
      <c r="X200" s="72" t="s">
        <v>50</v>
      </c>
      <c r="Y200" s="74">
        <v>0</v>
      </c>
      <c r="Z200" s="74">
        <v>0</v>
      </c>
      <c r="AA200" s="72" t="s">
        <v>50</v>
      </c>
      <c r="AB200" s="74">
        <v>0</v>
      </c>
      <c r="AC200" s="74">
        <v>0</v>
      </c>
      <c r="AD200" s="72" t="s">
        <v>50</v>
      </c>
      <c r="AE200" s="74">
        <v>0</v>
      </c>
      <c r="AF200" s="72">
        <v>0</v>
      </c>
      <c r="AG200" s="72" t="s">
        <v>50</v>
      </c>
      <c r="AH200" s="74">
        <v>0</v>
      </c>
      <c r="AI200" s="74">
        <v>0</v>
      </c>
      <c r="AJ200" s="72" t="s">
        <v>50</v>
      </c>
      <c r="AK200" s="74">
        <v>0</v>
      </c>
      <c r="AL200" s="74">
        <v>0</v>
      </c>
      <c r="AM200" s="73" t="s">
        <v>53</v>
      </c>
      <c r="AN200" s="72" t="s">
        <v>53</v>
      </c>
      <c r="AO200" s="73" t="s">
        <v>53</v>
      </c>
      <c r="AP200" s="72" t="s">
        <v>53</v>
      </c>
    </row>
    <row r="201" spans="1:42" s="75" customFormat="1">
      <c r="A201" s="72" t="s">
        <v>393</v>
      </c>
      <c r="B201" s="73" t="s">
        <v>228</v>
      </c>
      <c r="C201" s="72" t="s">
        <v>96</v>
      </c>
      <c r="D201" s="72" t="s">
        <v>74</v>
      </c>
      <c r="E201" s="72" t="s">
        <v>805</v>
      </c>
      <c r="F201" s="72" t="s">
        <v>1175</v>
      </c>
      <c r="G201" s="72" t="s">
        <v>51</v>
      </c>
      <c r="H201" s="72" t="s">
        <v>280</v>
      </c>
      <c r="I201" s="74" t="s">
        <v>53</v>
      </c>
      <c r="J201" s="74" t="s">
        <v>53</v>
      </c>
      <c r="K201" s="74" t="s">
        <v>53</v>
      </c>
      <c r="L201" s="74" t="s">
        <v>53</v>
      </c>
      <c r="M201" s="74">
        <v>0</v>
      </c>
      <c r="N201" s="72" t="s">
        <v>53</v>
      </c>
      <c r="O201" s="72" t="s">
        <v>54</v>
      </c>
      <c r="P201" s="72" t="s">
        <v>53</v>
      </c>
      <c r="Q201" s="74">
        <f t="shared" si="3"/>
        <v>37736532.438849993</v>
      </c>
      <c r="R201" s="74">
        <v>0</v>
      </c>
      <c r="S201" s="74">
        <v>24255129.09799999</v>
      </c>
      <c r="T201" s="74">
        <v>0</v>
      </c>
      <c r="U201" s="72" t="s">
        <v>50</v>
      </c>
      <c r="V201" s="74">
        <v>0</v>
      </c>
      <c r="W201" s="74">
        <v>11621899.431749998</v>
      </c>
      <c r="X201" s="72" t="s">
        <v>68</v>
      </c>
      <c r="Y201" s="74">
        <v>1859503.9091000005</v>
      </c>
      <c r="Z201" s="74">
        <v>0</v>
      </c>
      <c r="AA201" s="72" t="s">
        <v>50</v>
      </c>
      <c r="AB201" s="74">
        <v>0</v>
      </c>
      <c r="AC201" s="74">
        <v>0</v>
      </c>
      <c r="AD201" s="72" t="s">
        <v>50</v>
      </c>
      <c r="AE201" s="74">
        <v>0</v>
      </c>
      <c r="AF201" s="72">
        <v>0</v>
      </c>
      <c r="AG201" s="72" t="s">
        <v>50</v>
      </c>
      <c r="AH201" s="74">
        <v>0</v>
      </c>
      <c r="AI201" s="74">
        <v>0</v>
      </c>
      <c r="AJ201" s="72" t="s">
        <v>50</v>
      </c>
      <c r="AK201" s="74">
        <v>0</v>
      </c>
      <c r="AL201" s="74">
        <v>0</v>
      </c>
      <c r="AM201" s="73" t="s">
        <v>53</v>
      </c>
      <c r="AN201" s="72" t="s">
        <v>53</v>
      </c>
      <c r="AO201" s="73" t="s">
        <v>53</v>
      </c>
      <c r="AP201" s="72" t="s">
        <v>53</v>
      </c>
    </row>
    <row r="202" spans="1:42" s="75" customFormat="1">
      <c r="A202" s="72" t="s">
        <v>394</v>
      </c>
      <c r="B202" s="73" t="s">
        <v>286</v>
      </c>
      <c r="C202" s="72" t="s">
        <v>96</v>
      </c>
      <c r="D202" s="72" t="s">
        <v>74</v>
      </c>
      <c r="E202" s="72" t="s">
        <v>805</v>
      </c>
      <c r="F202" s="72" t="s">
        <v>1177</v>
      </c>
      <c r="G202" s="72" t="s">
        <v>51</v>
      </c>
      <c r="H202" s="72" t="s">
        <v>320</v>
      </c>
      <c r="I202" s="74" t="s">
        <v>53</v>
      </c>
      <c r="J202" s="74" t="s">
        <v>53</v>
      </c>
      <c r="K202" s="74" t="s">
        <v>53</v>
      </c>
      <c r="L202" s="74" t="s">
        <v>53</v>
      </c>
      <c r="M202" s="74">
        <v>0</v>
      </c>
      <c r="N202" s="72" t="s">
        <v>53</v>
      </c>
      <c r="O202" s="72" t="s">
        <v>54</v>
      </c>
      <c r="P202" s="72" t="s">
        <v>53</v>
      </c>
      <c r="Q202" s="74">
        <f t="shared" si="3"/>
        <v>2578580.7056</v>
      </c>
      <c r="R202" s="74">
        <v>0</v>
      </c>
      <c r="S202" s="74">
        <v>1845835.1999999997</v>
      </c>
      <c r="T202" s="74">
        <v>0</v>
      </c>
      <c r="U202" s="72" t="s">
        <v>50</v>
      </c>
      <c r="V202" s="74">
        <v>0</v>
      </c>
      <c r="W202" s="74">
        <v>631677.16</v>
      </c>
      <c r="X202" s="72" t="s">
        <v>68</v>
      </c>
      <c r="Y202" s="74">
        <v>101068.3456</v>
      </c>
      <c r="Z202" s="74">
        <v>0</v>
      </c>
      <c r="AA202" s="72" t="s">
        <v>50</v>
      </c>
      <c r="AB202" s="74">
        <v>0</v>
      </c>
      <c r="AC202" s="74">
        <v>0</v>
      </c>
      <c r="AD202" s="72" t="s">
        <v>50</v>
      </c>
      <c r="AE202" s="74">
        <v>0</v>
      </c>
      <c r="AF202" s="72">
        <v>0</v>
      </c>
      <c r="AG202" s="72" t="s">
        <v>50</v>
      </c>
      <c r="AH202" s="74">
        <v>0</v>
      </c>
      <c r="AI202" s="74">
        <v>0</v>
      </c>
      <c r="AJ202" s="72" t="s">
        <v>50</v>
      </c>
      <c r="AK202" s="74">
        <v>0</v>
      </c>
      <c r="AL202" s="74">
        <v>0</v>
      </c>
      <c r="AM202" s="73" t="s">
        <v>53</v>
      </c>
      <c r="AN202" s="72" t="s">
        <v>53</v>
      </c>
      <c r="AO202" s="73" t="s">
        <v>53</v>
      </c>
      <c r="AP202" s="72" t="s">
        <v>53</v>
      </c>
    </row>
    <row r="203" spans="1:42" s="75" customFormat="1">
      <c r="A203" s="72" t="s">
        <v>395</v>
      </c>
      <c r="B203" s="73" t="s">
        <v>286</v>
      </c>
      <c r="C203" s="72" t="s">
        <v>96</v>
      </c>
      <c r="D203" s="72" t="s">
        <v>74</v>
      </c>
      <c r="E203" s="72" t="s">
        <v>805</v>
      </c>
      <c r="F203" s="72" t="s">
        <v>1177</v>
      </c>
      <c r="G203" s="72" t="s">
        <v>51</v>
      </c>
      <c r="H203" s="72" t="s">
        <v>322</v>
      </c>
      <c r="I203" s="74" t="s">
        <v>53</v>
      </c>
      <c r="J203" s="74" t="s">
        <v>53</v>
      </c>
      <c r="K203" s="74" t="s">
        <v>53</v>
      </c>
      <c r="L203" s="74" t="s">
        <v>53</v>
      </c>
      <c r="M203" s="74">
        <v>0</v>
      </c>
      <c r="N203" s="72" t="s">
        <v>53</v>
      </c>
      <c r="O203" s="72" t="s">
        <v>323</v>
      </c>
      <c r="P203" s="72" t="s">
        <v>324</v>
      </c>
      <c r="Q203" s="74">
        <f t="shared" si="3"/>
        <v>2875828.0112000001</v>
      </c>
      <c r="R203" s="74">
        <v>0</v>
      </c>
      <c r="S203" s="74">
        <v>1831556.2</v>
      </c>
      <c r="T203" s="74">
        <v>900234.32</v>
      </c>
      <c r="U203" s="72" t="s">
        <v>68</v>
      </c>
      <c r="V203" s="74">
        <v>144037.49119999999</v>
      </c>
      <c r="W203" s="74">
        <v>0</v>
      </c>
      <c r="X203" s="72" t="s">
        <v>50</v>
      </c>
      <c r="Y203" s="74">
        <v>0</v>
      </c>
      <c r="Z203" s="74">
        <v>0</v>
      </c>
      <c r="AA203" s="72" t="s">
        <v>50</v>
      </c>
      <c r="AB203" s="74">
        <v>0</v>
      </c>
      <c r="AC203" s="74">
        <v>0</v>
      </c>
      <c r="AD203" s="72" t="s">
        <v>50</v>
      </c>
      <c r="AE203" s="74">
        <v>0</v>
      </c>
      <c r="AF203" s="72">
        <v>0</v>
      </c>
      <c r="AG203" s="72" t="s">
        <v>50</v>
      </c>
      <c r="AH203" s="74">
        <v>0</v>
      </c>
      <c r="AI203" s="74">
        <v>0</v>
      </c>
      <c r="AJ203" s="72" t="s">
        <v>50</v>
      </c>
      <c r="AK203" s="74">
        <v>0</v>
      </c>
      <c r="AL203" s="74">
        <v>0</v>
      </c>
      <c r="AM203" s="73" t="s">
        <v>53</v>
      </c>
      <c r="AN203" s="72" t="s">
        <v>53</v>
      </c>
      <c r="AO203" s="73" t="s">
        <v>53</v>
      </c>
      <c r="AP203" s="72" t="s">
        <v>53</v>
      </c>
    </row>
    <row r="204" spans="1:42" s="75" customFormat="1">
      <c r="A204" s="72" t="s">
        <v>396</v>
      </c>
      <c r="B204" s="73" t="s">
        <v>286</v>
      </c>
      <c r="C204" s="72" t="s">
        <v>96</v>
      </c>
      <c r="D204" s="72" t="s">
        <v>74</v>
      </c>
      <c r="E204" s="72" t="s">
        <v>805</v>
      </c>
      <c r="F204" s="72" t="s">
        <v>1177</v>
      </c>
      <c r="G204" s="72" t="s">
        <v>51</v>
      </c>
      <c r="H204" s="72" t="s">
        <v>326</v>
      </c>
      <c r="I204" s="74" t="s">
        <v>53</v>
      </c>
      <c r="J204" s="74" t="s">
        <v>53</v>
      </c>
      <c r="K204" s="74" t="s">
        <v>53</v>
      </c>
      <c r="L204" s="74" t="s">
        <v>53</v>
      </c>
      <c r="M204" s="74">
        <v>0</v>
      </c>
      <c r="N204" s="72" t="s">
        <v>53</v>
      </c>
      <c r="O204" s="72" t="s">
        <v>54</v>
      </c>
      <c r="P204" s="72" t="s">
        <v>53</v>
      </c>
      <c r="Q204" s="74">
        <f t="shared" si="3"/>
        <v>44660230.222499996</v>
      </c>
      <c r="R204" s="74">
        <v>0</v>
      </c>
      <c r="S204" s="74">
        <v>37270634.100000001</v>
      </c>
      <c r="T204" s="74">
        <v>0</v>
      </c>
      <c r="U204" s="72" t="s">
        <v>50</v>
      </c>
      <c r="V204" s="74">
        <v>0</v>
      </c>
      <c r="W204" s="74">
        <v>6370341.4848999996</v>
      </c>
      <c r="X204" s="72" t="s">
        <v>50</v>
      </c>
      <c r="Y204" s="74">
        <v>1019254.6376000002</v>
      </c>
      <c r="Z204" s="74">
        <v>0</v>
      </c>
      <c r="AA204" s="72" t="s">
        <v>50</v>
      </c>
      <c r="AB204" s="74">
        <v>0</v>
      </c>
      <c r="AC204" s="74">
        <v>0</v>
      </c>
      <c r="AD204" s="72" t="s">
        <v>50</v>
      </c>
      <c r="AE204" s="74">
        <v>0</v>
      </c>
      <c r="AF204" s="72">
        <v>0</v>
      </c>
      <c r="AG204" s="72" t="s">
        <v>50</v>
      </c>
      <c r="AH204" s="74">
        <v>0</v>
      </c>
      <c r="AI204" s="74">
        <v>0</v>
      </c>
      <c r="AJ204" s="72" t="s">
        <v>50</v>
      </c>
      <c r="AK204" s="74">
        <v>0</v>
      </c>
      <c r="AL204" s="74">
        <v>0</v>
      </c>
      <c r="AM204" s="73" t="s">
        <v>53</v>
      </c>
      <c r="AN204" s="72" t="s">
        <v>53</v>
      </c>
      <c r="AO204" s="73" t="s">
        <v>53</v>
      </c>
      <c r="AP204" s="72" t="s">
        <v>53</v>
      </c>
    </row>
    <row r="205" spans="1:42" s="75" customFormat="1">
      <c r="A205" s="72" t="s">
        <v>397</v>
      </c>
      <c r="B205" s="73" t="s">
        <v>286</v>
      </c>
      <c r="C205" s="72" t="s">
        <v>96</v>
      </c>
      <c r="D205" s="72" t="s">
        <v>74</v>
      </c>
      <c r="E205" s="72" t="s">
        <v>805</v>
      </c>
      <c r="F205" s="72" t="s">
        <v>1177</v>
      </c>
      <c r="G205" s="72" t="s">
        <v>51</v>
      </c>
      <c r="H205" s="72" t="s">
        <v>328</v>
      </c>
      <c r="I205" s="74" t="s">
        <v>53</v>
      </c>
      <c r="J205" s="74" t="s">
        <v>53</v>
      </c>
      <c r="K205" s="74" t="s">
        <v>53</v>
      </c>
      <c r="L205" s="74" t="s">
        <v>53</v>
      </c>
      <c r="M205" s="74">
        <v>0</v>
      </c>
      <c r="N205" s="72" t="s">
        <v>53</v>
      </c>
      <c r="O205" s="72" t="s">
        <v>329</v>
      </c>
      <c r="P205" s="72" t="s">
        <v>330</v>
      </c>
      <c r="Q205" s="74">
        <f t="shared" si="3"/>
        <v>423168</v>
      </c>
      <c r="R205" s="74">
        <v>0</v>
      </c>
      <c r="S205" s="74">
        <v>0</v>
      </c>
      <c r="T205" s="74">
        <v>364800</v>
      </c>
      <c r="U205" s="72" t="s">
        <v>68</v>
      </c>
      <c r="V205" s="74">
        <v>58368</v>
      </c>
      <c r="W205" s="74">
        <v>0</v>
      </c>
      <c r="X205" s="72" t="s">
        <v>50</v>
      </c>
      <c r="Y205" s="74">
        <v>0</v>
      </c>
      <c r="Z205" s="74">
        <v>0</v>
      </c>
      <c r="AA205" s="72" t="s">
        <v>50</v>
      </c>
      <c r="AB205" s="74">
        <v>0</v>
      </c>
      <c r="AC205" s="74">
        <v>0</v>
      </c>
      <c r="AD205" s="72" t="s">
        <v>50</v>
      </c>
      <c r="AE205" s="74">
        <v>0</v>
      </c>
      <c r="AF205" s="72">
        <v>0</v>
      </c>
      <c r="AG205" s="72" t="s">
        <v>50</v>
      </c>
      <c r="AH205" s="74">
        <v>0</v>
      </c>
      <c r="AI205" s="74">
        <v>0</v>
      </c>
      <c r="AJ205" s="72" t="s">
        <v>50</v>
      </c>
      <c r="AK205" s="74">
        <v>0</v>
      </c>
      <c r="AL205" s="74">
        <v>0</v>
      </c>
      <c r="AM205" s="73" t="s">
        <v>53</v>
      </c>
      <c r="AN205" s="72" t="s">
        <v>53</v>
      </c>
      <c r="AO205" s="73" t="s">
        <v>53</v>
      </c>
      <c r="AP205" s="72" t="s">
        <v>53</v>
      </c>
    </row>
    <row r="206" spans="1:42" s="75" customFormat="1">
      <c r="A206" s="72" t="s">
        <v>399</v>
      </c>
      <c r="B206" s="73" t="s">
        <v>286</v>
      </c>
      <c r="C206" s="72" t="s">
        <v>96</v>
      </c>
      <c r="D206" s="72" t="s">
        <v>74</v>
      </c>
      <c r="E206" s="72" t="s">
        <v>805</v>
      </c>
      <c r="F206" s="72" t="s">
        <v>1177</v>
      </c>
      <c r="G206" s="72" t="s">
        <v>51</v>
      </c>
      <c r="H206" s="72" t="s">
        <v>332</v>
      </c>
      <c r="I206" s="74" t="s">
        <v>53</v>
      </c>
      <c r="J206" s="74" t="s">
        <v>53</v>
      </c>
      <c r="K206" s="74" t="s">
        <v>53</v>
      </c>
      <c r="L206" s="74" t="s">
        <v>53</v>
      </c>
      <c r="M206" s="74">
        <v>0</v>
      </c>
      <c r="N206" s="72" t="s">
        <v>53</v>
      </c>
      <c r="O206" s="72" t="s">
        <v>54</v>
      </c>
      <c r="P206" s="72" t="s">
        <v>53</v>
      </c>
      <c r="Q206" s="74">
        <f t="shared" si="3"/>
        <v>73596912.471799999</v>
      </c>
      <c r="R206" s="74">
        <v>0</v>
      </c>
      <c r="S206" s="74">
        <v>53785447.5</v>
      </c>
      <c r="T206" s="74">
        <v>0</v>
      </c>
      <c r="U206" s="72" t="s">
        <v>50</v>
      </c>
      <c r="V206" s="74">
        <v>0</v>
      </c>
      <c r="W206" s="74">
        <v>17078849.113600001</v>
      </c>
      <c r="X206" s="72" t="s">
        <v>68</v>
      </c>
      <c r="Y206" s="74">
        <v>2732615.8582000001</v>
      </c>
      <c r="Z206" s="74">
        <v>0</v>
      </c>
      <c r="AA206" s="72" t="s">
        <v>50</v>
      </c>
      <c r="AB206" s="74">
        <v>0</v>
      </c>
      <c r="AC206" s="74">
        <v>0</v>
      </c>
      <c r="AD206" s="72" t="s">
        <v>50</v>
      </c>
      <c r="AE206" s="74">
        <v>0</v>
      </c>
      <c r="AF206" s="72">
        <v>0</v>
      </c>
      <c r="AG206" s="72" t="s">
        <v>50</v>
      </c>
      <c r="AH206" s="74">
        <v>0</v>
      </c>
      <c r="AI206" s="74">
        <v>0</v>
      </c>
      <c r="AJ206" s="72" t="s">
        <v>50</v>
      </c>
      <c r="AK206" s="74">
        <v>0</v>
      </c>
      <c r="AL206" s="74">
        <v>0</v>
      </c>
      <c r="AM206" s="73" t="s">
        <v>53</v>
      </c>
      <c r="AN206" s="72" t="s">
        <v>53</v>
      </c>
      <c r="AO206" s="73" t="s">
        <v>53</v>
      </c>
      <c r="AP206" s="72" t="s">
        <v>53</v>
      </c>
    </row>
    <row r="207" spans="1:42" s="75" customFormat="1">
      <c r="A207" s="72" t="s">
        <v>403</v>
      </c>
      <c r="B207" s="73" t="s">
        <v>349</v>
      </c>
      <c r="C207" s="72" t="s">
        <v>96</v>
      </c>
      <c r="D207" s="72" t="s">
        <v>74</v>
      </c>
      <c r="E207" s="72" t="s">
        <v>805</v>
      </c>
      <c r="F207" s="72" t="s">
        <v>1174</v>
      </c>
      <c r="G207" s="72" t="s">
        <v>51</v>
      </c>
      <c r="H207" s="72" t="s">
        <v>418</v>
      </c>
      <c r="I207" s="74" t="s">
        <v>53</v>
      </c>
      <c r="J207" s="74" t="s">
        <v>53</v>
      </c>
      <c r="K207" s="74" t="s">
        <v>53</v>
      </c>
      <c r="L207" s="74" t="s">
        <v>53</v>
      </c>
      <c r="M207" s="74">
        <v>0</v>
      </c>
      <c r="N207" s="72" t="s">
        <v>53</v>
      </c>
      <c r="O207" s="72" t="s">
        <v>54</v>
      </c>
      <c r="P207" s="72" t="s">
        <v>53</v>
      </c>
      <c r="Q207" s="74">
        <f t="shared" si="3"/>
        <v>136925096.65215003</v>
      </c>
      <c r="R207" s="74">
        <v>0</v>
      </c>
      <c r="S207" s="74">
        <v>92752943.279000044</v>
      </c>
      <c r="T207" s="74">
        <v>0</v>
      </c>
      <c r="U207" s="72" t="s">
        <v>50</v>
      </c>
      <c r="V207" s="74">
        <v>0</v>
      </c>
      <c r="W207" s="74">
        <v>38079442.563050002</v>
      </c>
      <c r="X207" s="72" t="s">
        <v>68</v>
      </c>
      <c r="Y207" s="74">
        <v>6092710.8100999994</v>
      </c>
      <c r="Z207" s="74">
        <v>0</v>
      </c>
      <c r="AA207" s="72" t="s">
        <v>50</v>
      </c>
      <c r="AB207" s="74">
        <v>0</v>
      </c>
      <c r="AC207" s="74">
        <v>0</v>
      </c>
      <c r="AD207" s="72" t="s">
        <v>50</v>
      </c>
      <c r="AE207" s="74">
        <v>0</v>
      </c>
      <c r="AF207" s="72">
        <v>0</v>
      </c>
      <c r="AG207" s="72" t="s">
        <v>50</v>
      </c>
      <c r="AH207" s="74">
        <v>0</v>
      </c>
      <c r="AI207" s="74">
        <v>0</v>
      </c>
      <c r="AJ207" s="72" t="s">
        <v>50</v>
      </c>
      <c r="AK207" s="74">
        <v>0</v>
      </c>
      <c r="AL207" s="74">
        <v>0</v>
      </c>
      <c r="AM207" s="73" t="s">
        <v>53</v>
      </c>
      <c r="AN207" s="72" t="s">
        <v>53</v>
      </c>
      <c r="AO207" s="73" t="s">
        <v>53</v>
      </c>
      <c r="AP207" s="72" t="s">
        <v>53</v>
      </c>
    </row>
    <row r="208" spans="1:42" s="75" customFormat="1">
      <c r="A208" s="72" t="s">
        <v>405</v>
      </c>
      <c r="B208" s="73" t="s">
        <v>448</v>
      </c>
      <c r="C208" s="72" t="s">
        <v>96</v>
      </c>
      <c r="D208" s="72" t="s">
        <v>74</v>
      </c>
      <c r="E208" s="72" t="s">
        <v>805</v>
      </c>
      <c r="F208" s="72" t="s">
        <v>1172</v>
      </c>
      <c r="G208" s="72" t="s">
        <v>51</v>
      </c>
      <c r="H208" s="72" t="s">
        <v>501</v>
      </c>
      <c r="I208" s="74" t="s">
        <v>53</v>
      </c>
      <c r="J208" s="74" t="s">
        <v>53</v>
      </c>
      <c r="K208" s="74" t="s">
        <v>53</v>
      </c>
      <c r="L208" s="74" t="s">
        <v>53</v>
      </c>
      <c r="M208" s="74">
        <v>0</v>
      </c>
      <c r="N208" s="72" t="s">
        <v>53</v>
      </c>
      <c r="O208" s="72" t="s">
        <v>54</v>
      </c>
      <c r="P208" s="72" t="s">
        <v>53</v>
      </c>
      <c r="Q208" s="74">
        <f t="shared" si="3"/>
        <v>53784576.123549975</v>
      </c>
      <c r="R208" s="74">
        <v>0</v>
      </c>
      <c r="S208" s="74">
        <v>38809326.976599976</v>
      </c>
      <c r="T208" s="74">
        <v>0</v>
      </c>
      <c r="U208" s="72" t="s">
        <v>50</v>
      </c>
      <c r="V208" s="74">
        <v>0</v>
      </c>
      <c r="W208" s="74">
        <v>12909697.540449999</v>
      </c>
      <c r="X208" s="72" t="s">
        <v>68</v>
      </c>
      <c r="Y208" s="74">
        <v>2065551.6065</v>
      </c>
      <c r="Z208" s="74">
        <v>0</v>
      </c>
      <c r="AA208" s="72" t="s">
        <v>50</v>
      </c>
      <c r="AB208" s="74">
        <v>0</v>
      </c>
      <c r="AC208" s="74">
        <v>0</v>
      </c>
      <c r="AD208" s="72" t="s">
        <v>50</v>
      </c>
      <c r="AE208" s="74">
        <v>0</v>
      </c>
      <c r="AF208" s="72">
        <v>0</v>
      </c>
      <c r="AG208" s="72" t="s">
        <v>50</v>
      </c>
      <c r="AH208" s="74">
        <v>0</v>
      </c>
      <c r="AI208" s="74">
        <v>0</v>
      </c>
      <c r="AJ208" s="72" t="s">
        <v>50</v>
      </c>
      <c r="AK208" s="74">
        <v>0</v>
      </c>
      <c r="AL208" s="74">
        <v>0</v>
      </c>
      <c r="AM208" s="73" t="s">
        <v>53</v>
      </c>
      <c r="AN208" s="72" t="s">
        <v>53</v>
      </c>
      <c r="AO208" s="73" t="s">
        <v>53</v>
      </c>
      <c r="AP208" s="72" t="s">
        <v>53</v>
      </c>
    </row>
    <row r="209" spans="1:42" s="75" customFormat="1">
      <c r="A209" s="72" t="s">
        <v>409</v>
      </c>
      <c r="B209" s="73" t="s">
        <v>448</v>
      </c>
      <c r="C209" s="72" t="s">
        <v>96</v>
      </c>
      <c r="D209" s="72" t="s">
        <v>74</v>
      </c>
      <c r="E209" s="72" t="s">
        <v>805</v>
      </c>
      <c r="F209" s="72" t="s">
        <v>1172</v>
      </c>
      <c r="G209" s="72" t="s">
        <v>51</v>
      </c>
      <c r="H209" s="72" t="s">
        <v>502</v>
      </c>
      <c r="I209" s="74" t="s">
        <v>53</v>
      </c>
      <c r="J209" s="74" t="s">
        <v>53</v>
      </c>
      <c r="K209" s="74" t="s">
        <v>53</v>
      </c>
      <c r="L209" s="74" t="s">
        <v>53</v>
      </c>
      <c r="M209" s="74">
        <v>0</v>
      </c>
      <c r="N209" s="72" t="s">
        <v>53</v>
      </c>
      <c r="O209" s="72" t="s">
        <v>503</v>
      </c>
      <c r="P209" s="72" t="s">
        <v>504</v>
      </c>
      <c r="Q209" s="74">
        <f t="shared" si="3"/>
        <v>8611515.1661999989</v>
      </c>
      <c r="R209" s="74">
        <v>0</v>
      </c>
      <c r="S209" s="74">
        <v>4871569.8149999995</v>
      </c>
      <c r="T209" s="74">
        <v>3224090.82</v>
      </c>
      <c r="U209" s="72" t="s">
        <v>68</v>
      </c>
      <c r="V209" s="74">
        <v>515854.53120000003</v>
      </c>
      <c r="W209" s="74">
        <v>0</v>
      </c>
      <c r="X209" s="72" t="s">
        <v>50</v>
      </c>
      <c r="Y209" s="74">
        <v>0</v>
      </c>
      <c r="Z209" s="74">
        <v>0</v>
      </c>
      <c r="AA209" s="72" t="s">
        <v>50</v>
      </c>
      <c r="AB209" s="74">
        <v>0</v>
      </c>
      <c r="AC209" s="74">
        <v>0</v>
      </c>
      <c r="AD209" s="72" t="s">
        <v>50</v>
      </c>
      <c r="AE209" s="74">
        <v>0</v>
      </c>
      <c r="AF209" s="72">
        <v>0</v>
      </c>
      <c r="AG209" s="72" t="s">
        <v>50</v>
      </c>
      <c r="AH209" s="74">
        <v>0</v>
      </c>
      <c r="AI209" s="74">
        <v>0</v>
      </c>
      <c r="AJ209" s="72" t="s">
        <v>50</v>
      </c>
      <c r="AK209" s="74">
        <v>0</v>
      </c>
      <c r="AL209" s="74">
        <v>0</v>
      </c>
      <c r="AM209" s="73" t="s">
        <v>53</v>
      </c>
      <c r="AN209" s="72" t="s">
        <v>53</v>
      </c>
      <c r="AO209" s="73" t="s">
        <v>53</v>
      </c>
      <c r="AP209" s="72" t="s">
        <v>53</v>
      </c>
    </row>
    <row r="210" spans="1:42" s="75" customFormat="1">
      <c r="A210" s="72" t="s">
        <v>411</v>
      </c>
      <c r="B210" s="73" t="s">
        <v>448</v>
      </c>
      <c r="C210" s="72" t="s">
        <v>96</v>
      </c>
      <c r="D210" s="72" t="s">
        <v>74</v>
      </c>
      <c r="E210" s="72" t="s">
        <v>805</v>
      </c>
      <c r="F210" s="72" t="s">
        <v>1172</v>
      </c>
      <c r="G210" s="72" t="s">
        <v>51</v>
      </c>
      <c r="H210" s="72" t="s">
        <v>505</v>
      </c>
      <c r="I210" s="74" t="s">
        <v>53</v>
      </c>
      <c r="J210" s="74" t="s">
        <v>53</v>
      </c>
      <c r="K210" s="74" t="s">
        <v>53</v>
      </c>
      <c r="L210" s="74" t="s">
        <v>53</v>
      </c>
      <c r="M210" s="74">
        <v>0</v>
      </c>
      <c r="N210" s="72" t="s">
        <v>53</v>
      </c>
      <c r="O210" s="72" t="s">
        <v>54</v>
      </c>
      <c r="P210" s="72" t="s">
        <v>53</v>
      </c>
      <c r="Q210" s="74">
        <f t="shared" si="3"/>
        <v>39891653.091199994</v>
      </c>
      <c r="R210" s="74">
        <v>0</v>
      </c>
      <c r="S210" s="74">
        <v>24380148.294999987</v>
      </c>
      <c r="T210" s="74">
        <v>0</v>
      </c>
      <c r="U210" s="72" t="s">
        <v>50</v>
      </c>
      <c r="V210" s="74">
        <v>0</v>
      </c>
      <c r="W210" s="74">
        <v>13371986.893300002</v>
      </c>
      <c r="X210" s="72" t="s">
        <v>50</v>
      </c>
      <c r="Y210" s="74">
        <v>2139517.9029000001</v>
      </c>
      <c r="Z210" s="74">
        <v>0</v>
      </c>
      <c r="AA210" s="72" t="s">
        <v>50</v>
      </c>
      <c r="AB210" s="74">
        <v>0</v>
      </c>
      <c r="AC210" s="74">
        <v>0</v>
      </c>
      <c r="AD210" s="72" t="s">
        <v>50</v>
      </c>
      <c r="AE210" s="74">
        <v>0</v>
      </c>
      <c r="AF210" s="72">
        <v>0</v>
      </c>
      <c r="AG210" s="72" t="s">
        <v>50</v>
      </c>
      <c r="AH210" s="74">
        <v>0</v>
      </c>
      <c r="AI210" s="74">
        <v>0</v>
      </c>
      <c r="AJ210" s="72" t="s">
        <v>50</v>
      </c>
      <c r="AK210" s="74">
        <v>0</v>
      </c>
      <c r="AL210" s="74">
        <v>0</v>
      </c>
      <c r="AM210" s="73" t="s">
        <v>53</v>
      </c>
      <c r="AN210" s="72" t="s">
        <v>53</v>
      </c>
      <c r="AO210" s="73" t="s">
        <v>53</v>
      </c>
      <c r="AP210" s="72" t="s">
        <v>53</v>
      </c>
    </row>
    <row r="211" spans="1:42" s="75" customFormat="1">
      <c r="A211" s="72" t="s">
        <v>415</v>
      </c>
      <c r="B211" s="73" t="s">
        <v>46</v>
      </c>
      <c r="C211" s="72" t="s">
        <v>96</v>
      </c>
      <c r="D211" s="72" t="s">
        <v>94</v>
      </c>
      <c r="E211" s="72" t="s">
        <v>173</v>
      </c>
      <c r="F211" s="72" t="s">
        <v>965</v>
      </c>
      <c r="G211" s="72" t="s">
        <v>51</v>
      </c>
      <c r="H211" s="72" t="s">
        <v>109</v>
      </c>
      <c r="I211" s="74" t="s">
        <v>53</v>
      </c>
      <c r="J211" s="74" t="s">
        <v>53</v>
      </c>
      <c r="K211" s="74" t="s">
        <v>53</v>
      </c>
      <c r="L211" s="74" t="s">
        <v>53</v>
      </c>
      <c r="M211" s="74">
        <v>0</v>
      </c>
      <c r="N211" s="72" t="s">
        <v>53</v>
      </c>
      <c r="O211" s="72" t="s">
        <v>54</v>
      </c>
      <c r="P211" s="72" t="s">
        <v>53</v>
      </c>
      <c r="Q211" s="74">
        <f t="shared" si="3"/>
        <v>7749610.0448000003</v>
      </c>
      <c r="R211" s="74">
        <v>0</v>
      </c>
      <c r="S211" s="74">
        <v>5356429.96</v>
      </c>
      <c r="T211" s="74">
        <v>0</v>
      </c>
      <c r="U211" s="72" t="s">
        <v>50</v>
      </c>
      <c r="V211" s="74">
        <v>0</v>
      </c>
      <c r="W211" s="74">
        <v>2063086.28</v>
      </c>
      <c r="X211" s="72" t="s">
        <v>50</v>
      </c>
      <c r="Y211" s="74">
        <v>330093.80479999998</v>
      </c>
      <c r="Z211" s="74">
        <v>0</v>
      </c>
      <c r="AA211" s="72" t="s">
        <v>50</v>
      </c>
      <c r="AB211" s="74">
        <v>0</v>
      </c>
      <c r="AC211" s="74">
        <v>0</v>
      </c>
      <c r="AD211" s="72" t="s">
        <v>50</v>
      </c>
      <c r="AE211" s="74">
        <v>0</v>
      </c>
      <c r="AF211" s="72">
        <v>0</v>
      </c>
      <c r="AG211" s="72" t="s">
        <v>50</v>
      </c>
      <c r="AH211" s="74">
        <v>0</v>
      </c>
      <c r="AI211" s="74">
        <v>0</v>
      </c>
      <c r="AJ211" s="72" t="s">
        <v>50</v>
      </c>
      <c r="AK211" s="74">
        <v>0</v>
      </c>
      <c r="AL211" s="74">
        <v>0</v>
      </c>
      <c r="AM211" s="73" t="s">
        <v>53</v>
      </c>
      <c r="AN211" s="72" t="s">
        <v>53</v>
      </c>
      <c r="AO211" s="73" t="s">
        <v>53</v>
      </c>
      <c r="AP211" s="72" t="s">
        <v>53</v>
      </c>
    </row>
    <row r="212" spans="1:42" s="75" customFormat="1">
      <c r="A212" s="72" t="s">
        <v>417</v>
      </c>
      <c r="B212" s="73" t="s">
        <v>114</v>
      </c>
      <c r="C212" s="72" t="s">
        <v>96</v>
      </c>
      <c r="D212" s="72" t="s">
        <v>94</v>
      </c>
      <c r="E212" s="72" t="s">
        <v>173</v>
      </c>
      <c r="F212" s="72" t="s">
        <v>1175</v>
      </c>
      <c r="G212" s="72" t="s">
        <v>51</v>
      </c>
      <c r="H212" s="72" t="s">
        <v>174</v>
      </c>
      <c r="I212" s="74" t="s">
        <v>53</v>
      </c>
      <c r="J212" s="74" t="s">
        <v>53</v>
      </c>
      <c r="K212" s="74" t="s">
        <v>53</v>
      </c>
      <c r="L212" s="74" t="s">
        <v>53</v>
      </c>
      <c r="M212" s="74">
        <v>0</v>
      </c>
      <c r="N212" s="72" t="s">
        <v>53</v>
      </c>
      <c r="O212" s="72" t="s">
        <v>54</v>
      </c>
      <c r="P212" s="72" t="s">
        <v>53</v>
      </c>
      <c r="Q212" s="74">
        <f t="shared" si="3"/>
        <v>9910620.8925999999</v>
      </c>
      <c r="R212" s="74">
        <v>0</v>
      </c>
      <c r="S212" s="74">
        <v>8376926.7650000006</v>
      </c>
      <c r="T212" s="74">
        <v>0</v>
      </c>
      <c r="U212" s="72" t="s">
        <v>50</v>
      </c>
      <c r="V212" s="74">
        <v>0</v>
      </c>
      <c r="W212" s="74">
        <v>1322150.1099999999</v>
      </c>
      <c r="X212" s="72" t="s">
        <v>50</v>
      </c>
      <c r="Y212" s="74">
        <v>211544.01760000002</v>
      </c>
      <c r="Z212" s="74">
        <v>0</v>
      </c>
      <c r="AA212" s="72" t="s">
        <v>50</v>
      </c>
      <c r="AB212" s="74">
        <v>0</v>
      </c>
      <c r="AC212" s="74">
        <v>0</v>
      </c>
      <c r="AD212" s="72" t="s">
        <v>50</v>
      </c>
      <c r="AE212" s="74">
        <v>0</v>
      </c>
      <c r="AF212" s="72">
        <v>0</v>
      </c>
      <c r="AG212" s="72" t="s">
        <v>50</v>
      </c>
      <c r="AH212" s="74">
        <v>0</v>
      </c>
      <c r="AI212" s="74">
        <v>0</v>
      </c>
      <c r="AJ212" s="72" t="s">
        <v>50</v>
      </c>
      <c r="AK212" s="74">
        <v>0</v>
      </c>
      <c r="AL212" s="74">
        <v>0</v>
      </c>
      <c r="AM212" s="73" t="s">
        <v>53</v>
      </c>
      <c r="AN212" s="72" t="s">
        <v>53</v>
      </c>
      <c r="AO212" s="73" t="s">
        <v>53</v>
      </c>
      <c r="AP212" s="72" t="s">
        <v>53</v>
      </c>
    </row>
    <row r="213" spans="1:42" s="75" customFormat="1">
      <c r="A213" s="72" t="s">
        <v>419</v>
      </c>
      <c r="B213" s="73" t="s">
        <v>114</v>
      </c>
      <c r="C213" s="72" t="s">
        <v>96</v>
      </c>
      <c r="D213" s="72" t="s">
        <v>94</v>
      </c>
      <c r="E213" s="72" t="s">
        <v>173</v>
      </c>
      <c r="F213" s="72" t="s">
        <v>1175</v>
      </c>
      <c r="G213" s="72" t="s">
        <v>51</v>
      </c>
      <c r="H213" s="72" t="s">
        <v>176</v>
      </c>
      <c r="I213" s="74" t="s">
        <v>53</v>
      </c>
      <c r="J213" s="74" t="s">
        <v>53</v>
      </c>
      <c r="K213" s="74" t="s">
        <v>53</v>
      </c>
      <c r="L213" s="74" t="s">
        <v>53</v>
      </c>
      <c r="M213" s="74">
        <v>0</v>
      </c>
      <c r="N213" s="72" t="s">
        <v>53</v>
      </c>
      <c r="O213" s="72" t="s">
        <v>54</v>
      </c>
      <c r="P213" s="72" t="s">
        <v>53</v>
      </c>
      <c r="Q213" s="74">
        <f t="shared" si="3"/>
        <v>18335786.427900001</v>
      </c>
      <c r="R213" s="74">
        <v>0</v>
      </c>
      <c r="S213" s="74">
        <v>10982318.714200003</v>
      </c>
      <c r="T213" s="74">
        <v>0</v>
      </c>
      <c r="U213" s="72" t="s">
        <v>50</v>
      </c>
      <c r="V213" s="74">
        <v>0</v>
      </c>
      <c r="W213" s="74">
        <v>6339196.3048999999</v>
      </c>
      <c r="X213" s="72" t="s">
        <v>68</v>
      </c>
      <c r="Y213" s="74">
        <v>1014271.4088000003</v>
      </c>
      <c r="Z213" s="74">
        <v>0</v>
      </c>
      <c r="AA213" s="72" t="s">
        <v>50</v>
      </c>
      <c r="AB213" s="74">
        <v>0</v>
      </c>
      <c r="AC213" s="74">
        <v>0</v>
      </c>
      <c r="AD213" s="72" t="s">
        <v>50</v>
      </c>
      <c r="AE213" s="74">
        <v>0</v>
      </c>
      <c r="AF213" s="72">
        <v>0</v>
      </c>
      <c r="AG213" s="72" t="s">
        <v>50</v>
      </c>
      <c r="AH213" s="74">
        <v>0</v>
      </c>
      <c r="AI213" s="74">
        <v>0</v>
      </c>
      <c r="AJ213" s="72" t="s">
        <v>50</v>
      </c>
      <c r="AK213" s="74">
        <v>0</v>
      </c>
      <c r="AL213" s="74">
        <v>0</v>
      </c>
      <c r="AM213" s="73" t="s">
        <v>53</v>
      </c>
      <c r="AN213" s="72" t="s">
        <v>53</v>
      </c>
      <c r="AO213" s="73" t="s">
        <v>53</v>
      </c>
      <c r="AP213" s="72" t="s">
        <v>53</v>
      </c>
    </row>
    <row r="214" spans="1:42" s="75" customFormat="1">
      <c r="A214" s="72" t="s">
        <v>421</v>
      </c>
      <c r="B214" s="73" t="s">
        <v>178</v>
      </c>
      <c r="C214" s="72" t="s">
        <v>96</v>
      </c>
      <c r="D214" s="72" t="s">
        <v>94</v>
      </c>
      <c r="E214" s="72" t="s">
        <v>173</v>
      </c>
      <c r="F214" s="72" t="s">
        <v>1177</v>
      </c>
      <c r="G214" s="72" t="s">
        <v>51</v>
      </c>
      <c r="H214" s="72" t="s">
        <v>220</v>
      </c>
      <c r="I214" s="74" t="s">
        <v>53</v>
      </c>
      <c r="J214" s="74" t="s">
        <v>53</v>
      </c>
      <c r="K214" s="74" t="s">
        <v>53</v>
      </c>
      <c r="L214" s="74" t="s">
        <v>53</v>
      </c>
      <c r="M214" s="74">
        <v>0</v>
      </c>
      <c r="N214" s="72" t="s">
        <v>53</v>
      </c>
      <c r="O214" s="72" t="s">
        <v>54</v>
      </c>
      <c r="P214" s="72" t="s">
        <v>53</v>
      </c>
      <c r="Q214" s="74">
        <f t="shared" si="3"/>
        <v>32183423.9351</v>
      </c>
      <c r="R214" s="74">
        <v>0</v>
      </c>
      <c r="S214" s="74">
        <v>20258971.905950002</v>
      </c>
      <c r="T214" s="74">
        <v>0</v>
      </c>
      <c r="U214" s="72" t="s">
        <v>50</v>
      </c>
      <c r="V214" s="74">
        <v>0</v>
      </c>
      <c r="W214" s="74">
        <v>10279700.025049999</v>
      </c>
      <c r="X214" s="72" t="s">
        <v>68</v>
      </c>
      <c r="Y214" s="74">
        <v>1644752.0041</v>
      </c>
      <c r="Z214" s="74">
        <v>0</v>
      </c>
      <c r="AA214" s="72" t="s">
        <v>50</v>
      </c>
      <c r="AB214" s="74">
        <v>0</v>
      </c>
      <c r="AC214" s="74">
        <v>0</v>
      </c>
      <c r="AD214" s="72" t="s">
        <v>50</v>
      </c>
      <c r="AE214" s="74">
        <v>0</v>
      </c>
      <c r="AF214" s="72">
        <v>0</v>
      </c>
      <c r="AG214" s="72" t="s">
        <v>50</v>
      </c>
      <c r="AH214" s="74">
        <v>0</v>
      </c>
      <c r="AI214" s="74">
        <v>0</v>
      </c>
      <c r="AJ214" s="72" t="s">
        <v>50</v>
      </c>
      <c r="AK214" s="74">
        <v>0</v>
      </c>
      <c r="AL214" s="74">
        <v>0</v>
      </c>
      <c r="AM214" s="73" t="s">
        <v>53</v>
      </c>
      <c r="AN214" s="72" t="s">
        <v>53</v>
      </c>
      <c r="AO214" s="73" t="s">
        <v>53</v>
      </c>
      <c r="AP214" s="72" t="s">
        <v>53</v>
      </c>
    </row>
    <row r="215" spans="1:42" s="75" customFormat="1">
      <c r="A215" s="72" t="s">
        <v>423</v>
      </c>
      <c r="B215" s="73" t="s">
        <v>178</v>
      </c>
      <c r="C215" s="72" t="s">
        <v>96</v>
      </c>
      <c r="D215" s="72" t="s">
        <v>94</v>
      </c>
      <c r="E215" s="72" t="s">
        <v>173</v>
      </c>
      <c r="F215" s="72" t="s">
        <v>1177</v>
      </c>
      <c r="G215" s="72" t="s">
        <v>123</v>
      </c>
      <c r="H215" s="72" t="s">
        <v>53</v>
      </c>
      <c r="I215" s="74" t="s">
        <v>222</v>
      </c>
      <c r="J215" s="74" t="s">
        <v>53</v>
      </c>
      <c r="K215" s="74" t="s">
        <v>223</v>
      </c>
      <c r="L215" s="74" t="s">
        <v>224</v>
      </c>
      <c r="M215" s="74">
        <v>74.709999999999994</v>
      </c>
      <c r="N215" s="72" t="s">
        <v>127</v>
      </c>
      <c r="O215" s="72" t="s">
        <v>225</v>
      </c>
      <c r="P215" s="72" t="s">
        <v>226</v>
      </c>
      <c r="Q215" s="74">
        <f t="shared" si="3"/>
        <v>-139990</v>
      </c>
      <c r="R215" s="74">
        <v>0</v>
      </c>
      <c r="S215" s="74">
        <v>-139990</v>
      </c>
      <c r="T215" s="74">
        <v>0</v>
      </c>
      <c r="U215" s="72" t="s">
        <v>50</v>
      </c>
      <c r="V215" s="74">
        <v>0</v>
      </c>
      <c r="W215" s="74">
        <v>0</v>
      </c>
      <c r="X215" s="72" t="s">
        <v>50</v>
      </c>
      <c r="Y215" s="74">
        <v>0</v>
      </c>
      <c r="Z215" s="74">
        <v>0</v>
      </c>
      <c r="AA215" s="72" t="s">
        <v>50</v>
      </c>
      <c r="AB215" s="74">
        <v>0</v>
      </c>
      <c r="AC215" s="74">
        <v>0</v>
      </c>
      <c r="AD215" s="72" t="s">
        <v>50</v>
      </c>
      <c r="AE215" s="74">
        <v>0</v>
      </c>
      <c r="AF215" s="72">
        <v>0</v>
      </c>
      <c r="AG215" s="72" t="s">
        <v>50</v>
      </c>
      <c r="AH215" s="74">
        <v>0</v>
      </c>
      <c r="AI215" s="74">
        <v>0</v>
      </c>
      <c r="AJ215" s="72" t="s">
        <v>50</v>
      </c>
      <c r="AK215" s="74">
        <v>0</v>
      </c>
      <c r="AL215" s="74">
        <v>0</v>
      </c>
      <c r="AM215" s="73" t="s">
        <v>53</v>
      </c>
      <c r="AN215" s="72" t="s">
        <v>53</v>
      </c>
      <c r="AO215" s="73" t="s">
        <v>53</v>
      </c>
      <c r="AP215" s="72" t="s">
        <v>53</v>
      </c>
    </row>
    <row r="216" spans="1:42" s="75" customFormat="1">
      <c r="A216" s="72" t="s">
        <v>427</v>
      </c>
      <c r="B216" s="73" t="s">
        <v>228</v>
      </c>
      <c r="C216" s="72" t="s">
        <v>96</v>
      </c>
      <c r="D216" s="72" t="s">
        <v>94</v>
      </c>
      <c r="E216" s="72" t="s">
        <v>173</v>
      </c>
      <c r="F216" s="72" t="s">
        <v>1174</v>
      </c>
      <c r="G216" s="72" t="s">
        <v>51</v>
      </c>
      <c r="H216" s="72" t="s">
        <v>282</v>
      </c>
      <c r="I216" s="74" t="s">
        <v>53</v>
      </c>
      <c r="J216" s="74" t="s">
        <v>53</v>
      </c>
      <c r="K216" s="74" t="s">
        <v>53</v>
      </c>
      <c r="L216" s="74" t="s">
        <v>53</v>
      </c>
      <c r="M216" s="74">
        <v>0</v>
      </c>
      <c r="N216" s="72" t="s">
        <v>53</v>
      </c>
      <c r="O216" s="72" t="s">
        <v>54</v>
      </c>
      <c r="P216" s="72" t="s">
        <v>53</v>
      </c>
      <c r="Q216" s="74">
        <f t="shared" si="3"/>
        <v>4929907.2488000002</v>
      </c>
      <c r="R216" s="74">
        <v>0</v>
      </c>
      <c r="S216" s="74">
        <v>3209438.54</v>
      </c>
      <c r="T216" s="74">
        <v>0</v>
      </c>
      <c r="U216" s="72" t="s">
        <v>50</v>
      </c>
      <c r="V216" s="74">
        <v>0</v>
      </c>
      <c r="W216" s="74">
        <v>1483162.6799999997</v>
      </c>
      <c r="X216" s="72" t="s">
        <v>50</v>
      </c>
      <c r="Y216" s="74">
        <v>237306.02879999997</v>
      </c>
      <c r="Z216" s="74">
        <v>0</v>
      </c>
      <c r="AA216" s="72" t="s">
        <v>50</v>
      </c>
      <c r="AB216" s="74">
        <v>0</v>
      </c>
      <c r="AC216" s="74">
        <v>0</v>
      </c>
      <c r="AD216" s="72" t="s">
        <v>50</v>
      </c>
      <c r="AE216" s="74">
        <v>0</v>
      </c>
      <c r="AF216" s="72">
        <v>0</v>
      </c>
      <c r="AG216" s="72" t="s">
        <v>50</v>
      </c>
      <c r="AH216" s="74">
        <v>0</v>
      </c>
      <c r="AI216" s="74">
        <v>0</v>
      </c>
      <c r="AJ216" s="72" t="s">
        <v>50</v>
      </c>
      <c r="AK216" s="74">
        <v>0</v>
      </c>
      <c r="AL216" s="74">
        <v>0</v>
      </c>
      <c r="AM216" s="73" t="s">
        <v>53</v>
      </c>
      <c r="AN216" s="72" t="s">
        <v>53</v>
      </c>
      <c r="AO216" s="73" t="s">
        <v>53</v>
      </c>
      <c r="AP216" s="72" t="s">
        <v>53</v>
      </c>
    </row>
    <row r="217" spans="1:42" s="75" customFormat="1">
      <c r="A217" s="72" t="s">
        <v>429</v>
      </c>
      <c r="B217" s="73" t="s">
        <v>286</v>
      </c>
      <c r="C217" s="72" t="s">
        <v>96</v>
      </c>
      <c r="D217" s="72" t="s">
        <v>94</v>
      </c>
      <c r="E217" s="72" t="s">
        <v>173</v>
      </c>
      <c r="F217" s="72" t="s">
        <v>1172</v>
      </c>
      <c r="G217" s="72" t="s">
        <v>51</v>
      </c>
      <c r="H217" s="72" t="s">
        <v>334</v>
      </c>
      <c r="I217" s="74" t="s">
        <v>53</v>
      </c>
      <c r="J217" s="74" t="s">
        <v>53</v>
      </c>
      <c r="K217" s="74" t="s">
        <v>53</v>
      </c>
      <c r="L217" s="74" t="s">
        <v>53</v>
      </c>
      <c r="M217" s="74">
        <v>0</v>
      </c>
      <c r="N217" s="72" t="s">
        <v>53</v>
      </c>
      <c r="O217" s="72" t="s">
        <v>54</v>
      </c>
      <c r="P217" s="72" t="s">
        <v>53</v>
      </c>
      <c r="Q217" s="74">
        <f t="shared" si="3"/>
        <v>102930022.93670003</v>
      </c>
      <c r="R217" s="74">
        <v>0</v>
      </c>
      <c r="S217" s="74">
        <v>69480264.721800029</v>
      </c>
      <c r="T217" s="74">
        <v>0</v>
      </c>
      <c r="U217" s="72" t="s">
        <v>50</v>
      </c>
      <c r="V217" s="74">
        <v>0</v>
      </c>
      <c r="W217" s="74">
        <v>28835998.461099993</v>
      </c>
      <c r="X217" s="72" t="s">
        <v>68</v>
      </c>
      <c r="Y217" s="74">
        <v>4613759.7538000001</v>
      </c>
      <c r="Z217" s="74">
        <v>0</v>
      </c>
      <c r="AA217" s="72" t="s">
        <v>50</v>
      </c>
      <c r="AB217" s="74">
        <v>0</v>
      </c>
      <c r="AC217" s="74">
        <v>0</v>
      </c>
      <c r="AD217" s="72" t="s">
        <v>50</v>
      </c>
      <c r="AE217" s="74">
        <v>0</v>
      </c>
      <c r="AF217" s="72">
        <v>0</v>
      </c>
      <c r="AG217" s="72" t="s">
        <v>50</v>
      </c>
      <c r="AH217" s="74">
        <v>0</v>
      </c>
      <c r="AI217" s="74">
        <v>0</v>
      </c>
      <c r="AJ217" s="72" t="s">
        <v>50</v>
      </c>
      <c r="AK217" s="74">
        <v>0</v>
      </c>
      <c r="AL217" s="74">
        <v>0</v>
      </c>
      <c r="AM217" s="73" t="s">
        <v>53</v>
      </c>
      <c r="AN217" s="72" t="s">
        <v>53</v>
      </c>
      <c r="AO217" s="73" t="s">
        <v>53</v>
      </c>
      <c r="AP217" s="72" t="s">
        <v>53</v>
      </c>
    </row>
    <row r="218" spans="1:42" s="75" customFormat="1">
      <c r="A218" s="72" t="s">
        <v>433</v>
      </c>
      <c r="B218" s="73" t="s">
        <v>286</v>
      </c>
      <c r="C218" s="72" t="s">
        <v>96</v>
      </c>
      <c r="D218" s="72" t="s">
        <v>94</v>
      </c>
      <c r="E218" s="72" t="s">
        <v>173</v>
      </c>
      <c r="F218" s="72" t="s">
        <v>1172</v>
      </c>
      <c r="G218" s="72" t="s">
        <v>123</v>
      </c>
      <c r="H218" s="72" t="s">
        <v>53</v>
      </c>
      <c r="I218" s="74" t="s">
        <v>336</v>
      </c>
      <c r="J218" s="74" t="s">
        <v>53</v>
      </c>
      <c r="K218" s="74" t="s">
        <v>337</v>
      </c>
      <c r="L218" s="74" t="s">
        <v>224</v>
      </c>
      <c r="M218" s="74">
        <v>5.22</v>
      </c>
      <c r="N218" s="72" t="s">
        <v>127</v>
      </c>
      <c r="O218" s="72" t="s">
        <v>338</v>
      </c>
      <c r="P218" s="72" t="s">
        <v>339</v>
      </c>
      <c r="Q218" s="74">
        <f t="shared" si="3"/>
        <v>-87725.39439999999</v>
      </c>
      <c r="R218" s="74">
        <v>0</v>
      </c>
      <c r="S218" s="74">
        <v>0</v>
      </c>
      <c r="T218" s="74">
        <v>0</v>
      </c>
      <c r="U218" s="72" t="s">
        <v>50</v>
      </c>
      <c r="V218" s="74">
        <v>0</v>
      </c>
      <c r="W218" s="74">
        <v>-75625.34</v>
      </c>
      <c r="X218" s="72" t="s">
        <v>68</v>
      </c>
      <c r="Y218" s="74">
        <v>-12100.054400000001</v>
      </c>
      <c r="Z218" s="74">
        <v>0</v>
      </c>
      <c r="AA218" s="72" t="s">
        <v>50</v>
      </c>
      <c r="AB218" s="74">
        <v>0</v>
      </c>
      <c r="AC218" s="74">
        <v>0</v>
      </c>
      <c r="AD218" s="72" t="s">
        <v>50</v>
      </c>
      <c r="AE218" s="74">
        <v>0</v>
      </c>
      <c r="AF218" s="72">
        <v>0</v>
      </c>
      <c r="AG218" s="72" t="s">
        <v>50</v>
      </c>
      <c r="AH218" s="74">
        <v>0</v>
      </c>
      <c r="AI218" s="74">
        <v>0</v>
      </c>
      <c r="AJ218" s="72" t="s">
        <v>50</v>
      </c>
      <c r="AK218" s="74">
        <v>0</v>
      </c>
      <c r="AL218" s="74">
        <v>0</v>
      </c>
      <c r="AM218" s="73" t="s">
        <v>53</v>
      </c>
      <c r="AN218" s="72" t="s">
        <v>53</v>
      </c>
      <c r="AO218" s="73" t="s">
        <v>53</v>
      </c>
      <c r="AP218" s="72" t="s">
        <v>53</v>
      </c>
    </row>
    <row r="219" spans="1:42" s="75" customFormat="1">
      <c r="A219" s="72" t="s">
        <v>435</v>
      </c>
      <c r="B219" s="73" t="s">
        <v>349</v>
      </c>
      <c r="C219" s="72" t="s">
        <v>96</v>
      </c>
      <c r="D219" s="72" t="s">
        <v>94</v>
      </c>
      <c r="E219" s="72" t="s">
        <v>173</v>
      </c>
      <c r="F219" s="72" t="s">
        <v>1173</v>
      </c>
      <c r="G219" s="72" t="s">
        <v>51</v>
      </c>
      <c r="H219" s="72" t="s">
        <v>420</v>
      </c>
      <c r="I219" s="74" t="s">
        <v>53</v>
      </c>
      <c r="J219" s="74" t="s">
        <v>53</v>
      </c>
      <c r="K219" s="74" t="s">
        <v>53</v>
      </c>
      <c r="L219" s="74" t="s">
        <v>53</v>
      </c>
      <c r="M219" s="74">
        <v>0</v>
      </c>
      <c r="N219" s="72" t="s">
        <v>53</v>
      </c>
      <c r="O219" s="72" t="s">
        <v>54</v>
      </c>
      <c r="P219" s="72" t="s">
        <v>53</v>
      </c>
      <c r="Q219" s="74">
        <f t="shared" si="3"/>
        <v>21775649.004799999</v>
      </c>
      <c r="R219" s="74">
        <v>0</v>
      </c>
      <c r="S219" s="74">
        <v>15081798.789999999</v>
      </c>
      <c r="T219" s="74">
        <v>0</v>
      </c>
      <c r="U219" s="72" t="s">
        <v>50</v>
      </c>
      <c r="V219" s="74">
        <v>0</v>
      </c>
      <c r="W219" s="74">
        <v>5770560.5300000003</v>
      </c>
      <c r="X219" s="72" t="s">
        <v>68</v>
      </c>
      <c r="Y219" s="74">
        <v>923289.68480000005</v>
      </c>
      <c r="Z219" s="74">
        <v>0</v>
      </c>
      <c r="AA219" s="72" t="s">
        <v>50</v>
      </c>
      <c r="AB219" s="74">
        <v>0</v>
      </c>
      <c r="AC219" s="74">
        <v>0</v>
      </c>
      <c r="AD219" s="72" t="s">
        <v>50</v>
      </c>
      <c r="AE219" s="74">
        <v>0</v>
      </c>
      <c r="AF219" s="72">
        <v>0</v>
      </c>
      <c r="AG219" s="72" t="s">
        <v>50</v>
      </c>
      <c r="AH219" s="74">
        <v>0</v>
      </c>
      <c r="AI219" s="74">
        <v>0</v>
      </c>
      <c r="AJ219" s="72" t="s">
        <v>50</v>
      </c>
      <c r="AK219" s="74">
        <v>0</v>
      </c>
      <c r="AL219" s="74">
        <v>0</v>
      </c>
      <c r="AM219" s="73" t="s">
        <v>53</v>
      </c>
      <c r="AN219" s="72" t="s">
        <v>53</v>
      </c>
      <c r="AO219" s="73" t="s">
        <v>53</v>
      </c>
      <c r="AP219" s="72" t="s">
        <v>53</v>
      </c>
    </row>
    <row r="220" spans="1:42" s="75" customFormat="1">
      <c r="A220" s="72" t="s">
        <v>439</v>
      </c>
      <c r="B220" s="73" t="s">
        <v>448</v>
      </c>
      <c r="C220" s="72" t="s">
        <v>96</v>
      </c>
      <c r="D220" s="72" t="s">
        <v>94</v>
      </c>
      <c r="E220" s="72" t="s">
        <v>173</v>
      </c>
      <c r="F220" s="72" t="s">
        <v>1170</v>
      </c>
      <c r="G220" s="72" t="s">
        <v>51</v>
      </c>
      <c r="H220" s="72" t="s">
        <v>506</v>
      </c>
      <c r="I220" s="74" t="s">
        <v>53</v>
      </c>
      <c r="J220" s="74" t="s">
        <v>53</v>
      </c>
      <c r="K220" s="74" t="s">
        <v>53</v>
      </c>
      <c r="L220" s="74" t="s">
        <v>53</v>
      </c>
      <c r="M220" s="74">
        <v>0</v>
      </c>
      <c r="N220" s="72" t="s">
        <v>53</v>
      </c>
      <c r="O220" s="72" t="s">
        <v>507</v>
      </c>
      <c r="P220" s="72" t="s">
        <v>508</v>
      </c>
      <c r="Q220" s="74">
        <f t="shared" si="3"/>
        <v>521419.31919999997</v>
      </c>
      <c r="R220" s="74">
        <v>0</v>
      </c>
      <c r="S220" s="74">
        <v>387580.12</v>
      </c>
      <c r="T220" s="74">
        <v>0</v>
      </c>
      <c r="U220" s="72" t="s">
        <v>50</v>
      </c>
      <c r="V220" s="74">
        <v>0</v>
      </c>
      <c r="W220" s="74">
        <v>115378.62</v>
      </c>
      <c r="X220" s="72" t="s">
        <v>68</v>
      </c>
      <c r="Y220" s="74">
        <v>18460.5792</v>
      </c>
      <c r="Z220" s="74">
        <v>0</v>
      </c>
      <c r="AA220" s="72" t="s">
        <v>50</v>
      </c>
      <c r="AB220" s="74">
        <v>0</v>
      </c>
      <c r="AC220" s="74">
        <v>0</v>
      </c>
      <c r="AD220" s="72" t="s">
        <v>50</v>
      </c>
      <c r="AE220" s="74">
        <v>0</v>
      </c>
      <c r="AF220" s="72">
        <v>0</v>
      </c>
      <c r="AG220" s="72" t="s">
        <v>50</v>
      </c>
      <c r="AH220" s="74">
        <v>0</v>
      </c>
      <c r="AI220" s="74">
        <v>0</v>
      </c>
      <c r="AJ220" s="72" t="s">
        <v>50</v>
      </c>
      <c r="AK220" s="74">
        <v>0</v>
      </c>
      <c r="AL220" s="74">
        <v>0</v>
      </c>
      <c r="AM220" s="73" t="s">
        <v>53</v>
      </c>
      <c r="AN220" s="72" t="s">
        <v>53</v>
      </c>
      <c r="AO220" s="73" t="s">
        <v>53</v>
      </c>
      <c r="AP220" s="72" t="s">
        <v>53</v>
      </c>
    </row>
    <row r="221" spans="1:42" s="75" customFormat="1">
      <c r="A221" s="72" t="s">
        <v>441</v>
      </c>
      <c r="B221" s="73" t="s">
        <v>448</v>
      </c>
      <c r="C221" s="72" t="s">
        <v>96</v>
      </c>
      <c r="D221" s="72" t="s">
        <v>94</v>
      </c>
      <c r="E221" s="72" t="s">
        <v>173</v>
      </c>
      <c r="F221" s="72" t="s">
        <v>1170</v>
      </c>
      <c r="G221" s="72" t="s">
        <v>51</v>
      </c>
      <c r="H221" s="72" t="s">
        <v>509</v>
      </c>
      <c r="I221" s="74" t="s">
        <v>53</v>
      </c>
      <c r="J221" s="74" t="s">
        <v>53</v>
      </c>
      <c r="K221" s="74" t="s">
        <v>53</v>
      </c>
      <c r="L221" s="74" t="s">
        <v>53</v>
      </c>
      <c r="M221" s="74">
        <v>0</v>
      </c>
      <c r="N221" s="72" t="s">
        <v>53</v>
      </c>
      <c r="O221" s="72" t="s">
        <v>487</v>
      </c>
      <c r="P221" s="72" t="s">
        <v>488</v>
      </c>
      <c r="Q221" s="74">
        <f t="shared" si="3"/>
        <v>159200</v>
      </c>
      <c r="R221" s="74">
        <v>0</v>
      </c>
      <c r="S221" s="74">
        <v>159200</v>
      </c>
      <c r="T221" s="74">
        <v>0</v>
      </c>
      <c r="U221" s="72" t="s">
        <v>50</v>
      </c>
      <c r="V221" s="74">
        <v>0</v>
      </c>
      <c r="W221" s="74">
        <v>0</v>
      </c>
      <c r="X221" s="72" t="s">
        <v>50</v>
      </c>
      <c r="Y221" s="74">
        <v>0</v>
      </c>
      <c r="Z221" s="74">
        <v>0</v>
      </c>
      <c r="AA221" s="72" t="s">
        <v>50</v>
      </c>
      <c r="AB221" s="74">
        <v>0</v>
      </c>
      <c r="AC221" s="74">
        <v>0</v>
      </c>
      <c r="AD221" s="72" t="s">
        <v>50</v>
      </c>
      <c r="AE221" s="74">
        <v>0</v>
      </c>
      <c r="AF221" s="72">
        <v>0</v>
      </c>
      <c r="AG221" s="72" t="s">
        <v>50</v>
      </c>
      <c r="AH221" s="74">
        <v>0</v>
      </c>
      <c r="AI221" s="74">
        <v>0</v>
      </c>
      <c r="AJ221" s="72" t="s">
        <v>50</v>
      </c>
      <c r="AK221" s="74">
        <v>0</v>
      </c>
      <c r="AL221" s="74">
        <v>0</v>
      </c>
      <c r="AM221" s="73" t="s">
        <v>53</v>
      </c>
      <c r="AN221" s="72" t="s">
        <v>53</v>
      </c>
      <c r="AO221" s="73" t="s">
        <v>53</v>
      </c>
      <c r="AP221" s="72" t="s">
        <v>53</v>
      </c>
    </row>
    <row r="222" spans="1:42" s="75" customFormat="1">
      <c r="A222" s="72" t="s">
        <v>447</v>
      </c>
      <c r="B222" s="73" t="s">
        <v>448</v>
      </c>
      <c r="C222" s="72" t="s">
        <v>96</v>
      </c>
      <c r="D222" s="72" t="s">
        <v>94</v>
      </c>
      <c r="E222" s="72" t="s">
        <v>173</v>
      </c>
      <c r="F222" s="72" t="s">
        <v>1170</v>
      </c>
      <c r="G222" s="72" t="s">
        <v>51</v>
      </c>
      <c r="H222" s="72" t="s">
        <v>510</v>
      </c>
      <c r="I222" s="74" t="s">
        <v>53</v>
      </c>
      <c r="J222" s="74" t="s">
        <v>53</v>
      </c>
      <c r="K222" s="74" t="s">
        <v>53</v>
      </c>
      <c r="L222" s="74" t="s">
        <v>53</v>
      </c>
      <c r="M222" s="74">
        <v>0</v>
      </c>
      <c r="N222" s="72" t="s">
        <v>53</v>
      </c>
      <c r="O222" s="72" t="s">
        <v>54</v>
      </c>
      <c r="P222" s="72" t="s">
        <v>53</v>
      </c>
      <c r="Q222" s="74">
        <f t="shared" si="3"/>
        <v>17646139.240600001</v>
      </c>
      <c r="R222" s="74">
        <v>0</v>
      </c>
      <c r="S222" s="74">
        <v>13917026.734999999</v>
      </c>
      <c r="T222" s="74">
        <v>0</v>
      </c>
      <c r="U222" s="72" t="s">
        <v>50</v>
      </c>
      <c r="V222" s="74">
        <v>0</v>
      </c>
      <c r="W222" s="74">
        <v>3214752.1599999997</v>
      </c>
      <c r="X222" s="72" t="s">
        <v>68</v>
      </c>
      <c r="Y222" s="74">
        <v>514360.3456</v>
      </c>
      <c r="Z222" s="74">
        <v>0</v>
      </c>
      <c r="AA222" s="72" t="s">
        <v>50</v>
      </c>
      <c r="AB222" s="74">
        <v>0</v>
      </c>
      <c r="AC222" s="74">
        <v>0</v>
      </c>
      <c r="AD222" s="72" t="s">
        <v>50</v>
      </c>
      <c r="AE222" s="74">
        <v>0</v>
      </c>
      <c r="AF222" s="72">
        <v>0</v>
      </c>
      <c r="AG222" s="72" t="s">
        <v>50</v>
      </c>
      <c r="AH222" s="74">
        <v>0</v>
      </c>
      <c r="AI222" s="74">
        <v>0</v>
      </c>
      <c r="AJ222" s="72" t="s">
        <v>50</v>
      </c>
      <c r="AK222" s="74">
        <v>0</v>
      </c>
      <c r="AL222" s="74">
        <v>0</v>
      </c>
      <c r="AM222" s="73" t="s">
        <v>53</v>
      </c>
      <c r="AN222" s="72" t="s">
        <v>53</v>
      </c>
      <c r="AO222" s="73" t="s">
        <v>53</v>
      </c>
      <c r="AP222" s="72" t="s">
        <v>53</v>
      </c>
    </row>
    <row r="223" spans="1:42" s="75" customFormat="1">
      <c r="A223" s="72" t="s">
        <v>450</v>
      </c>
      <c r="B223" s="73" t="s">
        <v>448</v>
      </c>
      <c r="C223" s="72" t="s">
        <v>96</v>
      </c>
      <c r="D223" s="72" t="s">
        <v>94</v>
      </c>
      <c r="E223" s="72" t="s">
        <v>173</v>
      </c>
      <c r="F223" s="72" t="s">
        <v>1170</v>
      </c>
      <c r="G223" s="72" t="s">
        <v>51</v>
      </c>
      <c r="H223" s="72" t="s">
        <v>511</v>
      </c>
      <c r="I223" s="74" t="s">
        <v>53</v>
      </c>
      <c r="J223" s="74" t="s">
        <v>53</v>
      </c>
      <c r="K223" s="74" t="s">
        <v>53</v>
      </c>
      <c r="L223" s="74" t="s">
        <v>53</v>
      </c>
      <c r="M223" s="74">
        <v>0</v>
      </c>
      <c r="N223" s="72" t="s">
        <v>53</v>
      </c>
      <c r="O223" s="72" t="s">
        <v>512</v>
      </c>
      <c r="P223" s="72" t="s">
        <v>513</v>
      </c>
      <c r="Q223" s="74">
        <f t="shared" si="3"/>
        <v>418970.04</v>
      </c>
      <c r="R223" s="74">
        <v>0</v>
      </c>
      <c r="S223" s="74">
        <v>319906.62</v>
      </c>
      <c r="T223" s="74">
        <v>85399.5</v>
      </c>
      <c r="U223" s="72" t="s">
        <v>68</v>
      </c>
      <c r="V223" s="74">
        <v>13663.92</v>
      </c>
      <c r="W223" s="74">
        <v>0</v>
      </c>
      <c r="X223" s="72" t="s">
        <v>50</v>
      </c>
      <c r="Y223" s="74">
        <v>0</v>
      </c>
      <c r="Z223" s="74">
        <v>0</v>
      </c>
      <c r="AA223" s="72" t="s">
        <v>50</v>
      </c>
      <c r="AB223" s="74">
        <v>0</v>
      </c>
      <c r="AC223" s="74">
        <v>0</v>
      </c>
      <c r="AD223" s="72" t="s">
        <v>50</v>
      </c>
      <c r="AE223" s="74">
        <v>0</v>
      </c>
      <c r="AF223" s="72">
        <v>0</v>
      </c>
      <c r="AG223" s="72" t="s">
        <v>50</v>
      </c>
      <c r="AH223" s="74">
        <v>0</v>
      </c>
      <c r="AI223" s="74">
        <v>0</v>
      </c>
      <c r="AJ223" s="72" t="s">
        <v>50</v>
      </c>
      <c r="AK223" s="74">
        <v>0</v>
      </c>
      <c r="AL223" s="74">
        <v>0</v>
      </c>
      <c r="AM223" s="73" t="s">
        <v>53</v>
      </c>
      <c r="AN223" s="72" t="s">
        <v>53</v>
      </c>
      <c r="AO223" s="73" t="s">
        <v>53</v>
      </c>
      <c r="AP223" s="72" t="s">
        <v>53</v>
      </c>
    </row>
    <row r="224" spans="1:42" s="75" customFormat="1">
      <c r="A224" s="72" t="s">
        <v>454</v>
      </c>
      <c r="B224" s="73" t="s">
        <v>448</v>
      </c>
      <c r="C224" s="72" t="s">
        <v>96</v>
      </c>
      <c r="D224" s="72" t="s">
        <v>94</v>
      </c>
      <c r="E224" s="72" t="s">
        <v>173</v>
      </c>
      <c r="F224" s="72" t="s">
        <v>1170</v>
      </c>
      <c r="G224" s="72" t="s">
        <v>51</v>
      </c>
      <c r="H224" s="72" t="s">
        <v>514</v>
      </c>
      <c r="I224" s="74" t="s">
        <v>53</v>
      </c>
      <c r="J224" s="74" t="s">
        <v>53</v>
      </c>
      <c r="K224" s="74" t="s">
        <v>53</v>
      </c>
      <c r="L224" s="74" t="s">
        <v>53</v>
      </c>
      <c r="M224" s="74">
        <v>0</v>
      </c>
      <c r="N224" s="72" t="s">
        <v>53</v>
      </c>
      <c r="O224" s="72" t="s">
        <v>54</v>
      </c>
      <c r="P224" s="72" t="s">
        <v>53</v>
      </c>
      <c r="Q224" s="74">
        <f t="shared" si="3"/>
        <v>28277202.018600006</v>
      </c>
      <c r="R224" s="74">
        <v>0</v>
      </c>
      <c r="S224" s="74">
        <v>18660373.590000004</v>
      </c>
      <c r="T224" s="74">
        <v>0</v>
      </c>
      <c r="U224" s="72" t="s">
        <v>50</v>
      </c>
      <c r="V224" s="74">
        <v>0</v>
      </c>
      <c r="W224" s="74">
        <v>8290369.334999999</v>
      </c>
      <c r="X224" s="72" t="s">
        <v>68</v>
      </c>
      <c r="Y224" s="74">
        <v>1326459.0935999998</v>
      </c>
      <c r="Z224" s="74">
        <v>0</v>
      </c>
      <c r="AA224" s="72" t="s">
        <v>50</v>
      </c>
      <c r="AB224" s="74">
        <v>0</v>
      </c>
      <c r="AC224" s="74">
        <v>0</v>
      </c>
      <c r="AD224" s="72" t="s">
        <v>50</v>
      </c>
      <c r="AE224" s="74">
        <v>0</v>
      </c>
      <c r="AF224" s="72">
        <v>0</v>
      </c>
      <c r="AG224" s="72" t="s">
        <v>50</v>
      </c>
      <c r="AH224" s="74">
        <v>0</v>
      </c>
      <c r="AI224" s="74">
        <v>0</v>
      </c>
      <c r="AJ224" s="72" t="s">
        <v>50</v>
      </c>
      <c r="AK224" s="74">
        <v>0</v>
      </c>
      <c r="AL224" s="74">
        <v>0</v>
      </c>
      <c r="AM224" s="73" t="s">
        <v>53</v>
      </c>
      <c r="AN224" s="72" t="s">
        <v>53</v>
      </c>
      <c r="AO224" s="73" t="s">
        <v>53</v>
      </c>
      <c r="AP224" s="72" t="s">
        <v>53</v>
      </c>
    </row>
    <row r="225" spans="1:42" s="75" customFormat="1">
      <c r="A225" s="72" t="s">
        <v>456</v>
      </c>
      <c r="B225" s="73" t="s">
        <v>46</v>
      </c>
      <c r="C225" s="72" t="s">
        <v>96</v>
      </c>
      <c r="D225" s="72" t="s">
        <v>111</v>
      </c>
      <c r="E225" s="72" t="s">
        <v>761</v>
      </c>
      <c r="F225" s="72" t="s">
        <v>864</v>
      </c>
      <c r="G225" s="72" t="s">
        <v>51</v>
      </c>
      <c r="H225" s="72" t="s">
        <v>112</v>
      </c>
      <c r="I225" s="74" t="s">
        <v>53</v>
      </c>
      <c r="J225" s="74" t="s">
        <v>53</v>
      </c>
      <c r="K225" s="74" t="s">
        <v>53</v>
      </c>
      <c r="L225" s="74" t="s">
        <v>53</v>
      </c>
      <c r="M225" s="74">
        <v>0</v>
      </c>
      <c r="N225" s="72" t="s">
        <v>53</v>
      </c>
      <c r="O225" s="72" t="s">
        <v>54</v>
      </c>
      <c r="P225" s="72" t="s">
        <v>53</v>
      </c>
      <c r="Q225" s="74">
        <f t="shared" si="3"/>
        <v>21716303.456099998</v>
      </c>
      <c r="R225" s="74">
        <v>0</v>
      </c>
      <c r="S225" s="74">
        <v>15296444.725499999</v>
      </c>
      <c r="T225" s="74">
        <v>0</v>
      </c>
      <c r="U225" s="72" t="s">
        <v>50</v>
      </c>
      <c r="V225" s="74">
        <v>0</v>
      </c>
      <c r="W225" s="74">
        <v>5534360.9747000001</v>
      </c>
      <c r="X225" s="72" t="s">
        <v>68</v>
      </c>
      <c r="Y225" s="74">
        <v>885497.75589999999</v>
      </c>
      <c r="Z225" s="74">
        <v>0</v>
      </c>
      <c r="AA225" s="72" t="s">
        <v>50</v>
      </c>
      <c r="AB225" s="74">
        <v>0</v>
      </c>
      <c r="AC225" s="74">
        <v>0</v>
      </c>
      <c r="AD225" s="72" t="s">
        <v>50</v>
      </c>
      <c r="AE225" s="74">
        <v>0</v>
      </c>
      <c r="AF225" s="72">
        <v>0</v>
      </c>
      <c r="AG225" s="72" t="s">
        <v>50</v>
      </c>
      <c r="AH225" s="74">
        <v>0</v>
      </c>
      <c r="AI225" s="74">
        <v>0</v>
      </c>
      <c r="AJ225" s="72" t="s">
        <v>50</v>
      </c>
      <c r="AK225" s="74">
        <v>0</v>
      </c>
      <c r="AL225" s="74">
        <v>0</v>
      </c>
      <c r="AM225" s="73" t="s">
        <v>53</v>
      </c>
      <c r="AN225" s="72" t="s">
        <v>53</v>
      </c>
      <c r="AO225" s="73" t="s">
        <v>53</v>
      </c>
      <c r="AP225" s="72" t="s">
        <v>53</v>
      </c>
    </row>
    <row r="226" spans="1:42" s="75" customFormat="1">
      <c r="A226" s="72" t="s">
        <v>460</v>
      </c>
      <c r="B226" s="73" t="s">
        <v>228</v>
      </c>
      <c r="C226" s="72" t="s">
        <v>96</v>
      </c>
      <c r="D226" s="72" t="s">
        <v>111</v>
      </c>
      <c r="E226" s="72" t="s">
        <v>761</v>
      </c>
      <c r="F226" s="72" t="s">
        <v>916</v>
      </c>
      <c r="G226" s="72" t="s">
        <v>51</v>
      </c>
      <c r="H226" s="72" t="s">
        <v>284</v>
      </c>
      <c r="I226" s="74" t="s">
        <v>53</v>
      </c>
      <c r="J226" s="74" t="s">
        <v>53</v>
      </c>
      <c r="K226" s="74" t="s">
        <v>53</v>
      </c>
      <c r="L226" s="74" t="s">
        <v>53</v>
      </c>
      <c r="M226" s="74">
        <v>0</v>
      </c>
      <c r="N226" s="72" t="s">
        <v>53</v>
      </c>
      <c r="O226" s="72" t="s">
        <v>54</v>
      </c>
      <c r="P226" s="72" t="s">
        <v>53</v>
      </c>
      <c r="Q226" s="74">
        <f t="shared" si="3"/>
        <v>9246856.4070000034</v>
      </c>
      <c r="R226" s="74">
        <v>0</v>
      </c>
      <c r="S226" s="74">
        <v>6336718.0650000023</v>
      </c>
      <c r="T226" s="74">
        <v>0</v>
      </c>
      <c r="U226" s="72" t="s">
        <v>50</v>
      </c>
      <c r="V226" s="74">
        <v>0</v>
      </c>
      <c r="W226" s="74">
        <v>2508739.9500000002</v>
      </c>
      <c r="X226" s="72" t="s">
        <v>68</v>
      </c>
      <c r="Y226" s="74">
        <v>401398.39200000005</v>
      </c>
      <c r="Z226" s="74">
        <v>0</v>
      </c>
      <c r="AA226" s="72" t="s">
        <v>50</v>
      </c>
      <c r="AB226" s="74">
        <v>0</v>
      </c>
      <c r="AC226" s="74">
        <v>0</v>
      </c>
      <c r="AD226" s="72" t="s">
        <v>50</v>
      </c>
      <c r="AE226" s="74">
        <v>0</v>
      </c>
      <c r="AF226" s="72">
        <v>0</v>
      </c>
      <c r="AG226" s="72" t="s">
        <v>50</v>
      </c>
      <c r="AH226" s="74">
        <v>0</v>
      </c>
      <c r="AI226" s="74">
        <v>0</v>
      </c>
      <c r="AJ226" s="72" t="s">
        <v>50</v>
      </c>
      <c r="AK226" s="74">
        <v>0</v>
      </c>
      <c r="AL226" s="74">
        <v>0</v>
      </c>
      <c r="AM226" s="73" t="s">
        <v>53</v>
      </c>
      <c r="AN226" s="72" t="s">
        <v>53</v>
      </c>
      <c r="AO226" s="73" t="s">
        <v>53</v>
      </c>
      <c r="AP226" s="72" t="s">
        <v>53</v>
      </c>
    </row>
    <row r="227" spans="1:42" s="75" customFormat="1">
      <c r="A227" s="72" t="s">
        <v>462</v>
      </c>
      <c r="B227" s="73" t="s">
        <v>286</v>
      </c>
      <c r="C227" s="72" t="s">
        <v>96</v>
      </c>
      <c r="D227" s="72" t="s">
        <v>111</v>
      </c>
      <c r="E227" s="72" t="s">
        <v>761</v>
      </c>
      <c r="F227" s="72" t="s">
        <v>935</v>
      </c>
      <c r="G227" s="72" t="s">
        <v>51</v>
      </c>
      <c r="H227" s="72" t="s">
        <v>341</v>
      </c>
      <c r="I227" s="74" t="s">
        <v>53</v>
      </c>
      <c r="J227" s="74" t="s">
        <v>53</v>
      </c>
      <c r="K227" s="74" t="s">
        <v>53</v>
      </c>
      <c r="L227" s="74" t="s">
        <v>53</v>
      </c>
      <c r="M227" s="74">
        <v>0</v>
      </c>
      <c r="N227" s="72" t="s">
        <v>53</v>
      </c>
      <c r="O227" s="72" t="s">
        <v>54</v>
      </c>
      <c r="P227" s="72" t="s">
        <v>53</v>
      </c>
      <c r="Q227" s="74">
        <f t="shared" si="3"/>
        <v>38820480.110799998</v>
      </c>
      <c r="R227" s="74">
        <v>0</v>
      </c>
      <c r="S227" s="74">
        <v>31256939.789999999</v>
      </c>
      <c r="T227" s="74">
        <v>0</v>
      </c>
      <c r="U227" s="72" t="s">
        <v>50</v>
      </c>
      <c r="V227" s="74">
        <v>0</v>
      </c>
      <c r="W227" s="74">
        <v>6520293.3800000008</v>
      </c>
      <c r="X227" s="72" t="s">
        <v>50</v>
      </c>
      <c r="Y227" s="74">
        <v>1043246.9408</v>
      </c>
      <c r="Z227" s="74">
        <v>0</v>
      </c>
      <c r="AA227" s="72" t="s">
        <v>50</v>
      </c>
      <c r="AB227" s="74">
        <v>0</v>
      </c>
      <c r="AC227" s="74">
        <v>0</v>
      </c>
      <c r="AD227" s="72" t="s">
        <v>50</v>
      </c>
      <c r="AE227" s="74">
        <v>0</v>
      </c>
      <c r="AF227" s="72">
        <v>0</v>
      </c>
      <c r="AG227" s="72" t="s">
        <v>50</v>
      </c>
      <c r="AH227" s="74">
        <v>0</v>
      </c>
      <c r="AI227" s="74">
        <v>0</v>
      </c>
      <c r="AJ227" s="72" t="s">
        <v>50</v>
      </c>
      <c r="AK227" s="74">
        <v>0</v>
      </c>
      <c r="AL227" s="74">
        <v>0</v>
      </c>
      <c r="AM227" s="73" t="s">
        <v>53</v>
      </c>
      <c r="AN227" s="72" t="s">
        <v>53</v>
      </c>
      <c r="AO227" s="73" t="s">
        <v>53</v>
      </c>
      <c r="AP227" s="72" t="s">
        <v>53</v>
      </c>
    </row>
    <row r="228" spans="1:42" s="75" customFormat="1">
      <c r="A228" s="72" t="s">
        <v>464</v>
      </c>
      <c r="B228" s="73" t="s">
        <v>286</v>
      </c>
      <c r="C228" s="72" t="s">
        <v>96</v>
      </c>
      <c r="D228" s="72" t="s">
        <v>111</v>
      </c>
      <c r="E228" s="72" t="s">
        <v>761</v>
      </c>
      <c r="F228" s="72" t="s">
        <v>935</v>
      </c>
      <c r="G228" s="72" t="s">
        <v>51</v>
      </c>
      <c r="H228" s="72" t="s">
        <v>343</v>
      </c>
      <c r="I228" s="74" t="s">
        <v>53</v>
      </c>
      <c r="J228" s="74" t="s">
        <v>53</v>
      </c>
      <c r="K228" s="74" t="s">
        <v>53</v>
      </c>
      <c r="L228" s="74" t="s">
        <v>53</v>
      </c>
      <c r="M228" s="74">
        <v>0</v>
      </c>
      <c r="N228" s="72" t="s">
        <v>53</v>
      </c>
      <c r="O228" s="72" t="s">
        <v>344</v>
      </c>
      <c r="P228" s="72" t="s">
        <v>345</v>
      </c>
      <c r="Q228" s="74">
        <f t="shared" si="3"/>
        <v>1780193.8476</v>
      </c>
      <c r="R228" s="74">
        <v>0</v>
      </c>
      <c r="S228" s="74">
        <v>633038.9800000001</v>
      </c>
      <c r="T228" s="74">
        <v>988926.61</v>
      </c>
      <c r="U228" s="72" t="s">
        <v>68</v>
      </c>
      <c r="V228" s="74">
        <v>158228.25760000001</v>
      </c>
      <c r="W228" s="74">
        <v>0</v>
      </c>
      <c r="X228" s="72" t="s">
        <v>50</v>
      </c>
      <c r="Y228" s="74">
        <v>0</v>
      </c>
      <c r="Z228" s="74">
        <v>0</v>
      </c>
      <c r="AA228" s="72" t="s">
        <v>50</v>
      </c>
      <c r="AB228" s="74">
        <v>0</v>
      </c>
      <c r="AC228" s="74">
        <v>0</v>
      </c>
      <c r="AD228" s="72" t="s">
        <v>50</v>
      </c>
      <c r="AE228" s="74">
        <v>0</v>
      </c>
      <c r="AF228" s="72">
        <v>0</v>
      </c>
      <c r="AG228" s="72" t="s">
        <v>50</v>
      </c>
      <c r="AH228" s="74">
        <v>0</v>
      </c>
      <c r="AI228" s="74">
        <v>0</v>
      </c>
      <c r="AJ228" s="72" t="s">
        <v>50</v>
      </c>
      <c r="AK228" s="74">
        <v>0</v>
      </c>
      <c r="AL228" s="74">
        <v>0</v>
      </c>
      <c r="AM228" s="73" t="s">
        <v>53</v>
      </c>
      <c r="AN228" s="72" t="s">
        <v>53</v>
      </c>
      <c r="AO228" s="73" t="s">
        <v>53</v>
      </c>
      <c r="AP228" s="72" t="s">
        <v>53</v>
      </c>
    </row>
    <row r="229" spans="1:42" s="75" customFormat="1">
      <c r="A229" s="72" t="s">
        <v>466</v>
      </c>
      <c r="B229" s="73" t="s">
        <v>286</v>
      </c>
      <c r="C229" s="72" t="s">
        <v>96</v>
      </c>
      <c r="D229" s="72" t="s">
        <v>111</v>
      </c>
      <c r="E229" s="72" t="s">
        <v>761</v>
      </c>
      <c r="F229" s="72" t="s">
        <v>935</v>
      </c>
      <c r="G229" s="72" t="s">
        <v>51</v>
      </c>
      <c r="H229" s="72" t="s">
        <v>347</v>
      </c>
      <c r="I229" s="74" t="s">
        <v>53</v>
      </c>
      <c r="J229" s="74" t="s">
        <v>53</v>
      </c>
      <c r="K229" s="74" t="s">
        <v>53</v>
      </c>
      <c r="L229" s="74" t="s">
        <v>53</v>
      </c>
      <c r="M229" s="74">
        <v>0</v>
      </c>
      <c r="N229" s="72" t="s">
        <v>53</v>
      </c>
      <c r="O229" s="72" t="s">
        <v>54</v>
      </c>
      <c r="P229" s="72" t="s">
        <v>53</v>
      </c>
      <c r="Q229" s="74">
        <f t="shared" si="3"/>
        <v>103799407.16689999</v>
      </c>
      <c r="R229" s="74">
        <v>0</v>
      </c>
      <c r="S229" s="74">
        <v>80274478.75</v>
      </c>
      <c r="T229" s="74">
        <v>0</v>
      </c>
      <c r="U229" s="72" t="s">
        <v>50</v>
      </c>
      <c r="V229" s="74">
        <v>0</v>
      </c>
      <c r="W229" s="74">
        <v>20280110.704300001</v>
      </c>
      <c r="X229" s="72" t="s">
        <v>50</v>
      </c>
      <c r="Y229" s="74">
        <v>3244817.7125999993</v>
      </c>
      <c r="Z229" s="74">
        <v>0</v>
      </c>
      <c r="AA229" s="72" t="s">
        <v>50</v>
      </c>
      <c r="AB229" s="74">
        <v>0</v>
      </c>
      <c r="AC229" s="74">
        <v>0</v>
      </c>
      <c r="AD229" s="72" t="s">
        <v>50</v>
      </c>
      <c r="AE229" s="74">
        <v>0</v>
      </c>
      <c r="AF229" s="72">
        <v>0</v>
      </c>
      <c r="AG229" s="72" t="s">
        <v>50</v>
      </c>
      <c r="AH229" s="74">
        <v>0</v>
      </c>
      <c r="AI229" s="74">
        <v>0</v>
      </c>
      <c r="AJ229" s="72" t="s">
        <v>50</v>
      </c>
      <c r="AK229" s="74">
        <v>0</v>
      </c>
      <c r="AL229" s="74">
        <v>0</v>
      </c>
      <c r="AM229" s="73" t="s">
        <v>53</v>
      </c>
      <c r="AN229" s="72" t="s">
        <v>53</v>
      </c>
      <c r="AO229" s="73" t="s">
        <v>53</v>
      </c>
      <c r="AP229" s="72" t="s">
        <v>53</v>
      </c>
    </row>
    <row r="230" spans="1:42" s="75" customFormat="1">
      <c r="A230" s="72" t="s">
        <v>467</v>
      </c>
      <c r="B230" s="73" t="s">
        <v>349</v>
      </c>
      <c r="C230" s="72" t="s">
        <v>96</v>
      </c>
      <c r="D230" s="72" t="s">
        <v>111</v>
      </c>
      <c r="E230" s="72" t="s">
        <v>761</v>
      </c>
      <c r="F230" s="72" t="s">
        <v>965</v>
      </c>
      <c r="G230" s="72" t="s">
        <v>51</v>
      </c>
      <c r="H230" s="72" t="s">
        <v>422</v>
      </c>
      <c r="I230" s="74" t="s">
        <v>53</v>
      </c>
      <c r="J230" s="74" t="s">
        <v>53</v>
      </c>
      <c r="K230" s="74" t="s">
        <v>53</v>
      </c>
      <c r="L230" s="74" t="s">
        <v>53</v>
      </c>
      <c r="M230" s="74">
        <v>0</v>
      </c>
      <c r="N230" s="72" t="s">
        <v>53</v>
      </c>
      <c r="O230" s="72" t="s">
        <v>54</v>
      </c>
      <c r="P230" s="72" t="s">
        <v>53</v>
      </c>
      <c r="Q230" s="74">
        <f t="shared" si="3"/>
        <v>110392156.12825002</v>
      </c>
      <c r="R230" s="74">
        <v>0</v>
      </c>
      <c r="S230" s="74">
        <v>68838895.683100015</v>
      </c>
      <c r="T230" s="74">
        <v>0</v>
      </c>
      <c r="U230" s="72" t="s">
        <v>50</v>
      </c>
      <c r="V230" s="74">
        <v>0</v>
      </c>
      <c r="W230" s="74">
        <v>35821776.245849989</v>
      </c>
      <c r="X230" s="72" t="s">
        <v>68</v>
      </c>
      <c r="Y230" s="74">
        <v>5731484.1992999995</v>
      </c>
      <c r="Z230" s="74">
        <v>0</v>
      </c>
      <c r="AA230" s="72" t="s">
        <v>50</v>
      </c>
      <c r="AB230" s="74">
        <v>0</v>
      </c>
      <c r="AC230" s="74">
        <v>0</v>
      </c>
      <c r="AD230" s="72" t="s">
        <v>50</v>
      </c>
      <c r="AE230" s="74">
        <v>0</v>
      </c>
      <c r="AF230" s="72">
        <v>0</v>
      </c>
      <c r="AG230" s="72" t="s">
        <v>50</v>
      </c>
      <c r="AH230" s="74">
        <v>0</v>
      </c>
      <c r="AI230" s="74">
        <v>0</v>
      </c>
      <c r="AJ230" s="72" t="s">
        <v>50</v>
      </c>
      <c r="AK230" s="74">
        <v>0</v>
      </c>
      <c r="AL230" s="74">
        <v>0</v>
      </c>
      <c r="AM230" s="73" t="s">
        <v>53</v>
      </c>
      <c r="AN230" s="72" t="s">
        <v>53</v>
      </c>
      <c r="AO230" s="73" t="s">
        <v>53</v>
      </c>
      <c r="AP230" s="72" t="s">
        <v>53</v>
      </c>
    </row>
    <row r="231" spans="1:42" s="75" customFormat="1">
      <c r="A231" s="72" t="s">
        <v>468</v>
      </c>
      <c r="B231" s="73" t="s">
        <v>349</v>
      </c>
      <c r="C231" s="72" t="s">
        <v>96</v>
      </c>
      <c r="D231" s="72" t="s">
        <v>111</v>
      </c>
      <c r="E231" s="72" t="s">
        <v>761</v>
      </c>
      <c r="F231" s="72" t="s">
        <v>965</v>
      </c>
      <c r="G231" s="72" t="s">
        <v>51</v>
      </c>
      <c r="H231" s="72" t="s">
        <v>424</v>
      </c>
      <c r="I231" s="74" t="s">
        <v>53</v>
      </c>
      <c r="J231" s="74" t="s">
        <v>53</v>
      </c>
      <c r="K231" s="74" t="s">
        <v>53</v>
      </c>
      <c r="L231" s="74" t="s">
        <v>53</v>
      </c>
      <c r="M231" s="74">
        <v>0</v>
      </c>
      <c r="N231" s="72" t="s">
        <v>53</v>
      </c>
      <c r="O231" s="72" t="s">
        <v>425</v>
      </c>
      <c r="P231" s="72" t="s">
        <v>426</v>
      </c>
      <c r="Q231" s="74">
        <f t="shared" si="3"/>
        <v>1067737.3698</v>
      </c>
      <c r="R231" s="74">
        <v>0</v>
      </c>
      <c r="S231" s="74">
        <v>667916.36499999999</v>
      </c>
      <c r="T231" s="74">
        <v>344673.28000000003</v>
      </c>
      <c r="U231" s="72" t="s">
        <v>68</v>
      </c>
      <c r="V231" s="74">
        <v>55147.724800000004</v>
      </c>
      <c r="W231" s="74">
        <v>0</v>
      </c>
      <c r="X231" s="72" t="s">
        <v>50</v>
      </c>
      <c r="Y231" s="74">
        <v>0</v>
      </c>
      <c r="Z231" s="74">
        <v>0</v>
      </c>
      <c r="AA231" s="72" t="s">
        <v>50</v>
      </c>
      <c r="AB231" s="74">
        <v>0</v>
      </c>
      <c r="AC231" s="74">
        <v>0</v>
      </c>
      <c r="AD231" s="72" t="s">
        <v>50</v>
      </c>
      <c r="AE231" s="74">
        <v>0</v>
      </c>
      <c r="AF231" s="72">
        <v>0</v>
      </c>
      <c r="AG231" s="72" t="s">
        <v>50</v>
      </c>
      <c r="AH231" s="74">
        <v>0</v>
      </c>
      <c r="AI231" s="74">
        <v>0</v>
      </c>
      <c r="AJ231" s="72" t="s">
        <v>50</v>
      </c>
      <c r="AK231" s="74">
        <v>0</v>
      </c>
      <c r="AL231" s="74">
        <v>0</v>
      </c>
      <c r="AM231" s="73" t="s">
        <v>53</v>
      </c>
      <c r="AN231" s="72" t="s">
        <v>53</v>
      </c>
      <c r="AO231" s="73" t="s">
        <v>53</v>
      </c>
      <c r="AP231" s="72" t="s">
        <v>53</v>
      </c>
    </row>
    <row r="232" spans="1:42" s="75" customFormat="1">
      <c r="A232" s="72" t="s">
        <v>469</v>
      </c>
      <c r="B232" s="73" t="s">
        <v>349</v>
      </c>
      <c r="C232" s="72" t="s">
        <v>96</v>
      </c>
      <c r="D232" s="72" t="s">
        <v>111</v>
      </c>
      <c r="E232" s="72" t="s">
        <v>761</v>
      </c>
      <c r="F232" s="72" t="s">
        <v>965</v>
      </c>
      <c r="G232" s="72" t="s">
        <v>51</v>
      </c>
      <c r="H232" s="72" t="s">
        <v>428</v>
      </c>
      <c r="I232" s="74" t="s">
        <v>53</v>
      </c>
      <c r="J232" s="74" t="s">
        <v>53</v>
      </c>
      <c r="K232" s="74" t="s">
        <v>53</v>
      </c>
      <c r="L232" s="74" t="s">
        <v>53</v>
      </c>
      <c r="M232" s="74">
        <v>0</v>
      </c>
      <c r="N232" s="72" t="s">
        <v>53</v>
      </c>
      <c r="O232" s="72" t="s">
        <v>54</v>
      </c>
      <c r="P232" s="72" t="s">
        <v>53</v>
      </c>
      <c r="Q232" s="74">
        <f t="shared" si="3"/>
        <v>4520495.5734000001</v>
      </c>
      <c r="R232" s="74">
        <v>0</v>
      </c>
      <c r="S232" s="74">
        <v>1502487.3199999998</v>
      </c>
      <c r="T232" s="74">
        <v>0</v>
      </c>
      <c r="U232" s="72" t="s">
        <v>50</v>
      </c>
      <c r="V232" s="74">
        <v>0</v>
      </c>
      <c r="W232" s="74">
        <v>2601731.2529000002</v>
      </c>
      <c r="X232" s="72" t="s">
        <v>50</v>
      </c>
      <c r="Y232" s="74">
        <v>416277.00050000002</v>
      </c>
      <c r="Z232" s="74">
        <v>0</v>
      </c>
      <c r="AA232" s="72" t="s">
        <v>50</v>
      </c>
      <c r="AB232" s="74">
        <v>0</v>
      </c>
      <c r="AC232" s="74">
        <v>0</v>
      </c>
      <c r="AD232" s="72" t="s">
        <v>50</v>
      </c>
      <c r="AE232" s="74">
        <v>0</v>
      </c>
      <c r="AF232" s="72">
        <v>0</v>
      </c>
      <c r="AG232" s="72" t="s">
        <v>50</v>
      </c>
      <c r="AH232" s="74">
        <v>0</v>
      </c>
      <c r="AI232" s="74">
        <v>0</v>
      </c>
      <c r="AJ232" s="72" t="s">
        <v>50</v>
      </c>
      <c r="AK232" s="74">
        <v>0</v>
      </c>
      <c r="AL232" s="74">
        <v>0</v>
      </c>
      <c r="AM232" s="73" t="s">
        <v>53</v>
      </c>
      <c r="AN232" s="72" t="s">
        <v>53</v>
      </c>
      <c r="AO232" s="73" t="s">
        <v>53</v>
      </c>
      <c r="AP232" s="72" t="s">
        <v>53</v>
      </c>
    </row>
    <row r="233" spans="1:42" s="75" customFormat="1">
      <c r="A233" s="72" t="s">
        <v>470</v>
      </c>
      <c r="B233" s="73" t="s">
        <v>349</v>
      </c>
      <c r="C233" s="72" t="s">
        <v>96</v>
      </c>
      <c r="D233" s="72" t="s">
        <v>111</v>
      </c>
      <c r="E233" s="72" t="s">
        <v>761</v>
      </c>
      <c r="F233" s="72" t="s">
        <v>965</v>
      </c>
      <c r="G233" s="72" t="s">
        <v>51</v>
      </c>
      <c r="H233" s="72" t="s">
        <v>430</v>
      </c>
      <c r="I233" s="74" t="s">
        <v>53</v>
      </c>
      <c r="J233" s="74" t="s">
        <v>53</v>
      </c>
      <c r="K233" s="74" t="s">
        <v>53</v>
      </c>
      <c r="L233" s="74" t="s">
        <v>53</v>
      </c>
      <c r="M233" s="74">
        <v>0</v>
      </c>
      <c r="N233" s="72" t="s">
        <v>53</v>
      </c>
      <c r="O233" s="72" t="s">
        <v>431</v>
      </c>
      <c r="P233" s="72" t="s">
        <v>432</v>
      </c>
      <c r="Q233" s="74">
        <f t="shared" si="3"/>
        <v>2599540.2560000001</v>
      </c>
      <c r="R233" s="74">
        <v>0</v>
      </c>
      <c r="S233" s="74">
        <v>1515175.33</v>
      </c>
      <c r="T233" s="74">
        <v>934797.35</v>
      </c>
      <c r="U233" s="72" t="s">
        <v>68</v>
      </c>
      <c r="V233" s="74">
        <v>149567.576</v>
      </c>
      <c r="W233" s="74">
        <v>0</v>
      </c>
      <c r="X233" s="72" t="s">
        <v>50</v>
      </c>
      <c r="Y233" s="74">
        <v>0</v>
      </c>
      <c r="Z233" s="74">
        <v>0</v>
      </c>
      <c r="AA233" s="72" t="s">
        <v>50</v>
      </c>
      <c r="AB233" s="74">
        <v>0</v>
      </c>
      <c r="AC233" s="74">
        <v>0</v>
      </c>
      <c r="AD233" s="72" t="s">
        <v>50</v>
      </c>
      <c r="AE233" s="74">
        <v>0</v>
      </c>
      <c r="AF233" s="72">
        <v>0</v>
      </c>
      <c r="AG233" s="72" t="s">
        <v>50</v>
      </c>
      <c r="AH233" s="74">
        <v>0</v>
      </c>
      <c r="AI233" s="74">
        <v>0</v>
      </c>
      <c r="AJ233" s="72" t="s">
        <v>50</v>
      </c>
      <c r="AK233" s="74">
        <v>0</v>
      </c>
      <c r="AL233" s="74">
        <v>0</v>
      </c>
      <c r="AM233" s="73" t="s">
        <v>53</v>
      </c>
      <c r="AN233" s="72" t="s">
        <v>53</v>
      </c>
      <c r="AO233" s="73" t="s">
        <v>53</v>
      </c>
      <c r="AP233" s="72" t="s">
        <v>53</v>
      </c>
    </row>
    <row r="234" spans="1:42" s="75" customFormat="1">
      <c r="A234" s="72" t="s">
        <v>471</v>
      </c>
      <c r="B234" s="73" t="s">
        <v>349</v>
      </c>
      <c r="C234" s="72" t="s">
        <v>96</v>
      </c>
      <c r="D234" s="72" t="s">
        <v>111</v>
      </c>
      <c r="E234" s="72" t="s">
        <v>761</v>
      </c>
      <c r="F234" s="72" t="s">
        <v>965</v>
      </c>
      <c r="G234" s="72" t="s">
        <v>51</v>
      </c>
      <c r="H234" s="72" t="s">
        <v>434</v>
      </c>
      <c r="I234" s="74" t="s">
        <v>53</v>
      </c>
      <c r="J234" s="74" t="s">
        <v>53</v>
      </c>
      <c r="K234" s="74" t="s">
        <v>53</v>
      </c>
      <c r="L234" s="74" t="s">
        <v>53</v>
      </c>
      <c r="M234" s="74">
        <v>0</v>
      </c>
      <c r="N234" s="72" t="s">
        <v>53</v>
      </c>
      <c r="O234" s="72" t="s">
        <v>329</v>
      </c>
      <c r="P234" s="72" t="s">
        <v>330</v>
      </c>
      <c r="Q234" s="74">
        <f t="shared" si="3"/>
        <v>1734701.51</v>
      </c>
      <c r="R234" s="74">
        <v>0</v>
      </c>
      <c r="S234" s="74">
        <v>1305821.67</v>
      </c>
      <c r="T234" s="74">
        <v>369724</v>
      </c>
      <c r="U234" s="72" t="s">
        <v>68</v>
      </c>
      <c r="V234" s="74">
        <v>59155.839999999997</v>
      </c>
      <c r="W234" s="74">
        <v>0</v>
      </c>
      <c r="X234" s="72" t="s">
        <v>50</v>
      </c>
      <c r="Y234" s="74">
        <v>0</v>
      </c>
      <c r="Z234" s="74">
        <v>0</v>
      </c>
      <c r="AA234" s="72" t="s">
        <v>50</v>
      </c>
      <c r="AB234" s="74">
        <v>0</v>
      </c>
      <c r="AC234" s="74">
        <v>0</v>
      </c>
      <c r="AD234" s="72" t="s">
        <v>50</v>
      </c>
      <c r="AE234" s="74">
        <v>0</v>
      </c>
      <c r="AF234" s="72">
        <v>0</v>
      </c>
      <c r="AG234" s="72" t="s">
        <v>50</v>
      </c>
      <c r="AH234" s="74">
        <v>0</v>
      </c>
      <c r="AI234" s="74">
        <v>0</v>
      </c>
      <c r="AJ234" s="72" t="s">
        <v>50</v>
      </c>
      <c r="AK234" s="74">
        <v>0</v>
      </c>
      <c r="AL234" s="74">
        <v>0</v>
      </c>
      <c r="AM234" s="73" t="s">
        <v>53</v>
      </c>
      <c r="AN234" s="72" t="s">
        <v>53</v>
      </c>
      <c r="AO234" s="73" t="s">
        <v>53</v>
      </c>
      <c r="AP234" s="72" t="s">
        <v>53</v>
      </c>
    </row>
    <row r="235" spans="1:42" s="75" customFormat="1">
      <c r="A235" s="72" t="s">
        <v>472</v>
      </c>
      <c r="B235" s="73" t="s">
        <v>349</v>
      </c>
      <c r="C235" s="72" t="s">
        <v>96</v>
      </c>
      <c r="D235" s="72" t="s">
        <v>111</v>
      </c>
      <c r="E235" s="72" t="s">
        <v>761</v>
      </c>
      <c r="F235" s="72" t="s">
        <v>965</v>
      </c>
      <c r="G235" s="72" t="s">
        <v>51</v>
      </c>
      <c r="H235" s="72" t="s">
        <v>436</v>
      </c>
      <c r="I235" s="74" t="s">
        <v>53</v>
      </c>
      <c r="J235" s="74" t="s">
        <v>53</v>
      </c>
      <c r="K235" s="74" t="s">
        <v>53</v>
      </c>
      <c r="L235" s="74" t="s">
        <v>53</v>
      </c>
      <c r="M235" s="74">
        <v>0</v>
      </c>
      <c r="N235" s="72" t="s">
        <v>53</v>
      </c>
      <c r="O235" s="72" t="s">
        <v>437</v>
      </c>
      <c r="P235" s="72" t="s">
        <v>438</v>
      </c>
      <c r="Q235" s="74">
        <f t="shared" si="3"/>
        <v>1211493.4948</v>
      </c>
      <c r="R235" s="74">
        <v>0</v>
      </c>
      <c r="S235" s="74">
        <v>394339</v>
      </c>
      <c r="T235" s="74">
        <v>704443.53</v>
      </c>
      <c r="U235" s="72" t="s">
        <v>68</v>
      </c>
      <c r="V235" s="74">
        <v>112710.9648</v>
      </c>
      <c r="W235" s="74">
        <v>0</v>
      </c>
      <c r="X235" s="72" t="s">
        <v>50</v>
      </c>
      <c r="Y235" s="74">
        <v>0</v>
      </c>
      <c r="Z235" s="74">
        <v>0</v>
      </c>
      <c r="AA235" s="72" t="s">
        <v>50</v>
      </c>
      <c r="AB235" s="74">
        <v>0</v>
      </c>
      <c r="AC235" s="74">
        <v>0</v>
      </c>
      <c r="AD235" s="72" t="s">
        <v>50</v>
      </c>
      <c r="AE235" s="74">
        <v>0</v>
      </c>
      <c r="AF235" s="72">
        <v>0</v>
      </c>
      <c r="AG235" s="72" t="s">
        <v>50</v>
      </c>
      <c r="AH235" s="74">
        <v>0</v>
      </c>
      <c r="AI235" s="74">
        <v>0</v>
      </c>
      <c r="AJ235" s="72" t="s">
        <v>50</v>
      </c>
      <c r="AK235" s="74">
        <v>0</v>
      </c>
      <c r="AL235" s="74">
        <v>0</v>
      </c>
      <c r="AM235" s="73" t="s">
        <v>53</v>
      </c>
      <c r="AN235" s="72" t="s">
        <v>53</v>
      </c>
      <c r="AO235" s="73" t="s">
        <v>53</v>
      </c>
      <c r="AP235" s="72" t="s">
        <v>53</v>
      </c>
    </row>
    <row r="236" spans="1:42" s="75" customFormat="1">
      <c r="A236" s="72" t="s">
        <v>473</v>
      </c>
      <c r="B236" s="73" t="s">
        <v>349</v>
      </c>
      <c r="C236" s="72" t="s">
        <v>96</v>
      </c>
      <c r="D236" s="72" t="s">
        <v>111</v>
      </c>
      <c r="E236" s="72" t="s">
        <v>761</v>
      </c>
      <c r="F236" s="72" t="s">
        <v>965</v>
      </c>
      <c r="G236" s="72" t="s">
        <v>51</v>
      </c>
      <c r="H236" s="72" t="s">
        <v>440</v>
      </c>
      <c r="I236" s="74" t="s">
        <v>53</v>
      </c>
      <c r="J236" s="74" t="s">
        <v>53</v>
      </c>
      <c r="K236" s="74" t="s">
        <v>53</v>
      </c>
      <c r="L236" s="74" t="s">
        <v>53</v>
      </c>
      <c r="M236" s="74">
        <v>0</v>
      </c>
      <c r="N236" s="72" t="s">
        <v>53</v>
      </c>
      <c r="O236" s="72" t="s">
        <v>54</v>
      </c>
      <c r="P236" s="72" t="s">
        <v>53</v>
      </c>
      <c r="Q236" s="74">
        <f t="shared" si="3"/>
        <v>2441795.1526000001</v>
      </c>
      <c r="R236" s="74">
        <v>0</v>
      </c>
      <c r="S236" s="74">
        <v>1174817.7950000004</v>
      </c>
      <c r="T236" s="74">
        <v>0</v>
      </c>
      <c r="U236" s="72" t="s">
        <v>50</v>
      </c>
      <c r="V236" s="74">
        <v>0</v>
      </c>
      <c r="W236" s="74">
        <v>1092221.8599999999</v>
      </c>
      <c r="X236" s="72" t="s">
        <v>68</v>
      </c>
      <c r="Y236" s="74">
        <v>174755.4976</v>
      </c>
      <c r="Z236" s="74">
        <v>0</v>
      </c>
      <c r="AA236" s="72" t="s">
        <v>50</v>
      </c>
      <c r="AB236" s="74">
        <v>0</v>
      </c>
      <c r="AC236" s="74">
        <v>0</v>
      </c>
      <c r="AD236" s="72" t="s">
        <v>50</v>
      </c>
      <c r="AE236" s="74">
        <v>0</v>
      </c>
      <c r="AF236" s="72">
        <v>0</v>
      </c>
      <c r="AG236" s="72" t="s">
        <v>50</v>
      </c>
      <c r="AH236" s="74">
        <v>0</v>
      </c>
      <c r="AI236" s="74">
        <v>0</v>
      </c>
      <c r="AJ236" s="72" t="s">
        <v>50</v>
      </c>
      <c r="AK236" s="74">
        <v>0</v>
      </c>
      <c r="AL236" s="74">
        <v>0</v>
      </c>
      <c r="AM236" s="73" t="s">
        <v>53</v>
      </c>
      <c r="AN236" s="72" t="s">
        <v>53</v>
      </c>
      <c r="AO236" s="73" t="s">
        <v>53</v>
      </c>
      <c r="AP236" s="72" t="s">
        <v>53</v>
      </c>
    </row>
    <row r="237" spans="1:42" s="75" customFormat="1">
      <c r="A237" s="72" t="s">
        <v>474</v>
      </c>
      <c r="B237" s="73" t="s">
        <v>349</v>
      </c>
      <c r="C237" s="72" t="s">
        <v>96</v>
      </c>
      <c r="D237" s="72" t="s">
        <v>111</v>
      </c>
      <c r="E237" s="72" t="s">
        <v>761</v>
      </c>
      <c r="F237" s="72" t="s">
        <v>965</v>
      </c>
      <c r="G237" s="72" t="s">
        <v>123</v>
      </c>
      <c r="H237" s="72" t="s">
        <v>53</v>
      </c>
      <c r="I237" s="74" t="s">
        <v>442</v>
      </c>
      <c r="J237" s="74" t="s">
        <v>53</v>
      </c>
      <c r="K237" s="74" t="s">
        <v>443</v>
      </c>
      <c r="L237" s="74" t="s">
        <v>444</v>
      </c>
      <c r="M237" s="74">
        <v>7.16</v>
      </c>
      <c r="N237" s="72" t="s">
        <v>127</v>
      </c>
      <c r="O237" s="72" t="s">
        <v>445</v>
      </c>
      <c r="P237" s="72" t="s">
        <v>446</v>
      </c>
      <c r="Q237" s="74">
        <f t="shared" si="3"/>
        <v>-60322.412800000006</v>
      </c>
      <c r="R237" s="74">
        <v>0</v>
      </c>
      <c r="S237" s="74">
        <v>0</v>
      </c>
      <c r="T237" s="74">
        <v>0</v>
      </c>
      <c r="U237" s="72" t="s">
        <v>50</v>
      </c>
      <c r="V237" s="74">
        <v>0</v>
      </c>
      <c r="W237" s="74">
        <v>-52002.080000000002</v>
      </c>
      <c r="X237" s="72" t="s">
        <v>68</v>
      </c>
      <c r="Y237" s="74">
        <v>-8320.3328000000001</v>
      </c>
      <c r="Z237" s="74">
        <v>0</v>
      </c>
      <c r="AA237" s="72" t="s">
        <v>50</v>
      </c>
      <c r="AB237" s="74">
        <v>0</v>
      </c>
      <c r="AC237" s="74">
        <v>0</v>
      </c>
      <c r="AD237" s="72" t="s">
        <v>50</v>
      </c>
      <c r="AE237" s="74">
        <v>0</v>
      </c>
      <c r="AF237" s="72">
        <v>0</v>
      </c>
      <c r="AG237" s="72" t="s">
        <v>50</v>
      </c>
      <c r="AH237" s="74">
        <v>0</v>
      </c>
      <c r="AI237" s="74">
        <v>0</v>
      </c>
      <c r="AJ237" s="72" t="s">
        <v>50</v>
      </c>
      <c r="AK237" s="74">
        <v>0</v>
      </c>
      <c r="AL237" s="74">
        <v>0</v>
      </c>
      <c r="AM237" s="73" t="s">
        <v>53</v>
      </c>
      <c r="AN237" s="72" t="s">
        <v>53</v>
      </c>
      <c r="AO237" s="73" t="s">
        <v>53</v>
      </c>
      <c r="AP237" s="72" t="s">
        <v>53</v>
      </c>
    </row>
    <row r="238" spans="1:42" s="75" customFormat="1">
      <c r="A238" s="72" t="s">
        <v>475</v>
      </c>
      <c r="B238" s="73" t="s">
        <v>448</v>
      </c>
      <c r="C238" s="72" t="s">
        <v>96</v>
      </c>
      <c r="D238" s="72" t="s">
        <v>111</v>
      </c>
      <c r="E238" s="72" t="s">
        <v>761</v>
      </c>
      <c r="F238" s="72" t="s">
        <v>1175</v>
      </c>
      <c r="G238" s="72" t="s">
        <v>51</v>
      </c>
      <c r="H238" s="72" t="s">
        <v>515</v>
      </c>
      <c r="I238" s="74" t="s">
        <v>53</v>
      </c>
      <c r="J238" s="74" t="s">
        <v>53</v>
      </c>
      <c r="K238" s="74" t="s">
        <v>53</v>
      </c>
      <c r="L238" s="74" t="s">
        <v>53</v>
      </c>
      <c r="M238" s="74">
        <v>0</v>
      </c>
      <c r="N238" s="72" t="s">
        <v>53</v>
      </c>
      <c r="O238" s="72" t="s">
        <v>54</v>
      </c>
      <c r="P238" s="72" t="s">
        <v>53</v>
      </c>
      <c r="Q238" s="74">
        <f t="shared" si="3"/>
        <v>11641333.064799998</v>
      </c>
      <c r="R238" s="74">
        <v>0</v>
      </c>
      <c r="S238" s="74">
        <v>9127503.6999999993</v>
      </c>
      <c r="T238" s="74">
        <v>0</v>
      </c>
      <c r="U238" s="72" t="s">
        <v>50</v>
      </c>
      <c r="V238" s="74">
        <v>0</v>
      </c>
      <c r="W238" s="74">
        <v>2167094.2799999998</v>
      </c>
      <c r="X238" s="72" t="s">
        <v>68</v>
      </c>
      <c r="Y238" s="74">
        <v>346735.08480000001</v>
      </c>
      <c r="Z238" s="74">
        <v>0</v>
      </c>
      <c r="AA238" s="72" t="s">
        <v>50</v>
      </c>
      <c r="AB238" s="74">
        <v>0</v>
      </c>
      <c r="AC238" s="74">
        <v>0</v>
      </c>
      <c r="AD238" s="72" t="s">
        <v>50</v>
      </c>
      <c r="AE238" s="74">
        <v>0</v>
      </c>
      <c r="AF238" s="72">
        <v>0</v>
      </c>
      <c r="AG238" s="72" t="s">
        <v>50</v>
      </c>
      <c r="AH238" s="74">
        <v>0</v>
      </c>
      <c r="AI238" s="74">
        <v>0</v>
      </c>
      <c r="AJ238" s="72" t="s">
        <v>50</v>
      </c>
      <c r="AK238" s="74">
        <v>0</v>
      </c>
      <c r="AL238" s="74">
        <v>0</v>
      </c>
      <c r="AM238" s="73" t="s">
        <v>53</v>
      </c>
      <c r="AN238" s="72" t="s">
        <v>53</v>
      </c>
      <c r="AO238" s="73" t="s">
        <v>53</v>
      </c>
      <c r="AP238" s="72" t="s">
        <v>53</v>
      </c>
    </row>
    <row r="239" spans="1:42" s="75" customFormat="1">
      <c r="A239" s="72" t="s">
        <v>476</v>
      </c>
      <c r="B239" s="73" t="s">
        <v>448</v>
      </c>
      <c r="C239" s="72" t="s">
        <v>96</v>
      </c>
      <c r="D239" s="72" t="s">
        <v>111</v>
      </c>
      <c r="E239" s="72" t="s">
        <v>761</v>
      </c>
      <c r="F239" s="72" t="s">
        <v>1175</v>
      </c>
      <c r="G239" s="72" t="s">
        <v>51</v>
      </c>
      <c r="H239" s="72" t="s">
        <v>516</v>
      </c>
      <c r="I239" s="74" t="s">
        <v>53</v>
      </c>
      <c r="J239" s="74" t="s">
        <v>53</v>
      </c>
      <c r="K239" s="74" t="s">
        <v>53</v>
      </c>
      <c r="L239" s="74" t="s">
        <v>53</v>
      </c>
      <c r="M239" s="74">
        <v>0</v>
      </c>
      <c r="N239" s="72" t="s">
        <v>53</v>
      </c>
      <c r="O239" s="72" t="s">
        <v>517</v>
      </c>
      <c r="P239" s="72" t="s">
        <v>518</v>
      </c>
      <c r="Q239" s="74">
        <f t="shared" si="3"/>
        <v>624759.32499999995</v>
      </c>
      <c r="R239" s="74">
        <v>0</v>
      </c>
      <c r="S239" s="74">
        <v>624759.32499999995</v>
      </c>
      <c r="T239" s="74">
        <v>0</v>
      </c>
      <c r="U239" s="72" t="s">
        <v>50</v>
      </c>
      <c r="V239" s="74">
        <v>0</v>
      </c>
      <c r="W239" s="74">
        <v>0</v>
      </c>
      <c r="X239" s="72" t="s">
        <v>50</v>
      </c>
      <c r="Y239" s="74">
        <v>0</v>
      </c>
      <c r="Z239" s="74">
        <v>0</v>
      </c>
      <c r="AA239" s="72" t="s">
        <v>50</v>
      </c>
      <c r="AB239" s="74">
        <v>0</v>
      </c>
      <c r="AC239" s="74">
        <v>0</v>
      </c>
      <c r="AD239" s="72" t="s">
        <v>50</v>
      </c>
      <c r="AE239" s="74">
        <v>0</v>
      </c>
      <c r="AF239" s="72">
        <v>0</v>
      </c>
      <c r="AG239" s="72" t="s">
        <v>50</v>
      </c>
      <c r="AH239" s="74">
        <v>0</v>
      </c>
      <c r="AI239" s="74">
        <v>0</v>
      </c>
      <c r="AJ239" s="72" t="s">
        <v>50</v>
      </c>
      <c r="AK239" s="74">
        <v>0</v>
      </c>
      <c r="AL239" s="74">
        <v>0</v>
      </c>
      <c r="AM239" s="73" t="s">
        <v>53</v>
      </c>
      <c r="AN239" s="72" t="s">
        <v>53</v>
      </c>
      <c r="AO239" s="73" t="s">
        <v>53</v>
      </c>
      <c r="AP239" s="72" t="s">
        <v>53</v>
      </c>
    </row>
    <row r="240" spans="1:42" s="75" customFormat="1">
      <c r="A240" s="72" t="s">
        <v>477</v>
      </c>
      <c r="B240" s="73" t="s">
        <v>448</v>
      </c>
      <c r="C240" s="72" t="s">
        <v>96</v>
      </c>
      <c r="D240" s="72" t="s">
        <v>111</v>
      </c>
      <c r="E240" s="72" t="s">
        <v>761</v>
      </c>
      <c r="F240" s="72" t="s">
        <v>1175</v>
      </c>
      <c r="G240" s="72" t="s">
        <v>51</v>
      </c>
      <c r="H240" s="72" t="s">
        <v>519</v>
      </c>
      <c r="I240" s="74" t="s">
        <v>53</v>
      </c>
      <c r="J240" s="74" t="s">
        <v>53</v>
      </c>
      <c r="K240" s="74" t="s">
        <v>53</v>
      </c>
      <c r="L240" s="74" t="s">
        <v>53</v>
      </c>
      <c r="M240" s="74">
        <v>0</v>
      </c>
      <c r="N240" s="72" t="s">
        <v>53</v>
      </c>
      <c r="O240" s="72" t="s">
        <v>517</v>
      </c>
      <c r="P240" s="72" t="s">
        <v>518</v>
      </c>
      <c r="Q240" s="74">
        <f t="shared" si="3"/>
        <v>1269920.9265999999</v>
      </c>
      <c r="R240" s="74">
        <v>0</v>
      </c>
      <c r="S240" s="74">
        <v>667706.33499999996</v>
      </c>
      <c r="T240" s="74">
        <v>519150.51</v>
      </c>
      <c r="U240" s="72" t="s">
        <v>68</v>
      </c>
      <c r="V240" s="74">
        <v>83064.081600000005</v>
      </c>
      <c r="W240" s="74">
        <v>0</v>
      </c>
      <c r="X240" s="72" t="s">
        <v>50</v>
      </c>
      <c r="Y240" s="74">
        <v>0</v>
      </c>
      <c r="Z240" s="74">
        <v>0</v>
      </c>
      <c r="AA240" s="72" t="s">
        <v>50</v>
      </c>
      <c r="AB240" s="74">
        <v>0</v>
      </c>
      <c r="AC240" s="74">
        <v>0</v>
      </c>
      <c r="AD240" s="72" t="s">
        <v>50</v>
      </c>
      <c r="AE240" s="74">
        <v>0</v>
      </c>
      <c r="AF240" s="72">
        <v>0</v>
      </c>
      <c r="AG240" s="72" t="s">
        <v>50</v>
      </c>
      <c r="AH240" s="74">
        <v>0</v>
      </c>
      <c r="AI240" s="74">
        <v>0</v>
      </c>
      <c r="AJ240" s="72" t="s">
        <v>50</v>
      </c>
      <c r="AK240" s="74">
        <v>0</v>
      </c>
      <c r="AL240" s="74">
        <v>0</v>
      </c>
      <c r="AM240" s="73" t="s">
        <v>53</v>
      </c>
      <c r="AN240" s="72" t="s">
        <v>53</v>
      </c>
      <c r="AO240" s="73" t="s">
        <v>53</v>
      </c>
      <c r="AP240" s="72" t="s">
        <v>53</v>
      </c>
    </row>
    <row r="241" spans="1:42" s="75" customFormat="1">
      <c r="A241" s="72" t="s">
        <v>478</v>
      </c>
      <c r="B241" s="73" t="s">
        <v>448</v>
      </c>
      <c r="C241" s="72" t="s">
        <v>96</v>
      </c>
      <c r="D241" s="72" t="s">
        <v>111</v>
      </c>
      <c r="E241" s="72" t="s">
        <v>761</v>
      </c>
      <c r="F241" s="72" t="s">
        <v>1175</v>
      </c>
      <c r="G241" s="72" t="s">
        <v>51</v>
      </c>
      <c r="H241" s="72" t="s">
        <v>520</v>
      </c>
      <c r="I241" s="74" t="s">
        <v>53</v>
      </c>
      <c r="J241" s="74" t="s">
        <v>53</v>
      </c>
      <c r="K241" s="74" t="s">
        <v>53</v>
      </c>
      <c r="L241" s="74" t="s">
        <v>53</v>
      </c>
      <c r="M241" s="74">
        <v>0</v>
      </c>
      <c r="N241" s="72" t="s">
        <v>53</v>
      </c>
      <c r="O241" s="72" t="s">
        <v>521</v>
      </c>
      <c r="P241" s="72" t="s">
        <v>522</v>
      </c>
      <c r="Q241" s="74">
        <f t="shared" si="3"/>
        <v>1866303.5549999999</v>
      </c>
      <c r="R241" s="74">
        <v>0</v>
      </c>
      <c r="S241" s="74">
        <v>1866303.5549999999</v>
      </c>
      <c r="T241" s="74">
        <v>0</v>
      </c>
      <c r="U241" s="72" t="s">
        <v>50</v>
      </c>
      <c r="V241" s="74">
        <v>0</v>
      </c>
      <c r="W241" s="74">
        <v>0</v>
      </c>
      <c r="X241" s="72" t="s">
        <v>50</v>
      </c>
      <c r="Y241" s="74">
        <v>0</v>
      </c>
      <c r="Z241" s="74">
        <v>0</v>
      </c>
      <c r="AA241" s="72" t="s">
        <v>50</v>
      </c>
      <c r="AB241" s="74">
        <v>0</v>
      </c>
      <c r="AC241" s="74">
        <v>0</v>
      </c>
      <c r="AD241" s="72" t="s">
        <v>50</v>
      </c>
      <c r="AE241" s="74">
        <v>0</v>
      </c>
      <c r="AF241" s="72">
        <v>0</v>
      </c>
      <c r="AG241" s="72" t="s">
        <v>50</v>
      </c>
      <c r="AH241" s="74">
        <v>0</v>
      </c>
      <c r="AI241" s="74">
        <v>0</v>
      </c>
      <c r="AJ241" s="72" t="s">
        <v>50</v>
      </c>
      <c r="AK241" s="74">
        <v>0</v>
      </c>
      <c r="AL241" s="74">
        <v>0</v>
      </c>
      <c r="AM241" s="73" t="s">
        <v>53</v>
      </c>
      <c r="AN241" s="72" t="s">
        <v>53</v>
      </c>
      <c r="AO241" s="73" t="s">
        <v>53</v>
      </c>
      <c r="AP241" s="72" t="s">
        <v>53</v>
      </c>
    </row>
    <row r="242" spans="1:42" s="75" customFormat="1">
      <c r="A242" s="72" t="s">
        <v>479</v>
      </c>
      <c r="B242" s="73" t="s">
        <v>448</v>
      </c>
      <c r="C242" s="72" t="s">
        <v>96</v>
      </c>
      <c r="D242" s="72" t="s">
        <v>111</v>
      </c>
      <c r="E242" s="72" t="s">
        <v>761</v>
      </c>
      <c r="F242" s="72" t="s">
        <v>1175</v>
      </c>
      <c r="G242" s="72" t="s">
        <v>51</v>
      </c>
      <c r="H242" s="72" t="s">
        <v>523</v>
      </c>
      <c r="I242" s="74" t="s">
        <v>53</v>
      </c>
      <c r="J242" s="74" t="s">
        <v>53</v>
      </c>
      <c r="K242" s="74" t="s">
        <v>53</v>
      </c>
      <c r="L242" s="74" t="s">
        <v>53</v>
      </c>
      <c r="M242" s="74">
        <v>0</v>
      </c>
      <c r="N242" s="72" t="s">
        <v>53</v>
      </c>
      <c r="O242" s="72" t="s">
        <v>54</v>
      </c>
      <c r="P242" s="72" t="s">
        <v>53</v>
      </c>
      <c r="Q242" s="74">
        <f t="shared" si="3"/>
        <v>74849020.573999971</v>
      </c>
      <c r="R242" s="74">
        <v>0</v>
      </c>
      <c r="S242" s="74">
        <v>50869189.182499975</v>
      </c>
      <c r="T242" s="74">
        <v>0</v>
      </c>
      <c r="U242" s="72" t="s">
        <v>50</v>
      </c>
      <c r="V242" s="74">
        <v>0</v>
      </c>
      <c r="W242" s="74">
        <v>20672268.441</v>
      </c>
      <c r="X242" s="72" t="s">
        <v>68</v>
      </c>
      <c r="Y242" s="74">
        <v>3307562.9505000003</v>
      </c>
      <c r="Z242" s="74">
        <v>0</v>
      </c>
      <c r="AA242" s="72" t="s">
        <v>50</v>
      </c>
      <c r="AB242" s="74">
        <v>0</v>
      </c>
      <c r="AC242" s="74">
        <v>0</v>
      </c>
      <c r="AD242" s="72" t="s">
        <v>50</v>
      </c>
      <c r="AE242" s="74">
        <v>0</v>
      </c>
      <c r="AF242" s="72">
        <v>0</v>
      </c>
      <c r="AG242" s="72" t="s">
        <v>50</v>
      </c>
      <c r="AH242" s="74">
        <v>0</v>
      </c>
      <c r="AI242" s="74">
        <v>0</v>
      </c>
      <c r="AJ242" s="72" t="s">
        <v>50</v>
      </c>
      <c r="AK242" s="74">
        <v>0</v>
      </c>
      <c r="AL242" s="74">
        <v>0</v>
      </c>
      <c r="AM242" s="73" t="s">
        <v>53</v>
      </c>
      <c r="AN242" s="72" t="s">
        <v>53</v>
      </c>
      <c r="AO242" s="73" t="s">
        <v>53</v>
      </c>
      <c r="AP242" s="72" t="s">
        <v>53</v>
      </c>
    </row>
    <row r="243" spans="1:42" s="75" customFormat="1">
      <c r="A243" s="72" t="s">
        <v>480</v>
      </c>
      <c r="B243" s="73" t="s">
        <v>448</v>
      </c>
      <c r="C243" s="72" t="s">
        <v>96</v>
      </c>
      <c r="D243" s="72" t="s">
        <v>111</v>
      </c>
      <c r="E243" s="72" t="s">
        <v>761</v>
      </c>
      <c r="F243" s="72" t="s">
        <v>1175</v>
      </c>
      <c r="G243" s="72" t="s">
        <v>51</v>
      </c>
      <c r="H243" s="72" t="s">
        <v>524</v>
      </c>
      <c r="I243" s="74" t="s">
        <v>53</v>
      </c>
      <c r="J243" s="74" t="s">
        <v>53</v>
      </c>
      <c r="K243" s="74" t="s">
        <v>53</v>
      </c>
      <c r="L243" s="74" t="s">
        <v>53</v>
      </c>
      <c r="M243" s="74">
        <v>0</v>
      </c>
      <c r="N243" s="72" t="s">
        <v>53</v>
      </c>
      <c r="O243" s="72" t="s">
        <v>525</v>
      </c>
      <c r="P243" s="72" t="s">
        <v>526</v>
      </c>
      <c r="Q243" s="74">
        <f t="shared" si="3"/>
        <v>444470.59480000002</v>
      </c>
      <c r="R243" s="74">
        <v>0</v>
      </c>
      <c r="S243" s="74">
        <v>172200.00000000003</v>
      </c>
      <c r="T243" s="74">
        <v>234716.03</v>
      </c>
      <c r="U243" s="72" t="s">
        <v>68</v>
      </c>
      <c r="V243" s="74">
        <v>37554.5648</v>
      </c>
      <c r="W243" s="74">
        <v>0</v>
      </c>
      <c r="X243" s="72" t="s">
        <v>50</v>
      </c>
      <c r="Y243" s="74">
        <v>0</v>
      </c>
      <c r="Z243" s="74">
        <v>0</v>
      </c>
      <c r="AA243" s="72" t="s">
        <v>50</v>
      </c>
      <c r="AB243" s="74">
        <v>0</v>
      </c>
      <c r="AC243" s="74">
        <v>0</v>
      </c>
      <c r="AD243" s="72" t="s">
        <v>50</v>
      </c>
      <c r="AE243" s="74">
        <v>0</v>
      </c>
      <c r="AF243" s="72">
        <v>0</v>
      </c>
      <c r="AG243" s="72" t="s">
        <v>50</v>
      </c>
      <c r="AH243" s="74">
        <v>0</v>
      </c>
      <c r="AI243" s="74">
        <v>0</v>
      </c>
      <c r="AJ243" s="72" t="s">
        <v>50</v>
      </c>
      <c r="AK243" s="74">
        <v>0</v>
      </c>
      <c r="AL243" s="74">
        <v>0</v>
      </c>
      <c r="AM243" s="73" t="s">
        <v>53</v>
      </c>
      <c r="AN243" s="72" t="s">
        <v>53</v>
      </c>
      <c r="AO243" s="73" t="s">
        <v>53</v>
      </c>
      <c r="AP243" s="72" t="s">
        <v>53</v>
      </c>
    </row>
    <row r="244" spans="1:42" s="75" customFormat="1">
      <c r="A244" s="72" t="s">
        <v>1182</v>
      </c>
      <c r="B244" s="73" t="s">
        <v>448</v>
      </c>
      <c r="C244" s="72" t="s">
        <v>96</v>
      </c>
      <c r="D244" s="72" t="s">
        <v>111</v>
      </c>
      <c r="E244" s="72" t="s">
        <v>761</v>
      </c>
      <c r="F244" s="72" t="s">
        <v>1175</v>
      </c>
      <c r="G244" s="72" t="s">
        <v>51</v>
      </c>
      <c r="H244" s="72" t="s">
        <v>527</v>
      </c>
      <c r="I244" s="74" t="s">
        <v>53</v>
      </c>
      <c r="J244" s="74" t="s">
        <v>53</v>
      </c>
      <c r="K244" s="74" t="s">
        <v>53</v>
      </c>
      <c r="L244" s="74" t="s">
        <v>53</v>
      </c>
      <c r="M244" s="74">
        <v>0</v>
      </c>
      <c r="N244" s="72" t="s">
        <v>53</v>
      </c>
      <c r="O244" s="72" t="s">
        <v>54</v>
      </c>
      <c r="P244" s="72" t="s">
        <v>53</v>
      </c>
      <c r="Q244" s="74">
        <f t="shared" si="3"/>
        <v>340380.2</v>
      </c>
      <c r="R244" s="74">
        <v>0</v>
      </c>
      <c r="S244" s="74">
        <v>340380.2</v>
      </c>
      <c r="T244" s="74">
        <v>0</v>
      </c>
      <c r="U244" s="72" t="s">
        <v>50</v>
      </c>
      <c r="V244" s="74">
        <v>0</v>
      </c>
      <c r="W244" s="74">
        <v>0</v>
      </c>
      <c r="X244" s="72" t="s">
        <v>50</v>
      </c>
      <c r="Y244" s="74">
        <v>0</v>
      </c>
      <c r="Z244" s="74">
        <v>0</v>
      </c>
      <c r="AA244" s="72" t="s">
        <v>50</v>
      </c>
      <c r="AB244" s="74">
        <v>0</v>
      </c>
      <c r="AC244" s="74">
        <v>0</v>
      </c>
      <c r="AD244" s="72" t="s">
        <v>50</v>
      </c>
      <c r="AE244" s="74">
        <v>0</v>
      </c>
      <c r="AF244" s="72">
        <v>0</v>
      </c>
      <c r="AG244" s="72" t="s">
        <v>50</v>
      </c>
      <c r="AH244" s="74">
        <v>0</v>
      </c>
      <c r="AI244" s="74">
        <v>0</v>
      </c>
      <c r="AJ244" s="72" t="s">
        <v>50</v>
      </c>
      <c r="AK244" s="74">
        <v>0</v>
      </c>
      <c r="AL244" s="74">
        <v>0</v>
      </c>
      <c r="AM244" s="73" t="s">
        <v>53</v>
      </c>
      <c r="AN244" s="72" t="s">
        <v>53</v>
      </c>
      <c r="AO244" s="73" t="s">
        <v>53</v>
      </c>
      <c r="AP244" s="72" t="s">
        <v>53</v>
      </c>
    </row>
    <row r="245" spans="1:42">
      <c r="Q245" s="27">
        <f>SUM(Q2:Q244)</f>
        <v>7793035190.9699554</v>
      </c>
      <c r="R245" s="27">
        <f>SUM(R2:R156)</f>
        <v>0</v>
      </c>
      <c r="S245" s="27">
        <f>SUM(S2:S244)</f>
        <v>5704240827.7419996</v>
      </c>
      <c r="T245" s="27">
        <f>SUM(T2:T244)</f>
        <v>13120789.164999997</v>
      </c>
      <c r="V245" s="27">
        <f>SUM(V2:V244)</f>
        <v>2099326.2664000001</v>
      </c>
      <c r="W245" s="27">
        <f>SUM(W2:W244)</f>
        <v>1785748998.0404494</v>
      </c>
      <c r="Y245" s="27">
        <f>SUM(Y2:Y244)</f>
        <v>285719839.66090029</v>
      </c>
      <c r="Z245" s="27">
        <f>SUM(Z2:Z156)</f>
        <v>0</v>
      </c>
      <c r="AB245" s="27">
        <f>SUM(AB2:AB156)</f>
        <v>0</v>
      </c>
      <c r="AC245" s="27">
        <f>SUM(AC2:AC244)</f>
        <v>1949453.7799999998</v>
      </c>
      <c r="AE245" s="27">
        <f>SUM(AE2:AE244)</f>
        <v>155956.31519999998</v>
      </c>
      <c r="AI245" s="27">
        <f>SUM(AI2:AI156)</f>
        <v>0</v>
      </c>
      <c r="AK245" s="27">
        <f>SUM(AK2:AK156)</f>
        <v>0</v>
      </c>
      <c r="AL245" s="27">
        <f>SUM(AL2:AL156)</f>
        <v>0</v>
      </c>
    </row>
    <row r="247" spans="1:42">
      <c r="J247" s="40" t="s">
        <v>528</v>
      </c>
    </row>
    <row r="248" spans="1:42">
      <c r="S248" s="40"/>
      <c r="T248" s="53">
        <f>+W245+T245</f>
        <v>1798869787.2054493</v>
      </c>
      <c r="U248" s="64" t="s">
        <v>21</v>
      </c>
      <c r="W248" s="65">
        <f>+AC245</f>
        <v>1949453.7799999998</v>
      </c>
      <c r="X248" s="64" t="s">
        <v>21</v>
      </c>
      <c r="Y248" s="40"/>
    </row>
    <row r="249" spans="1:42">
      <c r="J249" s="29" t="s">
        <v>529</v>
      </c>
      <c r="K249" s="29" t="s">
        <v>530</v>
      </c>
      <c r="L249" s="29" t="s">
        <v>531</v>
      </c>
      <c r="T249" s="54">
        <f>+V245+Y245</f>
        <v>287819165.92730027</v>
      </c>
      <c r="U249" s="64" t="s">
        <v>1183</v>
      </c>
      <c r="W249" s="29">
        <f>+AE245</f>
        <v>155956.31519999998</v>
      </c>
      <c r="X249" s="64" t="s">
        <v>1183</v>
      </c>
    </row>
    <row r="250" spans="1:42">
      <c r="J250" s="43"/>
      <c r="K250" s="44"/>
      <c r="L250" s="45"/>
      <c r="T250" s="54">
        <f>+T248*0.16</f>
        <v>287819165.95287192</v>
      </c>
      <c r="U250" s="64" t="s">
        <v>1184</v>
      </c>
      <c r="W250" s="29">
        <f>+W248*0.08</f>
        <v>155956.30239999999</v>
      </c>
      <c r="X250" s="64" t="s">
        <v>1185</v>
      </c>
    </row>
    <row r="251" spans="1:42">
      <c r="I251" s="52" t="s">
        <v>532</v>
      </c>
      <c r="J251" s="46">
        <f>+S245</f>
        <v>5704240827.7419996</v>
      </c>
      <c r="K251" s="47"/>
      <c r="L251" s="48"/>
      <c r="T251" s="55">
        <f>+T249-T250</f>
        <v>-2.5571644306182861E-2</v>
      </c>
      <c r="U251" s="64" t="s">
        <v>1186</v>
      </c>
      <c r="W251" s="29">
        <f>+W249-W250</f>
        <v>1.2799999996786937E-2</v>
      </c>
      <c r="X251" s="64" t="s">
        <v>1186</v>
      </c>
    </row>
    <row r="252" spans="1:42">
      <c r="J252" s="46"/>
      <c r="K252" s="47"/>
      <c r="L252" s="48"/>
    </row>
    <row r="253" spans="1:42">
      <c r="I253" s="52" t="s">
        <v>533</v>
      </c>
      <c r="J253" s="46">
        <f>+T245+W245</f>
        <v>1798869787.2054493</v>
      </c>
      <c r="K253" s="47">
        <f>+V245+Y245</f>
        <v>287819165.92730027</v>
      </c>
      <c r="L253" s="48"/>
    </row>
    <row r="254" spans="1:42">
      <c r="J254" s="46"/>
      <c r="K254" s="47"/>
      <c r="L254" s="48"/>
    </row>
    <row r="255" spans="1:42">
      <c r="I255" s="52" t="s">
        <v>534</v>
      </c>
      <c r="J255" s="46">
        <f>+AC245</f>
        <v>1949453.7799999998</v>
      </c>
      <c r="K255" s="47">
        <f>+AE245</f>
        <v>155956.31519999998</v>
      </c>
      <c r="L255" s="48">
        <v>0</v>
      </c>
    </row>
    <row r="256" spans="1:42">
      <c r="J256" s="46"/>
      <c r="K256" s="47"/>
      <c r="L256" s="48"/>
    </row>
    <row r="257" spans="9:12">
      <c r="I257" s="52" t="s">
        <v>535</v>
      </c>
      <c r="J257" s="46">
        <v>0</v>
      </c>
      <c r="K257" s="47">
        <v>0</v>
      </c>
      <c r="L257" s="48"/>
    </row>
    <row r="258" spans="9:12">
      <c r="J258" s="46"/>
      <c r="K258" s="47"/>
      <c r="L258" s="48"/>
    </row>
    <row r="259" spans="9:12">
      <c r="I259" s="52" t="s">
        <v>536</v>
      </c>
      <c r="J259" s="49">
        <f>SUM(J251:J258)</f>
        <v>7505060068.7274485</v>
      </c>
      <c r="K259" s="50">
        <f>SUM(K251:K258)</f>
        <v>287975122.24250025</v>
      </c>
      <c r="L259" s="51">
        <v>0</v>
      </c>
    </row>
    <row r="261" spans="9:12">
      <c r="J261" s="3">
        <f>+J259+K259-Q245</f>
        <v>0</v>
      </c>
    </row>
  </sheetData>
  <sortState ref="A8:AP244">
    <sortCondition ref="C8:C244"/>
  </sortState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AP265"/>
  <sheetViews>
    <sheetView tabSelected="1" topLeftCell="N227" zoomScale="70" zoomScaleNormal="70" workbookViewId="0">
      <selection activeCell="V7" sqref="V7"/>
    </sheetView>
  </sheetViews>
  <sheetFormatPr baseColWidth="10" defaultRowHeight="15"/>
  <cols>
    <col min="1" max="1" width="10.42578125" style="1" customWidth="1"/>
    <col min="2" max="2" width="11" style="33" customWidth="1"/>
    <col min="3" max="3" width="13.85546875" style="1" bestFit="1" customWidth="1"/>
    <col min="4" max="4" width="8.85546875" style="1" bestFit="1" customWidth="1"/>
    <col min="5" max="5" width="17.7109375" style="1" bestFit="1" customWidth="1"/>
    <col min="6" max="6" width="11.7109375" style="1" bestFit="1" customWidth="1"/>
    <col min="7" max="7" width="14.85546875" style="1" bestFit="1" customWidth="1"/>
    <col min="8" max="8" width="24.5703125" style="1" bestFit="1" customWidth="1"/>
    <col min="9" max="9" width="22" style="3" customWidth="1"/>
    <col min="10" max="10" width="14.140625" style="3" customWidth="1"/>
    <col min="11" max="11" width="17.140625" style="3" customWidth="1"/>
    <col min="12" max="12" width="19.5703125" style="3" customWidth="1"/>
    <col min="13" max="13" width="17.7109375" style="3" customWidth="1"/>
    <col min="14" max="14" width="18.42578125" style="1" customWidth="1"/>
    <col min="15" max="15" width="54.28515625" style="1" bestFit="1" customWidth="1"/>
    <col min="16" max="16" width="31" style="1" bestFit="1" customWidth="1"/>
    <col min="17" max="17" width="24" style="3" bestFit="1" customWidth="1"/>
    <col min="18" max="18" width="10.28515625" style="3" bestFit="1" customWidth="1"/>
    <col min="19" max="19" width="24.42578125" style="3" bestFit="1" customWidth="1"/>
    <col min="20" max="20" width="32" style="3" customWidth="1"/>
    <col min="21" max="21" width="20.7109375" style="1" customWidth="1"/>
    <col min="22" max="23" width="27.140625" style="3" customWidth="1"/>
    <col min="24" max="24" width="20.85546875" style="1" customWidth="1"/>
    <col min="25" max="25" width="27.42578125" style="3" customWidth="1"/>
    <col min="26" max="26" width="18.85546875" style="3" customWidth="1"/>
    <col min="27" max="27" width="13.7109375" style="1" customWidth="1"/>
    <col min="28" max="28" width="10.28515625" style="3" customWidth="1"/>
    <col min="29" max="29" width="25.85546875" style="3" customWidth="1"/>
    <col min="30" max="30" width="24.85546875" style="1" customWidth="1"/>
    <col min="31" max="31" width="26.28515625" style="3" customWidth="1"/>
    <col min="32" max="32" width="37.42578125" style="1" hidden="1" customWidth="1"/>
    <col min="33" max="33" width="25.85546875" style="1" hidden="1" customWidth="1"/>
    <col min="34" max="34" width="41.42578125" style="3" hidden="1" customWidth="1"/>
    <col min="35" max="35" width="41.140625" style="3" hidden="1" customWidth="1"/>
    <col min="36" max="36" width="29.7109375" style="1" hidden="1" customWidth="1"/>
    <col min="37" max="37" width="43.42578125" style="3" hidden="1" customWidth="1"/>
    <col min="38" max="38" width="21.140625" style="3" hidden="1" customWidth="1"/>
    <col min="39" max="39" width="20.28515625" style="2" customWidth="1"/>
    <col min="40" max="40" width="15.7109375" style="1" customWidth="1"/>
    <col min="41" max="41" width="40.28515625" style="2" hidden="1" customWidth="1"/>
    <col min="42" max="42" width="16.42578125" style="1" hidden="1" customWidth="1"/>
    <col min="43" max="16384" width="11.42578125" style="4"/>
  </cols>
  <sheetData>
    <row r="2" spans="1:42" s="83" customFormat="1">
      <c r="A2" s="41" t="s">
        <v>0</v>
      </c>
      <c r="B2" s="41"/>
      <c r="C2" s="41"/>
      <c r="D2" s="41"/>
      <c r="E2" s="41"/>
      <c r="F2" s="41"/>
      <c r="G2" s="41"/>
      <c r="H2" s="41"/>
      <c r="I2" s="41"/>
      <c r="J2" s="5"/>
      <c r="K2" s="5"/>
      <c r="L2" s="5"/>
      <c r="M2" s="5"/>
      <c r="N2" s="6"/>
      <c r="O2" s="6"/>
      <c r="P2" s="6"/>
      <c r="Q2" s="5"/>
      <c r="R2" s="5"/>
      <c r="S2" s="5"/>
      <c r="T2" s="5"/>
      <c r="U2" s="6"/>
      <c r="V2" s="5"/>
      <c r="W2" s="5"/>
      <c r="X2" s="6"/>
      <c r="Y2" s="5"/>
      <c r="Z2" s="5"/>
      <c r="AA2" s="6"/>
      <c r="AB2" s="5"/>
      <c r="AC2" s="5"/>
      <c r="AD2" s="6"/>
      <c r="AE2" s="5"/>
      <c r="AF2" s="6"/>
      <c r="AG2" s="6"/>
      <c r="AH2" s="5"/>
      <c r="AI2" s="5"/>
      <c r="AJ2" s="6"/>
      <c r="AK2" s="5"/>
      <c r="AL2" s="5"/>
      <c r="AM2" s="8"/>
      <c r="AN2" s="6"/>
      <c r="AO2" s="8"/>
      <c r="AP2" s="6"/>
    </row>
    <row r="3" spans="1:42" s="83" customFormat="1">
      <c r="A3" s="42" t="s">
        <v>1</v>
      </c>
      <c r="B3" s="42"/>
      <c r="C3" s="42"/>
      <c r="D3" s="42"/>
      <c r="E3" s="42"/>
      <c r="F3" s="42"/>
      <c r="G3" s="42"/>
      <c r="H3" s="42"/>
      <c r="I3" s="42"/>
      <c r="J3" s="35"/>
      <c r="K3" s="5"/>
      <c r="L3" s="5"/>
      <c r="M3" s="5"/>
      <c r="N3" s="6"/>
      <c r="O3" s="6"/>
      <c r="P3" s="6"/>
      <c r="Q3" s="5"/>
      <c r="R3" s="5"/>
      <c r="S3" s="5"/>
      <c r="T3" s="5"/>
      <c r="U3" s="6"/>
      <c r="V3" s="5"/>
      <c r="W3" s="5"/>
      <c r="X3" s="6"/>
      <c r="Y3" s="5"/>
      <c r="Z3" s="5"/>
      <c r="AA3" s="6"/>
      <c r="AB3" s="5"/>
      <c r="AC3" s="5"/>
      <c r="AD3" s="6"/>
      <c r="AE3" s="5"/>
      <c r="AF3" s="6"/>
      <c r="AG3" s="6"/>
      <c r="AH3" s="5"/>
      <c r="AI3" s="5"/>
      <c r="AJ3" s="6"/>
      <c r="AK3" s="5"/>
      <c r="AL3" s="5"/>
      <c r="AM3" s="8"/>
      <c r="AN3" s="6"/>
      <c r="AO3" s="8"/>
      <c r="AP3" s="6"/>
    </row>
    <row r="4" spans="1:42" s="83" customFormat="1">
      <c r="A4" s="42" t="s">
        <v>1187</v>
      </c>
      <c r="B4" s="42"/>
      <c r="C4" s="42"/>
      <c r="D4" s="42"/>
      <c r="E4" s="42"/>
      <c r="F4" s="42"/>
      <c r="G4" s="42"/>
      <c r="H4" s="42"/>
      <c r="I4" s="42"/>
      <c r="J4" s="36"/>
      <c r="K4" s="5"/>
      <c r="L4" s="5"/>
      <c r="M4" s="5"/>
      <c r="N4" s="6"/>
      <c r="O4" s="6"/>
      <c r="P4" s="6"/>
      <c r="Q4" s="5"/>
      <c r="R4" s="5"/>
      <c r="S4" s="5"/>
      <c r="T4" s="5"/>
      <c r="U4" s="6"/>
      <c r="V4" s="5"/>
      <c r="W4" s="5"/>
      <c r="X4" s="6"/>
      <c r="Y4" s="5"/>
      <c r="Z4" s="5"/>
      <c r="AA4" s="6"/>
      <c r="AB4" s="5"/>
      <c r="AC4" s="5"/>
      <c r="AD4" s="6"/>
      <c r="AE4" s="5"/>
      <c r="AF4" s="6"/>
      <c r="AG4" s="6"/>
      <c r="AH4" s="5"/>
      <c r="AI4" s="5"/>
      <c r="AJ4" s="6"/>
      <c r="AK4" s="5"/>
      <c r="AL4" s="5"/>
      <c r="AM4" s="8"/>
      <c r="AN4" s="6"/>
      <c r="AO4" s="8"/>
      <c r="AP4" s="6"/>
    </row>
    <row r="5" spans="1:42" s="83" customFormat="1">
      <c r="A5" s="41" t="s">
        <v>2</v>
      </c>
      <c r="B5" s="41"/>
      <c r="C5" s="41"/>
      <c r="D5" s="41"/>
      <c r="E5" s="41"/>
      <c r="F5" s="41"/>
      <c r="G5" s="41"/>
      <c r="H5" s="41"/>
      <c r="I5" s="41"/>
      <c r="J5" s="37"/>
      <c r="K5" s="5"/>
      <c r="L5" s="5"/>
      <c r="M5" s="5"/>
      <c r="N5" s="6"/>
      <c r="O5" s="6"/>
      <c r="P5" s="6"/>
      <c r="Q5" s="5"/>
      <c r="R5" s="5"/>
      <c r="S5" s="5"/>
      <c r="T5" s="5"/>
      <c r="U5" s="6"/>
      <c r="V5" s="5"/>
      <c r="W5" s="5"/>
      <c r="X5" s="6"/>
      <c r="Y5" s="5"/>
      <c r="Z5" s="5"/>
      <c r="AA5" s="6"/>
      <c r="AB5" s="5"/>
      <c r="AC5" s="5"/>
      <c r="AD5" s="6"/>
      <c r="AE5" s="5"/>
      <c r="AF5" s="6"/>
      <c r="AG5" s="6"/>
      <c r="AH5" s="5"/>
      <c r="AI5" s="5"/>
      <c r="AJ5" s="6"/>
      <c r="AK5" s="5"/>
      <c r="AL5" s="5"/>
      <c r="AM5" s="8"/>
      <c r="AN5" s="6"/>
      <c r="AO5" s="8"/>
      <c r="AP5" s="6"/>
    </row>
    <row r="7" spans="1:42" s="80" customFormat="1" ht="87" customHeight="1">
      <c r="A7" s="76" t="s">
        <v>3</v>
      </c>
      <c r="B7" s="77" t="s">
        <v>4</v>
      </c>
      <c r="C7" s="76" t="s">
        <v>5</v>
      </c>
      <c r="D7" s="76" t="s">
        <v>6</v>
      </c>
      <c r="E7" s="76" t="s">
        <v>7</v>
      </c>
      <c r="F7" s="76" t="s">
        <v>8</v>
      </c>
      <c r="G7" s="76" t="s">
        <v>9</v>
      </c>
      <c r="H7" s="76" t="s">
        <v>10</v>
      </c>
      <c r="I7" s="78" t="s">
        <v>11</v>
      </c>
      <c r="J7" s="78" t="s">
        <v>12</v>
      </c>
      <c r="K7" s="78" t="s">
        <v>13</v>
      </c>
      <c r="L7" s="78" t="s">
        <v>14</v>
      </c>
      <c r="M7" s="78" t="s">
        <v>15</v>
      </c>
      <c r="N7" s="76" t="s">
        <v>16</v>
      </c>
      <c r="O7" s="76" t="s">
        <v>17</v>
      </c>
      <c r="P7" s="76" t="s">
        <v>18</v>
      </c>
      <c r="Q7" s="78" t="s">
        <v>19</v>
      </c>
      <c r="R7" s="78" t="s">
        <v>20</v>
      </c>
      <c r="S7" s="78" t="s">
        <v>21</v>
      </c>
      <c r="T7" s="78" t="s">
        <v>22</v>
      </c>
      <c r="U7" s="76" t="s">
        <v>23</v>
      </c>
      <c r="V7" s="78" t="s">
        <v>24</v>
      </c>
      <c r="W7" s="78" t="s">
        <v>25</v>
      </c>
      <c r="X7" s="76" t="s">
        <v>26</v>
      </c>
      <c r="Y7" s="78" t="s">
        <v>27</v>
      </c>
      <c r="Z7" s="78" t="s">
        <v>28</v>
      </c>
      <c r="AA7" s="76" t="s">
        <v>29</v>
      </c>
      <c r="AB7" s="78" t="s">
        <v>30</v>
      </c>
      <c r="AC7" s="78" t="s">
        <v>31</v>
      </c>
      <c r="AD7" s="76" t="s">
        <v>32</v>
      </c>
      <c r="AE7" s="78" t="s">
        <v>33</v>
      </c>
      <c r="AF7" s="76" t="s">
        <v>34</v>
      </c>
      <c r="AG7" s="76" t="s">
        <v>35</v>
      </c>
      <c r="AH7" s="78" t="s">
        <v>36</v>
      </c>
      <c r="AI7" s="78" t="s">
        <v>37</v>
      </c>
      <c r="AJ7" s="76" t="s">
        <v>38</v>
      </c>
      <c r="AK7" s="78" t="s">
        <v>39</v>
      </c>
      <c r="AL7" s="78" t="s">
        <v>40</v>
      </c>
      <c r="AM7" s="79" t="s">
        <v>41</v>
      </c>
      <c r="AN7" s="76" t="s">
        <v>42</v>
      </c>
      <c r="AO7" s="79" t="s">
        <v>43</v>
      </c>
      <c r="AP7" s="76" t="s">
        <v>44</v>
      </c>
    </row>
    <row r="8" spans="1:42" s="16" customFormat="1">
      <c r="A8" s="24" t="s">
        <v>45</v>
      </c>
      <c r="B8" s="38">
        <v>43899</v>
      </c>
      <c r="C8" s="24" t="s">
        <v>538</v>
      </c>
      <c r="D8" s="9" t="s">
        <v>48</v>
      </c>
      <c r="E8" s="10" t="s">
        <v>539</v>
      </c>
      <c r="F8" s="24" t="s">
        <v>1002</v>
      </c>
      <c r="G8" s="24" t="s">
        <v>51</v>
      </c>
      <c r="H8" s="24" t="s">
        <v>1006</v>
      </c>
      <c r="I8" s="29" t="s">
        <v>53</v>
      </c>
      <c r="J8" s="29" t="s">
        <v>53</v>
      </c>
      <c r="K8" s="29" t="s">
        <v>53</v>
      </c>
      <c r="L8" s="29" t="s">
        <v>53</v>
      </c>
      <c r="M8" s="29">
        <v>0</v>
      </c>
      <c r="N8" s="24" t="s">
        <v>53</v>
      </c>
      <c r="O8" s="24" t="s">
        <v>54</v>
      </c>
      <c r="P8" s="24" t="s">
        <v>53</v>
      </c>
      <c r="Q8" s="29">
        <f t="shared" ref="Q8:Q71" si="0">SUM(R8:AP8)</f>
        <v>54142706.670000002</v>
      </c>
      <c r="R8" s="29">
        <v>0</v>
      </c>
      <c r="S8" s="29">
        <v>39093053.859999999</v>
      </c>
      <c r="T8" s="29">
        <v>0</v>
      </c>
      <c r="U8" s="24" t="s">
        <v>50</v>
      </c>
      <c r="V8" s="29">
        <v>0</v>
      </c>
      <c r="W8" s="29">
        <v>12973838.630000001</v>
      </c>
      <c r="X8" s="24" t="s">
        <v>50</v>
      </c>
      <c r="Y8" s="29">
        <v>2075814.18</v>
      </c>
      <c r="Z8" s="29">
        <v>0</v>
      </c>
      <c r="AA8" s="24" t="s">
        <v>50</v>
      </c>
      <c r="AB8" s="29">
        <v>0</v>
      </c>
      <c r="AC8" s="29"/>
      <c r="AD8" s="24" t="s">
        <v>55</v>
      </c>
      <c r="AE8" s="29"/>
      <c r="AF8" s="24">
        <v>0</v>
      </c>
      <c r="AG8" s="24" t="s">
        <v>50</v>
      </c>
      <c r="AH8" s="29">
        <v>0</v>
      </c>
      <c r="AI8" s="29">
        <v>0</v>
      </c>
      <c r="AJ8" s="24" t="s">
        <v>50</v>
      </c>
      <c r="AK8" s="29">
        <v>0</v>
      </c>
      <c r="AL8" s="29">
        <v>0</v>
      </c>
      <c r="AM8" s="31" t="s">
        <v>53</v>
      </c>
      <c r="AN8" s="24" t="s">
        <v>53</v>
      </c>
      <c r="AO8" s="31" t="s">
        <v>53</v>
      </c>
      <c r="AP8" s="24" t="s">
        <v>53</v>
      </c>
    </row>
    <row r="9" spans="1:42" s="16" customFormat="1">
      <c r="A9" s="24" t="s">
        <v>56</v>
      </c>
      <c r="B9" s="38">
        <v>43900</v>
      </c>
      <c r="C9" s="24" t="s">
        <v>538</v>
      </c>
      <c r="D9" s="24" t="s">
        <v>48</v>
      </c>
      <c r="E9" s="10" t="s">
        <v>539</v>
      </c>
      <c r="F9" s="24" t="s">
        <v>981</v>
      </c>
      <c r="G9" s="24" t="s">
        <v>51</v>
      </c>
      <c r="H9" s="24" t="s">
        <v>1003</v>
      </c>
      <c r="I9" s="29" t="s">
        <v>53</v>
      </c>
      <c r="J9" s="29" t="s">
        <v>53</v>
      </c>
      <c r="K9" s="29" t="s">
        <v>53</v>
      </c>
      <c r="L9" s="29" t="s">
        <v>53</v>
      </c>
      <c r="M9" s="29">
        <v>0</v>
      </c>
      <c r="N9" s="24" t="s">
        <v>53</v>
      </c>
      <c r="O9" s="24" t="s">
        <v>54</v>
      </c>
      <c r="P9" s="24" t="s">
        <v>53</v>
      </c>
      <c r="Q9" s="29">
        <f t="shared" si="0"/>
        <v>41275573.93</v>
      </c>
      <c r="R9" s="29">
        <v>0</v>
      </c>
      <c r="S9" s="29">
        <v>29367945.870000001</v>
      </c>
      <c r="T9" s="29">
        <v>0</v>
      </c>
      <c r="U9" s="24" t="s">
        <v>50</v>
      </c>
      <c r="V9" s="29">
        <v>0</v>
      </c>
      <c r="W9" s="29">
        <v>10265196.6</v>
      </c>
      <c r="X9" s="24" t="s">
        <v>50</v>
      </c>
      <c r="Y9" s="29">
        <v>1642431.46</v>
      </c>
      <c r="Z9" s="29">
        <v>0</v>
      </c>
      <c r="AA9" s="24" t="s">
        <v>50</v>
      </c>
      <c r="AB9" s="29">
        <v>0</v>
      </c>
      <c r="AC9" s="29"/>
      <c r="AD9" s="24" t="s">
        <v>55</v>
      </c>
      <c r="AE9" s="29"/>
      <c r="AF9" s="24">
        <v>0</v>
      </c>
      <c r="AG9" s="24" t="s">
        <v>50</v>
      </c>
      <c r="AH9" s="29">
        <v>0</v>
      </c>
      <c r="AI9" s="29">
        <v>0</v>
      </c>
      <c r="AJ9" s="24" t="s">
        <v>50</v>
      </c>
      <c r="AK9" s="29">
        <v>0</v>
      </c>
      <c r="AL9" s="29">
        <v>0</v>
      </c>
      <c r="AM9" s="31" t="s">
        <v>53</v>
      </c>
      <c r="AN9" s="24" t="s">
        <v>53</v>
      </c>
      <c r="AO9" s="31" t="s">
        <v>53</v>
      </c>
      <c r="AP9" s="24" t="s">
        <v>53</v>
      </c>
    </row>
    <row r="10" spans="1:42" s="16" customFormat="1">
      <c r="A10" s="24" t="s">
        <v>60</v>
      </c>
      <c r="B10" s="38">
        <v>43901</v>
      </c>
      <c r="C10" s="24" t="s">
        <v>538</v>
      </c>
      <c r="D10" s="24" t="s">
        <v>48</v>
      </c>
      <c r="E10" s="10" t="s">
        <v>539</v>
      </c>
      <c r="F10" s="24" t="s">
        <v>982</v>
      </c>
      <c r="G10" s="24" t="s">
        <v>51</v>
      </c>
      <c r="H10" s="24" t="s">
        <v>987</v>
      </c>
      <c r="I10" s="29" t="s">
        <v>53</v>
      </c>
      <c r="J10" s="29" t="s">
        <v>53</v>
      </c>
      <c r="K10" s="29" t="s">
        <v>53</v>
      </c>
      <c r="L10" s="29" t="s">
        <v>53</v>
      </c>
      <c r="M10" s="29">
        <v>0</v>
      </c>
      <c r="N10" s="24" t="s">
        <v>53</v>
      </c>
      <c r="O10" s="24" t="s">
        <v>54</v>
      </c>
      <c r="P10" s="24" t="s">
        <v>53</v>
      </c>
      <c r="Q10" s="29">
        <f t="shared" si="0"/>
        <v>52864554.619999997</v>
      </c>
      <c r="R10" s="29">
        <v>0</v>
      </c>
      <c r="S10" s="29">
        <v>39491916.359999999</v>
      </c>
      <c r="T10" s="29">
        <v>0</v>
      </c>
      <c r="U10" s="24" t="s">
        <v>50</v>
      </c>
      <c r="V10" s="29">
        <v>0</v>
      </c>
      <c r="W10" s="29">
        <v>11528136.43</v>
      </c>
      <c r="X10" s="24" t="s">
        <v>50</v>
      </c>
      <c r="Y10" s="29">
        <v>1844501.83</v>
      </c>
      <c r="Z10" s="29">
        <v>0</v>
      </c>
      <c r="AA10" s="24" t="s">
        <v>50</v>
      </c>
      <c r="AB10" s="29">
        <v>0</v>
      </c>
      <c r="AC10" s="29"/>
      <c r="AD10" s="24" t="s">
        <v>55</v>
      </c>
      <c r="AE10" s="29"/>
      <c r="AF10" s="24">
        <v>0</v>
      </c>
      <c r="AG10" s="24" t="s">
        <v>50</v>
      </c>
      <c r="AH10" s="29">
        <v>0</v>
      </c>
      <c r="AI10" s="29">
        <v>0</v>
      </c>
      <c r="AJ10" s="24" t="s">
        <v>50</v>
      </c>
      <c r="AK10" s="29">
        <v>0</v>
      </c>
      <c r="AL10" s="29">
        <v>0</v>
      </c>
      <c r="AM10" s="31" t="s">
        <v>53</v>
      </c>
      <c r="AN10" s="24" t="s">
        <v>53</v>
      </c>
      <c r="AO10" s="31" t="s">
        <v>53</v>
      </c>
      <c r="AP10" s="24" t="s">
        <v>53</v>
      </c>
    </row>
    <row r="11" spans="1:42" s="16" customFormat="1">
      <c r="A11" s="24" t="s">
        <v>62</v>
      </c>
      <c r="B11" s="38">
        <v>43902</v>
      </c>
      <c r="C11" s="24" t="s">
        <v>538</v>
      </c>
      <c r="D11" s="24" t="s">
        <v>48</v>
      </c>
      <c r="E11" s="10" t="s">
        <v>539</v>
      </c>
      <c r="F11" s="24" t="s">
        <v>983</v>
      </c>
      <c r="G11" s="24" t="s">
        <v>51</v>
      </c>
      <c r="H11" s="24" t="s">
        <v>988</v>
      </c>
      <c r="I11" s="29" t="s">
        <v>53</v>
      </c>
      <c r="J11" s="29" t="s">
        <v>53</v>
      </c>
      <c r="K11" s="29" t="s">
        <v>53</v>
      </c>
      <c r="L11" s="29" t="s">
        <v>53</v>
      </c>
      <c r="M11" s="29">
        <v>0</v>
      </c>
      <c r="N11" s="24" t="s">
        <v>53</v>
      </c>
      <c r="O11" s="24" t="s">
        <v>54</v>
      </c>
      <c r="P11" s="24" t="s">
        <v>53</v>
      </c>
      <c r="Q11" s="29">
        <f t="shared" si="0"/>
        <v>70555356.180000007</v>
      </c>
      <c r="R11" s="29">
        <v>0</v>
      </c>
      <c r="S11" s="29">
        <v>51037803.359999999</v>
      </c>
      <c r="T11" s="29">
        <v>0</v>
      </c>
      <c r="U11" s="24" t="s">
        <v>50</v>
      </c>
      <c r="V11" s="29">
        <v>0</v>
      </c>
      <c r="W11" s="29">
        <v>16825476.57</v>
      </c>
      <c r="X11" s="24" t="s">
        <v>50</v>
      </c>
      <c r="Y11" s="29">
        <v>2692076.25</v>
      </c>
      <c r="Z11" s="29">
        <v>0</v>
      </c>
      <c r="AA11" s="24" t="s">
        <v>50</v>
      </c>
      <c r="AB11" s="29">
        <v>0</v>
      </c>
      <c r="AC11" s="29"/>
      <c r="AD11" s="24" t="s">
        <v>55</v>
      </c>
      <c r="AE11" s="29"/>
      <c r="AF11" s="24">
        <v>0</v>
      </c>
      <c r="AG11" s="24" t="s">
        <v>50</v>
      </c>
      <c r="AH11" s="29">
        <v>0</v>
      </c>
      <c r="AI11" s="29">
        <v>0</v>
      </c>
      <c r="AJ11" s="24" t="s">
        <v>50</v>
      </c>
      <c r="AK11" s="29">
        <v>0</v>
      </c>
      <c r="AL11" s="29">
        <v>0</v>
      </c>
      <c r="AM11" s="31" t="s">
        <v>53</v>
      </c>
      <c r="AN11" s="24" t="s">
        <v>53</v>
      </c>
      <c r="AO11" s="31" t="s">
        <v>53</v>
      </c>
      <c r="AP11" s="24" t="s">
        <v>53</v>
      </c>
    </row>
    <row r="12" spans="1:42" s="16" customFormat="1">
      <c r="A12" s="24" t="s">
        <v>66</v>
      </c>
      <c r="B12" s="38">
        <v>43903</v>
      </c>
      <c r="C12" s="24" t="s">
        <v>538</v>
      </c>
      <c r="D12" s="24" t="s">
        <v>48</v>
      </c>
      <c r="E12" s="10" t="s">
        <v>539</v>
      </c>
      <c r="F12" s="24" t="s">
        <v>984</v>
      </c>
      <c r="G12" s="24" t="s">
        <v>51</v>
      </c>
      <c r="H12" s="24" t="s">
        <v>989</v>
      </c>
      <c r="I12" s="29" t="s">
        <v>53</v>
      </c>
      <c r="J12" s="29" t="s">
        <v>53</v>
      </c>
      <c r="K12" s="29" t="s">
        <v>53</v>
      </c>
      <c r="L12" s="29" t="s">
        <v>53</v>
      </c>
      <c r="M12" s="29">
        <v>0</v>
      </c>
      <c r="N12" s="24" t="s">
        <v>53</v>
      </c>
      <c r="O12" s="24" t="s">
        <v>54</v>
      </c>
      <c r="P12" s="24" t="s">
        <v>53</v>
      </c>
      <c r="Q12" s="29">
        <f t="shared" si="0"/>
        <v>136497043.57999998</v>
      </c>
      <c r="R12" s="29">
        <v>0</v>
      </c>
      <c r="S12" s="29">
        <v>104983149.14</v>
      </c>
      <c r="T12" s="29">
        <v>0</v>
      </c>
      <c r="U12" s="24" t="s">
        <v>50</v>
      </c>
      <c r="V12" s="29">
        <v>0</v>
      </c>
      <c r="W12" s="29">
        <v>27167150.379999999</v>
      </c>
      <c r="X12" s="24" t="s">
        <v>50</v>
      </c>
      <c r="Y12" s="29">
        <v>4346744.0599999996</v>
      </c>
      <c r="Z12" s="29">
        <v>0</v>
      </c>
      <c r="AA12" s="24" t="s">
        <v>50</v>
      </c>
      <c r="AB12" s="29">
        <v>0</v>
      </c>
      <c r="AC12" s="29"/>
      <c r="AD12" s="24" t="s">
        <v>55</v>
      </c>
      <c r="AE12" s="29"/>
      <c r="AF12" s="24">
        <v>0</v>
      </c>
      <c r="AG12" s="24" t="s">
        <v>50</v>
      </c>
      <c r="AH12" s="29">
        <v>0</v>
      </c>
      <c r="AI12" s="29">
        <v>0</v>
      </c>
      <c r="AJ12" s="24" t="s">
        <v>50</v>
      </c>
      <c r="AK12" s="29">
        <v>0</v>
      </c>
      <c r="AL12" s="29">
        <v>0</v>
      </c>
      <c r="AM12" s="31" t="s">
        <v>53</v>
      </c>
      <c r="AN12" s="24" t="s">
        <v>53</v>
      </c>
      <c r="AO12" s="31" t="s">
        <v>53</v>
      </c>
      <c r="AP12" s="24" t="s">
        <v>53</v>
      </c>
    </row>
    <row r="13" spans="1:42" s="16" customFormat="1">
      <c r="A13" s="24" t="s">
        <v>69</v>
      </c>
      <c r="B13" s="38">
        <v>43904</v>
      </c>
      <c r="C13" s="24" t="s">
        <v>538</v>
      </c>
      <c r="D13" s="24" t="s">
        <v>48</v>
      </c>
      <c r="E13" s="10" t="s">
        <v>539</v>
      </c>
      <c r="F13" s="24" t="s">
        <v>985</v>
      </c>
      <c r="G13" s="24" t="s">
        <v>51</v>
      </c>
      <c r="H13" s="24" t="s">
        <v>990</v>
      </c>
      <c r="I13" s="29" t="s">
        <v>53</v>
      </c>
      <c r="J13" s="29" t="s">
        <v>53</v>
      </c>
      <c r="K13" s="29" t="s">
        <v>53</v>
      </c>
      <c r="L13" s="29" t="s">
        <v>53</v>
      </c>
      <c r="M13" s="29">
        <v>0</v>
      </c>
      <c r="N13" s="24" t="s">
        <v>53</v>
      </c>
      <c r="O13" s="24" t="s">
        <v>54</v>
      </c>
      <c r="P13" s="24" t="s">
        <v>53</v>
      </c>
      <c r="Q13" s="29">
        <f t="shared" si="0"/>
        <v>106011654.97000001</v>
      </c>
      <c r="R13" s="29">
        <v>0</v>
      </c>
      <c r="S13" s="29">
        <v>79242201.340000004</v>
      </c>
      <c r="T13" s="29">
        <v>0</v>
      </c>
      <c r="U13" s="24" t="s">
        <v>50</v>
      </c>
      <c r="V13" s="29">
        <v>0</v>
      </c>
      <c r="W13" s="29">
        <v>23077115.199999999</v>
      </c>
      <c r="X13" s="24" t="s">
        <v>50</v>
      </c>
      <c r="Y13" s="29">
        <v>3692338.43</v>
      </c>
      <c r="Z13" s="29">
        <v>0</v>
      </c>
      <c r="AA13" s="24" t="s">
        <v>50</v>
      </c>
      <c r="AB13" s="29">
        <v>0</v>
      </c>
      <c r="AC13" s="29"/>
      <c r="AD13" s="24" t="s">
        <v>55</v>
      </c>
      <c r="AE13" s="29"/>
      <c r="AF13" s="24">
        <v>0</v>
      </c>
      <c r="AG13" s="24" t="s">
        <v>50</v>
      </c>
      <c r="AH13" s="29">
        <v>0</v>
      </c>
      <c r="AI13" s="29">
        <v>0</v>
      </c>
      <c r="AJ13" s="24" t="s">
        <v>50</v>
      </c>
      <c r="AK13" s="29">
        <v>0</v>
      </c>
      <c r="AL13" s="29">
        <v>0</v>
      </c>
      <c r="AM13" s="31" t="s">
        <v>53</v>
      </c>
      <c r="AN13" s="24" t="s">
        <v>53</v>
      </c>
      <c r="AO13" s="31" t="s">
        <v>53</v>
      </c>
      <c r="AP13" s="24" t="s">
        <v>53</v>
      </c>
    </row>
    <row r="14" spans="1:42" s="16" customFormat="1">
      <c r="A14" s="24" t="s">
        <v>73</v>
      </c>
      <c r="B14" s="38">
        <v>43905</v>
      </c>
      <c r="C14" s="24" t="s">
        <v>538</v>
      </c>
      <c r="D14" s="24" t="s">
        <v>48</v>
      </c>
      <c r="E14" s="10" t="s">
        <v>539</v>
      </c>
      <c r="F14" s="24" t="s">
        <v>986</v>
      </c>
      <c r="G14" s="24" t="s">
        <v>51</v>
      </c>
      <c r="H14" s="24" t="s">
        <v>1125</v>
      </c>
      <c r="I14" s="29" t="s">
        <v>53</v>
      </c>
      <c r="J14" s="29" t="s">
        <v>53</v>
      </c>
      <c r="K14" s="29" t="s">
        <v>53</v>
      </c>
      <c r="L14" s="29" t="s">
        <v>53</v>
      </c>
      <c r="M14" s="29">
        <v>0</v>
      </c>
      <c r="N14" s="24" t="s">
        <v>53</v>
      </c>
      <c r="O14" s="24" t="s">
        <v>54</v>
      </c>
      <c r="P14" s="24" t="s">
        <v>53</v>
      </c>
      <c r="Q14" s="29">
        <f t="shared" si="0"/>
        <v>3182782.16</v>
      </c>
      <c r="R14" s="29">
        <v>0</v>
      </c>
      <c r="S14" s="29">
        <v>3008130</v>
      </c>
      <c r="T14" s="29">
        <v>0</v>
      </c>
      <c r="U14" s="24" t="s">
        <v>50</v>
      </c>
      <c r="V14" s="29">
        <v>0</v>
      </c>
      <c r="W14" s="29">
        <v>150562.21</v>
      </c>
      <c r="X14" s="24" t="s">
        <v>50</v>
      </c>
      <c r="Y14" s="29">
        <v>24089.95</v>
      </c>
      <c r="Z14" s="29">
        <v>0</v>
      </c>
      <c r="AA14" s="24" t="s">
        <v>50</v>
      </c>
      <c r="AB14" s="29">
        <v>0</v>
      </c>
      <c r="AC14" s="29"/>
      <c r="AD14" s="24" t="s">
        <v>55</v>
      </c>
      <c r="AE14" s="29"/>
      <c r="AF14" s="24">
        <v>0</v>
      </c>
      <c r="AG14" s="24" t="s">
        <v>50</v>
      </c>
      <c r="AH14" s="29">
        <v>0</v>
      </c>
      <c r="AI14" s="29">
        <v>0</v>
      </c>
      <c r="AJ14" s="24" t="s">
        <v>50</v>
      </c>
      <c r="AK14" s="29">
        <v>0</v>
      </c>
      <c r="AL14" s="29">
        <v>0</v>
      </c>
      <c r="AM14" s="31" t="s">
        <v>53</v>
      </c>
      <c r="AN14" s="24" t="s">
        <v>53</v>
      </c>
      <c r="AO14" s="31" t="s">
        <v>53</v>
      </c>
      <c r="AP14" s="24" t="s">
        <v>53</v>
      </c>
    </row>
    <row r="15" spans="1:42" s="16" customFormat="1">
      <c r="A15" s="24" t="s">
        <v>55</v>
      </c>
      <c r="B15" s="38">
        <v>43905</v>
      </c>
      <c r="C15" s="24" t="s">
        <v>538</v>
      </c>
      <c r="D15" s="24" t="s">
        <v>48</v>
      </c>
      <c r="E15" s="10" t="s">
        <v>539</v>
      </c>
      <c r="F15" s="24" t="s">
        <v>1136</v>
      </c>
      <c r="G15" s="24" t="s">
        <v>51</v>
      </c>
      <c r="H15" s="24" t="s">
        <v>1137</v>
      </c>
      <c r="I15" s="29" t="s">
        <v>53</v>
      </c>
      <c r="J15" s="29" t="s">
        <v>53</v>
      </c>
      <c r="K15" s="29" t="s">
        <v>53</v>
      </c>
      <c r="L15" s="29" t="s">
        <v>53</v>
      </c>
      <c r="M15" s="29">
        <v>0</v>
      </c>
      <c r="N15" s="24" t="s">
        <v>53</v>
      </c>
      <c r="O15" s="24" t="s">
        <v>54</v>
      </c>
      <c r="P15" s="24" t="s">
        <v>53</v>
      </c>
      <c r="Q15" s="29">
        <f t="shared" si="0"/>
        <v>134341794.16</v>
      </c>
      <c r="R15" s="29">
        <v>0</v>
      </c>
      <c r="S15" s="29">
        <v>99457997.260000005</v>
      </c>
      <c r="T15" s="29">
        <v>0</v>
      </c>
      <c r="U15" s="24" t="s">
        <v>50</v>
      </c>
      <c r="V15" s="29">
        <v>0</v>
      </c>
      <c r="W15" s="29">
        <v>30072238.710000001</v>
      </c>
      <c r="X15" s="24" t="s">
        <v>50</v>
      </c>
      <c r="Y15" s="29">
        <v>4811558.1900000004</v>
      </c>
      <c r="Z15" s="29">
        <v>0</v>
      </c>
      <c r="AA15" s="24" t="s">
        <v>50</v>
      </c>
      <c r="AB15" s="29">
        <v>0</v>
      </c>
      <c r="AC15" s="29"/>
      <c r="AD15" s="24" t="s">
        <v>55</v>
      </c>
      <c r="AE15" s="29"/>
      <c r="AF15" s="24">
        <v>0</v>
      </c>
      <c r="AG15" s="24" t="s">
        <v>50</v>
      </c>
      <c r="AH15" s="29">
        <v>0</v>
      </c>
      <c r="AI15" s="29">
        <v>0</v>
      </c>
      <c r="AJ15" s="24" t="s">
        <v>50</v>
      </c>
      <c r="AK15" s="29">
        <v>0</v>
      </c>
      <c r="AL15" s="29">
        <v>0</v>
      </c>
      <c r="AM15" s="31" t="s">
        <v>53</v>
      </c>
      <c r="AN15" s="24" t="s">
        <v>53</v>
      </c>
      <c r="AO15" s="31" t="s">
        <v>53</v>
      </c>
      <c r="AP15" s="24" t="s">
        <v>53</v>
      </c>
    </row>
    <row r="16" spans="1:42" s="16" customFormat="1">
      <c r="A16" s="24" t="s">
        <v>80</v>
      </c>
      <c r="B16" s="38">
        <v>43905</v>
      </c>
      <c r="C16" s="24" t="s">
        <v>538</v>
      </c>
      <c r="D16" s="24" t="s">
        <v>48</v>
      </c>
      <c r="E16" s="10" t="s">
        <v>539</v>
      </c>
      <c r="F16" s="24" t="s">
        <v>1136</v>
      </c>
      <c r="G16" s="24" t="s">
        <v>123</v>
      </c>
      <c r="H16" s="39"/>
      <c r="I16" s="24" t="s">
        <v>1138</v>
      </c>
      <c r="J16" s="29" t="s">
        <v>53</v>
      </c>
      <c r="K16" s="29" t="s">
        <v>53</v>
      </c>
      <c r="L16" s="29" t="s">
        <v>53</v>
      </c>
      <c r="M16" s="29">
        <v>0</v>
      </c>
      <c r="N16" s="24" t="s">
        <v>53</v>
      </c>
      <c r="O16" s="24" t="s">
        <v>54</v>
      </c>
      <c r="P16" s="24" t="s">
        <v>53</v>
      </c>
      <c r="Q16" s="29">
        <f t="shared" si="0"/>
        <v>-149900</v>
      </c>
      <c r="R16" s="29">
        <v>0</v>
      </c>
      <c r="S16" s="29">
        <v>-149900</v>
      </c>
      <c r="T16" s="29">
        <v>0</v>
      </c>
      <c r="U16" s="24" t="s">
        <v>50</v>
      </c>
      <c r="V16" s="29">
        <v>0</v>
      </c>
      <c r="W16" s="29">
        <v>0</v>
      </c>
      <c r="X16" s="24" t="s">
        <v>50</v>
      </c>
      <c r="Y16" s="29">
        <v>0</v>
      </c>
      <c r="Z16" s="29">
        <v>0</v>
      </c>
      <c r="AA16" s="24" t="s">
        <v>50</v>
      </c>
      <c r="AB16" s="29">
        <v>0</v>
      </c>
      <c r="AC16" s="29"/>
      <c r="AD16" s="24" t="s">
        <v>55</v>
      </c>
      <c r="AE16" s="29"/>
      <c r="AF16" s="24">
        <v>0</v>
      </c>
      <c r="AG16" s="24" t="s">
        <v>50</v>
      </c>
      <c r="AH16" s="29">
        <v>0</v>
      </c>
      <c r="AI16" s="29">
        <v>0</v>
      </c>
      <c r="AJ16" s="24" t="s">
        <v>50</v>
      </c>
      <c r="AK16" s="29">
        <v>0</v>
      </c>
      <c r="AL16" s="29">
        <v>0</v>
      </c>
      <c r="AM16" s="31" t="s">
        <v>53</v>
      </c>
      <c r="AN16" s="24" t="s">
        <v>53</v>
      </c>
      <c r="AO16" s="31" t="s">
        <v>53</v>
      </c>
      <c r="AP16" s="24" t="s">
        <v>53</v>
      </c>
    </row>
    <row r="17" spans="1:42" s="16" customFormat="1">
      <c r="A17" s="24" t="s">
        <v>81</v>
      </c>
      <c r="B17" s="38">
        <v>43899</v>
      </c>
      <c r="C17" s="24" t="s">
        <v>538</v>
      </c>
      <c r="D17" s="9" t="s">
        <v>57</v>
      </c>
      <c r="E17" s="10" t="s">
        <v>543</v>
      </c>
      <c r="F17" s="24" t="s">
        <v>991</v>
      </c>
      <c r="G17" s="24" t="s">
        <v>51</v>
      </c>
      <c r="H17" s="24" t="s">
        <v>1004</v>
      </c>
      <c r="I17" s="29" t="s">
        <v>53</v>
      </c>
      <c r="J17" s="29" t="s">
        <v>53</v>
      </c>
      <c r="K17" s="29" t="s">
        <v>53</v>
      </c>
      <c r="L17" s="29" t="s">
        <v>53</v>
      </c>
      <c r="M17" s="29">
        <v>0</v>
      </c>
      <c r="N17" s="24" t="s">
        <v>53</v>
      </c>
      <c r="O17" s="24" t="s">
        <v>54</v>
      </c>
      <c r="P17" s="24" t="s">
        <v>53</v>
      </c>
      <c r="Q17" s="29">
        <f t="shared" si="0"/>
        <v>20184876.079999998</v>
      </c>
      <c r="R17" s="29">
        <v>0</v>
      </c>
      <c r="S17" s="29">
        <v>14969619.439999999</v>
      </c>
      <c r="T17" s="29">
        <v>0</v>
      </c>
      <c r="U17" s="24" t="s">
        <v>50</v>
      </c>
      <c r="V17" s="29">
        <v>0</v>
      </c>
      <c r="W17" s="29">
        <v>4495910.9000000004</v>
      </c>
      <c r="X17" s="24" t="s">
        <v>50</v>
      </c>
      <c r="Y17" s="29">
        <v>719345.74</v>
      </c>
      <c r="Z17" s="29">
        <v>0</v>
      </c>
      <c r="AA17" s="24" t="s">
        <v>50</v>
      </c>
      <c r="AB17" s="29">
        <v>0</v>
      </c>
      <c r="AC17" s="29"/>
      <c r="AD17" s="24" t="s">
        <v>55</v>
      </c>
      <c r="AE17" s="29"/>
      <c r="AF17" s="24">
        <v>0</v>
      </c>
      <c r="AG17" s="24" t="s">
        <v>50</v>
      </c>
      <c r="AH17" s="29">
        <v>0</v>
      </c>
      <c r="AI17" s="29">
        <v>0</v>
      </c>
      <c r="AJ17" s="24" t="s">
        <v>50</v>
      </c>
      <c r="AK17" s="29">
        <v>0</v>
      </c>
      <c r="AL17" s="29">
        <v>0</v>
      </c>
      <c r="AM17" s="31" t="s">
        <v>53</v>
      </c>
      <c r="AN17" s="24" t="s">
        <v>53</v>
      </c>
      <c r="AO17" s="31" t="s">
        <v>53</v>
      </c>
      <c r="AP17" s="24" t="s">
        <v>53</v>
      </c>
    </row>
    <row r="18" spans="1:42" s="16" customFormat="1">
      <c r="A18" s="24" t="s">
        <v>82</v>
      </c>
      <c r="B18" s="38">
        <v>43900</v>
      </c>
      <c r="C18" s="24" t="s">
        <v>538</v>
      </c>
      <c r="D18" s="9" t="s">
        <v>57</v>
      </c>
      <c r="E18" s="10" t="s">
        <v>543</v>
      </c>
      <c r="F18" s="24" t="s">
        <v>992</v>
      </c>
      <c r="G18" s="24" t="s">
        <v>51</v>
      </c>
      <c r="H18" s="24" t="s">
        <v>1005</v>
      </c>
      <c r="I18" s="29" t="s">
        <v>53</v>
      </c>
      <c r="J18" s="29" t="s">
        <v>53</v>
      </c>
      <c r="K18" s="29" t="s">
        <v>53</v>
      </c>
      <c r="L18" s="29" t="s">
        <v>53</v>
      </c>
      <c r="M18" s="29">
        <v>0</v>
      </c>
      <c r="N18" s="24" t="s">
        <v>53</v>
      </c>
      <c r="O18" s="24" t="s">
        <v>54</v>
      </c>
      <c r="P18" s="24" t="s">
        <v>53</v>
      </c>
      <c r="Q18" s="29">
        <f t="shared" si="0"/>
        <v>46936246.259999998</v>
      </c>
      <c r="R18" s="29">
        <v>0</v>
      </c>
      <c r="S18" s="29">
        <v>30887657.309999999</v>
      </c>
      <c r="T18" s="29">
        <v>0</v>
      </c>
      <c r="U18" s="24" t="s">
        <v>50</v>
      </c>
      <c r="V18" s="29">
        <v>0</v>
      </c>
      <c r="W18" s="29">
        <v>13834990.470000001</v>
      </c>
      <c r="X18" s="24"/>
      <c r="Y18" s="29">
        <v>2213598.48</v>
      </c>
      <c r="Z18" s="29">
        <v>0</v>
      </c>
      <c r="AA18" s="24" t="s">
        <v>50</v>
      </c>
      <c r="AB18" s="29">
        <v>0</v>
      </c>
      <c r="AC18" s="29"/>
      <c r="AD18" s="24" t="s">
        <v>55</v>
      </c>
      <c r="AE18" s="29"/>
      <c r="AF18" s="24">
        <v>0</v>
      </c>
      <c r="AG18" s="24" t="s">
        <v>50</v>
      </c>
      <c r="AH18" s="29">
        <v>0</v>
      </c>
      <c r="AI18" s="29">
        <v>0</v>
      </c>
      <c r="AJ18" s="24" t="s">
        <v>50</v>
      </c>
      <c r="AK18" s="29">
        <v>0</v>
      </c>
      <c r="AL18" s="29">
        <v>0</v>
      </c>
      <c r="AM18" s="31" t="s">
        <v>53</v>
      </c>
      <c r="AN18" s="24" t="s">
        <v>53</v>
      </c>
      <c r="AO18" s="31" t="s">
        <v>53</v>
      </c>
      <c r="AP18" s="24" t="s">
        <v>53</v>
      </c>
    </row>
    <row r="19" spans="1:42" s="16" customFormat="1">
      <c r="A19" s="24" t="s">
        <v>83</v>
      </c>
      <c r="B19" s="38">
        <v>43901</v>
      </c>
      <c r="C19" s="24" t="s">
        <v>538</v>
      </c>
      <c r="D19" s="9" t="s">
        <v>57</v>
      </c>
      <c r="E19" s="10" t="s">
        <v>543</v>
      </c>
      <c r="F19" s="24" t="s">
        <v>993</v>
      </c>
      <c r="G19" s="24" t="s">
        <v>51</v>
      </c>
      <c r="H19" s="24" t="s">
        <v>998</v>
      </c>
      <c r="I19" s="29" t="s">
        <v>53</v>
      </c>
      <c r="J19" s="29" t="s">
        <v>53</v>
      </c>
      <c r="K19" s="29" t="s">
        <v>53</v>
      </c>
      <c r="L19" s="29" t="s">
        <v>53</v>
      </c>
      <c r="M19" s="29">
        <v>0</v>
      </c>
      <c r="N19" s="24" t="s">
        <v>53</v>
      </c>
      <c r="O19" s="24" t="s">
        <v>54</v>
      </c>
      <c r="P19" s="24" t="s">
        <v>53</v>
      </c>
      <c r="Q19" s="29">
        <f t="shared" si="0"/>
        <v>56139130.57</v>
      </c>
      <c r="R19" s="29">
        <v>0</v>
      </c>
      <c r="S19" s="29">
        <f>40598288.55-139990</f>
        <v>40458298.549999997</v>
      </c>
      <c r="T19" s="29">
        <v>0</v>
      </c>
      <c r="U19" s="24" t="s">
        <v>50</v>
      </c>
      <c r="V19" s="29">
        <v>0</v>
      </c>
      <c r="W19" s="29">
        <v>13390141.109999999</v>
      </c>
      <c r="X19" s="24"/>
      <c r="Y19" s="29">
        <v>2142422.58</v>
      </c>
      <c r="Z19" s="29">
        <v>0</v>
      </c>
      <c r="AA19" s="24" t="s">
        <v>50</v>
      </c>
      <c r="AB19" s="29">
        <v>0</v>
      </c>
      <c r="AC19" s="29">
        <v>137285.49</v>
      </c>
      <c r="AD19" s="24" t="s">
        <v>55</v>
      </c>
      <c r="AE19" s="29">
        <v>10982.84</v>
      </c>
      <c r="AF19" s="24">
        <v>0</v>
      </c>
      <c r="AG19" s="24" t="s">
        <v>50</v>
      </c>
      <c r="AH19" s="29">
        <v>0</v>
      </c>
      <c r="AI19" s="29">
        <v>0</v>
      </c>
      <c r="AJ19" s="24" t="s">
        <v>50</v>
      </c>
      <c r="AK19" s="29">
        <v>0</v>
      </c>
      <c r="AL19" s="29">
        <v>0</v>
      </c>
      <c r="AM19" s="31" t="s">
        <v>53</v>
      </c>
      <c r="AN19" s="24" t="s">
        <v>53</v>
      </c>
      <c r="AO19" s="31" t="s">
        <v>53</v>
      </c>
      <c r="AP19" s="24" t="s">
        <v>53</v>
      </c>
    </row>
    <row r="20" spans="1:42" s="16" customFormat="1">
      <c r="A20" s="24" t="s">
        <v>84</v>
      </c>
      <c r="B20" s="38">
        <v>43902</v>
      </c>
      <c r="C20" s="24" t="s">
        <v>538</v>
      </c>
      <c r="D20" s="9" t="s">
        <v>57</v>
      </c>
      <c r="E20" s="10" t="s">
        <v>543</v>
      </c>
      <c r="F20" s="24" t="s">
        <v>994</v>
      </c>
      <c r="G20" s="24" t="s">
        <v>51</v>
      </c>
      <c r="H20" s="24" t="s">
        <v>999</v>
      </c>
      <c r="I20" s="29" t="s">
        <v>53</v>
      </c>
      <c r="J20" s="29" t="s">
        <v>53</v>
      </c>
      <c r="K20" s="29" t="s">
        <v>53</v>
      </c>
      <c r="L20" s="29" t="s">
        <v>53</v>
      </c>
      <c r="M20" s="29">
        <v>0</v>
      </c>
      <c r="N20" s="24" t="s">
        <v>53</v>
      </c>
      <c r="O20" s="24" t="s">
        <v>54</v>
      </c>
      <c r="P20" s="24" t="s">
        <v>53</v>
      </c>
      <c r="Q20" s="29">
        <f t="shared" si="0"/>
        <v>68023960.359999999</v>
      </c>
      <c r="R20" s="29">
        <v>0</v>
      </c>
      <c r="S20" s="29">
        <v>52028840.049999997</v>
      </c>
      <c r="T20" s="29">
        <v>0</v>
      </c>
      <c r="U20" s="24" t="s">
        <v>50</v>
      </c>
      <c r="V20" s="29">
        <v>0</v>
      </c>
      <c r="W20" s="29">
        <v>13788896.82</v>
      </c>
      <c r="X20" s="24"/>
      <c r="Y20" s="29">
        <v>2206223.4900000002</v>
      </c>
      <c r="Z20" s="29">
        <v>0</v>
      </c>
      <c r="AA20" s="24" t="s">
        <v>50</v>
      </c>
      <c r="AB20" s="29">
        <v>0</v>
      </c>
      <c r="AC20" s="29"/>
      <c r="AD20" s="24" t="s">
        <v>55</v>
      </c>
      <c r="AE20" s="29"/>
      <c r="AF20" s="24">
        <v>0</v>
      </c>
      <c r="AG20" s="24" t="s">
        <v>50</v>
      </c>
      <c r="AH20" s="29">
        <v>0</v>
      </c>
      <c r="AI20" s="29">
        <v>0</v>
      </c>
      <c r="AJ20" s="24" t="s">
        <v>50</v>
      </c>
      <c r="AK20" s="29">
        <v>0</v>
      </c>
      <c r="AL20" s="29">
        <v>0</v>
      </c>
      <c r="AM20" s="31" t="s">
        <v>53</v>
      </c>
      <c r="AN20" s="24" t="s">
        <v>53</v>
      </c>
      <c r="AO20" s="31" t="s">
        <v>53</v>
      </c>
      <c r="AP20" s="24" t="s">
        <v>53</v>
      </c>
    </row>
    <row r="21" spans="1:42" s="16" customFormat="1">
      <c r="A21" s="24" t="s">
        <v>85</v>
      </c>
      <c r="B21" s="38">
        <v>43903</v>
      </c>
      <c r="C21" s="24" t="s">
        <v>538</v>
      </c>
      <c r="D21" s="9" t="s">
        <v>57</v>
      </c>
      <c r="E21" s="10" t="s">
        <v>543</v>
      </c>
      <c r="F21" s="24" t="s">
        <v>995</v>
      </c>
      <c r="G21" s="24" t="s">
        <v>51</v>
      </c>
      <c r="H21" s="24" t="s">
        <v>1000</v>
      </c>
      <c r="I21" s="29" t="s">
        <v>53</v>
      </c>
      <c r="J21" s="29" t="s">
        <v>53</v>
      </c>
      <c r="K21" s="29" t="s">
        <v>53</v>
      </c>
      <c r="L21" s="29" t="s">
        <v>53</v>
      </c>
      <c r="M21" s="29">
        <v>0</v>
      </c>
      <c r="N21" s="24" t="s">
        <v>53</v>
      </c>
      <c r="O21" s="24" t="s">
        <v>54</v>
      </c>
      <c r="P21" s="24" t="s">
        <v>53</v>
      </c>
      <c r="Q21" s="29">
        <f t="shared" si="0"/>
        <v>146803694.75999999</v>
      </c>
      <c r="R21" s="29">
        <v>0</v>
      </c>
      <c r="S21" s="29">
        <v>108827826.98999999</v>
      </c>
      <c r="T21" s="29">
        <v>0</v>
      </c>
      <c r="U21" s="24" t="s">
        <v>50</v>
      </c>
      <c r="V21" s="29">
        <v>0</v>
      </c>
      <c r="W21" s="29">
        <v>32609999.52</v>
      </c>
      <c r="X21" s="24"/>
      <c r="Y21" s="29">
        <v>5217599.92</v>
      </c>
      <c r="Z21" s="29">
        <v>0</v>
      </c>
      <c r="AA21" s="24" t="s">
        <v>50</v>
      </c>
      <c r="AB21" s="29">
        <v>0</v>
      </c>
      <c r="AC21" s="29">
        <v>137285.49</v>
      </c>
      <c r="AD21" s="24" t="s">
        <v>55</v>
      </c>
      <c r="AE21" s="29">
        <v>10982.84</v>
      </c>
      <c r="AF21" s="24">
        <v>0</v>
      </c>
      <c r="AG21" s="24" t="s">
        <v>50</v>
      </c>
      <c r="AH21" s="29">
        <v>0</v>
      </c>
      <c r="AI21" s="29">
        <v>0</v>
      </c>
      <c r="AJ21" s="24" t="s">
        <v>50</v>
      </c>
      <c r="AK21" s="29">
        <v>0</v>
      </c>
      <c r="AL21" s="29">
        <v>0</v>
      </c>
      <c r="AM21" s="31" t="s">
        <v>53</v>
      </c>
      <c r="AN21" s="24" t="s">
        <v>53</v>
      </c>
      <c r="AO21" s="31" t="s">
        <v>53</v>
      </c>
      <c r="AP21" s="24" t="s">
        <v>53</v>
      </c>
    </row>
    <row r="22" spans="1:42" s="16" customFormat="1">
      <c r="A22" s="24" t="s">
        <v>86</v>
      </c>
      <c r="B22" s="38">
        <v>43904</v>
      </c>
      <c r="C22" s="24" t="s">
        <v>538</v>
      </c>
      <c r="D22" s="9" t="s">
        <v>57</v>
      </c>
      <c r="E22" s="10" t="s">
        <v>543</v>
      </c>
      <c r="F22" s="24" t="s">
        <v>996</v>
      </c>
      <c r="G22" s="24" t="s">
        <v>51</v>
      </c>
      <c r="H22" s="24" t="s">
        <v>1001</v>
      </c>
      <c r="I22" s="29" t="s">
        <v>53</v>
      </c>
      <c r="J22" s="29" t="s">
        <v>53</v>
      </c>
      <c r="K22" s="29" t="s">
        <v>53</v>
      </c>
      <c r="L22" s="29" t="s">
        <v>53</v>
      </c>
      <c r="M22" s="29">
        <v>0</v>
      </c>
      <c r="N22" s="24" t="s">
        <v>53</v>
      </c>
      <c r="O22" s="24" t="s">
        <v>54</v>
      </c>
      <c r="P22" s="24" t="s">
        <v>53</v>
      </c>
      <c r="Q22" s="29">
        <f t="shared" si="0"/>
        <v>139525574.12</v>
      </c>
      <c r="R22" s="29">
        <v>0</v>
      </c>
      <c r="S22" s="29">
        <v>100124207.42</v>
      </c>
      <c r="T22" s="29">
        <v>0</v>
      </c>
      <c r="U22" s="24" t="s">
        <v>50</v>
      </c>
      <c r="V22" s="29">
        <v>0</v>
      </c>
      <c r="W22" s="29">
        <v>33966695.43</v>
      </c>
      <c r="X22" s="24"/>
      <c r="Y22" s="29">
        <v>5434671.2699999996</v>
      </c>
      <c r="Z22" s="29">
        <v>0</v>
      </c>
      <c r="AA22" s="24" t="s">
        <v>50</v>
      </c>
      <c r="AB22" s="29">
        <v>0</v>
      </c>
      <c r="AC22" s="29"/>
      <c r="AD22" s="24" t="s">
        <v>55</v>
      </c>
      <c r="AE22" s="29"/>
      <c r="AF22" s="24">
        <v>0</v>
      </c>
      <c r="AG22" s="24" t="s">
        <v>50</v>
      </c>
      <c r="AH22" s="29">
        <v>0</v>
      </c>
      <c r="AI22" s="29">
        <v>0</v>
      </c>
      <c r="AJ22" s="24" t="s">
        <v>50</v>
      </c>
      <c r="AK22" s="29">
        <v>0</v>
      </c>
      <c r="AL22" s="29">
        <v>0</v>
      </c>
      <c r="AM22" s="31" t="s">
        <v>53</v>
      </c>
      <c r="AN22" s="24" t="s">
        <v>53</v>
      </c>
      <c r="AO22" s="31" t="s">
        <v>53</v>
      </c>
      <c r="AP22" s="24" t="s">
        <v>53</v>
      </c>
    </row>
    <row r="23" spans="1:42" s="16" customFormat="1">
      <c r="A23" s="24" t="s">
        <v>68</v>
      </c>
      <c r="B23" s="38">
        <v>43905</v>
      </c>
      <c r="C23" s="24" t="s">
        <v>538</v>
      </c>
      <c r="D23" s="9" t="s">
        <v>57</v>
      </c>
      <c r="E23" s="10" t="s">
        <v>543</v>
      </c>
      <c r="F23" s="24" t="s">
        <v>997</v>
      </c>
      <c r="G23" s="24" t="s">
        <v>51</v>
      </c>
      <c r="H23" s="24" t="s">
        <v>1126</v>
      </c>
      <c r="I23" s="29" t="s">
        <v>53</v>
      </c>
      <c r="J23" s="29" t="s">
        <v>53</v>
      </c>
      <c r="K23" s="29" t="s">
        <v>53</v>
      </c>
      <c r="L23" s="29" t="s">
        <v>53</v>
      </c>
      <c r="M23" s="29">
        <v>0</v>
      </c>
      <c r="N23" s="24" t="s">
        <v>53</v>
      </c>
      <c r="O23" s="24" t="s">
        <v>54</v>
      </c>
      <c r="P23" s="24" t="s">
        <v>53</v>
      </c>
      <c r="Q23" s="29">
        <f t="shared" si="0"/>
        <v>156895307.82000002</v>
      </c>
      <c r="R23" s="29">
        <v>0</v>
      </c>
      <c r="S23" s="29">
        <v>114593222.69</v>
      </c>
      <c r="T23" s="29">
        <v>0</v>
      </c>
      <c r="U23" s="24" t="s">
        <v>50</v>
      </c>
      <c r="V23" s="29">
        <v>0</v>
      </c>
      <c r="W23" s="29">
        <v>36467314.770000003</v>
      </c>
      <c r="X23" s="24" t="s">
        <v>50</v>
      </c>
      <c r="Y23" s="29">
        <v>5834770.3600000003</v>
      </c>
      <c r="Z23" s="29">
        <v>0</v>
      </c>
      <c r="AA23" s="24" t="s">
        <v>50</v>
      </c>
      <c r="AB23" s="29">
        <v>0</v>
      </c>
      <c r="AC23" s="29"/>
      <c r="AD23" s="24" t="s">
        <v>55</v>
      </c>
      <c r="AE23" s="29"/>
      <c r="AF23" s="24">
        <v>0</v>
      </c>
      <c r="AG23" s="24" t="s">
        <v>50</v>
      </c>
      <c r="AH23" s="29">
        <v>0</v>
      </c>
      <c r="AI23" s="29">
        <v>0</v>
      </c>
      <c r="AJ23" s="24" t="s">
        <v>50</v>
      </c>
      <c r="AK23" s="29">
        <v>0</v>
      </c>
      <c r="AL23" s="29">
        <v>0</v>
      </c>
      <c r="AM23" s="31" t="s">
        <v>53</v>
      </c>
      <c r="AN23" s="24" t="s">
        <v>53</v>
      </c>
      <c r="AO23" s="31" t="s">
        <v>53</v>
      </c>
      <c r="AP23" s="24" t="s">
        <v>53</v>
      </c>
    </row>
    <row r="24" spans="1:42" s="16" customFormat="1">
      <c r="A24" s="24" t="s">
        <v>87</v>
      </c>
      <c r="B24" s="38">
        <v>43899</v>
      </c>
      <c r="C24" s="24" t="s">
        <v>538</v>
      </c>
      <c r="D24" s="9" t="s">
        <v>74</v>
      </c>
      <c r="E24" s="10" t="s">
        <v>545</v>
      </c>
      <c r="F24" s="24" t="s">
        <v>1007</v>
      </c>
      <c r="G24" s="24" t="s">
        <v>51</v>
      </c>
      <c r="H24" s="24" t="s">
        <v>1008</v>
      </c>
      <c r="I24" s="29" t="s">
        <v>53</v>
      </c>
      <c r="J24" s="29" t="s">
        <v>53</v>
      </c>
      <c r="K24" s="29" t="s">
        <v>53</v>
      </c>
      <c r="L24" s="29" t="s">
        <v>53</v>
      </c>
      <c r="M24" s="29">
        <v>0</v>
      </c>
      <c r="N24" s="24" t="s">
        <v>53</v>
      </c>
      <c r="O24" s="24" t="s">
        <v>54</v>
      </c>
      <c r="P24" s="24" t="s">
        <v>53</v>
      </c>
      <c r="Q24" s="29">
        <f t="shared" si="0"/>
        <v>55748203.710000008</v>
      </c>
      <c r="R24" s="29">
        <v>0</v>
      </c>
      <c r="S24" s="29">
        <f>38622010-29550</f>
        <v>38592460</v>
      </c>
      <c r="T24" s="29">
        <v>0</v>
      </c>
      <c r="U24" s="24" t="s">
        <v>50</v>
      </c>
      <c r="V24" s="29">
        <v>0</v>
      </c>
      <c r="W24" s="29">
        <v>14661616.710000001</v>
      </c>
      <c r="X24" s="24"/>
      <c r="Y24" s="29">
        <v>2345858.67</v>
      </c>
      <c r="Z24" s="29">
        <v>0</v>
      </c>
      <c r="AA24" s="24" t="s">
        <v>50</v>
      </c>
      <c r="AB24" s="29">
        <v>0</v>
      </c>
      <c r="AC24" s="29">
        <v>137285.49</v>
      </c>
      <c r="AD24" s="24" t="s">
        <v>55</v>
      </c>
      <c r="AE24" s="29">
        <v>10982.84</v>
      </c>
      <c r="AF24" s="24">
        <v>0</v>
      </c>
      <c r="AG24" s="24" t="s">
        <v>50</v>
      </c>
      <c r="AH24" s="29">
        <v>0</v>
      </c>
      <c r="AI24" s="29">
        <v>0</v>
      </c>
      <c r="AJ24" s="24" t="s">
        <v>50</v>
      </c>
      <c r="AK24" s="29">
        <v>0</v>
      </c>
      <c r="AL24" s="29">
        <v>0</v>
      </c>
      <c r="AM24" s="31" t="s">
        <v>53</v>
      </c>
      <c r="AN24" s="24" t="s">
        <v>53</v>
      </c>
      <c r="AO24" s="31" t="s">
        <v>53</v>
      </c>
      <c r="AP24" s="24" t="s">
        <v>53</v>
      </c>
    </row>
    <row r="25" spans="1:42" s="16" customFormat="1">
      <c r="A25" s="24" t="s">
        <v>88</v>
      </c>
      <c r="B25" s="38">
        <v>43900</v>
      </c>
      <c r="C25" s="24" t="s">
        <v>538</v>
      </c>
      <c r="D25" s="9" t="s">
        <v>74</v>
      </c>
      <c r="E25" s="10" t="s">
        <v>545</v>
      </c>
      <c r="F25" s="24" t="s">
        <v>1009</v>
      </c>
      <c r="G25" s="24" t="s">
        <v>51</v>
      </c>
      <c r="H25" s="24" t="s">
        <v>1010</v>
      </c>
      <c r="I25" s="29" t="s">
        <v>53</v>
      </c>
      <c r="J25" s="29" t="s">
        <v>53</v>
      </c>
      <c r="K25" s="29" t="s">
        <v>53</v>
      </c>
      <c r="L25" s="29" t="s">
        <v>53</v>
      </c>
      <c r="M25" s="29">
        <v>0</v>
      </c>
      <c r="N25" s="24" t="s">
        <v>53</v>
      </c>
      <c r="O25" s="24" t="s">
        <v>54</v>
      </c>
      <c r="P25" s="24" t="s">
        <v>53</v>
      </c>
      <c r="Q25" s="29">
        <f t="shared" si="0"/>
        <v>77510964.36999999</v>
      </c>
      <c r="R25" s="29">
        <v>0</v>
      </c>
      <c r="S25" s="29">
        <v>61231592.75</v>
      </c>
      <c r="T25" s="29">
        <v>0</v>
      </c>
      <c r="U25" s="24" t="s">
        <v>50</v>
      </c>
      <c r="V25" s="29">
        <v>0</v>
      </c>
      <c r="W25" s="29">
        <v>14033941.050000001</v>
      </c>
      <c r="X25" s="24"/>
      <c r="Y25" s="29">
        <v>2245430.5699999998</v>
      </c>
      <c r="Z25" s="29">
        <v>0</v>
      </c>
      <c r="AA25" s="24" t="s">
        <v>50</v>
      </c>
      <c r="AB25" s="29">
        <v>0</v>
      </c>
      <c r="AC25" s="29"/>
      <c r="AD25" s="24" t="s">
        <v>55</v>
      </c>
      <c r="AE25" s="29"/>
      <c r="AF25" s="24">
        <v>0</v>
      </c>
      <c r="AG25" s="24" t="s">
        <v>50</v>
      </c>
      <c r="AH25" s="29">
        <v>0</v>
      </c>
      <c r="AI25" s="29">
        <v>0</v>
      </c>
      <c r="AJ25" s="24" t="s">
        <v>50</v>
      </c>
      <c r="AK25" s="29">
        <v>0</v>
      </c>
      <c r="AL25" s="29">
        <v>0</v>
      </c>
      <c r="AM25" s="31" t="s">
        <v>53</v>
      </c>
      <c r="AN25" s="24" t="s">
        <v>53</v>
      </c>
      <c r="AO25" s="31" t="s">
        <v>53</v>
      </c>
      <c r="AP25" s="24" t="s">
        <v>53</v>
      </c>
    </row>
    <row r="26" spans="1:42" s="16" customFormat="1">
      <c r="A26" s="24" t="s">
        <v>89</v>
      </c>
      <c r="B26" s="38">
        <v>43901</v>
      </c>
      <c r="C26" s="24" t="s">
        <v>538</v>
      </c>
      <c r="D26" s="9" t="s">
        <v>74</v>
      </c>
      <c r="E26" s="10" t="s">
        <v>545</v>
      </c>
      <c r="F26" s="24" t="s">
        <v>1011</v>
      </c>
      <c r="G26" s="24" t="s">
        <v>51</v>
      </c>
      <c r="H26" s="24" t="s">
        <v>1012</v>
      </c>
      <c r="I26" s="29" t="s">
        <v>53</v>
      </c>
      <c r="J26" s="29" t="s">
        <v>53</v>
      </c>
      <c r="K26" s="29" t="s">
        <v>53</v>
      </c>
      <c r="L26" s="29" t="s">
        <v>53</v>
      </c>
      <c r="M26" s="29">
        <v>0</v>
      </c>
      <c r="N26" s="24" t="s">
        <v>53</v>
      </c>
      <c r="O26" s="24" t="s">
        <v>54</v>
      </c>
      <c r="P26" s="24" t="s">
        <v>53</v>
      </c>
      <c r="Q26" s="29">
        <f t="shared" si="0"/>
        <v>34909311.199999996</v>
      </c>
      <c r="R26" s="29">
        <v>0</v>
      </c>
      <c r="S26" s="29">
        <v>26993305.989999998</v>
      </c>
      <c r="T26" s="29">
        <v>0</v>
      </c>
      <c r="U26" s="24" t="s">
        <v>50</v>
      </c>
      <c r="V26" s="29">
        <v>0</v>
      </c>
      <c r="W26" s="29">
        <v>6824142.4199999999</v>
      </c>
      <c r="X26" s="24"/>
      <c r="Y26" s="29">
        <v>1091862.79</v>
      </c>
      <c r="Z26" s="29">
        <v>0</v>
      </c>
      <c r="AA26" s="24" t="s">
        <v>50</v>
      </c>
      <c r="AB26" s="29">
        <v>0</v>
      </c>
      <c r="AC26" s="29"/>
      <c r="AD26" s="24" t="s">
        <v>55</v>
      </c>
      <c r="AE26" s="29"/>
      <c r="AF26" s="24">
        <v>0</v>
      </c>
      <c r="AG26" s="24" t="s">
        <v>50</v>
      </c>
      <c r="AH26" s="29">
        <v>0</v>
      </c>
      <c r="AI26" s="29">
        <v>0</v>
      </c>
      <c r="AJ26" s="24" t="s">
        <v>50</v>
      </c>
      <c r="AK26" s="29">
        <v>0</v>
      </c>
      <c r="AL26" s="29">
        <v>0</v>
      </c>
      <c r="AM26" s="31" t="s">
        <v>53</v>
      </c>
      <c r="AN26" s="24" t="s">
        <v>53</v>
      </c>
      <c r="AO26" s="31" t="s">
        <v>53</v>
      </c>
      <c r="AP26" s="24" t="s">
        <v>53</v>
      </c>
    </row>
    <row r="27" spans="1:42" s="16" customFormat="1">
      <c r="A27" s="24" t="s">
        <v>90</v>
      </c>
      <c r="B27" s="38">
        <v>43902</v>
      </c>
      <c r="C27" s="24" t="s">
        <v>538</v>
      </c>
      <c r="D27" s="9" t="s">
        <v>74</v>
      </c>
      <c r="E27" s="10" t="s">
        <v>545</v>
      </c>
      <c r="F27" s="24" t="s">
        <v>1013</v>
      </c>
      <c r="G27" s="24" t="s">
        <v>51</v>
      </c>
      <c r="H27" s="24" t="s">
        <v>1014</v>
      </c>
      <c r="I27" s="29" t="s">
        <v>53</v>
      </c>
      <c r="J27" s="29" t="s">
        <v>53</v>
      </c>
      <c r="K27" s="29" t="s">
        <v>53</v>
      </c>
      <c r="L27" s="29" t="s">
        <v>53</v>
      </c>
      <c r="M27" s="29">
        <v>0</v>
      </c>
      <c r="N27" s="24" t="s">
        <v>53</v>
      </c>
      <c r="O27" s="24" t="s">
        <v>54</v>
      </c>
      <c r="P27" s="24" t="s">
        <v>53</v>
      </c>
      <c r="Q27" s="29">
        <f t="shared" si="0"/>
        <v>100209583</v>
      </c>
      <c r="R27" s="29">
        <v>0</v>
      </c>
      <c r="S27" s="29">
        <v>71849718.709999993</v>
      </c>
      <c r="T27" s="29">
        <v>0</v>
      </c>
      <c r="U27" s="24" t="s">
        <v>50</v>
      </c>
      <c r="V27" s="29">
        <v>0</v>
      </c>
      <c r="W27" s="29">
        <v>24448158.870000001</v>
      </c>
      <c r="X27" s="24"/>
      <c r="Y27" s="29">
        <v>3911705.42</v>
      </c>
      <c r="Z27" s="29">
        <v>0</v>
      </c>
      <c r="AA27" s="24" t="s">
        <v>50</v>
      </c>
      <c r="AB27" s="29">
        <v>0</v>
      </c>
      <c r="AC27" s="29"/>
      <c r="AD27" s="24" t="s">
        <v>55</v>
      </c>
      <c r="AE27" s="29"/>
      <c r="AF27" s="24">
        <v>0</v>
      </c>
      <c r="AG27" s="24" t="s">
        <v>50</v>
      </c>
      <c r="AH27" s="29">
        <v>0</v>
      </c>
      <c r="AI27" s="29">
        <v>0</v>
      </c>
      <c r="AJ27" s="24" t="s">
        <v>50</v>
      </c>
      <c r="AK27" s="29">
        <v>0</v>
      </c>
      <c r="AL27" s="29">
        <v>0</v>
      </c>
      <c r="AM27" s="31" t="s">
        <v>53</v>
      </c>
      <c r="AN27" s="24" t="s">
        <v>53</v>
      </c>
      <c r="AO27" s="31" t="s">
        <v>53</v>
      </c>
      <c r="AP27" s="24" t="s">
        <v>53</v>
      </c>
    </row>
    <row r="28" spans="1:42" s="16" customFormat="1">
      <c r="A28" s="24" t="s">
        <v>91</v>
      </c>
      <c r="B28" s="38">
        <v>43903</v>
      </c>
      <c r="C28" s="24" t="s">
        <v>538</v>
      </c>
      <c r="D28" s="9" t="s">
        <v>74</v>
      </c>
      <c r="E28" s="10" t="s">
        <v>545</v>
      </c>
      <c r="F28" s="24" t="s">
        <v>1015</v>
      </c>
      <c r="G28" s="24" t="s">
        <v>51</v>
      </c>
      <c r="H28" s="24" t="s">
        <v>1016</v>
      </c>
      <c r="I28" s="29" t="s">
        <v>53</v>
      </c>
      <c r="J28" s="29" t="s">
        <v>53</v>
      </c>
      <c r="K28" s="29" t="s">
        <v>53</v>
      </c>
      <c r="L28" s="29" t="s">
        <v>53</v>
      </c>
      <c r="M28" s="29">
        <v>0</v>
      </c>
      <c r="N28" s="24" t="s">
        <v>53</v>
      </c>
      <c r="O28" s="24" t="s">
        <v>54</v>
      </c>
      <c r="P28" s="24" t="s">
        <v>53</v>
      </c>
      <c r="Q28" s="29">
        <f t="shared" si="0"/>
        <v>147868132.84</v>
      </c>
      <c r="R28" s="29">
        <v>0</v>
      </c>
      <c r="S28" s="29">
        <v>105552579.29000001</v>
      </c>
      <c r="T28" s="29">
        <v>0</v>
      </c>
      <c r="U28" s="24" t="s">
        <v>50</v>
      </c>
      <c r="V28" s="29">
        <v>0</v>
      </c>
      <c r="W28" s="29">
        <v>36478925.469999999</v>
      </c>
      <c r="X28" s="24"/>
      <c r="Y28" s="29">
        <v>5836628.0800000001</v>
      </c>
      <c r="Z28" s="29">
        <v>0</v>
      </c>
      <c r="AA28" s="24" t="s">
        <v>50</v>
      </c>
      <c r="AB28" s="29">
        <v>0</v>
      </c>
      <c r="AC28" s="29"/>
      <c r="AD28" s="24" t="s">
        <v>55</v>
      </c>
      <c r="AE28" s="29"/>
      <c r="AF28" s="24">
        <v>0</v>
      </c>
      <c r="AG28" s="24" t="s">
        <v>50</v>
      </c>
      <c r="AH28" s="29">
        <v>0</v>
      </c>
      <c r="AI28" s="29">
        <v>0</v>
      </c>
      <c r="AJ28" s="24" t="s">
        <v>50</v>
      </c>
      <c r="AK28" s="29">
        <v>0</v>
      </c>
      <c r="AL28" s="29">
        <v>0</v>
      </c>
      <c r="AM28" s="31" t="s">
        <v>53</v>
      </c>
      <c r="AN28" s="24" t="s">
        <v>53</v>
      </c>
      <c r="AO28" s="31" t="s">
        <v>53</v>
      </c>
      <c r="AP28" s="24" t="s">
        <v>53</v>
      </c>
    </row>
    <row r="29" spans="1:42" s="16" customFormat="1">
      <c r="A29" s="24" t="s">
        <v>92</v>
      </c>
      <c r="B29" s="38">
        <v>43904</v>
      </c>
      <c r="C29" s="24" t="s">
        <v>538</v>
      </c>
      <c r="D29" s="9" t="s">
        <v>74</v>
      </c>
      <c r="E29" s="10" t="s">
        <v>545</v>
      </c>
      <c r="F29" s="24" t="s">
        <v>1017</v>
      </c>
      <c r="G29" s="24" t="s">
        <v>51</v>
      </c>
      <c r="H29" s="24" t="s">
        <v>1019</v>
      </c>
      <c r="I29" s="29" t="s">
        <v>53</v>
      </c>
      <c r="J29" s="29" t="s">
        <v>53</v>
      </c>
      <c r="K29" s="29" t="s">
        <v>53</v>
      </c>
      <c r="L29" s="29" t="s">
        <v>53</v>
      </c>
      <c r="M29" s="29">
        <v>0</v>
      </c>
      <c r="N29" s="24" t="s">
        <v>53</v>
      </c>
      <c r="O29" s="24" t="s">
        <v>54</v>
      </c>
      <c r="P29" s="24" t="s">
        <v>53</v>
      </c>
      <c r="Q29" s="29">
        <f t="shared" si="0"/>
        <v>130082296.07999998</v>
      </c>
      <c r="R29" s="29">
        <v>0</v>
      </c>
      <c r="S29" s="29">
        <v>97230132.459999993</v>
      </c>
      <c r="T29" s="29">
        <v>0</v>
      </c>
      <c r="U29" s="24" t="s">
        <v>50</v>
      </c>
      <c r="V29" s="29">
        <v>0</v>
      </c>
      <c r="W29" s="29">
        <v>28320830.710000001</v>
      </c>
      <c r="X29" s="24"/>
      <c r="Y29" s="29">
        <v>4531332.91</v>
      </c>
      <c r="Z29" s="29">
        <v>0</v>
      </c>
      <c r="AA29" s="24" t="s">
        <v>50</v>
      </c>
      <c r="AB29" s="29">
        <v>0</v>
      </c>
      <c r="AC29" s="29"/>
      <c r="AD29" s="24" t="s">
        <v>55</v>
      </c>
      <c r="AE29" s="29"/>
      <c r="AF29" s="24">
        <v>0</v>
      </c>
      <c r="AG29" s="24" t="s">
        <v>50</v>
      </c>
      <c r="AH29" s="29">
        <v>0</v>
      </c>
      <c r="AI29" s="29">
        <v>0</v>
      </c>
      <c r="AJ29" s="24" t="s">
        <v>50</v>
      </c>
      <c r="AK29" s="29">
        <v>0</v>
      </c>
      <c r="AL29" s="29">
        <v>0</v>
      </c>
      <c r="AM29" s="31" t="s">
        <v>53</v>
      </c>
      <c r="AN29" s="24" t="s">
        <v>53</v>
      </c>
      <c r="AO29" s="31" t="s">
        <v>53</v>
      </c>
      <c r="AP29" s="24" t="s">
        <v>53</v>
      </c>
    </row>
    <row r="30" spans="1:42" s="16" customFormat="1">
      <c r="A30" s="24" t="s">
        <v>93</v>
      </c>
      <c r="B30" s="38">
        <v>43905</v>
      </c>
      <c r="C30" s="24" t="s">
        <v>538</v>
      </c>
      <c r="D30" s="9" t="s">
        <v>74</v>
      </c>
      <c r="E30" s="10" t="s">
        <v>545</v>
      </c>
      <c r="F30" s="24" t="s">
        <v>1018</v>
      </c>
      <c r="G30" s="24" t="s">
        <v>51</v>
      </c>
      <c r="H30" s="24" t="s">
        <v>1127</v>
      </c>
      <c r="I30" s="29" t="s">
        <v>53</v>
      </c>
      <c r="J30" s="29" t="s">
        <v>53</v>
      </c>
      <c r="K30" s="29" t="s">
        <v>53</v>
      </c>
      <c r="L30" s="29" t="s">
        <v>53</v>
      </c>
      <c r="M30" s="29">
        <v>0</v>
      </c>
      <c r="N30" s="24" t="s">
        <v>53</v>
      </c>
      <c r="O30" s="24" t="s">
        <v>54</v>
      </c>
      <c r="P30" s="24" t="s">
        <v>53</v>
      </c>
      <c r="Q30" s="29">
        <f t="shared" si="0"/>
        <v>147946702.53999999</v>
      </c>
      <c r="R30" s="29">
        <v>0</v>
      </c>
      <c r="S30" s="29">
        <f>101900362.44-883039</f>
        <v>101017323.44</v>
      </c>
      <c r="T30" s="29">
        <v>0</v>
      </c>
      <c r="U30" s="24" t="s">
        <v>50</v>
      </c>
      <c r="V30" s="29">
        <v>0</v>
      </c>
      <c r="W30" s="29">
        <v>40456361.289999999</v>
      </c>
      <c r="X30" s="24"/>
      <c r="Y30" s="29">
        <v>6473017.8099999996</v>
      </c>
      <c r="Z30" s="29">
        <v>0</v>
      </c>
      <c r="AA30" s="24" t="s">
        <v>50</v>
      </c>
      <c r="AB30" s="29">
        <v>0</v>
      </c>
      <c r="AC30" s="29"/>
      <c r="AD30" s="24" t="s">
        <v>55</v>
      </c>
      <c r="AE30" s="29"/>
      <c r="AF30" s="24">
        <v>0</v>
      </c>
      <c r="AG30" s="24" t="s">
        <v>50</v>
      </c>
      <c r="AH30" s="29">
        <v>0</v>
      </c>
      <c r="AI30" s="29">
        <v>0</v>
      </c>
      <c r="AJ30" s="24" t="s">
        <v>50</v>
      </c>
      <c r="AK30" s="29">
        <v>0</v>
      </c>
      <c r="AL30" s="29">
        <v>0</v>
      </c>
      <c r="AM30" s="31" t="s">
        <v>53</v>
      </c>
      <c r="AN30" s="24" t="s">
        <v>53</v>
      </c>
      <c r="AO30" s="31" t="s">
        <v>53</v>
      </c>
      <c r="AP30" s="24" t="s">
        <v>53</v>
      </c>
    </row>
    <row r="31" spans="1:42" s="16" customFormat="1">
      <c r="A31" s="24" t="s">
        <v>95</v>
      </c>
      <c r="B31" s="38">
        <v>43899</v>
      </c>
      <c r="C31" s="24" t="s">
        <v>538</v>
      </c>
      <c r="D31" s="9" t="s">
        <v>94</v>
      </c>
      <c r="E31" s="10" t="s">
        <v>547</v>
      </c>
      <c r="F31" s="24" t="s">
        <v>1020</v>
      </c>
      <c r="G31" s="24" t="s">
        <v>51</v>
      </c>
      <c r="H31" s="24" t="s">
        <v>1021</v>
      </c>
      <c r="I31" s="29" t="s">
        <v>53</v>
      </c>
      <c r="J31" s="29" t="s">
        <v>53</v>
      </c>
      <c r="K31" s="29" t="s">
        <v>53</v>
      </c>
      <c r="L31" s="29" t="s">
        <v>53</v>
      </c>
      <c r="M31" s="29">
        <v>0</v>
      </c>
      <c r="N31" s="24" t="s">
        <v>53</v>
      </c>
      <c r="O31" s="24" t="s">
        <v>54</v>
      </c>
      <c r="P31" s="24" t="s">
        <v>53</v>
      </c>
      <c r="Q31" s="29">
        <f t="shared" si="0"/>
        <v>39805455.270000003</v>
      </c>
      <c r="R31" s="29">
        <v>0</v>
      </c>
      <c r="S31" s="29">
        <v>29738514.73</v>
      </c>
      <c r="T31" s="29">
        <v>0</v>
      </c>
      <c r="U31" s="24" t="s">
        <v>50</v>
      </c>
      <c r="V31" s="29">
        <v>0</v>
      </c>
      <c r="W31" s="29">
        <v>8678397.0199999996</v>
      </c>
      <c r="X31" s="24"/>
      <c r="Y31" s="29">
        <v>1388543.52</v>
      </c>
      <c r="Z31" s="29">
        <v>0</v>
      </c>
      <c r="AA31" s="24" t="s">
        <v>50</v>
      </c>
      <c r="AB31" s="29">
        <v>0</v>
      </c>
      <c r="AC31" s="29"/>
      <c r="AD31" s="24" t="s">
        <v>55</v>
      </c>
      <c r="AE31" s="29"/>
      <c r="AF31" s="24">
        <v>0</v>
      </c>
      <c r="AG31" s="24" t="s">
        <v>50</v>
      </c>
      <c r="AH31" s="29">
        <v>0</v>
      </c>
      <c r="AI31" s="29">
        <v>0</v>
      </c>
      <c r="AJ31" s="24" t="s">
        <v>50</v>
      </c>
      <c r="AK31" s="29">
        <v>0</v>
      </c>
      <c r="AL31" s="29">
        <v>0</v>
      </c>
      <c r="AM31" s="31" t="s">
        <v>53</v>
      </c>
      <c r="AN31" s="24" t="s">
        <v>53</v>
      </c>
      <c r="AO31" s="31" t="s">
        <v>53</v>
      </c>
      <c r="AP31" s="24" t="s">
        <v>53</v>
      </c>
    </row>
    <row r="32" spans="1:42" s="16" customFormat="1">
      <c r="A32" s="24" t="s">
        <v>99</v>
      </c>
      <c r="B32" s="38">
        <v>43900</v>
      </c>
      <c r="C32" s="24" t="s">
        <v>538</v>
      </c>
      <c r="D32" s="9" t="s">
        <v>94</v>
      </c>
      <c r="E32" s="10" t="s">
        <v>547</v>
      </c>
      <c r="F32" s="24" t="s">
        <v>1022</v>
      </c>
      <c r="G32" s="24" t="s">
        <v>51</v>
      </c>
      <c r="H32" s="24" t="s">
        <v>1023</v>
      </c>
      <c r="I32" s="29" t="s">
        <v>53</v>
      </c>
      <c r="J32" s="29" t="s">
        <v>53</v>
      </c>
      <c r="K32" s="29" t="s">
        <v>53</v>
      </c>
      <c r="L32" s="29" t="s">
        <v>53</v>
      </c>
      <c r="M32" s="29">
        <v>0</v>
      </c>
      <c r="N32" s="24" t="s">
        <v>53</v>
      </c>
      <c r="O32" s="24" t="s">
        <v>54</v>
      </c>
      <c r="P32" s="24" t="s">
        <v>53</v>
      </c>
      <c r="Q32" s="29">
        <f t="shared" si="0"/>
        <v>28938640.009999998</v>
      </c>
      <c r="R32" s="29">
        <v>0</v>
      </c>
      <c r="S32" s="29">
        <v>22558031.809999999</v>
      </c>
      <c r="T32" s="29">
        <v>0</v>
      </c>
      <c r="U32" s="24" t="s">
        <v>50</v>
      </c>
      <c r="V32" s="29">
        <v>0</v>
      </c>
      <c r="W32" s="29">
        <v>5500524.3099999996</v>
      </c>
      <c r="X32" s="24"/>
      <c r="Y32" s="29">
        <v>880083.89</v>
      </c>
      <c r="Z32" s="29">
        <v>0</v>
      </c>
      <c r="AA32" s="24" t="s">
        <v>50</v>
      </c>
      <c r="AB32" s="29">
        <v>0</v>
      </c>
      <c r="AC32" s="29"/>
      <c r="AD32" s="24" t="s">
        <v>55</v>
      </c>
      <c r="AE32" s="29"/>
      <c r="AF32" s="24">
        <v>0</v>
      </c>
      <c r="AG32" s="24" t="s">
        <v>50</v>
      </c>
      <c r="AH32" s="29">
        <v>0</v>
      </c>
      <c r="AI32" s="29">
        <v>0</v>
      </c>
      <c r="AJ32" s="24" t="s">
        <v>50</v>
      </c>
      <c r="AK32" s="29">
        <v>0</v>
      </c>
      <c r="AL32" s="29">
        <v>0</v>
      </c>
      <c r="AM32" s="31" t="s">
        <v>53</v>
      </c>
      <c r="AN32" s="24" t="s">
        <v>53</v>
      </c>
      <c r="AO32" s="31" t="s">
        <v>53</v>
      </c>
      <c r="AP32" s="24" t="s">
        <v>53</v>
      </c>
    </row>
    <row r="33" spans="1:42" s="16" customFormat="1">
      <c r="A33" s="24" t="s">
        <v>100</v>
      </c>
      <c r="B33" s="38">
        <v>43901</v>
      </c>
      <c r="C33" s="24" t="s">
        <v>538</v>
      </c>
      <c r="D33" s="9" t="s">
        <v>94</v>
      </c>
      <c r="E33" s="10" t="s">
        <v>547</v>
      </c>
      <c r="F33" s="24" t="s">
        <v>1024</v>
      </c>
      <c r="G33" s="24" t="s">
        <v>51</v>
      </c>
      <c r="H33" s="24" t="s">
        <v>1026</v>
      </c>
      <c r="I33" s="29" t="s">
        <v>53</v>
      </c>
      <c r="J33" s="29" t="s">
        <v>53</v>
      </c>
      <c r="K33" s="29" t="s">
        <v>53</v>
      </c>
      <c r="L33" s="29" t="s">
        <v>53</v>
      </c>
      <c r="M33" s="29">
        <v>0</v>
      </c>
      <c r="N33" s="24" t="s">
        <v>53</v>
      </c>
      <c r="O33" s="24" t="s">
        <v>54</v>
      </c>
      <c r="P33" s="24" t="s">
        <v>53</v>
      </c>
      <c r="Q33" s="29">
        <f t="shared" si="0"/>
        <v>35919988.530000001</v>
      </c>
      <c r="R33" s="29">
        <v>0</v>
      </c>
      <c r="S33" s="29">
        <f>28045316.67-307800</f>
        <v>27737516.670000002</v>
      </c>
      <c r="T33" s="29">
        <v>0</v>
      </c>
      <c r="U33" s="24" t="s">
        <v>50</v>
      </c>
      <c r="V33" s="29">
        <v>0</v>
      </c>
      <c r="W33" s="29">
        <v>7053855.0499999998</v>
      </c>
      <c r="X33" s="24"/>
      <c r="Y33" s="29">
        <v>1128616.81</v>
      </c>
      <c r="Z33" s="29">
        <v>0</v>
      </c>
      <c r="AA33" s="24" t="s">
        <v>50</v>
      </c>
      <c r="AB33" s="29">
        <v>0</v>
      </c>
      <c r="AC33" s="29"/>
      <c r="AD33" s="24" t="s">
        <v>55</v>
      </c>
      <c r="AE33" s="29"/>
      <c r="AF33" s="24">
        <v>0</v>
      </c>
      <c r="AG33" s="24" t="s">
        <v>50</v>
      </c>
      <c r="AH33" s="29">
        <v>0</v>
      </c>
      <c r="AI33" s="29">
        <v>0</v>
      </c>
      <c r="AJ33" s="24" t="s">
        <v>50</v>
      </c>
      <c r="AK33" s="29">
        <v>0</v>
      </c>
      <c r="AL33" s="29">
        <v>0</v>
      </c>
      <c r="AM33" s="31" t="s">
        <v>53</v>
      </c>
      <c r="AN33" s="24" t="s">
        <v>53</v>
      </c>
      <c r="AO33" s="31" t="s">
        <v>53</v>
      </c>
      <c r="AP33" s="24" t="s">
        <v>53</v>
      </c>
    </row>
    <row r="34" spans="1:42" s="16" customFormat="1">
      <c r="A34" s="24" t="s">
        <v>102</v>
      </c>
      <c r="B34" s="38">
        <v>43902</v>
      </c>
      <c r="C34" s="24" t="s">
        <v>538</v>
      </c>
      <c r="D34" s="9" t="s">
        <v>94</v>
      </c>
      <c r="E34" s="10" t="s">
        <v>547</v>
      </c>
      <c r="F34" s="24" t="s">
        <v>1025</v>
      </c>
      <c r="G34" s="24" t="s">
        <v>51</v>
      </c>
      <c r="H34" s="24" t="s">
        <v>1027</v>
      </c>
      <c r="I34" s="29" t="s">
        <v>53</v>
      </c>
      <c r="J34" s="29" t="s">
        <v>53</v>
      </c>
      <c r="K34" s="29" t="s">
        <v>53</v>
      </c>
      <c r="L34" s="29" t="s">
        <v>53</v>
      </c>
      <c r="M34" s="29">
        <v>0</v>
      </c>
      <c r="N34" s="24" t="s">
        <v>53</v>
      </c>
      <c r="O34" s="24" t="s">
        <v>54</v>
      </c>
      <c r="P34" s="24" t="s">
        <v>53</v>
      </c>
      <c r="Q34" s="29">
        <f t="shared" si="0"/>
        <v>37312629.789999999</v>
      </c>
      <c r="R34" s="29">
        <v>0</v>
      </c>
      <c r="S34" s="29">
        <v>24091412.41</v>
      </c>
      <c r="T34" s="29">
        <v>0</v>
      </c>
      <c r="U34" s="24" t="s">
        <v>50</v>
      </c>
      <c r="V34" s="29">
        <v>0</v>
      </c>
      <c r="W34" s="29">
        <v>11397601.189999999</v>
      </c>
      <c r="X34" s="24"/>
      <c r="Y34" s="29">
        <v>1823616.19</v>
      </c>
      <c r="Z34" s="29">
        <v>0</v>
      </c>
      <c r="AA34" s="24" t="s">
        <v>50</v>
      </c>
      <c r="AB34" s="29">
        <v>0</v>
      </c>
      <c r="AC34" s="29"/>
      <c r="AD34" s="24" t="s">
        <v>55</v>
      </c>
      <c r="AE34" s="29"/>
      <c r="AF34" s="24">
        <v>0</v>
      </c>
      <c r="AG34" s="24" t="s">
        <v>50</v>
      </c>
      <c r="AH34" s="29">
        <v>0</v>
      </c>
      <c r="AI34" s="29">
        <v>0</v>
      </c>
      <c r="AJ34" s="24" t="s">
        <v>50</v>
      </c>
      <c r="AK34" s="29">
        <v>0</v>
      </c>
      <c r="AL34" s="29">
        <v>0</v>
      </c>
      <c r="AM34" s="31" t="s">
        <v>53</v>
      </c>
      <c r="AN34" s="24" t="s">
        <v>53</v>
      </c>
      <c r="AO34" s="31" t="s">
        <v>53</v>
      </c>
      <c r="AP34" s="24" t="s">
        <v>53</v>
      </c>
    </row>
    <row r="35" spans="1:42" s="16" customFormat="1">
      <c r="A35" s="24" t="s">
        <v>106</v>
      </c>
      <c r="B35" s="38">
        <v>43903</v>
      </c>
      <c r="C35" s="24" t="s">
        <v>538</v>
      </c>
      <c r="D35" s="9" t="s">
        <v>94</v>
      </c>
      <c r="E35" s="10" t="s">
        <v>547</v>
      </c>
      <c r="F35" s="24" t="s">
        <v>1028</v>
      </c>
      <c r="G35" s="24" t="s">
        <v>51</v>
      </c>
      <c r="H35" s="24" t="s">
        <v>1029</v>
      </c>
      <c r="I35" s="29" t="s">
        <v>53</v>
      </c>
      <c r="J35" s="29" t="s">
        <v>53</v>
      </c>
      <c r="K35" s="29" t="s">
        <v>53</v>
      </c>
      <c r="L35" s="29" t="s">
        <v>53</v>
      </c>
      <c r="M35" s="29">
        <v>0</v>
      </c>
      <c r="N35" s="24" t="s">
        <v>53</v>
      </c>
      <c r="O35" s="24" t="s">
        <v>54</v>
      </c>
      <c r="P35" s="24" t="s">
        <v>53</v>
      </c>
      <c r="Q35" s="29">
        <f t="shared" si="0"/>
        <v>117344833.36</v>
      </c>
      <c r="R35" s="29">
        <v>0</v>
      </c>
      <c r="S35" s="29">
        <v>87945274.060000002</v>
      </c>
      <c r="T35" s="29">
        <v>0</v>
      </c>
      <c r="U35" s="24" t="s">
        <v>50</v>
      </c>
      <c r="V35" s="29">
        <v>0</v>
      </c>
      <c r="W35" s="29">
        <v>25344447.670000002</v>
      </c>
      <c r="X35" s="24"/>
      <c r="Y35" s="29">
        <v>4055111.63</v>
      </c>
      <c r="Z35" s="29">
        <v>0</v>
      </c>
      <c r="AA35" s="24" t="s">
        <v>50</v>
      </c>
      <c r="AB35" s="29">
        <v>0</v>
      </c>
      <c r="AC35" s="29"/>
      <c r="AD35" s="24" t="s">
        <v>55</v>
      </c>
      <c r="AE35" s="29"/>
      <c r="AF35" s="24">
        <v>0</v>
      </c>
      <c r="AG35" s="24" t="s">
        <v>50</v>
      </c>
      <c r="AH35" s="29">
        <v>0</v>
      </c>
      <c r="AI35" s="29">
        <v>0</v>
      </c>
      <c r="AJ35" s="24" t="s">
        <v>50</v>
      </c>
      <c r="AK35" s="29">
        <v>0</v>
      </c>
      <c r="AL35" s="29">
        <v>0</v>
      </c>
      <c r="AM35" s="31" t="s">
        <v>53</v>
      </c>
      <c r="AN35" s="24" t="s">
        <v>53</v>
      </c>
      <c r="AO35" s="31" t="s">
        <v>53</v>
      </c>
      <c r="AP35" s="24" t="s">
        <v>53</v>
      </c>
    </row>
    <row r="36" spans="1:42" s="16" customFormat="1">
      <c r="A36" s="24" t="s">
        <v>108</v>
      </c>
      <c r="B36" s="38">
        <v>43904</v>
      </c>
      <c r="C36" s="24" t="s">
        <v>538</v>
      </c>
      <c r="D36" s="9" t="s">
        <v>94</v>
      </c>
      <c r="E36" s="10" t="s">
        <v>547</v>
      </c>
      <c r="F36" s="24" t="s">
        <v>1030</v>
      </c>
      <c r="G36" s="24" t="s">
        <v>51</v>
      </c>
      <c r="H36" s="24" t="s">
        <v>1031</v>
      </c>
      <c r="I36" s="29" t="s">
        <v>53</v>
      </c>
      <c r="J36" s="29" t="s">
        <v>53</v>
      </c>
      <c r="K36" s="29" t="s">
        <v>53</v>
      </c>
      <c r="L36" s="29" t="s">
        <v>53</v>
      </c>
      <c r="M36" s="29">
        <v>0</v>
      </c>
      <c r="N36" s="24" t="s">
        <v>53</v>
      </c>
      <c r="O36" s="24" t="s">
        <v>54</v>
      </c>
      <c r="P36" s="24" t="s">
        <v>53</v>
      </c>
      <c r="Q36" s="29">
        <f t="shared" si="0"/>
        <v>136356696.62</v>
      </c>
      <c r="R36" s="29">
        <v>0</v>
      </c>
      <c r="S36" s="29">
        <v>99176127.5</v>
      </c>
      <c r="T36" s="29">
        <v>0</v>
      </c>
      <c r="U36" s="24" t="s">
        <v>50</v>
      </c>
      <c r="V36" s="29">
        <v>0</v>
      </c>
      <c r="W36" s="29">
        <v>32052214.760000002</v>
      </c>
      <c r="X36" s="24"/>
      <c r="Y36" s="29">
        <v>5128354.3600000003</v>
      </c>
      <c r="Z36" s="29">
        <v>0</v>
      </c>
      <c r="AA36" s="24" t="s">
        <v>50</v>
      </c>
      <c r="AB36" s="29">
        <v>0</v>
      </c>
      <c r="AC36" s="29"/>
      <c r="AD36" s="24" t="s">
        <v>55</v>
      </c>
      <c r="AE36" s="29"/>
      <c r="AF36" s="24">
        <v>0</v>
      </c>
      <c r="AG36" s="24" t="s">
        <v>50</v>
      </c>
      <c r="AH36" s="29">
        <v>0</v>
      </c>
      <c r="AI36" s="29">
        <v>0</v>
      </c>
      <c r="AJ36" s="24" t="s">
        <v>50</v>
      </c>
      <c r="AK36" s="29">
        <v>0</v>
      </c>
      <c r="AL36" s="29">
        <v>0</v>
      </c>
      <c r="AM36" s="31" t="s">
        <v>53</v>
      </c>
      <c r="AN36" s="24" t="s">
        <v>53</v>
      </c>
      <c r="AO36" s="31" t="s">
        <v>53</v>
      </c>
      <c r="AP36" s="24" t="s">
        <v>53</v>
      </c>
    </row>
    <row r="37" spans="1:42" s="16" customFormat="1">
      <c r="A37" s="24" t="s">
        <v>110</v>
      </c>
      <c r="B37" s="38">
        <v>43905</v>
      </c>
      <c r="C37" s="24" t="s">
        <v>538</v>
      </c>
      <c r="D37" s="9" t="s">
        <v>94</v>
      </c>
      <c r="E37" s="10" t="s">
        <v>547</v>
      </c>
      <c r="F37" s="24" t="s">
        <v>1032</v>
      </c>
      <c r="G37" s="24" t="s">
        <v>51</v>
      </c>
      <c r="H37" s="24" t="s">
        <v>1128</v>
      </c>
      <c r="I37" s="29" t="s">
        <v>53</v>
      </c>
      <c r="J37" s="29" t="s">
        <v>53</v>
      </c>
      <c r="K37" s="29" t="s">
        <v>53</v>
      </c>
      <c r="L37" s="29" t="s">
        <v>53</v>
      </c>
      <c r="M37" s="29">
        <v>0</v>
      </c>
      <c r="N37" s="24" t="s">
        <v>53</v>
      </c>
      <c r="O37" s="24" t="s">
        <v>54</v>
      </c>
      <c r="P37" s="24" t="s">
        <v>53</v>
      </c>
      <c r="Q37" s="29">
        <f t="shared" si="0"/>
        <v>150380858.22</v>
      </c>
      <c r="R37" s="29">
        <v>0</v>
      </c>
      <c r="S37" s="29">
        <v>107075358.89</v>
      </c>
      <c r="T37" s="29">
        <v>0</v>
      </c>
      <c r="U37" s="24" t="s">
        <v>50</v>
      </c>
      <c r="V37" s="29">
        <v>0</v>
      </c>
      <c r="W37" s="29">
        <v>37332327.009999998</v>
      </c>
      <c r="X37" s="24"/>
      <c r="Y37" s="29">
        <v>5973172.3200000003</v>
      </c>
      <c r="Z37" s="29">
        <v>0</v>
      </c>
      <c r="AA37" s="24" t="s">
        <v>50</v>
      </c>
      <c r="AB37" s="29">
        <v>0</v>
      </c>
      <c r="AC37" s="29"/>
      <c r="AD37" s="24" t="s">
        <v>55</v>
      </c>
      <c r="AE37" s="29"/>
      <c r="AF37" s="24">
        <v>0</v>
      </c>
      <c r="AG37" s="24" t="s">
        <v>50</v>
      </c>
      <c r="AH37" s="29">
        <v>0</v>
      </c>
      <c r="AI37" s="29">
        <v>0</v>
      </c>
      <c r="AJ37" s="24" t="s">
        <v>50</v>
      </c>
      <c r="AK37" s="29">
        <v>0</v>
      </c>
      <c r="AL37" s="29">
        <v>0</v>
      </c>
      <c r="AM37" s="31" t="s">
        <v>53</v>
      </c>
      <c r="AN37" s="24" t="s">
        <v>53</v>
      </c>
      <c r="AO37" s="31" t="s">
        <v>53</v>
      </c>
      <c r="AP37" s="24" t="s">
        <v>53</v>
      </c>
    </row>
    <row r="38" spans="1:42" s="16" customFormat="1">
      <c r="A38" s="24" t="s">
        <v>113</v>
      </c>
      <c r="B38" s="38">
        <v>43899</v>
      </c>
      <c r="C38" s="24" t="s">
        <v>538</v>
      </c>
      <c r="D38" s="9" t="s">
        <v>111</v>
      </c>
      <c r="E38" s="10" t="s">
        <v>549</v>
      </c>
      <c r="F38" s="24" t="s">
        <v>1033</v>
      </c>
      <c r="G38" s="24" t="s">
        <v>51</v>
      </c>
      <c r="H38" s="24" t="s">
        <v>1034</v>
      </c>
      <c r="I38" s="29" t="s">
        <v>53</v>
      </c>
      <c r="J38" s="29" t="s">
        <v>53</v>
      </c>
      <c r="K38" s="29" t="s">
        <v>53</v>
      </c>
      <c r="L38" s="29" t="s">
        <v>53</v>
      </c>
      <c r="M38" s="29">
        <v>0</v>
      </c>
      <c r="N38" s="24" t="s">
        <v>53</v>
      </c>
      <c r="O38" s="24" t="s">
        <v>54</v>
      </c>
      <c r="P38" s="24" t="s">
        <v>53</v>
      </c>
      <c r="Q38" s="29">
        <f t="shared" si="0"/>
        <v>57255401.599999994</v>
      </c>
      <c r="R38" s="29">
        <v>0</v>
      </c>
      <c r="S38" s="29">
        <v>34722278.329999998</v>
      </c>
      <c r="T38" s="29">
        <v>0</v>
      </c>
      <c r="U38" s="24" t="s">
        <v>50</v>
      </c>
      <c r="V38" s="29">
        <v>0</v>
      </c>
      <c r="W38" s="29">
        <v>19425106.27</v>
      </c>
      <c r="X38" s="24"/>
      <c r="Y38" s="29">
        <v>3108017</v>
      </c>
      <c r="Z38" s="29">
        <v>0</v>
      </c>
      <c r="AA38" s="24" t="s">
        <v>50</v>
      </c>
      <c r="AB38" s="29">
        <v>0</v>
      </c>
      <c r="AC38" s="29"/>
      <c r="AD38" s="24" t="s">
        <v>55</v>
      </c>
      <c r="AE38" s="29"/>
      <c r="AF38" s="24">
        <v>0</v>
      </c>
      <c r="AG38" s="24" t="s">
        <v>50</v>
      </c>
      <c r="AH38" s="29">
        <v>0</v>
      </c>
      <c r="AI38" s="29">
        <v>0</v>
      </c>
      <c r="AJ38" s="24" t="s">
        <v>50</v>
      </c>
      <c r="AK38" s="29">
        <v>0</v>
      </c>
      <c r="AL38" s="29">
        <v>0</v>
      </c>
      <c r="AM38" s="31" t="s">
        <v>53</v>
      </c>
      <c r="AN38" s="24" t="s">
        <v>53</v>
      </c>
      <c r="AO38" s="31" t="s">
        <v>53</v>
      </c>
      <c r="AP38" s="24" t="s">
        <v>53</v>
      </c>
    </row>
    <row r="39" spans="1:42" s="16" customFormat="1">
      <c r="A39" s="24" t="s">
        <v>116</v>
      </c>
      <c r="B39" s="38">
        <v>43900</v>
      </c>
      <c r="C39" s="24" t="s">
        <v>538</v>
      </c>
      <c r="D39" s="9" t="s">
        <v>111</v>
      </c>
      <c r="E39" s="10" t="s">
        <v>549</v>
      </c>
      <c r="F39" s="24" t="s">
        <v>593</v>
      </c>
      <c r="G39" s="24" t="s">
        <v>51</v>
      </c>
      <c r="H39" s="24" t="s">
        <v>1035</v>
      </c>
      <c r="I39" s="29" t="s">
        <v>53</v>
      </c>
      <c r="J39" s="29" t="s">
        <v>53</v>
      </c>
      <c r="K39" s="29" t="s">
        <v>53</v>
      </c>
      <c r="L39" s="29" t="s">
        <v>53</v>
      </c>
      <c r="M39" s="29">
        <v>0</v>
      </c>
      <c r="N39" s="24" t="s">
        <v>53</v>
      </c>
      <c r="O39" s="24" t="s">
        <v>54</v>
      </c>
      <c r="P39" s="24" t="s">
        <v>53</v>
      </c>
      <c r="Q39" s="29">
        <f t="shared" si="0"/>
        <v>37663179.030000001</v>
      </c>
      <c r="R39" s="29">
        <v>0</v>
      </c>
      <c r="S39" s="29">
        <f>29376956.31-16530</f>
        <v>29360426.309999999</v>
      </c>
      <c r="T39" s="29">
        <v>0</v>
      </c>
      <c r="U39" s="24" t="s">
        <v>50</v>
      </c>
      <c r="V39" s="29">
        <v>0</v>
      </c>
      <c r="W39" s="29">
        <v>7029727.9199999999</v>
      </c>
      <c r="X39" s="24"/>
      <c r="Y39" s="29">
        <v>1124756.47</v>
      </c>
      <c r="Z39" s="29">
        <v>0</v>
      </c>
      <c r="AA39" s="24" t="s">
        <v>50</v>
      </c>
      <c r="AB39" s="29">
        <v>0</v>
      </c>
      <c r="AC39" s="29">
        <v>137285.49</v>
      </c>
      <c r="AD39" s="24" t="s">
        <v>55</v>
      </c>
      <c r="AE39" s="29">
        <v>10982.84</v>
      </c>
      <c r="AF39" s="24">
        <v>0</v>
      </c>
      <c r="AG39" s="24" t="s">
        <v>50</v>
      </c>
      <c r="AH39" s="29">
        <v>0</v>
      </c>
      <c r="AI39" s="29">
        <v>0</v>
      </c>
      <c r="AJ39" s="24" t="s">
        <v>50</v>
      </c>
      <c r="AK39" s="29">
        <v>0</v>
      </c>
      <c r="AL39" s="29">
        <v>0</v>
      </c>
      <c r="AM39" s="31" t="s">
        <v>53</v>
      </c>
      <c r="AN39" s="24" t="s">
        <v>53</v>
      </c>
      <c r="AO39" s="31" t="s">
        <v>53</v>
      </c>
      <c r="AP39" s="24" t="s">
        <v>53</v>
      </c>
    </row>
    <row r="40" spans="1:42" s="16" customFormat="1">
      <c r="A40" s="24" t="s">
        <v>120</v>
      </c>
      <c r="B40" s="38">
        <v>43901</v>
      </c>
      <c r="C40" s="24" t="s">
        <v>538</v>
      </c>
      <c r="D40" s="9" t="s">
        <v>111</v>
      </c>
      <c r="E40" s="10" t="s">
        <v>549</v>
      </c>
      <c r="F40" s="24" t="s">
        <v>642</v>
      </c>
      <c r="G40" s="24" t="s">
        <v>51</v>
      </c>
      <c r="H40" s="24" t="s">
        <v>1036</v>
      </c>
      <c r="I40" s="29" t="s">
        <v>53</v>
      </c>
      <c r="J40" s="29" t="s">
        <v>53</v>
      </c>
      <c r="K40" s="29" t="s">
        <v>53</v>
      </c>
      <c r="L40" s="29" t="s">
        <v>53</v>
      </c>
      <c r="M40" s="29">
        <v>0</v>
      </c>
      <c r="N40" s="24" t="s">
        <v>53</v>
      </c>
      <c r="O40" s="24" t="s">
        <v>54</v>
      </c>
      <c r="P40" s="24" t="s">
        <v>53</v>
      </c>
      <c r="Q40" s="29">
        <f t="shared" si="0"/>
        <v>67099746.059999995</v>
      </c>
      <c r="R40" s="29">
        <v>0</v>
      </c>
      <c r="S40" s="29">
        <v>55973267.549999997</v>
      </c>
      <c r="T40" s="29">
        <v>0</v>
      </c>
      <c r="U40" s="24" t="s">
        <v>50</v>
      </c>
      <c r="V40" s="29">
        <v>0</v>
      </c>
      <c r="W40" s="29">
        <v>9591791.8200000003</v>
      </c>
      <c r="X40" s="24"/>
      <c r="Y40" s="29">
        <v>1534686.69</v>
      </c>
      <c r="Z40" s="29">
        <v>0</v>
      </c>
      <c r="AA40" s="24" t="s">
        <v>50</v>
      </c>
      <c r="AB40" s="29">
        <v>0</v>
      </c>
      <c r="AC40" s="29"/>
      <c r="AD40" s="24" t="s">
        <v>55</v>
      </c>
      <c r="AE40" s="29"/>
      <c r="AF40" s="24">
        <v>0</v>
      </c>
      <c r="AG40" s="24" t="s">
        <v>50</v>
      </c>
      <c r="AH40" s="29">
        <v>0</v>
      </c>
      <c r="AI40" s="29">
        <v>0</v>
      </c>
      <c r="AJ40" s="24" t="s">
        <v>50</v>
      </c>
      <c r="AK40" s="29">
        <v>0</v>
      </c>
      <c r="AL40" s="29">
        <v>0</v>
      </c>
      <c r="AM40" s="31" t="s">
        <v>53</v>
      </c>
      <c r="AN40" s="24" t="s">
        <v>53</v>
      </c>
      <c r="AO40" s="31" t="s">
        <v>53</v>
      </c>
      <c r="AP40" s="24" t="s">
        <v>53</v>
      </c>
    </row>
    <row r="41" spans="1:42" s="16" customFormat="1">
      <c r="A41" s="24" t="s">
        <v>122</v>
      </c>
      <c r="B41" s="38">
        <v>43902</v>
      </c>
      <c r="C41" s="24" t="s">
        <v>538</v>
      </c>
      <c r="D41" s="9" t="s">
        <v>111</v>
      </c>
      <c r="E41" s="10" t="s">
        <v>549</v>
      </c>
      <c r="F41" s="24" t="s">
        <v>616</v>
      </c>
      <c r="G41" s="24" t="s">
        <v>51</v>
      </c>
      <c r="H41" s="24" t="s">
        <v>1037</v>
      </c>
      <c r="I41" s="29" t="s">
        <v>53</v>
      </c>
      <c r="J41" s="29" t="s">
        <v>53</v>
      </c>
      <c r="K41" s="29" t="s">
        <v>53</v>
      </c>
      <c r="L41" s="29" t="s">
        <v>53</v>
      </c>
      <c r="M41" s="29">
        <v>0</v>
      </c>
      <c r="N41" s="24" t="s">
        <v>53</v>
      </c>
      <c r="O41" s="24" t="s">
        <v>54</v>
      </c>
      <c r="P41" s="24" t="s">
        <v>53</v>
      </c>
      <c r="Q41" s="29">
        <f t="shared" si="0"/>
        <v>49238879.20000001</v>
      </c>
      <c r="R41" s="29">
        <v>0</v>
      </c>
      <c r="S41" s="29">
        <v>35799003.700000003</v>
      </c>
      <c r="T41" s="29">
        <v>0</v>
      </c>
      <c r="U41" s="24" t="s">
        <v>50</v>
      </c>
      <c r="V41" s="29">
        <v>0</v>
      </c>
      <c r="W41" s="29">
        <v>11458282.039999999</v>
      </c>
      <c r="X41" s="24"/>
      <c r="Y41" s="29">
        <v>1833325.13</v>
      </c>
      <c r="Z41" s="29">
        <v>0</v>
      </c>
      <c r="AA41" s="24" t="s">
        <v>50</v>
      </c>
      <c r="AB41" s="29">
        <v>0</v>
      </c>
      <c r="AC41" s="29">
        <v>137285.49</v>
      </c>
      <c r="AD41" s="24" t="s">
        <v>55</v>
      </c>
      <c r="AE41" s="29">
        <v>10982.84</v>
      </c>
      <c r="AF41" s="24">
        <v>0</v>
      </c>
      <c r="AG41" s="24" t="s">
        <v>50</v>
      </c>
      <c r="AH41" s="29">
        <v>0</v>
      </c>
      <c r="AI41" s="29">
        <v>0</v>
      </c>
      <c r="AJ41" s="24" t="s">
        <v>50</v>
      </c>
      <c r="AK41" s="29">
        <v>0</v>
      </c>
      <c r="AL41" s="29">
        <v>0</v>
      </c>
      <c r="AM41" s="31" t="s">
        <v>53</v>
      </c>
      <c r="AN41" s="24" t="s">
        <v>53</v>
      </c>
      <c r="AO41" s="31" t="s">
        <v>53</v>
      </c>
      <c r="AP41" s="24" t="s">
        <v>53</v>
      </c>
    </row>
    <row r="42" spans="1:42" s="16" customFormat="1">
      <c r="A42" s="24" t="s">
        <v>130</v>
      </c>
      <c r="B42" s="38">
        <v>43903</v>
      </c>
      <c r="C42" s="24" t="s">
        <v>538</v>
      </c>
      <c r="D42" s="9" t="s">
        <v>111</v>
      </c>
      <c r="E42" s="10" t="s">
        <v>549</v>
      </c>
      <c r="F42" s="24" t="s">
        <v>669</v>
      </c>
      <c r="G42" s="24" t="s">
        <v>51</v>
      </c>
      <c r="H42" s="24" t="s">
        <v>1038</v>
      </c>
      <c r="I42" s="29" t="s">
        <v>53</v>
      </c>
      <c r="J42" s="29" t="s">
        <v>53</v>
      </c>
      <c r="K42" s="29" t="s">
        <v>53</v>
      </c>
      <c r="L42" s="29" t="s">
        <v>53</v>
      </c>
      <c r="M42" s="29">
        <v>0</v>
      </c>
      <c r="N42" s="24" t="s">
        <v>53</v>
      </c>
      <c r="O42" s="24" t="s">
        <v>54</v>
      </c>
      <c r="P42" s="24" t="s">
        <v>53</v>
      </c>
      <c r="Q42" s="29">
        <f t="shared" si="0"/>
        <v>111466305.45999999</v>
      </c>
      <c r="R42" s="29">
        <v>0</v>
      </c>
      <c r="S42" s="29">
        <v>89365318.090000004</v>
      </c>
      <c r="T42" s="29">
        <v>0</v>
      </c>
      <c r="U42" s="24" t="s">
        <v>50</v>
      </c>
      <c r="V42" s="29">
        <v>0</v>
      </c>
      <c r="W42" s="29">
        <v>19052575.32</v>
      </c>
      <c r="X42" s="24"/>
      <c r="Y42" s="29">
        <v>3048412.05</v>
      </c>
      <c r="Z42" s="29">
        <v>0</v>
      </c>
      <c r="AA42" s="24" t="s">
        <v>50</v>
      </c>
      <c r="AB42" s="29">
        <v>0</v>
      </c>
      <c r="AC42" s="29"/>
      <c r="AD42" s="24" t="s">
        <v>55</v>
      </c>
      <c r="AE42" s="29"/>
      <c r="AF42" s="24">
        <v>0</v>
      </c>
      <c r="AG42" s="24" t="s">
        <v>50</v>
      </c>
      <c r="AH42" s="29">
        <v>0</v>
      </c>
      <c r="AI42" s="29">
        <v>0</v>
      </c>
      <c r="AJ42" s="24" t="s">
        <v>50</v>
      </c>
      <c r="AK42" s="29">
        <v>0</v>
      </c>
      <c r="AL42" s="29">
        <v>0</v>
      </c>
      <c r="AM42" s="31" t="s">
        <v>53</v>
      </c>
      <c r="AN42" s="24" t="s">
        <v>53</v>
      </c>
      <c r="AO42" s="31" t="s">
        <v>53</v>
      </c>
      <c r="AP42" s="24" t="s">
        <v>53</v>
      </c>
    </row>
    <row r="43" spans="1:42" s="16" customFormat="1">
      <c r="A43" s="24" t="s">
        <v>132</v>
      </c>
      <c r="B43" s="38">
        <v>43904</v>
      </c>
      <c r="C43" s="24" t="s">
        <v>538</v>
      </c>
      <c r="D43" s="9" t="s">
        <v>111</v>
      </c>
      <c r="E43" s="10" t="s">
        <v>549</v>
      </c>
      <c r="F43" s="24" t="s">
        <v>696</v>
      </c>
      <c r="G43" s="24" t="s">
        <v>51</v>
      </c>
      <c r="H43" s="24" t="s">
        <v>1039</v>
      </c>
      <c r="I43" s="29" t="s">
        <v>53</v>
      </c>
      <c r="J43" s="29" t="s">
        <v>53</v>
      </c>
      <c r="K43" s="29" t="s">
        <v>53</v>
      </c>
      <c r="L43" s="29" t="s">
        <v>53</v>
      </c>
      <c r="M43" s="29">
        <v>0</v>
      </c>
      <c r="N43" s="24" t="s">
        <v>53</v>
      </c>
      <c r="O43" s="24" t="s">
        <v>54</v>
      </c>
      <c r="P43" s="24" t="s">
        <v>53</v>
      </c>
      <c r="Q43" s="29">
        <f t="shared" si="0"/>
        <v>132439579.8</v>
      </c>
      <c r="R43" s="29">
        <v>0</v>
      </c>
      <c r="S43" s="29">
        <v>99999882.719999999</v>
      </c>
      <c r="T43" s="29">
        <v>0</v>
      </c>
      <c r="U43" s="24" t="s">
        <v>50</v>
      </c>
      <c r="V43" s="29">
        <v>0</v>
      </c>
      <c r="W43" s="29">
        <v>27831047.739999998</v>
      </c>
      <c r="X43" s="24"/>
      <c r="Y43" s="29">
        <v>4452967.6399999997</v>
      </c>
      <c r="Z43" s="29">
        <v>0</v>
      </c>
      <c r="AA43" s="24" t="s">
        <v>50</v>
      </c>
      <c r="AB43" s="29">
        <v>0</v>
      </c>
      <c r="AC43" s="29">
        <v>144149.72</v>
      </c>
      <c r="AD43" s="24" t="s">
        <v>55</v>
      </c>
      <c r="AE43" s="29">
        <v>11531.98</v>
      </c>
      <c r="AF43" s="24">
        <v>0</v>
      </c>
      <c r="AG43" s="24" t="s">
        <v>50</v>
      </c>
      <c r="AH43" s="29">
        <v>0</v>
      </c>
      <c r="AI43" s="29">
        <v>0</v>
      </c>
      <c r="AJ43" s="24" t="s">
        <v>50</v>
      </c>
      <c r="AK43" s="29">
        <v>0</v>
      </c>
      <c r="AL43" s="29">
        <v>0</v>
      </c>
      <c r="AM43" s="31" t="s">
        <v>53</v>
      </c>
      <c r="AN43" s="24" t="s">
        <v>53</v>
      </c>
      <c r="AO43" s="31" t="s">
        <v>53</v>
      </c>
      <c r="AP43" s="24" t="s">
        <v>53</v>
      </c>
    </row>
    <row r="44" spans="1:42" s="16" customFormat="1">
      <c r="A44" s="24" t="s">
        <v>134</v>
      </c>
      <c r="B44" s="38">
        <v>43905</v>
      </c>
      <c r="C44" s="24" t="s">
        <v>538</v>
      </c>
      <c r="D44" s="9" t="s">
        <v>111</v>
      </c>
      <c r="E44" s="10" t="s">
        <v>549</v>
      </c>
      <c r="F44" s="24" t="s">
        <v>723</v>
      </c>
      <c r="G44" s="24" t="s">
        <v>51</v>
      </c>
      <c r="H44" s="24" t="s">
        <v>1129</v>
      </c>
      <c r="I44" s="29" t="s">
        <v>53</v>
      </c>
      <c r="J44" s="29" t="s">
        <v>53</v>
      </c>
      <c r="K44" s="29" t="s">
        <v>53</v>
      </c>
      <c r="L44" s="29" t="s">
        <v>53</v>
      </c>
      <c r="M44" s="29">
        <v>0</v>
      </c>
      <c r="N44" s="24" t="s">
        <v>53</v>
      </c>
      <c r="O44" s="24" t="s">
        <v>54</v>
      </c>
      <c r="P44" s="24" t="s">
        <v>53</v>
      </c>
      <c r="Q44" s="29">
        <f t="shared" si="0"/>
        <v>141483705.09</v>
      </c>
      <c r="R44" s="29">
        <v>0</v>
      </c>
      <c r="S44" s="29">
        <v>100425610.91</v>
      </c>
      <c r="T44" s="29">
        <v>0</v>
      </c>
      <c r="U44" s="24" t="s">
        <v>50</v>
      </c>
      <c r="V44" s="29">
        <v>0</v>
      </c>
      <c r="W44" s="29">
        <v>35394908.780000001</v>
      </c>
      <c r="X44" s="24"/>
      <c r="Y44" s="29">
        <v>5663185.4000000004</v>
      </c>
      <c r="Z44" s="29">
        <v>0</v>
      </c>
      <c r="AA44" s="24" t="s">
        <v>50</v>
      </c>
      <c r="AB44" s="29">
        <v>0</v>
      </c>
      <c r="AC44" s="29"/>
      <c r="AD44" s="24" t="s">
        <v>55</v>
      </c>
      <c r="AE44" s="29"/>
      <c r="AF44" s="24">
        <v>0</v>
      </c>
      <c r="AG44" s="24" t="s">
        <v>50</v>
      </c>
      <c r="AH44" s="29">
        <v>0</v>
      </c>
      <c r="AI44" s="29">
        <v>0</v>
      </c>
      <c r="AJ44" s="24" t="s">
        <v>50</v>
      </c>
      <c r="AK44" s="29">
        <v>0</v>
      </c>
      <c r="AL44" s="29">
        <v>0</v>
      </c>
      <c r="AM44" s="31" t="s">
        <v>53</v>
      </c>
      <c r="AN44" s="24" t="s">
        <v>53</v>
      </c>
      <c r="AO44" s="31" t="s">
        <v>53</v>
      </c>
      <c r="AP44" s="24" t="s">
        <v>53</v>
      </c>
    </row>
    <row r="45" spans="1:42" s="16" customFormat="1">
      <c r="A45" s="24" t="s">
        <v>135</v>
      </c>
      <c r="B45" s="38">
        <v>43899</v>
      </c>
      <c r="C45" s="24" t="s">
        <v>538</v>
      </c>
      <c r="D45" s="11" t="s">
        <v>551</v>
      </c>
      <c r="E45" s="11" t="s">
        <v>552</v>
      </c>
      <c r="F45" s="24" t="s">
        <v>1041</v>
      </c>
      <c r="G45" s="24" t="s">
        <v>51</v>
      </c>
      <c r="H45" s="24" t="s">
        <v>1040</v>
      </c>
      <c r="I45" s="29" t="s">
        <v>53</v>
      </c>
      <c r="J45" s="29" t="s">
        <v>53</v>
      </c>
      <c r="K45" s="29" t="s">
        <v>53</v>
      </c>
      <c r="L45" s="29" t="s">
        <v>53</v>
      </c>
      <c r="M45" s="29">
        <v>0</v>
      </c>
      <c r="N45" s="24" t="s">
        <v>53</v>
      </c>
      <c r="O45" s="24" t="s">
        <v>54</v>
      </c>
      <c r="P45" s="24" t="s">
        <v>53</v>
      </c>
      <c r="Q45" s="29">
        <f t="shared" si="0"/>
        <v>42711522.590000004</v>
      </c>
      <c r="R45" s="29">
        <v>0</v>
      </c>
      <c r="S45" s="29">
        <v>27849081.149999999</v>
      </c>
      <c r="T45" s="29">
        <v>0</v>
      </c>
      <c r="U45" s="24" t="s">
        <v>50</v>
      </c>
      <c r="V45" s="29">
        <v>0</v>
      </c>
      <c r="W45" s="29">
        <v>12812449.52</v>
      </c>
      <c r="X45" s="24"/>
      <c r="Y45" s="29">
        <v>2049991.92</v>
      </c>
      <c r="Z45" s="29">
        <v>0</v>
      </c>
      <c r="AA45" s="24" t="s">
        <v>50</v>
      </c>
      <c r="AB45" s="29">
        <v>0</v>
      </c>
      <c r="AC45" s="29"/>
      <c r="AD45" s="24" t="s">
        <v>55</v>
      </c>
      <c r="AE45" s="29"/>
      <c r="AF45" s="24">
        <v>0</v>
      </c>
      <c r="AG45" s="24" t="s">
        <v>50</v>
      </c>
      <c r="AH45" s="29">
        <v>0</v>
      </c>
      <c r="AI45" s="29">
        <v>0</v>
      </c>
      <c r="AJ45" s="24" t="s">
        <v>50</v>
      </c>
      <c r="AK45" s="29">
        <v>0</v>
      </c>
      <c r="AL45" s="29">
        <v>0</v>
      </c>
      <c r="AM45" s="31" t="s">
        <v>53</v>
      </c>
      <c r="AN45" s="24" t="s">
        <v>53</v>
      </c>
      <c r="AO45" s="31" t="s">
        <v>53</v>
      </c>
      <c r="AP45" s="24" t="s">
        <v>53</v>
      </c>
    </row>
    <row r="46" spans="1:42" s="16" customFormat="1">
      <c r="A46" s="24" t="s">
        <v>136</v>
      </c>
      <c r="B46" s="38">
        <v>43900</v>
      </c>
      <c r="C46" s="24" t="s">
        <v>538</v>
      </c>
      <c r="D46" s="11" t="s">
        <v>551</v>
      </c>
      <c r="E46" s="11" t="s">
        <v>552</v>
      </c>
      <c r="F46" s="24" t="s">
        <v>564</v>
      </c>
      <c r="G46" s="24" t="s">
        <v>51</v>
      </c>
      <c r="H46" s="24" t="s">
        <v>1042</v>
      </c>
      <c r="I46" s="29" t="s">
        <v>53</v>
      </c>
      <c r="J46" s="29" t="s">
        <v>53</v>
      </c>
      <c r="K46" s="29" t="s">
        <v>53</v>
      </c>
      <c r="L46" s="29" t="s">
        <v>53</v>
      </c>
      <c r="M46" s="29">
        <v>0</v>
      </c>
      <c r="N46" s="24" t="s">
        <v>53</v>
      </c>
      <c r="O46" s="24" t="s">
        <v>54</v>
      </c>
      <c r="P46" s="24" t="s">
        <v>53</v>
      </c>
      <c r="Q46" s="29">
        <f t="shared" si="0"/>
        <v>31005780.09</v>
      </c>
      <c r="R46" s="29">
        <v>0</v>
      </c>
      <c r="S46" s="29">
        <v>24389906.239999998</v>
      </c>
      <c r="T46" s="29">
        <v>0</v>
      </c>
      <c r="U46" s="24" t="s">
        <v>50</v>
      </c>
      <c r="V46" s="29">
        <v>0</v>
      </c>
      <c r="W46" s="29">
        <v>5703339.5300000003</v>
      </c>
      <c r="X46" s="24"/>
      <c r="Y46" s="29">
        <v>912534.32</v>
      </c>
      <c r="Z46" s="29">
        <v>0</v>
      </c>
      <c r="AA46" s="24" t="s">
        <v>50</v>
      </c>
      <c r="AB46" s="29">
        <v>0</v>
      </c>
      <c r="AC46" s="29"/>
      <c r="AD46" s="24" t="s">
        <v>55</v>
      </c>
      <c r="AE46" s="29"/>
      <c r="AF46" s="24">
        <v>0</v>
      </c>
      <c r="AG46" s="24" t="s">
        <v>50</v>
      </c>
      <c r="AH46" s="29">
        <v>0</v>
      </c>
      <c r="AI46" s="29">
        <v>0</v>
      </c>
      <c r="AJ46" s="24" t="s">
        <v>50</v>
      </c>
      <c r="AK46" s="29">
        <v>0</v>
      </c>
      <c r="AL46" s="29">
        <v>0</v>
      </c>
      <c r="AM46" s="31" t="s">
        <v>53</v>
      </c>
      <c r="AN46" s="24" t="s">
        <v>53</v>
      </c>
      <c r="AO46" s="31" t="s">
        <v>53</v>
      </c>
      <c r="AP46" s="24" t="s">
        <v>53</v>
      </c>
    </row>
    <row r="47" spans="1:42" s="16" customFormat="1">
      <c r="A47" s="24" t="s">
        <v>137</v>
      </c>
      <c r="B47" s="38">
        <v>43901</v>
      </c>
      <c r="C47" s="24" t="s">
        <v>538</v>
      </c>
      <c r="D47" s="11" t="s">
        <v>551</v>
      </c>
      <c r="E47" s="11" t="s">
        <v>552</v>
      </c>
      <c r="F47" s="24" t="s">
        <v>604</v>
      </c>
      <c r="G47" s="24" t="s">
        <v>51</v>
      </c>
      <c r="H47" s="24" t="s">
        <v>1043</v>
      </c>
      <c r="I47" s="29" t="s">
        <v>53</v>
      </c>
      <c r="J47" s="29" t="s">
        <v>53</v>
      </c>
      <c r="K47" s="29" t="s">
        <v>53</v>
      </c>
      <c r="L47" s="29" t="s">
        <v>53</v>
      </c>
      <c r="M47" s="29">
        <v>0</v>
      </c>
      <c r="N47" s="24" t="s">
        <v>53</v>
      </c>
      <c r="O47" s="24" t="s">
        <v>54</v>
      </c>
      <c r="P47" s="24" t="s">
        <v>53</v>
      </c>
      <c r="Q47" s="29">
        <f t="shared" si="0"/>
        <v>33382785.660000004</v>
      </c>
      <c r="R47" s="29">
        <v>0</v>
      </c>
      <c r="S47" s="29">
        <v>26040621.780000001</v>
      </c>
      <c r="T47" s="29">
        <v>0</v>
      </c>
      <c r="U47" s="24" t="s">
        <v>50</v>
      </c>
      <c r="V47" s="29">
        <v>0</v>
      </c>
      <c r="W47" s="29">
        <v>6329451.6200000001</v>
      </c>
      <c r="X47" s="24"/>
      <c r="Y47" s="29">
        <v>1012712.26</v>
      </c>
      <c r="Z47" s="29">
        <v>0</v>
      </c>
      <c r="AA47" s="24" t="s">
        <v>50</v>
      </c>
      <c r="AB47" s="29">
        <v>0</v>
      </c>
      <c r="AC47" s="29"/>
      <c r="AD47" s="24" t="s">
        <v>55</v>
      </c>
      <c r="AE47" s="29"/>
      <c r="AF47" s="24">
        <v>0</v>
      </c>
      <c r="AG47" s="24" t="s">
        <v>50</v>
      </c>
      <c r="AH47" s="29">
        <v>0</v>
      </c>
      <c r="AI47" s="29">
        <v>0</v>
      </c>
      <c r="AJ47" s="24" t="s">
        <v>50</v>
      </c>
      <c r="AK47" s="29">
        <v>0</v>
      </c>
      <c r="AL47" s="29">
        <v>0</v>
      </c>
      <c r="AM47" s="31" t="s">
        <v>53</v>
      </c>
      <c r="AN47" s="24" t="s">
        <v>53</v>
      </c>
      <c r="AO47" s="31" t="s">
        <v>53</v>
      </c>
      <c r="AP47" s="24" t="s">
        <v>53</v>
      </c>
    </row>
    <row r="48" spans="1:42" s="16" customFormat="1">
      <c r="A48" s="24" t="s">
        <v>138</v>
      </c>
      <c r="B48" s="38">
        <v>43902</v>
      </c>
      <c r="C48" s="24" t="s">
        <v>538</v>
      </c>
      <c r="D48" s="11" t="s">
        <v>551</v>
      </c>
      <c r="E48" s="11" t="s">
        <v>552</v>
      </c>
      <c r="F48" s="24" t="s">
        <v>627</v>
      </c>
      <c r="G48" s="24" t="s">
        <v>51</v>
      </c>
      <c r="H48" s="24" t="s">
        <v>1044</v>
      </c>
      <c r="I48" s="29" t="s">
        <v>53</v>
      </c>
      <c r="J48" s="29" t="s">
        <v>53</v>
      </c>
      <c r="K48" s="29" t="s">
        <v>53</v>
      </c>
      <c r="L48" s="29" t="s">
        <v>53</v>
      </c>
      <c r="M48" s="29">
        <v>0</v>
      </c>
      <c r="N48" s="24" t="s">
        <v>53</v>
      </c>
      <c r="O48" s="24" t="s">
        <v>54</v>
      </c>
      <c r="P48" s="24" t="s">
        <v>53</v>
      </c>
      <c r="Q48" s="29">
        <f t="shared" si="0"/>
        <v>49221621.980000004</v>
      </c>
      <c r="R48" s="29">
        <v>0</v>
      </c>
      <c r="S48" s="29">
        <f>38004186.95-109205.99</f>
        <v>37894980.960000001</v>
      </c>
      <c r="T48" s="29">
        <v>0</v>
      </c>
      <c r="U48" s="24" t="s">
        <v>50</v>
      </c>
      <c r="V48" s="29">
        <v>0</v>
      </c>
      <c r="W48" s="29">
        <v>9636528.1799999997</v>
      </c>
      <c r="X48" s="24"/>
      <c r="Y48" s="29">
        <v>1541844.51</v>
      </c>
      <c r="Z48" s="29">
        <v>0</v>
      </c>
      <c r="AA48" s="24" t="s">
        <v>50</v>
      </c>
      <c r="AB48" s="29">
        <v>0</v>
      </c>
      <c r="AC48" s="29">
        <v>137285.49</v>
      </c>
      <c r="AD48" s="24" t="s">
        <v>55</v>
      </c>
      <c r="AE48" s="29">
        <v>10982.84</v>
      </c>
      <c r="AF48" s="24">
        <v>0</v>
      </c>
      <c r="AG48" s="24" t="s">
        <v>50</v>
      </c>
      <c r="AH48" s="29">
        <v>0</v>
      </c>
      <c r="AI48" s="29">
        <v>0</v>
      </c>
      <c r="AJ48" s="24" t="s">
        <v>50</v>
      </c>
      <c r="AK48" s="29">
        <v>0</v>
      </c>
      <c r="AL48" s="29">
        <v>0</v>
      </c>
      <c r="AM48" s="31" t="s">
        <v>53</v>
      </c>
      <c r="AN48" s="24" t="s">
        <v>53</v>
      </c>
      <c r="AO48" s="31" t="s">
        <v>53</v>
      </c>
      <c r="AP48" s="24" t="s">
        <v>53</v>
      </c>
    </row>
    <row r="49" spans="1:42" s="16" customFormat="1">
      <c r="A49" s="24" t="s">
        <v>139</v>
      </c>
      <c r="B49" s="38">
        <v>43903</v>
      </c>
      <c r="C49" s="24" t="s">
        <v>538</v>
      </c>
      <c r="D49" s="11" t="s">
        <v>551</v>
      </c>
      <c r="E49" s="11" t="s">
        <v>552</v>
      </c>
      <c r="F49" s="24" t="s">
        <v>652</v>
      </c>
      <c r="G49" s="24" t="s">
        <v>51</v>
      </c>
      <c r="H49" s="24" t="s">
        <v>1045</v>
      </c>
      <c r="I49" s="29" t="s">
        <v>53</v>
      </c>
      <c r="J49" s="29" t="s">
        <v>53</v>
      </c>
      <c r="K49" s="29" t="s">
        <v>53</v>
      </c>
      <c r="L49" s="29" t="s">
        <v>53</v>
      </c>
      <c r="M49" s="29">
        <v>0</v>
      </c>
      <c r="N49" s="24" t="s">
        <v>53</v>
      </c>
      <c r="O49" s="24" t="s">
        <v>54</v>
      </c>
      <c r="P49" s="24" t="s">
        <v>53</v>
      </c>
      <c r="Q49" s="29">
        <f t="shared" si="0"/>
        <v>84282890.580000013</v>
      </c>
      <c r="R49" s="29">
        <v>0</v>
      </c>
      <c r="S49" s="29">
        <v>64138376.840000004</v>
      </c>
      <c r="T49" s="29">
        <v>0</v>
      </c>
      <c r="U49" s="24" t="s">
        <v>50</v>
      </c>
      <c r="V49" s="29">
        <v>0</v>
      </c>
      <c r="W49" s="29">
        <v>17365960.120000001</v>
      </c>
      <c r="X49" s="24"/>
      <c r="Y49" s="29">
        <v>2778553.62</v>
      </c>
      <c r="Z49" s="29">
        <v>0</v>
      </c>
      <c r="AA49" s="24" t="s">
        <v>50</v>
      </c>
      <c r="AB49" s="29">
        <v>0</v>
      </c>
      <c r="AC49" s="29"/>
      <c r="AD49" s="24" t="s">
        <v>55</v>
      </c>
      <c r="AE49" s="29"/>
      <c r="AF49" s="24">
        <v>0</v>
      </c>
      <c r="AG49" s="24" t="s">
        <v>50</v>
      </c>
      <c r="AH49" s="29">
        <v>0</v>
      </c>
      <c r="AI49" s="29">
        <v>0</v>
      </c>
      <c r="AJ49" s="24" t="s">
        <v>50</v>
      </c>
      <c r="AK49" s="29">
        <v>0</v>
      </c>
      <c r="AL49" s="29">
        <v>0</v>
      </c>
      <c r="AM49" s="31" t="s">
        <v>53</v>
      </c>
      <c r="AN49" s="24" t="s">
        <v>53</v>
      </c>
      <c r="AO49" s="31" t="s">
        <v>53</v>
      </c>
      <c r="AP49" s="24" t="s">
        <v>53</v>
      </c>
    </row>
    <row r="50" spans="1:42" s="16" customFormat="1">
      <c r="A50" s="24" t="s">
        <v>140</v>
      </c>
      <c r="B50" s="38">
        <v>43904</v>
      </c>
      <c r="C50" s="24" t="s">
        <v>538</v>
      </c>
      <c r="D50" s="11" t="s">
        <v>551</v>
      </c>
      <c r="E50" s="11" t="s">
        <v>552</v>
      </c>
      <c r="F50" s="24" t="s">
        <v>560</v>
      </c>
      <c r="G50" s="24" t="s">
        <v>51</v>
      </c>
      <c r="H50" s="24" t="s">
        <v>1046</v>
      </c>
      <c r="I50" s="29" t="s">
        <v>53</v>
      </c>
      <c r="J50" s="29" t="s">
        <v>53</v>
      </c>
      <c r="K50" s="29" t="s">
        <v>53</v>
      </c>
      <c r="L50" s="29" t="s">
        <v>53</v>
      </c>
      <c r="M50" s="29">
        <v>0</v>
      </c>
      <c r="N50" s="24" t="s">
        <v>53</v>
      </c>
      <c r="O50" s="24" t="s">
        <v>54</v>
      </c>
      <c r="P50" s="24" t="s">
        <v>53</v>
      </c>
      <c r="Q50" s="29">
        <f t="shared" si="0"/>
        <v>75655226.090000018</v>
      </c>
      <c r="R50" s="29">
        <v>0</v>
      </c>
      <c r="S50" s="29">
        <v>58051477.420000002</v>
      </c>
      <c r="T50" s="29">
        <v>0</v>
      </c>
      <c r="U50" s="24" t="s">
        <v>50</v>
      </c>
      <c r="V50" s="29">
        <v>0</v>
      </c>
      <c r="W50" s="29">
        <v>15041437.039999999</v>
      </c>
      <c r="X50" s="24"/>
      <c r="Y50" s="29">
        <v>2406629.9300000002</v>
      </c>
      <c r="Z50" s="29">
        <v>0</v>
      </c>
      <c r="AA50" s="24" t="s">
        <v>50</v>
      </c>
      <c r="AB50" s="29">
        <v>0</v>
      </c>
      <c r="AC50" s="29">
        <v>144149.72</v>
      </c>
      <c r="AD50" s="24" t="s">
        <v>55</v>
      </c>
      <c r="AE50" s="29">
        <v>11531.98</v>
      </c>
      <c r="AF50" s="24">
        <v>0</v>
      </c>
      <c r="AG50" s="24" t="s">
        <v>50</v>
      </c>
      <c r="AH50" s="29">
        <v>0</v>
      </c>
      <c r="AI50" s="29">
        <v>0</v>
      </c>
      <c r="AJ50" s="24" t="s">
        <v>50</v>
      </c>
      <c r="AK50" s="29">
        <v>0</v>
      </c>
      <c r="AL50" s="29">
        <v>0</v>
      </c>
      <c r="AM50" s="31" t="s">
        <v>53</v>
      </c>
      <c r="AN50" s="24" t="s">
        <v>53</v>
      </c>
      <c r="AO50" s="31" t="s">
        <v>53</v>
      </c>
      <c r="AP50" s="24" t="s">
        <v>53</v>
      </c>
    </row>
    <row r="51" spans="1:42" s="16" customFormat="1">
      <c r="A51" s="24" t="s">
        <v>141</v>
      </c>
      <c r="B51" s="38">
        <v>43905</v>
      </c>
      <c r="C51" s="24" t="s">
        <v>538</v>
      </c>
      <c r="D51" s="11" t="s">
        <v>551</v>
      </c>
      <c r="E51" s="11" t="s">
        <v>552</v>
      </c>
      <c r="F51" s="24" t="s">
        <v>602</v>
      </c>
      <c r="G51" s="24" t="s">
        <v>51</v>
      </c>
      <c r="H51" s="24" t="s">
        <v>1130</v>
      </c>
      <c r="I51" s="29" t="s">
        <v>53</v>
      </c>
      <c r="J51" s="29" t="s">
        <v>53</v>
      </c>
      <c r="K51" s="29" t="s">
        <v>53</v>
      </c>
      <c r="L51" s="29" t="s">
        <v>53</v>
      </c>
      <c r="M51" s="29">
        <v>0</v>
      </c>
      <c r="N51" s="24" t="s">
        <v>53</v>
      </c>
      <c r="O51" s="24" t="s">
        <v>54</v>
      </c>
      <c r="P51" s="24" t="s">
        <v>53</v>
      </c>
      <c r="Q51" s="29">
        <f t="shared" si="0"/>
        <v>145649240.86000001</v>
      </c>
      <c r="R51" s="29">
        <v>0</v>
      </c>
      <c r="S51" s="29">
        <f>101926787.19-141750</f>
        <v>101785037.19</v>
      </c>
      <c r="T51" s="29">
        <v>0</v>
      </c>
      <c r="U51" s="24" t="s">
        <v>50</v>
      </c>
      <c r="V51" s="29">
        <v>0</v>
      </c>
      <c r="W51" s="29">
        <v>37813968.68</v>
      </c>
      <c r="X51" s="24"/>
      <c r="Y51" s="29">
        <v>6050234.9900000002</v>
      </c>
      <c r="Z51" s="29">
        <v>0</v>
      </c>
      <c r="AA51" s="24" t="s">
        <v>50</v>
      </c>
      <c r="AB51" s="29">
        <v>0</v>
      </c>
      <c r="AC51" s="29"/>
      <c r="AD51" s="24" t="s">
        <v>55</v>
      </c>
      <c r="AE51" s="29"/>
      <c r="AF51" s="24">
        <v>0</v>
      </c>
      <c r="AG51" s="24" t="s">
        <v>50</v>
      </c>
      <c r="AH51" s="29">
        <v>0</v>
      </c>
      <c r="AI51" s="29">
        <v>0</v>
      </c>
      <c r="AJ51" s="24" t="s">
        <v>50</v>
      </c>
      <c r="AK51" s="29">
        <v>0</v>
      </c>
      <c r="AL51" s="29">
        <v>0</v>
      </c>
      <c r="AM51" s="31" t="s">
        <v>53</v>
      </c>
      <c r="AN51" s="24" t="s">
        <v>53</v>
      </c>
      <c r="AO51" s="31" t="s">
        <v>53</v>
      </c>
      <c r="AP51" s="24" t="s">
        <v>53</v>
      </c>
    </row>
    <row r="52" spans="1:42" s="16" customFormat="1">
      <c r="A52" s="24" t="s">
        <v>142</v>
      </c>
      <c r="B52" s="38">
        <v>43899</v>
      </c>
      <c r="C52" s="24" t="s">
        <v>538</v>
      </c>
      <c r="D52" s="24" t="s">
        <v>554</v>
      </c>
      <c r="E52" s="24" t="s">
        <v>555</v>
      </c>
      <c r="F52" s="24" t="s">
        <v>1048</v>
      </c>
      <c r="G52" s="24" t="s">
        <v>51</v>
      </c>
      <c r="H52" s="24" t="s">
        <v>1047</v>
      </c>
      <c r="I52" s="29" t="s">
        <v>53</v>
      </c>
      <c r="J52" s="29" t="s">
        <v>53</v>
      </c>
      <c r="K52" s="29" t="s">
        <v>53</v>
      </c>
      <c r="L52" s="29" t="s">
        <v>53</v>
      </c>
      <c r="M52" s="29">
        <v>0</v>
      </c>
      <c r="N52" s="24" t="s">
        <v>53</v>
      </c>
      <c r="O52" s="24" t="s">
        <v>54</v>
      </c>
      <c r="P52" s="24" t="s">
        <v>53</v>
      </c>
      <c r="Q52" s="29">
        <f t="shared" si="0"/>
        <v>43282596.279999994</v>
      </c>
      <c r="R52" s="29">
        <v>0</v>
      </c>
      <c r="S52" s="29">
        <v>30961022.059999999</v>
      </c>
      <c r="T52" s="29">
        <v>0</v>
      </c>
      <c r="U52" s="24" t="s">
        <v>50</v>
      </c>
      <c r="V52" s="29">
        <v>0</v>
      </c>
      <c r="W52" s="29">
        <v>10622046.74</v>
      </c>
      <c r="X52" s="24"/>
      <c r="Y52" s="29">
        <v>1699527.48</v>
      </c>
      <c r="Z52" s="29">
        <v>0</v>
      </c>
      <c r="AA52" s="24" t="s">
        <v>50</v>
      </c>
      <c r="AB52" s="29">
        <v>0</v>
      </c>
      <c r="AC52" s="29"/>
      <c r="AD52" s="24" t="s">
        <v>55</v>
      </c>
      <c r="AE52" s="29"/>
      <c r="AF52" s="24">
        <v>0</v>
      </c>
      <c r="AG52" s="24" t="s">
        <v>50</v>
      </c>
      <c r="AH52" s="29">
        <v>0</v>
      </c>
      <c r="AI52" s="29">
        <v>0</v>
      </c>
      <c r="AJ52" s="24" t="s">
        <v>50</v>
      </c>
      <c r="AK52" s="29">
        <v>0</v>
      </c>
      <c r="AL52" s="29">
        <v>0</v>
      </c>
      <c r="AM52" s="31" t="s">
        <v>53</v>
      </c>
      <c r="AN52" s="24" t="s">
        <v>53</v>
      </c>
      <c r="AO52" s="31" t="s">
        <v>53</v>
      </c>
      <c r="AP52" s="24" t="s">
        <v>53</v>
      </c>
    </row>
    <row r="53" spans="1:42" s="16" customFormat="1">
      <c r="A53" s="24" t="s">
        <v>143</v>
      </c>
      <c r="B53" s="38">
        <v>43900</v>
      </c>
      <c r="C53" s="24" t="s">
        <v>538</v>
      </c>
      <c r="D53" s="24" t="s">
        <v>554</v>
      </c>
      <c r="E53" s="24" t="s">
        <v>555</v>
      </c>
      <c r="F53" s="24" t="s">
        <v>1049</v>
      </c>
      <c r="G53" s="24" t="s">
        <v>51</v>
      </c>
      <c r="H53" s="24" t="s">
        <v>1050</v>
      </c>
      <c r="I53" s="29" t="s">
        <v>53</v>
      </c>
      <c r="J53" s="29" t="s">
        <v>53</v>
      </c>
      <c r="K53" s="29" t="s">
        <v>53</v>
      </c>
      <c r="L53" s="29" t="s">
        <v>53</v>
      </c>
      <c r="M53" s="29">
        <v>0</v>
      </c>
      <c r="N53" s="24" t="s">
        <v>53</v>
      </c>
      <c r="O53" s="24" t="s">
        <v>54</v>
      </c>
      <c r="P53" s="24" t="s">
        <v>53</v>
      </c>
      <c r="Q53" s="29">
        <f t="shared" si="0"/>
        <v>22872598.699999999</v>
      </c>
      <c r="R53" s="29">
        <v>0</v>
      </c>
      <c r="S53" s="29">
        <v>17235446.879999999</v>
      </c>
      <c r="T53" s="29">
        <v>0</v>
      </c>
      <c r="U53" s="24" t="s">
        <v>50</v>
      </c>
      <c r="V53" s="29">
        <v>0</v>
      </c>
      <c r="W53" s="29">
        <v>4859613.6399999997</v>
      </c>
      <c r="X53" s="24"/>
      <c r="Y53" s="29">
        <v>777538.18</v>
      </c>
      <c r="Z53" s="29">
        <v>0</v>
      </c>
      <c r="AA53" s="24" t="s">
        <v>50</v>
      </c>
      <c r="AB53" s="29">
        <v>0</v>
      </c>
      <c r="AC53" s="29"/>
      <c r="AD53" s="24" t="s">
        <v>55</v>
      </c>
      <c r="AE53" s="29"/>
      <c r="AF53" s="24">
        <v>0</v>
      </c>
      <c r="AG53" s="24" t="s">
        <v>50</v>
      </c>
      <c r="AH53" s="29">
        <v>0</v>
      </c>
      <c r="AI53" s="29">
        <v>0</v>
      </c>
      <c r="AJ53" s="24" t="s">
        <v>50</v>
      </c>
      <c r="AK53" s="29">
        <v>0</v>
      </c>
      <c r="AL53" s="29">
        <v>0</v>
      </c>
      <c r="AM53" s="31" t="s">
        <v>53</v>
      </c>
      <c r="AN53" s="24" t="s">
        <v>53</v>
      </c>
      <c r="AO53" s="31" t="s">
        <v>53</v>
      </c>
      <c r="AP53" s="24" t="s">
        <v>53</v>
      </c>
    </row>
    <row r="54" spans="1:42" s="16" customFormat="1">
      <c r="A54" s="24" t="s">
        <v>144</v>
      </c>
      <c r="B54" s="38">
        <v>43901</v>
      </c>
      <c r="C54" s="24" t="s">
        <v>538</v>
      </c>
      <c r="D54" s="24" t="s">
        <v>554</v>
      </c>
      <c r="E54" s="24" t="s">
        <v>555</v>
      </c>
      <c r="F54" s="24" t="s">
        <v>1051</v>
      </c>
      <c r="G54" s="24" t="s">
        <v>51</v>
      </c>
      <c r="H54" s="24" t="s">
        <v>1052</v>
      </c>
      <c r="I54" s="29" t="s">
        <v>53</v>
      </c>
      <c r="J54" s="29" t="s">
        <v>53</v>
      </c>
      <c r="K54" s="29" t="s">
        <v>53</v>
      </c>
      <c r="L54" s="29" t="s">
        <v>53</v>
      </c>
      <c r="M54" s="29">
        <v>0</v>
      </c>
      <c r="N54" s="24" t="s">
        <v>53</v>
      </c>
      <c r="O54" s="24" t="s">
        <v>54</v>
      </c>
      <c r="P54" s="24" t="s">
        <v>53</v>
      </c>
      <c r="Q54" s="29">
        <f t="shared" si="0"/>
        <v>1681887.77</v>
      </c>
      <c r="R54" s="29">
        <v>0</v>
      </c>
      <c r="S54" s="29">
        <v>1548905.95</v>
      </c>
      <c r="T54" s="29">
        <v>0</v>
      </c>
      <c r="U54" s="24" t="s">
        <v>50</v>
      </c>
      <c r="V54" s="29">
        <v>0</v>
      </c>
      <c r="W54" s="29">
        <v>114639.5</v>
      </c>
      <c r="X54" s="24"/>
      <c r="Y54" s="29">
        <v>18342.32</v>
      </c>
      <c r="Z54" s="29">
        <v>0</v>
      </c>
      <c r="AA54" s="24" t="s">
        <v>50</v>
      </c>
      <c r="AB54" s="29">
        <v>0</v>
      </c>
      <c r="AC54" s="29"/>
      <c r="AD54" s="24" t="s">
        <v>55</v>
      </c>
      <c r="AE54" s="29"/>
      <c r="AF54" s="24">
        <v>0</v>
      </c>
      <c r="AG54" s="24" t="s">
        <v>50</v>
      </c>
      <c r="AH54" s="29">
        <v>0</v>
      </c>
      <c r="AI54" s="29">
        <v>0</v>
      </c>
      <c r="AJ54" s="24" t="s">
        <v>50</v>
      </c>
      <c r="AK54" s="29">
        <v>0</v>
      </c>
      <c r="AL54" s="29">
        <v>0</v>
      </c>
      <c r="AM54" s="31" t="s">
        <v>53</v>
      </c>
      <c r="AN54" s="24" t="s">
        <v>53</v>
      </c>
      <c r="AO54" s="31" t="s">
        <v>53</v>
      </c>
      <c r="AP54" s="24" t="s">
        <v>53</v>
      </c>
    </row>
    <row r="55" spans="1:42" s="16" customFormat="1">
      <c r="A55" s="24" t="s">
        <v>145</v>
      </c>
      <c r="B55" s="38">
        <v>43902</v>
      </c>
      <c r="C55" s="24" t="s">
        <v>538</v>
      </c>
      <c r="D55" s="24" t="s">
        <v>554</v>
      </c>
      <c r="E55" s="24" t="s">
        <v>555</v>
      </c>
      <c r="F55" s="24" t="s">
        <v>1053</v>
      </c>
      <c r="G55" s="24" t="s">
        <v>51</v>
      </c>
      <c r="H55" s="24" t="s">
        <v>1054</v>
      </c>
      <c r="I55" s="29" t="s">
        <v>53</v>
      </c>
      <c r="J55" s="29" t="s">
        <v>53</v>
      </c>
      <c r="K55" s="29" t="s">
        <v>53</v>
      </c>
      <c r="L55" s="29" t="s">
        <v>53</v>
      </c>
      <c r="M55" s="29">
        <v>0</v>
      </c>
      <c r="N55" s="24" t="s">
        <v>53</v>
      </c>
      <c r="O55" s="24" t="s">
        <v>1188</v>
      </c>
      <c r="P55" s="24" t="s">
        <v>53</v>
      </c>
      <c r="Q55" s="29">
        <f t="shared" si="0"/>
        <v>0</v>
      </c>
      <c r="R55" s="29">
        <v>0</v>
      </c>
      <c r="S55" s="29">
        <v>0</v>
      </c>
      <c r="T55" s="29">
        <v>0</v>
      </c>
      <c r="U55" s="24" t="s">
        <v>50</v>
      </c>
      <c r="V55" s="29">
        <v>0</v>
      </c>
      <c r="W55" s="29">
        <v>0</v>
      </c>
      <c r="X55" s="24"/>
      <c r="Y55" s="29">
        <v>0</v>
      </c>
      <c r="Z55" s="29">
        <v>0</v>
      </c>
      <c r="AA55" s="24" t="s">
        <v>50</v>
      </c>
      <c r="AB55" s="29">
        <v>0</v>
      </c>
      <c r="AC55" s="29"/>
      <c r="AD55" s="24" t="s">
        <v>55</v>
      </c>
      <c r="AE55" s="29"/>
      <c r="AF55" s="24">
        <v>0</v>
      </c>
      <c r="AG55" s="24" t="s">
        <v>50</v>
      </c>
      <c r="AH55" s="29">
        <v>0</v>
      </c>
      <c r="AI55" s="29">
        <v>0</v>
      </c>
      <c r="AJ55" s="24" t="s">
        <v>50</v>
      </c>
      <c r="AK55" s="29">
        <v>0</v>
      </c>
      <c r="AL55" s="29">
        <v>0</v>
      </c>
      <c r="AM55" s="31" t="s">
        <v>53</v>
      </c>
      <c r="AN55" s="24" t="s">
        <v>53</v>
      </c>
      <c r="AO55" s="31" t="s">
        <v>53</v>
      </c>
      <c r="AP55" s="24" t="s">
        <v>53</v>
      </c>
    </row>
    <row r="56" spans="1:42" s="16" customFormat="1">
      <c r="A56" s="24" t="s">
        <v>146</v>
      </c>
      <c r="B56" s="38">
        <v>43903</v>
      </c>
      <c r="C56" s="24" t="s">
        <v>538</v>
      </c>
      <c r="D56" s="24" t="s">
        <v>554</v>
      </c>
      <c r="E56" s="24" t="s">
        <v>555</v>
      </c>
      <c r="F56" s="24" t="s">
        <v>1055</v>
      </c>
      <c r="G56" s="24" t="s">
        <v>51</v>
      </c>
      <c r="H56" s="24" t="s">
        <v>1056</v>
      </c>
      <c r="I56" s="29" t="s">
        <v>53</v>
      </c>
      <c r="J56" s="29" t="s">
        <v>53</v>
      </c>
      <c r="K56" s="29" t="s">
        <v>53</v>
      </c>
      <c r="L56" s="29" t="s">
        <v>53</v>
      </c>
      <c r="M56" s="29">
        <v>0</v>
      </c>
      <c r="N56" s="24" t="s">
        <v>53</v>
      </c>
      <c r="O56" s="24" t="s">
        <v>54</v>
      </c>
      <c r="P56" s="24" t="s">
        <v>53</v>
      </c>
      <c r="Q56" s="29">
        <f t="shared" si="0"/>
        <v>129182297.13</v>
      </c>
      <c r="R56" s="29">
        <v>0</v>
      </c>
      <c r="S56" s="29">
        <v>86351332.060000002</v>
      </c>
      <c r="T56" s="29">
        <v>0</v>
      </c>
      <c r="U56" s="24" t="s">
        <v>50</v>
      </c>
      <c r="V56" s="29">
        <v>0</v>
      </c>
      <c r="W56" s="29">
        <v>36923245.75</v>
      </c>
      <c r="X56" s="24"/>
      <c r="Y56" s="29">
        <v>5907719.3200000003</v>
      </c>
      <c r="Z56" s="29">
        <v>0</v>
      </c>
      <c r="AA56" s="24" t="s">
        <v>50</v>
      </c>
      <c r="AB56" s="29">
        <v>0</v>
      </c>
      <c r="AC56" s="29"/>
      <c r="AD56" s="24" t="s">
        <v>55</v>
      </c>
      <c r="AE56" s="29"/>
      <c r="AF56" s="24">
        <v>0</v>
      </c>
      <c r="AG56" s="24" t="s">
        <v>50</v>
      </c>
      <c r="AH56" s="29">
        <v>0</v>
      </c>
      <c r="AI56" s="29">
        <v>0</v>
      </c>
      <c r="AJ56" s="24" t="s">
        <v>50</v>
      </c>
      <c r="AK56" s="29">
        <v>0</v>
      </c>
      <c r="AL56" s="29">
        <v>0</v>
      </c>
      <c r="AM56" s="31" t="s">
        <v>53</v>
      </c>
      <c r="AN56" s="24" t="s">
        <v>53</v>
      </c>
      <c r="AO56" s="31" t="s">
        <v>53</v>
      </c>
      <c r="AP56" s="24" t="s">
        <v>53</v>
      </c>
    </row>
    <row r="57" spans="1:42" s="16" customFormat="1">
      <c r="A57" s="24" t="s">
        <v>147</v>
      </c>
      <c r="B57" s="38">
        <v>43904</v>
      </c>
      <c r="C57" s="24" t="s">
        <v>538</v>
      </c>
      <c r="D57" s="24" t="s">
        <v>554</v>
      </c>
      <c r="E57" s="24" t="s">
        <v>555</v>
      </c>
      <c r="F57" s="24" t="s">
        <v>1057</v>
      </c>
      <c r="G57" s="24" t="s">
        <v>51</v>
      </c>
      <c r="H57" s="24" t="s">
        <v>1058</v>
      </c>
      <c r="I57" s="29" t="s">
        <v>53</v>
      </c>
      <c r="J57" s="29" t="s">
        <v>53</v>
      </c>
      <c r="K57" s="29" t="s">
        <v>53</v>
      </c>
      <c r="L57" s="29" t="s">
        <v>53</v>
      </c>
      <c r="M57" s="29">
        <v>0</v>
      </c>
      <c r="N57" s="24" t="s">
        <v>53</v>
      </c>
      <c r="O57" s="24" t="s">
        <v>54</v>
      </c>
      <c r="P57" s="24" t="s">
        <v>53</v>
      </c>
      <c r="Q57" s="29">
        <f t="shared" si="0"/>
        <v>115497954.98</v>
      </c>
      <c r="R57" s="29">
        <v>0</v>
      </c>
      <c r="S57" s="29">
        <v>84378760.260000005</v>
      </c>
      <c r="T57" s="29">
        <v>0</v>
      </c>
      <c r="U57" s="24" t="s">
        <v>50</v>
      </c>
      <c r="V57" s="29">
        <v>0</v>
      </c>
      <c r="W57" s="29">
        <v>26826892</v>
      </c>
      <c r="X57" s="24"/>
      <c r="Y57" s="29">
        <v>4292302.72</v>
      </c>
      <c r="Z57" s="29">
        <v>0</v>
      </c>
      <c r="AA57" s="24" t="s">
        <v>50</v>
      </c>
      <c r="AB57" s="29">
        <v>0</v>
      </c>
      <c r="AC57" s="29"/>
      <c r="AD57" s="24" t="s">
        <v>55</v>
      </c>
      <c r="AE57" s="29"/>
      <c r="AF57" s="24">
        <v>0</v>
      </c>
      <c r="AG57" s="24" t="s">
        <v>50</v>
      </c>
      <c r="AH57" s="29">
        <v>0</v>
      </c>
      <c r="AI57" s="29">
        <v>0</v>
      </c>
      <c r="AJ57" s="24" t="s">
        <v>50</v>
      </c>
      <c r="AK57" s="29">
        <v>0</v>
      </c>
      <c r="AL57" s="29">
        <v>0</v>
      </c>
      <c r="AM57" s="31" t="s">
        <v>53</v>
      </c>
      <c r="AN57" s="24" t="s">
        <v>53</v>
      </c>
      <c r="AO57" s="31" t="s">
        <v>53</v>
      </c>
      <c r="AP57" s="24" t="s">
        <v>53</v>
      </c>
    </row>
    <row r="58" spans="1:42" s="16" customFormat="1">
      <c r="A58" s="24" t="s">
        <v>148</v>
      </c>
      <c r="B58" s="38">
        <v>43905</v>
      </c>
      <c r="C58" s="24" t="s">
        <v>538</v>
      </c>
      <c r="D58" s="24" t="s">
        <v>554</v>
      </c>
      <c r="E58" s="24" t="s">
        <v>555</v>
      </c>
      <c r="F58" s="24" t="s">
        <v>1059</v>
      </c>
      <c r="G58" s="24" t="s">
        <v>51</v>
      </c>
      <c r="H58" s="24" t="s">
        <v>1131</v>
      </c>
      <c r="I58" s="29" t="s">
        <v>53</v>
      </c>
      <c r="J58" s="29" t="s">
        <v>53</v>
      </c>
      <c r="K58" s="29" t="s">
        <v>53</v>
      </c>
      <c r="L58" s="29" t="s">
        <v>53</v>
      </c>
      <c r="M58" s="29">
        <v>0</v>
      </c>
      <c r="N58" s="24" t="s">
        <v>53</v>
      </c>
      <c r="O58" s="24" t="s">
        <v>54</v>
      </c>
      <c r="P58" s="24" t="s">
        <v>53</v>
      </c>
      <c r="Q58" s="29">
        <f t="shared" si="0"/>
        <v>109958777.24000001</v>
      </c>
      <c r="R58" s="29">
        <v>0</v>
      </c>
      <c r="S58" s="29">
        <v>69068101.900000006</v>
      </c>
      <c r="T58" s="29">
        <v>0</v>
      </c>
      <c r="U58" s="24" t="s">
        <v>50</v>
      </c>
      <c r="V58" s="29">
        <v>0</v>
      </c>
      <c r="W58" s="29">
        <v>35250582.189999998</v>
      </c>
      <c r="X58" s="24"/>
      <c r="Y58" s="29">
        <v>5640093.1500000004</v>
      </c>
      <c r="Z58" s="29">
        <v>0</v>
      </c>
      <c r="AA58" s="24" t="s">
        <v>50</v>
      </c>
      <c r="AB58" s="29">
        <v>0</v>
      </c>
      <c r="AC58" s="29"/>
      <c r="AD58" s="24" t="s">
        <v>55</v>
      </c>
      <c r="AE58" s="29"/>
      <c r="AF58" s="24">
        <v>0</v>
      </c>
      <c r="AG58" s="24" t="s">
        <v>50</v>
      </c>
      <c r="AH58" s="29">
        <v>0</v>
      </c>
      <c r="AI58" s="29">
        <v>0</v>
      </c>
      <c r="AJ58" s="24" t="s">
        <v>50</v>
      </c>
      <c r="AK58" s="29">
        <v>0</v>
      </c>
      <c r="AL58" s="29">
        <v>0</v>
      </c>
      <c r="AM58" s="31" t="s">
        <v>53</v>
      </c>
      <c r="AN58" s="24" t="s">
        <v>53</v>
      </c>
      <c r="AO58" s="31" t="s">
        <v>53</v>
      </c>
      <c r="AP58" s="24" t="s">
        <v>53</v>
      </c>
    </row>
    <row r="59" spans="1:42" s="16" customFormat="1">
      <c r="A59" s="24" t="s">
        <v>149</v>
      </c>
      <c r="B59" s="38">
        <v>43899</v>
      </c>
      <c r="C59" s="9" t="s">
        <v>538</v>
      </c>
      <c r="D59" s="11" t="s">
        <v>558</v>
      </c>
      <c r="E59" s="11" t="s">
        <v>559</v>
      </c>
      <c r="F59" s="24" t="s">
        <v>667</v>
      </c>
      <c r="G59" s="24" t="s">
        <v>51</v>
      </c>
      <c r="H59" s="24" t="s">
        <v>1060</v>
      </c>
      <c r="I59" s="29" t="s">
        <v>53</v>
      </c>
      <c r="J59" s="29" t="s">
        <v>53</v>
      </c>
      <c r="K59" s="29" t="s">
        <v>53</v>
      </c>
      <c r="L59" s="29" t="s">
        <v>53</v>
      </c>
      <c r="M59" s="29">
        <v>0</v>
      </c>
      <c r="N59" s="24" t="s">
        <v>53</v>
      </c>
      <c r="O59" s="24" t="s">
        <v>54</v>
      </c>
      <c r="P59" s="24" t="s">
        <v>53</v>
      </c>
      <c r="Q59" s="29">
        <f t="shared" si="0"/>
        <v>39658887.390000001</v>
      </c>
      <c r="R59" s="29">
        <v>0</v>
      </c>
      <c r="S59" s="29">
        <v>29099937.899999999</v>
      </c>
      <c r="T59" s="29">
        <v>0</v>
      </c>
      <c r="U59" s="24" t="s">
        <v>50</v>
      </c>
      <c r="V59" s="29">
        <v>0</v>
      </c>
      <c r="W59" s="29">
        <v>9102542.6600000001</v>
      </c>
      <c r="X59" s="24"/>
      <c r="Y59" s="29">
        <v>1456406.83</v>
      </c>
      <c r="Z59" s="29">
        <v>0</v>
      </c>
      <c r="AA59" s="24" t="s">
        <v>50</v>
      </c>
      <c r="AB59" s="29">
        <v>0</v>
      </c>
      <c r="AC59" s="29"/>
      <c r="AD59" s="24" t="s">
        <v>55</v>
      </c>
      <c r="AE59" s="29"/>
      <c r="AF59" s="24">
        <v>0</v>
      </c>
      <c r="AG59" s="24" t="s">
        <v>50</v>
      </c>
      <c r="AH59" s="29">
        <v>0</v>
      </c>
      <c r="AI59" s="29">
        <v>0</v>
      </c>
      <c r="AJ59" s="24" t="s">
        <v>50</v>
      </c>
      <c r="AK59" s="29">
        <v>0</v>
      </c>
      <c r="AL59" s="29">
        <v>0</v>
      </c>
      <c r="AM59" s="31" t="s">
        <v>53</v>
      </c>
      <c r="AN59" s="24" t="s">
        <v>53</v>
      </c>
      <c r="AO59" s="31" t="s">
        <v>53</v>
      </c>
      <c r="AP59" s="24" t="s">
        <v>53</v>
      </c>
    </row>
    <row r="60" spans="1:42" s="16" customFormat="1">
      <c r="A60" s="24" t="s">
        <v>150</v>
      </c>
      <c r="B60" s="38">
        <v>43900</v>
      </c>
      <c r="C60" s="9" t="s">
        <v>538</v>
      </c>
      <c r="D60" s="11" t="s">
        <v>558</v>
      </c>
      <c r="E60" s="11" t="s">
        <v>559</v>
      </c>
      <c r="F60" s="24" t="s">
        <v>694</v>
      </c>
      <c r="G60" s="24" t="s">
        <v>51</v>
      </c>
      <c r="H60" s="24" t="s">
        <v>1061</v>
      </c>
      <c r="I60" s="29" t="s">
        <v>53</v>
      </c>
      <c r="J60" s="29" t="s">
        <v>53</v>
      </c>
      <c r="K60" s="29" t="s">
        <v>53</v>
      </c>
      <c r="L60" s="29" t="s">
        <v>53</v>
      </c>
      <c r="M60" s="29">
        <v>0</v>
      </c>
      <c r="N60" s="24" t="s">
        <v>53</v>
      </c>
      <c r="O60" s="24" t="s">
        <v>54</v>
      </c>
      <c r="P60" s="24" t="s">
        <v>53</v>
      </c>
      <c r="Q60" s="29">
        <f t="shared" si="0"/>
        <v>25528307.050000001</v>
      </c>
      <c r="R60" s="29">
        <v>0</v>
      </c>
      <c r="S60" s="29">
        <v>20383648.68</v>
      </c>
      <c r="T60" s="29">
        <v>0</v>
      </c>
      <c r="U60" s="24" t="s">
        <v>50</v>
      </c>
      <c r="V60" s="29">
        <v>0</v>
      </c>
      <c r="W60" s="29">
        <v>4435050.32</v>
      </c>
      <c r="X60" s="24"/>
      <c r="Y60" s="29">
        <v>709608.05</v>
      </c>
      <c r="Z60" s="29">
        <v>0</v>
      </c>
      <c r="AA60" s="24" t="s">
        <v>50</v>
      </c>
      <c r="AB60" s="29">
        <v>0</v>
      </c>
      <c r="AC60" s="29"/>
      <c r="AD60" s="24" t="s">
        <v>55</v>
      </c>
      <c r="AE60" s="29"/>
      <c r="AF60" s="24">
        <v>0</v>
      </c>
      <c r="AG60" s="24" t="s">
        <v>50</v>
      </c>
      <c r="AH60" s="29">
        <v>0</v>
      </c>
      <c r="AI60" s="29">
        <v>0</v>
      </c>
      <c r="AJ60" s="24" t="s">
        <v>50</v>
      </c>
      <c r="AK60" s="29">
        <v>0</v>
      </c>
      <c r="AL60" s="29">
        <v>0</v>
      </c>
      <c r="AM60" s="31" t="s">
        <v>53</v>
      </c>
      <c r="AN60" s="24" t="s">
        <v>53</v>
      </c>
      <c r="AO60" s="31" t="s">
        <v>53</v>
      </c>
      <c r="AP60" s="24" t="s">
        <v>53</v>
      </c>
    </row>
    <row r="61" spans="1:42" s="16" customFormat="1">
      <c r="A61" s="24" t="s">
        <v>151</v>
      </c>
      <c r="B61" s="38">
        <v>43901</v>
      </c>
      <c r="C61" s="9" t="s">
        <v>538</v>
      </c>
      <c r="D61" s="11" t="s">
        <v>558</v>
      </c>
      <c r="E61" s="11" t="s">
        <v>559</v>
      </c>
      <c r="F61" s="24" t="s">
        <v>721</v>
      </c>
      <c r="G61" s="24" t="s">
        <v>51</v>
      </c>
      <c r="H61" s="24" t="s">
        <v>1062</v>
      </c>
      <c r="I61" s="29" t="s">
        <v>53</v>
      </c>
      <c r="J61" s="29" t="s">
        <v>53</v>
      </c>
      <c r="K61" s="29" t="s">
        <v>53</v>
      </c>
      <c r="L61" s="29" t="s">
        <v>53</v>
      </c>
      <c r="M61" s="29">
        <v>0</v>
      </c>
      <c r="N61" s="24" t="s">
        <v>53</v>
      </c>
      <c r="O61" s="24" t="s">
        <v>54</v>
      </c>
      <c r="P61" s="24" t="s">
        <v>53</v>
      </c>
      <c r="Q61" s="29">
        <f t="shared" si="0"/>
        <v>5070695.5600000005</v>
      </c>
      <c r="R61" s="29">
        <v>0</v>
      </c>
      <c r="S61" s="29">
        <v>3137261.69</v>
      </c>
      <c r="T61" s="29">
        <v>0</v>
      </c>
      <c r="U61" s="24" t="s">
        <v>50</v>
      </c>
      <c r="V61" s="29">
        <v>0</v>
      </c>
      <c r="W61" s="29">
        <v>1666753.34</v>
      </c>
      <c r="X61" s="24"/>
      <c r="Y61" s="29">
        <v>266680.53000000003</v>
      </c>
      <c r="Z61" s="29">
        <v>0</v>
      </c>
      <c r="AA61" s="24" t="s">
        <v>50</v>
      </c>
      <c r="AB61" s="29">
        <v>0</v>
      </c>
      <c r="AC61" s="29"/>
      <c r="AD61" s="24" t="s">
        <v>55</v>
      </c>
      <c r="AE61" s="29"/>
      <c r="AF61" s="24">
        <v>0</v>
      </c>
      <c r="AG61" s="24" t="s">
        <v>50</v>
      </c>
      <c r="AH61" s="29">
        <v>0</v>
      </c>
      <c r="AI61" s="29">
        <v>0</v>
      </c>
      <c r="AJ61" s="24" t="s">
        <v>50</v>
      </c>
      <c r="AK61" s="29">
        <v>0</v>
      </c>
      <c r="AL61" s="29">
        <v>0</v>
      </c>
      <c r="AM61" s="31" t="s">
        <v>53</v>
      </c>
      <c r="AN61" s="24" t="s">
        <v>53</v>
      </c>
      <c r="AO61" s="31" t="s">
        <v>53</v>
      </c>
      <c r="AP61" s="24" t="s">
        <v>53</v>
      </c>
    </row>
    <row r="62" spans="1:42" s="16" customFormat="1">
      <c r="A62" s="24" t="s">
        <v>152</v>
      </c>
      <c r="B62" s="38">
        <v>43902</v>
      </c>
      <c r="C62" s="9" t="s">
        <v>538</v>
      </c>
      <c r="D62" s="11" t="s">
        <v>558</v>
      </c>
      <c r="E62" s="11" t="s">
        <v>559</v>
      </c>
      <c r="F62" s="24" t="s">
        <v>991</v>
      </c>
      <c r="G62" s="24" t="s">
        <v>51</v>
      </c>
      <c r="H62" s="24" t="s">
        <v>1063</v>
      </c>
      <c r="I62" s="29" t="s">
        <v>53</v>
      </c>
      <c r="J62" s="29" t="s">
        <v>53</v>
      </c>
      <c r="K62" s="29" t="s">
        <v>53</v>
      </c>
      <c r="L62" s="29" t="s">
        <v>53</v>
      </c>
      <c r="M62" s="29">
        <v>0</v>
      </c>
      <c r="N62" s="24" t="s">
        <v>53</v>
      </c>
      <c r="O62" s="24" t="s">
        <v>54</v>
      </c>
      <c r="P62" s="24" t="s">
        <v>53</v>
      </c>
      <c r="Q62" s="29">
        <f t="shared" si="0"/>
        <v>71165872.760999992</v>
      </c>
      <c r="R62" s="29">
        <v>0</v>
      </c>
      <c r="S62" s="29">
        <v>49592498.979999997</v>
      </c>
      <c r="T62" s="29">
        <v>0</v>
      </c>
      <c r="U62" s="24" t="s">
        <v>50</v>
      </c>
      <c r="V62" s="29">
        <v>0</v>
      </c>
      <c r="W62" s="29">
        <v>18469918.489999998</v>
      </c>
      <c r="X62" s="24"/>
      <c r="Y62" s="29">
        <v>2955186.9610000001</v>
      </c>
      <c r="Z62" s="29">
        <v>0</v>
      </c>
      <c r="AA62" s="24" t="s">
        <v>50</v>
      </c>
      <c r="AB62" s="29">
        <v>0</v>
      </c>
      <c r="AC62" s="29">
        <v>137285.49</v>
      </c>
      <c r="AD62" s="24" t="s">
        <v>55</v>
      </c>
      <c r="AE62" s="29">
        <v>10982.84</v>
      </c>
      <c r="AF62" s="24">
        <v>0</v>
      </c>
      <c r="AG62" s="24" t="s">
        <v>50</v>
      </c>
      <c r="AH62" s="29">
        <v>0</v>
      </c>
      <c r="AI62" s="29">
        <v>0</v>
      </c>
      <c r="AJ62" s="24" t="s">
        <v>50</v>
      </c>
      <c r="AK62" s="29">
        <v>0</v>
      </c>
      <c r="AL62" s="29">
        <v>0</v>
      </c>
      <c r="AM62" s="31" t="s">
        <v>53</v>
      </c>
      <c r="AN62" s="24" t="s">
        <v>53</v>
      </c>
      <c r="AO62" s="31" t="s">
        <v>53</v>
      </c>
      <c r="AP62" s="24" t="s">
        <v>53</v>
      </c>
    </row>
    <row r="63" spans="1:42" s="16" customFormat="1">
      <c r="A63" s="24" t="s">
        <v>153</v>
      </c>
      <c r="B63" s="38">
        <v>43903</v>
      </c>
      <c r="C63" s="9" t="s">
        <v>538</v>
      </c>
      <c r="D63" s="11" t="s">
        <v>558</v>
      </c>
      <c r="E63" s="11" t="s">
        <v>559</v>
      </c>
      <c r="F63" s="24" t="s">
        <v>992</v>
      </c>
      <c r="G63" s="24" t="s">
        <v>51</v>
      </c>
      <c r="H63" s="24" t="s">
        <v>1064</v>
      </c>
      <c r="I63" s="29" t="s">
        <v>53</v>
      </c>
      <c r="J63" s="29" t="s">
        <v>53</v>
      </c>
      <c r="K63" s="29" t="s">
        <v>53</v>
      </c>
      <c r="L63" s="29" t="s">
        <v>53</v>
      </c>
      <c r="M63" s="29">
        <v>0</v>
      </c>
      <c r="N63" s="24" t="s">
        <v>53</v>
      </c>
      <c r="O63" s="24" t="s">
        <v>54</v>
      </c>
      <c r="P63" s="24" t="s">
        <v>53</v>
      </c>
      <c r="Q63" s="29">
        <f t="shared" si="0"/>
        <v>78755722.819999993</v>
      </c>
      <c r="R63" s="29">
        <v>0</v>
      </c>
      <c r="S63" s="29">
        <v>54222503.859999999</v>
      </c>
      <c r="T63" s="29">
        <v>0</v>
      </c>
      <c r="U63" s="24" t="s">
        <v>50</v>
      </c>
      <c r="V63" s="29">
        <v>0</v>
      </c>
      <c r="W63" s="29">
        <v>21149326.690000001</v>
      </c>
      <c r="X63" s="24"/>
      <c r="Y63" s="29">
        <v>3383892.27</v>
      </c>
      <c r="Z63" s="29">
        <v>0</v>
      </c>
      <c r="AA63" s="24" t="s">
        <v>50</v>
      </c>
      <c r="AB63" s="29">
        <v>0</v>
      </c>
      <c r="AC63" s="29"/>
      <c r="AD63" s="24" t="s">
        <v>55</v>
      </c>
      <c r="AE63" s="29"/>
      <c r="AF63" s="24">
        <v>0</v>
      </c>
      <c r="AG63" s="24" t="s">
        <v>50</v>
      </c>
      <c r="AH63" s="29">
        <v>0</v>
      </c>
      <c r="AI63" s="29">
        <v>0</v>
      </c>
      <c r="AJ63" s="24" t="s">
        <v>50</v>
      </c>
      <c r="AK63" s="29">
        <v>0</v>
      </c>
      <c r="AL63" s="29">
        <v>0</v>
      </c>
      <c r="AM63" s="31" t="s">
        <v>53</v>
      </c>
      <c r="AN63" s="24" t="s">
        <v>53</v>
      </c>
      <c r="AO63" s="31" t="s">
        <v>53</v>
      </c>
      <c r="AP63" s="24" t="s">
        <v>53</v>
      </c>
    </row>
    <row r="64" spans="1:42" s="16" customFormat="1">
      <c r="A64" s="24" t="s">
        <v>154</v>
      </c>
      <c r="B64" s="38">
        <v>43904</v>
      </c>
      <c r="C64" s="9" t="s">
        <v>538</v>
      </c>
      <c r="D64" s="11" t="s">
        <v>558</v>
      </c>
      <c r="E64" s="11" t="s">
        <v>559</v>
      </c>
      <c r="F64" s="24" t="s">
        <v>993</v>
      </c>
      <c r="G64" s="24" t="s">
        <v>51</v>
      </c>
      <c r="H64" s="24" t="s">
        <v>1065</v>
      </c>
      <c r="I64" s="29" t="s">
        <v>53</v>
      </c>
      <c r="J64" s="29" t="s">
        <v>53</v>
      </c>
      <c r="K64" s="29" t="s">
        <v>53</v>
      </c>
      <c r="L64" s="29" t="s">
        <v>53</v>
      </c>
      <c r="M64" s="29">
        <v>0</v>
      </c>
      <c r="N64" s="24" t="s">
        <v>53</v>
      </c>
      <c r="O64" s="24" t="s">
        <v>54</v>
      </c>
      <c r="P64" s="24" t="s">
        <v>53</v>
      </c>
      <c r="Q64" s="29">
        <f t="shared" si="0"/>
        <v>96112411.36999999</v>
      </c>
      <c r="R64" s="29">
        <v>0</v>
      </c>
      <c r="S64" s="29">
        <v>67766023.129999995</v>
      </c>
      <c r="T64" s="29">
        <v>0</v>
      </c>
      <c r="U64" s="24" t="s">
        <v>50</v>
      </c>
      <c r="V64" s="29">
        <v>0</v>
      </c>
      <c r="W64" s="29">
        <v>24302333.219999999</v>
      </c>
      <c r="X64" s="24"/>
      <c r="Y64" s="29">
        <v>3888373.32</v>
      </c>
      <c r="Z64" s="29">
        <v>0</v>
      </c>
      <c r="AA64" s="24" t="s">
        <v>50</v>
      </c>
      <c r="AB64" s="29">
        <v>0</v>
      </c>
      <c r="AC64" s="29">
        <v>144149.72</v>
      </c>
      <c r="AD64" s="24" t="s">
        <v>55</v>
      </c>
      <c r="AE64" s="29">
        <v>11531.98</v>
      </c>
      <c r="AF64" s="24">
        <v>0</v>
      </c>
      <c r="AG64" s="24" t="s">
        <v>50</v>
      </c>
      <c r="AH64" s="29">
        <v>0</v>
      </c>
      <c r="AI64" s="29">
        <v>0</v>
      </c>
      <c r="AJ64" s="24" t="s">
        <v>50</v>
      </c>
      <c r="AK64" s="29">
        <v>0</v>
      </c>
      <c r="AL64" s="29">
        <v>0</v>
      </c>
      <c r="AM64" s="31" t="s">
        <v>53</v>
      </c>
      <c r="AN64" s="24" t="s">
        <v>53</v>
      </c>
      <c r="AO64" s="31" t="s">
        <v>53</v>
      </c>
      <c r="AP64" s="24" t="s">
        <v>53</v>
      </c>
    </row>
    <row r="65" spans="1:42" s="16" customFormat="1">
      <c r="A65" s="24" t="s">
        <v>155</v>
      </c>
      <c r="B65" s="38">
        <v>43905</v>
      </c>
      <c r="C65" s="9" t="s">
        <v>538</v>
      </c>
      <c r="D65" s="11" t="s">
        <v>558</v>
      </c>
      <c r="E65" s="11" t="s">
        <v>559</v>
      </c>
      <c r="F65" s="24" t="s">
        <v>994</v>
      </c>
      <c r="G65" s="24" t="s">
        <v>51</v>
      </c>
      <c r="H65" s="24" t="s">
        <v>1132</v>
      </c>
      <c r="I65" s="29" t="s">
        <v>53</v>
      </c>
      <c r="J65" s="29" t="s">
        <v>53</v>
      </c>
      <c r="K65" s="29" t="s">
        <v>53</v>
      </c>
      <c r="L65" s="29" t="s">
        <v>53</v>
      </c>
      <c r="M65" s="29">
        <v>0</v>
      </c>
      <c r="N65" s="24" t="s">
        <v>53</v>
      </c>
      <c r="O65" s="24" t="s">
        <v>54</v>
      </c>
      <c r="P65" s="24" t="s">
        <v>53</v>
      </c>
      <c r="Q65" s="29">
        <f t="shared" si="0"/>
        <v>95236755.349999994</v>
      </c>
      <c r="R65" s="29">
        <v>0</v>
      </c>
      <c r="S65" s="29">
        <v>69288330.209999993</v>
      </c>
      <c r="T65" s="29">
        <v>0</v>
      </c>
      <c r="U65" s="24" t="s">
        <v>50</v>
      </c>
      <c r="V65" s="29">
        <v>0</v>
      </c>
      <c r="W65" s="29">
        <v>22369332.02</v>
      </c>
      <c r="X65" s="24"/>
      <c r="Y65" s="29">
        <v>3579093.12</v>
      </c>
      <c r="Z65" s="29">
        <v>0</v>
      </c>
      <c r="AA65" s="24" t="s">
        <v>50</v>
      </c>
      <c r="AB65" s="29">
        <v>0</v>
      </c>
      <c r="AC65" s="29"/>
      <c r="AD65" s="24" t="s">
        <v>55</v>
      </c>
      <c r="AE65" s="29"/>
      <c r="AF65" s="24">
        <v>0</v>
      </c>
      <c r="AG65" s="24" t="s">
        <v>50</v>
      </c>
      <c r="AH65" s="29">
        <v>0</v>
      </c>
      <c r="AI65" s="29">
        <v>0</v>
      </c>
      <c r="AJ65" s="24" t="s">
        <v>50</v>
      </c>
      <c r="AK65" s="29">
        <v>0</v>
      </c>
      <c r="AL65" s="29">
        <v>0</v>
      </c>
      <c r="AM65" s="31" t="s">
        <v>53</v>
      </c>
      <c r="AN65" s="24" t="s">
        <v>53</v>
      </c>
      <c r="AO65" s="31" t="s">
        <v>53</v>
      </c>
      <c r="AP65" s="24" t="s">
        <v>53</v>
      </c>
    </row>
    <row r="66" spans="1:42" s="16" customFormat="1">
      <c r="A66" s="24" t="s">
        <v>157</v>
      </c>
      <c r="B66" s="38">
        <v>43899</v>
      </c>
      <c r="C66" s="24" t="s">
        <v>538</v>
      </c>
      <c r="D66" s="11" t="s">
        <v>562</v>
      </c>
      <c r="E66" s="11" t="s">
        <v>563</v>
      </c>
      <c r="F66" s="24" t="s">
        <v>650</v>
      </c>
      <c r="G66" s="24" t="s">
        <v>51</v>
      </c>
      <c r="H66" s="24" t="s">
        <v>1066</v>
      </c>
      <c r="I66" s="29" t="s">
        <v>53</v>
      </c>
      <c r="J66" s="29" t="s">
        <v>53</v>
      </c>
      <c r="K66" s="29" t="s">
        <v>53</v>
      </c>
      <c r="L66" s="29" t="s">
        <v>53</v>
      </c>
      <c r="M66" s="29">
        <v>0</v>
      </c>
      <c r="N66" s="24" t="s">
        <v>53</v>
      </c>
      <c r="O66" s="24" t="s">
        <v>54</v>
      </c>
      <c r="P66" s="24" t="s">
        <v>53</v>
      </c>
      <c r="Q66" s="29">
        <f t="shared" si="0"/>
        <v>4203312.83</v>
      </c>
      <c r="R66" s="29">
        <v>0</v>
      </c>
      <c r="S66" s="29">
        <v>3562405.86</v>
      </c>
      <c r="T66" s="29">
        <v>0</v>
      </c>
      <c r="U66" s="24" t="s">
        <v>50</v>
      </c>
      <c r="V66" s="29">
        <v>0</v>
      </c>
      <c r="W66" s="29">
        <v>552506.01</v>
      </c>
      <c r="X66" s="24"/>
      <c r="Y66" s="29">
        <v>88400.960000000006</v>
      </c>
      <c r="Z66" s="29">
        <v>0</v>
      </c>
      <c r="AA66" s="24" t="s">
        <v>50</v>
      </c>
      <c r="AB66" s="29">
        <v>0</v>
      </c>
      <c r="AC66" s="29"/>
      <c r="AD66" s="24" t="s">
        <v>55</v>
      </c>
      <c r="AE66" s="29"/>
      <c r="AF66" s="24">
        <v>0</v>
      </c>
      <c r="AG66" s="24" t="s">
        <v>50</v>
      </c>
      <c r="AH66" s="29">
        <v>0</v>
      </c>
      <c r="AI66" s="29">
        <v>0</v>
      </c>
      <c r="AJ66" s="24" t="s">
        <v>50</v>
      </c>
      <c r="AK66" s="29">
        <v>0</v>
      </c>
      <c r="AL66" s="29">
        <v>0</v>
      </c>
      <c r="AM66" s="31" t="s">
        <v>53</v>
      </c>
      <c r="AN66" s="24" t="s">
        <v>53</v>
      </c>
      <c r="AO66" s="31" t="s">
        <v>53</v>
      </c>
      <c r="AP66" s="24" t="s">
        <v>53</v>
      </c>
    </row>
    <row r="67" spans="1:42" s="16" customFormat="1">
      <c r="A67" s="24" t="s">
        <v>161</v>
      </c>
      <c r="B67" s="38">
        <v>43900</v>
      </c>
      <c r="C67" s="24" t="s">
        <v>538</v>
      </c>
      <c r="D67" s="11" t="s">
        <v>562</v>
      </c>
      <c r="E67" s="11" t="s">
        <v>563</v>
      </c>
      <c r="F67" s="24" t="s">
        <v>591</v>
      </c>
      <c r="G67" s="24" t="s">
        <v>51</v>
      </c>
      <c r="H67" s="24" t="s">
        <v>1067</v>
      </c>
      <c r="I67" s="29" t="s">
        <v>53</v>
      </c>
      <c r="J67" s="29" t="s">
        <v>53</v>
      </c>
      <c r="K67" s="29" t="s">
        <v>53</v>
      </c>
      <c r="L67" s="29" t="s">
        <v>53</v>
      </c>
      <c r="M67" s="29">
        <v>0</v>
      </c>
      <c r="N67" s="24" t="s">
        <v>53</v>
      </c>
      <c r="O67" s="24" t="s">
        <v>1188</v>
      </c>
      <c r="P67" s="24" t="s">
        <v>53</v>
      </c>
      <c r="Q67" s="29">
        <f t="shared" si="0"/>
        <v>0</v>
      </c>
      <c r="R67" s="29">
        <v>0</v>
      </c>
      <c r="S67" s="29">
        <v>0</v>
      </c>
      <c r="T67" s="29">
        <v>0</v>
      </c>
      <c r="U67" s="24" t="s">
        <v>50</v>
      </c>
      <c r="V67" s="29">
        <v>0</v>
      </c>
      <c r="W67" s="29">
        <v>0</v>
      </c>
      <c r="X67" s="24"/>
      <c r="Y67" s="29">
        <v>0</v>
      </c>
      <c r="Z67" s="29">
        <v>0</v>
      </c>
      <c r="AA67" s="24" t="s">
        <v>50</v>
      </c>
      <c r="AB67" s="29">
        <v>0</v>
      </c>
      <c r="AC67" s="29"/>
      <c r="AD67" s="24" t="s">
        <v>55</v>
      </c>
      <c r="AE67" s="29"/>
      <c r="AF67" s="24">
        <v>0</v>
      </c>
      <c r="AG67" s="24" t="s">
        <v>50</v>
      </c>
      <c r="AH67" s="29">
        <v>0</v>
      </c>
      <c r="AI67" s="29">
        <v>0</v>
      </c>
      <c r="AJ67" s="24" t="s">
        <v>50</v>
      </c>
      <c r="AK67" s="29">
        <v>0</v>
      </c>
      <c r="AL67" s="29">
        <v>0</v>
      </c>
      <c r="AM67" s="31" t="s">
        <v>53</v>
      </c>
      <c r="AN67" s="24" t="s">
        <v>53</v>
      </c>
      <c r="AO67" s="31" t="s">
        <v>53</v>
      </c>
      <c r="AP67" s="24" t="s">
        <v>53</v>
      </c>
    </row>
    <row r="68" spans="1:42" s="16" customFormat="1">
      <c r="A68" s="24" t="s">
        <v>163</v>
      </c>
      <c r="B68" s="38">
        <v>43901</v>
      </c>
      <c r="C68" s="24" t="s">
        <v>538</v>
      </c>
      <c r="D68" s="11" t="s">
        <v>562</v>
      </c>
      <c r="E68" s="11" t="s">
        <v>563</v>
      </c>
      <c r="F68" s="24" t="s">
        <v>614</v>
      </c>
      <c r="G68" s="24" t="s">
        <v>51</v>
      </c>
      <c r="H68" s="24" t="s">
        <v>1068</v>
      </c>
      <c r="I68" s="29" t="s">
        <v>53</v>
      </c>
      <c r="J68" s="29" t="s">
        <v>53</v>
      </c>
      <c r="K68" s="29" t="s">
        <v>53</v>
      </c>
      <c r="L68" s="29" t="s">
        <v>53</v>
      </c>
      <c r="M68" s="29">
        <v>0</v>
      </c>
      <c r="N68" s="24" t="s">
        <v>53</v>
      </c>
      <c r="O68" s="24" t="s">
        <v>54</v>
      </c>
      <c r="P68" s="24" t="s">
        <v>53</v>
      </c>
      <c r="Q68" s="29">
        <f t="shared" si="0"/>
        <v>4488897.1500000004</v>
      </c>
      <c r="R68" s="29">
        <v>0</v>
      </c>
      <c r="S68" s="29">
        <v>2811279.8</v>
      </c>
      <c r="T68" s="29">
        <v>0</v>
      </c>
      <c r="U68" s="24" t="s">
        <v>50</v>
      </c>
      <c r="V68" s="29">
        <v>0</v>
      </c>
      <c r="W68" s="29">
        <v>1446221.85</v>
      </c>
      <c r="X68" s="24"/>
      <c r="Y68" s="29">
        <v>231395.5</v>
      </c>
      <c r="Z68" s="29">
        <v>0</v>
      </c>
      <c r="AA68" s="24" t="s">
        <v>50</v>
      </c>
      <c r="AB68" s="29">
        <v>0</v>
      </c>
      <c r="AC68" s="29"/>
      <c r="AD68" s="24" t="s">
        <v>55</v>
      </c>
      <c r="AE68" s="29"/>
      <c r="AF68" s="24">
        <v>0</v>
      </c>
      <c r="AG68" s="24" t="s">
        <v>50</v>
      </c>
      <c r="AH68" s="29">
        <v>0</v>
      </c>
      <c r="AI68" s="29">
        <v>0</v>
      </c>
      <c r="AJ68" s="24" t="s">
        <v>50</v>
      </c>
      <c r="AK68" s="29">
        <v>0</v>
      </c>
      <c r="AL68" s="29">
        <v>0</v>
      </c>
      <c r="AM68" s="31" t="s">
        <v>53</v>
      </c>
      <c r="AN68" s="24" t="s">
        <v>53</v>
      </c>
      <c r="AO68" s="31" t="s">
        <v>53</v>
      </c>
      <c r="AP68" s="24" t="s">
        <v>53</v>
      </c>
    </row>
    <row r="69" spans="1:42" s="16" customFormat="1">
      <c r="A69" s="24" t="s">
        <v>167</v>
      </c>
      <c r="B69" s="38">
        <v>43902</v>
      </c>
      <c r="C69" s="24" t="s">
        <v>538</v>
      </c>
      <c r="D69" s="11" t="s">
        <v>562</v>
      </c>
      <c r="E69" s="11" t="s">
        <v>563</v>
      </c>
      <c r="F69" s="24" t="s">
        <v>640</v>
      </c>
      <c r="G69" s="24" t="s">
        <v>51</v>
      </c>
      <c r="H69" s="24" t="s">
        <v>1069</v>
      </c>
      <c r="I69" s="29" t="s">
        <v>53</v>
      </c>
      <c r="J69" s="29" t="s">
        <v>53</v>
      </c>
      <c r="K69" s="29" t="s">
        <v>53</v>
      </c>
      <c r="L69" s="29" t="s">
        <v>53</v>
      </c>
      <c r="M69" s="29">
        <v>0</v>
      </c>
      <c r="N69" s="24" t="s">
        <v>53</v>
      </c>
      <c r="O69" s="24" t="s">
        <v>1188</v>
      </c>
      <c r="P69" s="24" t="s">
        <v>53</v>
      </c>
      <c r="Q69" s="29">
        <f t="shared" si="0"/>
        <v>0</v>
      </c>
      <c r="R69" s="29">
        <v>0</v>
      </c>
      <c r="S69" s="29">
        <v>0</v>
      </c>
      <c r="T69" s="29">
        <v>0</v>
      </c>
      <c r="U69" s="24" t="s">
        <v>50</v>
      </c>
      <c r="V69" s="29">
        <v>0</v>
      </c>
      <c r="W69" s="29">
        <v>0</v>
      </c>
      <c r="X69" s="24"/>
      <c r="Y69" s="29">
        <v>0</v>
      </c>
      <c r="Z69" s="29">
        <v>0</v>
      </c>
      <c r="AA69" s="24" t="s">
        <v>50</v>
      </c>
      <c r="AB69" s="29">
        <v>0</v>
      </c>
      <c r="AC69" s="29"/>
      <c r="AD69" s="24" t="s">
        <v>55</v>
      </c>
      <c r="AE69" s="29"/>
      <c r="AF69" s="24">
        <v>0</v>
      </c>
      <c r="AG69" s="24" t="s">
        <v>50</v>
      </c>
      <c r="AH69" s="29">
        <v>0</v>
      </c>
      <c r="AI69" s="29">
        <v>0</v>
      </c>
      <c r="AJ69" s="24" t="s">
        <v>50</v>
      </c>
      <c r="AK69" s="29">
        <v>0</v>
      </c>
      <c r="AL69" s="29">
        <v>0</v>
      </c>
      <c r="AM69" s="31" t="s">
        <v>53</v>
      </c>
      <c r="AN69" s="24" t="s">
        <v>53</v>
      </c>
      <c r="AO69" s="31" t="s">
        <v>53</v>
      </c>
      <c r="AP69" s="24" t="s">
        <v>53</v>
      </c>
    </row>
    <row r="70" spans="1:42" s="16" customFormat="1">
      <c r="A70" s="24" t="s">
        <v>169</v>
      </c>
      <c r="B70" s="38">
        <v>43903</v>
      </c>
      <c r="C70" s="24" t="s">
        <v>538</v>
      </c>
      <c r="D70" s="11" t="s">
        <v>562</v>
      </c>
      <c r="E70" s="11" t="s">
        <v>563</v>
      </c>
      <c r="F70" s="24" t="s">
        <v>667</v>
      </c>
      <c r="G70" s="24" t="s">
        <v>51</v>
      </c>
      <c r="H70" s="24" t="s">
        <v>1070</v>
      </c>
      <c r="I70" s="29" t="s">
        <v>53</v>
      </c>
      <c r="J70" s="29" t="s">
        <v>53</v>
      </c>
      <c r="K70" s="29" t="s">
        <v>53</v>
      </c>
      <c r="L70" s="29" t="s">
        <v>53</v>
      </c>
      <c r="M70" s="29">
        <v>0</v>
      </c>
      <c r="N70" s="24" t="s">
        <v>53</v>
      </c>
      <c r="O70" s="24" t="s">
        <v>54</v>
      </c>
      <c r="P70" s="24" t="s">
        <v>53</v>
      </c>
      <c r="Q70" s="29">
        <f t="shared" si="0"/>
        <v>97237229.219999999</v>
      </c>
      <c r="R70" s="29">
        <v>0</v>
      </c>
      <c r="S70" s="29">
        <f>65343933.75-209436.43</f>
        <v>65134497.32</v>
      </c>
      <c r="T70" s="29">
        <v>0</v>
      </c>
      <c r="U70" s="24" t="s">
        <v>50</v>
      </c>
      <c r="V70" s="29">
        <v>0</v>
      </c>
      <c r="W70" s="29">
        <v>27674768.879999999</v>
      </c>
      <c r="X70" s="24"/>
      <c r="Y70" s="29">
        <v>4427963.0199999996</v>
      </c>
      <c r="Z70" s="29">
        <v>0</v>
      </c>
      <c r="AA70" s="24" t="s">
        <v>50</v>
      </c>
      <c r="AB70" s="29">
        <v>0</v>
      </c>
      <c r="AC70" s="29"/>
      <c r="AD70" s="24" t="s">
        <v>55</v>
      </c>
      <c r="AE70" s="29"/>
      <c r="AF70" s="24">
        <v>0</v>
      </c>
      <c r="AG70" s="24" t="s">
        <v>50</v>
      </c>
      <c r="AH70" s="29">
        <v>0</v>
      </c>
      <c r="AI70" s="29">
        <v>0</v>
      </c>
      <c r="AJ70" s="24" t="s">
        <v>50</v>
      </c>
      <c r="AK70" s="29">
        <v>0</v>
      </c>
      <c r="AL70" s="29">
        <v>0</v>
      </c>
      <c r="AM70" s="31" t="s">
        <v>53</v>
      </c>
      <c r="AN70" s="24" t="s">
        <v>53</v>
      </c>
      <c r="AO70" s="31" t="s">
        <v>53</v>
      </c>
      <c r="AP70" s="24" t="s">
        <v>53</v>
      </c>
    </row>
    <row r="71" spans="1:42" s="16" customFormat="1">
      <c r="A71" s="24" t="s">
        <v>171</v>
      </c>
      <c r="B71" s="38">
        <v>43904</v>
      </c>
      <c r="C71" s="24" t="s">
        <v>538</v>
      </c>
      <c r="D71" s="11" t="s">
        <v>562</v>
      </c>
      <c r="E71" s="11" t="s">
        <v>563</v>
      </c>
      <c r="F71" s="24" t="s">
        <v>694</v>
      </c>
      <c r="G71" s="24" t="s">
        <v>51</v>
      </c>
      <c r="H71" s="24" t="s">
        <v>1071</v>
      </c>
      <c r="I71" s="29" t="s">
        <v>53</v>
      </c>
      <c r="J71" s="29" t="s">
        <v>53</v>
      </c>
      <c r="K71" s="29" t="s">
        <v>53</v>
      </c>
      <c r="L71" s="29" t="s">
        <v>53</v>
      </c>
      <c r="M71" s="29">
        <v>0</v>
      </c>
      <c r="N71" s="24" t="s">
        <v>53</v>
      </c>
      <c r="O71" s="24" t="s">
        <v>54</v>
      </c>
      <c r="P71" s="24" t="s">
        <v>53</v>
      </c>
      <c r="Q71" s="29">
        <f t="shared" si="0"/>
        <v>34944891.890000001</v>
      </c>
      <c r="R71" s="29">
        <v>0</v>
      </c>
      <c r="S71" s="29">
        <f>24067359.85-149900</f>
        <v>23917459.850000001</v>
      </c>
      <c r="T71" s="29">
        <v>0</v>
      </c>
      <c r="U71" s="24" t="s">
        <v>50</v>
      </c>
      <c r="V71" s="29">
        <v>0</v>
      </c>
      <c r="W71" s="29">
        <v>9506406.9299999997</v>
      </c>
      <c r="X71" s="24"/>
      <c r="Y71" s="29">
        <v>1521025.11</v>
      </c>
      <c r="Z71" s="29">
        <v>0</v>
      </c>
      <c r="AA71" s="24" t="s">
        <v>50</v>
      </c>
      <c r="AB71" s="29">
        <v>0</v>
      </c>
      <c r="AC71" s="29"/>
      <c r="AD71" s="24" t="s">
        <v>55</v>
      </c>
      <c r="AE71" s="29"/>
      <c r="AF71" s="24">
        <v>0</v>
      </c>
      <c r="AG71" s="24" t="s">
        <v>50</v>
      </c>
      <c r="AH71" s="29">
        <v>0</v>
      </c>
      <c r="AI71" s="29">
        <v>0</v>
      </c>
      <c r="AJ71" s="24" t="s">
        <v>50</v>
      </c>
      <c r="AK71" s="29">
        <v>0</v>
      </c>
      <c r="AL71" s="29">
        <v>0</v>
      </c>
      <c r="AM71" s="31" t="s">
        <v>53</v>
      </c>
      <c r="AN71" s="24" t="s">
        <v>53</v>
      </c>
      <c r="AO71" s="31" t="s">
        <v>53</v>
      </c>
      <c r="AP71" s="24" t="s">
        <v>53</v>
      </c>
    </row>
    <row r="72" spans="1:42" s="16" customFormat="1">
      <c r="A72" s="24" t="s">
        <v>172</v>
      </c>
      <c r="B72" s="38">
        <v>43905</v>
      </c>
      <c r="C72" s="24" t="s">
        <v>538</v>
      </c>
      <c r="D72" s="11" t="s">
        <v>562</v>
      </c>
      <c r="E72" s="11" t="s">
        <v>563</v>
      </c>
      <c r="F72" s="24" t="s">
        <v>991</v>
      </c>
      <c r="G72" s="24" t="s">
        <v>51</v>
      </c>
      <c r="H72" s="24" t="s">
        <v>1133</v>
      </c>
      <c r="I72" s="29" t="s">
        <v>53</v>
      </c>
      <c r="J72" s="29" t="s">
        <v>53</v>
      </c>
      <c r="K72" s="29" t="s">
        <v>53</v>
      </c>
      <c r="L72" s="29" t="s">
        <v>53</v>
      </c>
      <c r="M72" s="29">
        <v>0</v>
      </c>
      <c r="N72" s="24" t="s">
        <v>53</v>
      </c>
      <c r="O72" s="24" t="s">
        <v>54</v>
      </c>
      <c r="P72" s="24" t="s">
        <v>53</v>
      </c>
      <c r="Q72" s="29">
        <f t="shared" ref="Q72:Q135" si="1">SUM(R72:AP72)</f>
        <v>18548370.760000002</v>
      </c>
      <c r="R72" s="29">
        <v>0</v>
      </c>
      <c r="S72" s="29">
        <v>12722277.800000001</v>
      </c>
      <c r="T72" s="29">
        <v>0</v>
      </c>
      <c r="U72" s="24" t="s">
        <v>50</v>
      </c>
      <c r="V72" s="29">
        <v>0</v>
      </c>
      <c r="W72" s="29">
        <v>5022493.93</v>
      </c>
      <c r="X72" s="24"/>
      <c r="Y72" s="29">
        <v>803599.03</v>
      </c>
      <c r="Z72" s="29">
        <v>0</v>
      </c>
      <c r="AA72" s="24" t="s">
        <v>50</v>
      </c>
      <c r="AB72" s="29">
        <v>0</v>
      </c>
      <c r="AC72" s="29"/>
      <c r="AD72" s="24" t="s">
        <v>55</v>
      </c>
      <c r="AE72" s="29"/>
      <c r="AF72" s="24">
        <v>0</v>
      </c>
      <c r="AG72" s="24" t="s">
        <v>50</v>
      </c>
      <c r="AH72" s="29">
        <v>0</v>
      </c>
      <c r="AI72" s="29">
        <v>0</v>
      </c>
      <c r="AJ72" s="24" t="s">
        <v>50</v>
      </c>
      <c r="AK72" s="29">
        <v>0</v>
      </c>
      <c r="AL72" s="29">
        <v>0</v>
      </c>
      <c r="AM72" s="31" t="s">
        <v>53</v>
      </c>
      <c r="AN72" s="24" t="s">
        <v>53</v>
      </c>
      <c r="AO72" s="31" t="s">
        <v>53</v>
      </c>
      <c r="AP72" s="24" t="s">
        <v>53</v>
      </c>
    </row>
    <row r="73" spans="1:42" s="16" customFormat="1">
      <c r="A73" s="24" t="s">
        <v>172</v>
      </c>
      <c r="B73" s="38">
        <v>43905</v>
      </c>
      <c r="C73" s="24" t="s">
        <v>538</v>
      </c>
      <c r="D73" s="11" t="s">
        <v>562</v>
      </c>
      <c r="E73" s="11" t="s">
        <v>563</v>
      </c>
      <c r="F73" s="24" t="s">
        <v>721</v>
      </c>
      <c r="G73" s="24" t="s">
        <v>51</v>
      </c>
      <c r="H73" s="24" t="s">
        <v>1133</v>
      </c>
      <c r="I73" s="29" t="s">
        <v>53</v>
      </c>
      <c r="J73" s="29" t="s">
        <v>53</v>
      </c>
      <c r="K73" s="29" t="s">
        <v>53</v>
      </c>
      <c r="L73" s="29" t="s">
        <v>53</v>
      </c>
      <c r="M73" s="29">
        <v>0</v>
      </c>
      <c r="N73" s="24" t="s">
        <v>53</v>
      </c>
      <c r="O73" s="24" t="s">
        <v>54</v>
      </c>
      <c r="P73" s="24" t="s">
        <v>53</v>
      </c>
      <c r="Q73" s="29">
        <f t="shared" si="1"/>
        <v>44524014.149999999</v>
      </c>
      <c r="R73" s="29">
        <v>0</v>
      </c>
      <c r="S73" s="29">
        <v>33030940.48</v>
      </c>
      <c r="T73" s="29">
        <v>0</v>
      </c>
      <c r="U73" s="24" t="s">
        <v>50</v>
      </c>
      <c r="V73" s="29">
        <v>0</v>
      </c>
      <c r="W73" s="29">
        <v>9907822.1300000008</v>
      </c>
      <c r="X73" s="24"/>
      <c r="Y73" s="29">
        <v>1585251.54</v>
      </c>
      <c r="Z73" s="29">
        <v>0</v>
      </c>
      <c r="AA73" s="24" t="s">
        <v>50</v>
      </c>
      <c r="AB73" s="29">
        <v>0</v>
      </c>
      <c r="AC73" s="29"/>
      <c r="AD73" s="24" t="s">
        <v>55</v>
      </c>
      <c r="AE73" s="29"/>
      <c r="AF73" s="24">
        <v>0</v>
      </c>
      <c r="AG73" s="24" t="s">
        <v>50</v>
      </c>
      <c r="AH73" s="29">
        <v>0</v>
      </c>
      <c r="AI73" s="29">
        <v>0</v>
      </c>
      <c r="AJ73" s="24" t="s">
        <v>50</v>
      </c>
      <c r="AK73" s="29">
        <v>0</v>
      </c>
      <c r="AL73" s="29">
        <v>0</v>
      </c>
      <c r="AM73" s="31" t="s">
        <v>53</v>
      </c>
      <c r="AN73" s="24" t="s">
        <v>53</v>
      </c>
      <c r="AO73" s="31" t="s">
        <v>53</v>
      </c>
      <c r="AP73" s="24" t="s">
        <v>53</v>
      </c>
    </row>
    <row r="74" spans="1:42" s="16" customFormat="1">
      <c r="A74" s="24" t="s">
        <v>175</v>
      </c>
      <c r="B74" s="38">
        <v>43899</v>
      </c>
      <c r="C74" s="24" t="s">
        <v>538</v>
      </c>
      <c r="D74" s="11" t="s">
        <v>566</v>
      </c>
      <c r="E74" s="11" t="s">
        <v>567</v>
      </c>
      <c r="F74" s="24" t="s">
        <v>1072</v>
      </c>
      <c r="G74" s="24" t="s">
        <v>51</v>
      </c>
      <c r="H74" s="24" t="s">
        <v>1078</v>
      </c>
      <c r="I74" s="29" t="s">
        <v>53</v>
      </c>
      <c r="J74" s="29" t="s">
        <v>53</v>
      </c>
      <c r="K74" s="29" t="s">
        <v>53</v>
      </c>
      <c r="L74" s="29" t="s">
        <v>53</v>
      </c>
      <c r="M74" s="29">
        <v>0</v>
      </c>
      <c r="N74" s="24" t="s">
        <v>53</v>
      </c>
      <c r="O74" s="24" t="s">
        <v>1188</v>
      </c>
      <c r="P74" s="24" t="s">
        <v>53</v>
      </c>
      <c r="Q74" s="29">
        <f t="shared" si="1"/>
        <v>0</v>
      </c>
      <c r="R74" s="29">
        <v>0</v>
      </c>
      <c r="S74" s="29">
        <v>0</v>
      </c>
      <c r="T74" s="29">
        <v>0</v>
      </c>
      <c r="U74" s="24" t="s">
        <v>50</v>
      </c>
      <c r="V74" s="29">
        <v>0</v>
      </c>
      <c r="W74" s="29">
        <v>0</v>
      </c>
      <c r="X74" s="24"/>
      <c r="Y74" s="29">
        <v>0</v>
      </c>
      <c r="Z74" s="29">
        <v>0</v>
      </c>
      <c r="AA74" s="24" t="s">
        <v>50</v>
      </c>
      <c r="AB74" s="29">
        <v>0</v>
      </c>
      <c r="AC74" s="29"/>
      <c r="AD74" s="24" t="s">
        <v>55</v>
      </c>
      <c r="AE74" s="29"/>
      <c r="AF74" s="24">
        <v>0</v>
      </c>
      <c r="AG74" s="24" t="s">
        <v>50</v>
      </c>
      <c r="AH74" s="29">
        <v>0</v>
      </c>
      <c r="AI74" s="29">
        <v>0</v>
      </c>
      <c r="AJ74" s="24" t="s">
        <v>50</v>
      </c>
      <c r="AK74" s="29">
        <v>0</v>
      </c>
      <c r="AL74" s="29">
        <v>0</v>
      </c>
      <c r="AM74" s="31" t="s">
        <v>53</v>
      </c>
      <c r="AN74" s="24" t="s">
        <v>53</v>
      </c>
      <c r="AO74" s="31" t="s">
        <v>53</v>
      </c>
      <c r="AP74" s="24" t="s">
        <v>53</v>
      </c>
    </row>
    <row r="75" spans="1:42" s="16" customFormat="1">
      <c r="A75" s="24" t="s">
        <v>177</v>
      </c>
      <c r="B75" s="38">
        <v>43900</v>
      </c>
      <c r="C75" s="24" t="s">
        <v>538</v>
      </c>
      <c r="D75" s="11" t="s">
        <v>566</v>
      </c>
      <c r="E75" s="11" t="s">
        <v>567</v>
      </c>
      <c r="F75" s="24" t="s">
        <v>1073</v>
      </c>
      <c r="G75" s="24" t="s">
        <v>51</v>
      </c>
      <c r="H75" s="24" t="s">
        <v>1078</v>
      </c>
      <c r="I75" s="29" t="s">
        <v>53</v>
      </c>
      <c r="J75" s="29" t="s">
        <v>53</v>
      </c>
      <c r="K75" s="29" t="s">
        <v>53</v>
      </c>
      <c r="L75" s="29" t="s">
        <v>53</v>
      </c>
      <c r="M75" s="29">
        <v>0</v>
      </c>
      <c r="N75" s="24" t="s">
        <v>53</v>
      </c>
      <c r="O75" s="24" t="s">
        <v>1188</v>
      </c>
      <c r="P75" s="24" t="s">
        <v>53</v>
      </c>
      <c r="Q75" s="29">
        <f t="shared" si="1"/>
        <v>0</v>
      </c>
      <c r="R75" s="29">
        <v>0</v>
      </c>
      <c r="S75" s="29">
        <v>0</v>
      </c>
      <c r="T75" s="29">
        <v>0</v>
      </c>
      <c r="U75" s="24" t="s">
        <v>50</v>
      </c>
      <c r="V75" s="29">
        <v>0</v>
      </c>
      <c r="W75" s="29">
        <v>0</v>
      </c>
      <c r="X75" s="24"/>
      <c r="Y75" s="29">
        <v>0</v>
      </c>
      <c r="Z75" s="29">
        <v>0</v>
      </c>
      <c r="AA75" s="24" t="s">
        <v>50</v>
      </c>
      <c r="AB75" s="29">
        <v>0</v>
      </c>
      <c r="AC75" s="29"/>
      <c r="AD75" s="24" t="s">
        <v>55</v>
      </c>
      <c r="AE75" s="29"/>
      <c r="AF75" s="24">
        <v>0</v>
      </c>
      <c r="AG75" s="24" t="s">
        <v>50</v>
      </c>
      <c r="AH75" s="29">
        <v>0</v>
      </c>
      <c r="AI75" s="29">
        <v>0</v>
      </c>
      <c r="AJ75" s="24" t="s">
        <v>50</v>
      </c>
      <c r="AK75" s="29">
        <v>0</v>
      </c>
      <c r="AL75" s="29">
        <v>0</v>
      </c>
      <c r="AM75" s="31" t="s">
        <v>53</v>
      </c>
      <c r="AN75" s="24" t="s">
        <v>53</v>
      </c>
      <c r="AO75" s="31" t="s">
        <v>53</v>
      </c>
      <c r="AP75" s="24" t="s">
        <v>53</v>
      </c>
    </row>
    <row r="76" spans="1:42" s="16" customFormat="1">
      <c r="A76" s="24" t="s">
        <v>180</v>
      </c>
      <c r="B76" s="38">
        <v>43901</v>
      </c>
      <c r="C76" s="24" t="s">
        <v>538</v>
      </c>
      <c r="D76" s="11" t="s">
        <v>566</v>
      </c>
      <c r="E76" s="11" t="s">
        <v>567</v>
      </c>
      <c r="F76" s="24" t="s">
        <v>1074</v>
      </c>
      <c r="G76" s="24" t="s">
        <v>51</v>
      </c>
      <c r="H76" s="24" t="s">
        <v>1079</v>
      </c>
      <c r="I76" s="29" t="s">
        <v>53</v>
      </c>
      <c r="J76" s="29" t="s">
        <v>53</v>
      </c>
      <c r="K76" s="29" t="s">
        <v>53</v>
      </c>
      <c r="L76" s="29" t="s">
        <v>53</v>
      </c>
      <c r="M76" s="29">
        <v>0</v>
      </c>
      <c r="N76" s="24" t="s">
        <v>53</v>
      </c>
      <c r="O76" s="24" t="s">
        <v>54</v>
      </c>
      <c r="P76" s="24" t="s">
        <v>53</v>
      </c>
      <c r="Q76" s="29">
        <f t="shared" si="1"/>
        <v>4634629.97</v>
      </c>
      <c r="R76" s="29">
        <v>0</v>
      </c>
      <c r="S76" s="29">
        <v>2022670.23</v>
      </c>
      <c r="T76" s="29">
        <v>0</v>
      </c>
      <c r="U76" s="24" t="s">
        <v>50</v>
      </c>
      <c r="V76" s="29">
        <v>0</v>
      </c>
      <c r="W76" s="29">
        <v>2251689.4300000002</v>
      </c>
      <c r="X76" s="24"/>
      <c r="Y76" s="29">
        <v>360270.31</v>
      </c>
      <c r="Z76" s="29">
        <v>0</v>
      </c>
      <c r="AA76" s="24" t="s">
        <v>50</v>
      </c>
      <c r="AB76" s="29">
        <v>0</v>
      </c>
      <c r="AC76" s="29"/>
      <c r="AD76" s="24" t="s">
        <v>55</v>
      </c>
      <c r="AE76" s="29"/>
      <c r="AF76" s="24">
        <v>0</v>
      </c>
      <c r="AG76" s="24" t="s">
        <v>50</v>
      </c>
      <c r="AH76" s="29">
        <v>0</v>
      </c>
      <c r="AI76" s="29">
        <v>0</v>
      </c>
      <c r="AJ76" s="24" t="s">
        <v>50</v>
      </c>
      <c r="AK76" s="29">
        <v>0</v>
      </c>
      <c r="AL76" s="29">
        <v>0</v>
      </c>
      <c r="AM76" s="31" t="s">
        <v>53</v>
      </c>
      <c r="AN76" s="24" t="s">
        <v>53</v>
      </c>
      <c r="AO76" s="31" t="s">
        <v>53</v>
      </c>
      <c r="AP76" s="24" t="s">
        <v>53</v>
      </c>
    </row>
    <row r="77" spans="1:42" s="16" customFormat="1">
      <c r="A77" s="24" t="s">
        <v>182</v>
      </c>
      <c r="B77" s="38">
        <v>43902</v>
      </c>
      <c r="C77" s="24" t="s">
        <v>538</v>
      </c>
      <c r="D77" s="11" t="s">
        <v>566</v>
      </c>
      <c r="E77" s="11" t="s">
        <v>567</v>
      </c>
      <c r="F77" s="24" t="s">
        <v>1075</v>
      </c>
      <c r="G77" s="24" t="s">
        <v>51</v>
      </c>
      <c r="H77" s="24" t="s">
        <v>1080</v>
      </c>
      <c r="I77" s="29" t="s">
        <v>53</v>
      </c>
      <c r="J77" s="29" t="s">
        <v>53</v>
      </c>
      <c r="K77" s="29" t="s">
        <v>53</v>
      </c>
      <c r="L77" s="29" t="s">
        <v>53</v>
      </c>
      <c r="M77" s="29">
        <v>0</v>
      </c>
      <c r="N77" s="24" t="s">
        <v>53</v>
      </c>
      <c r="O77" s="24" t="s">
        <v>54</v>
      </c>
      <c r="P77" s="24" t="s">
        <v>53</v>
      </c>
      <c r="Q77" s="29">
        <f t="shared" si="1"/>
        <v>3002910.55</v>
      </c>
      <c r="R77" s="29">
        <v>0</v>
      </c>
      <c r="S77" s="29">
        <v>2156035.67</v>
      </c>
      <c r="T77" s="29">
        <v>0</v>
      </c>
      <c r="U77" s="24" t="s">
        <v>50</v>
      </c>
      <c r="V77" s="29">
        <v>0</v>
      </c>
      <c r="W77" s="29">
        <v>730064.55</v>
      </c>
      <c r="X77" s="24"/>
      <c r="Y77" s="29">
        <v>116810.33</v>
      </c>
      <c r="Z77" s="29">
        <v>0</v>
      </c>
      <c r="AA77" s="24" t="s">
        <v>50</v>
      </c>
      <c r="AB77" s="29">
        <v>0</v>
      </c>
      <c r="AC77" s="29"/>
      <c r="AD77" s="24" t="s">
        <v>55</v>
      </c>
      <c r="AE77" s="29"/>
      <c r="AF77" s="24">
        <v>0</v>
      </c>
      <c r="AG77" s="24" t="s">
        <v>50</v>
      </c>
      <c r="AH77" s="29">
        <v>0</v>
      </c>
      <c r="AI77" s="29">
        <v>0</v>
      </c>
      <c r="AJ77" s="24" t="s">
        <v>50</v>
      </c>
      <c r="AK77" s="29">
        <v>0</v>
      </c>
      <c r="AL77" s="29">
        <v>0</v>
      </c>
      <c r="AM77" s="31" t="s">
        <v>53</v>
      </c>
      <c r="AN77" s="24" t="s">
        <v>53</v>
      </c>
      <c r="AO77" s="31" t="s">
        <v>53</v>
      </c>
      <c r="AP77" s="24" t="s">
        <v>53</v>
      </c>
    </row>
    <row r="78" spans="1:42" s="16" customFormat="1">
      <c r="A78" s="24" t="s">
        <v>184</v>
      </c>
      <c r="B78" s="38">
        <v>43903</v>
      </c>
      <c r="C78" s="24" t="s">
        <v>538</v>
      </c>
      <c r="D78" s="11" t="s">
        <v>566</v>
      </c>
      <c r="E78" s="11" t="s">
        <v>567</v>
      </c>
      <c r="F78" s="24" t="s">
        <v>1076</v>
      </c>
      <c r="G78" s="24" t="s">
        <v>51</v>
      </c>
      <c r="H78" s="24" t="s">
        <v>1081</v>
      </c>
      <c r="I78" s="29" t="s">
        <v>53</v>
      </c>
      <c r="J78" s="29" t="s">
        <v>53</v>
      </c>
      <c r="K78" s="29" t="s">
        <v>53</v>
      </c>
      <c r="L78" s="29" t="s">
        <v>53</v>
      </c>
      <c r="M78" s="29">
        <v>0</v>
      </c>
      <c r="N78" s="24" t="s">
        <v>53</v>
      </c>
      <c r="O78" s="24" t="s">
        <v>54</v>
      </c>
      <c r="P78" s="24" t="s">
        <v>53</v>
      </c>
      <c r="Q78" s="29">
        <f t="shared" si="1"/>
        <v>60956262.380000003</v>
      </c>
      <c r="R78" s="29">
        <v>0</v>
      </c>
      <c r="S78" s="29">
        <v>44962891.329999998</v>
      </c>
      <c r="T78" s="29">
        <v>0</v>
      </c>
      <c r="U78" s="24" t="s">
        <v>50</v>
      </c>
      <c r="V78" s="29">
        <v>0</v>
      </c>
      <c r="W78" s="29">
        <v>13787388.84</v>
      </c>
      <c r="X78" s="24"/>
      <c r="Y78" s="29">
        <v>2205982.21</v>
      </c>
      <c r="Z78" s="29">
        <v>0</v>
      </c>
      <c r="AA78" s="24" t="s">
        <v>50</v>
      </c>
      <c r="AB78" s="29">
        <v>0</v>
      </c>
      <c r="AC78" s="29"/>
      <c r="AD78" s="24" t="s">
        <v>55</v>
      </c>
      <c r="AE78" s="29"/>
      <c r="AF78" s="24">
        <v>0</v>
      </c>
      <c r="AG78" s="24" t="s">
        <v>50</v>
      </c>
      <c r="AH78" s="29">
        <v>0</v>
      </c>
      <c r="AI78" s="29">
        <v>0</v>
      </c>
      <c r="AJ78" s="24" t="s">
        <v>50</v>
      </c>
      <c r="AK78" s="29">
        <v>0</v>
      </c>
      <c r="AL78" s="29">
        <v>0</v>
      </c>
      <c r="AM78" s="31" t="s">
        <v>53</v>
      </c>
      <c r="AN78" s="24" t="s">
        <v>53</v>
      </c>
      <c r="AO78" s="31" t="s">
        <v>53</v>
      </c>
      <c r="AP78" s="24" t="s">
        <v>53</v>
      </c>
    </row>
    <row r="79" spans="1:42" s="16" customFormat="1">
      <c r="A79" s="24" t="s">
        <v>186</v>
      </c>
      <c r="B79" s="38">
        <v>43904</v>
      </c>
      <c r="C79" s="24" t="s">
        <v>538</v>
      </c>
      <c r="D79" s="11" t="s">
        <v>566</v>
      </c>
      <c r="E79" s="11" t="s">
        <v>567</v>
      </c>
      <c r="F79" s="24" t="s">
        <v>1077</v>
      </c>
      <c r="G79" s="24" t="s">
        <v>51</v>
      </c>
      <c r="H79" s="24" t="s">
        <v>1082</v>
      </c>
      <c r="I79" s="29" t="s">
        <v>53</v>
      </c>
      <c r="J79" s="29" t="s">
        <v>53</v>
      </c>
      <c r="K79" s="29" t="s">
        <v>53</v>
      </c>
      <c r="L79" s="29" t="s">
        <v>53</v>
      </c>
      <c r="M79" s="29">
        <v>0</v>
      </c>
      <c r="N79" s="24" t="s">
        <v>53</v>
      </c>
      <c r="O79" s="24" t="s">
        <v>54</v>
      </c>
      <c r="P79" s="24" t="s">
        <v>53</v>
      </c>
      <c r="Q79" s="29">
        <f t="shared" si="1"/>
        <v>53133696.600000001</v>
      </c>
      <c r="R79" s="29">
        <v>0</v>
      </c>
      <c r="S79" s="29">
        <v>34577309.990000002</v>
      </c>
      <c r="T79" s="29">
        <v>0</v>
      </c>
      <c r="U79" s="24" t="s">
        <v>50</v>
      </c>
      <c r="V79" s="29">
        <v>0</v>
      </c>
      <c r="W79" s="29">
        <v>15996885.01</v>
      </c>
      <c r="X79" s="24"/>
      <c r="Y79" s="29">
        <v>2559501.6</v>
      </c>
      <c r="Z79" s="29">
        <v>0</v>
      </c>
      <c r="AA79" s="24" t="s">
        <v>50</v>
      </c>
      <c r="AB79" s="29">
        <v>0</v>
      </c>
      <c r="AC79" s="29"/>
      <c r="AD79" s="24" t="s">
        <v>55</v>
      </c>
      <c r="AE79" s="29"/>
      <c r="AF79" s="24">
        <v>0</v>
      </c>
      <c r="AG79" s="24" t="s">
        <v>50</v>
      </c>
      <c r="AH79" s="29">
        <v>0</v>
      </c>
      <c r="AI79" s="29">
        <v>0</v>
      </c>
      <c r="AJ79" s="24" t="s">
        <v>50</v>
      </c>
      <c r="AK79" s="29">
        <v>0</v>
      </c>
      <c r="AL79" s="29">
        <v>0</v>
      </c>
      <c r="AM79" s="31" t="s">
        <v>53</v>
      </c>
      <c r="AN79" s="24" t="s">
        <v>53</v>
      </c>
      <c r="AO79" s="31" t="s">
        <v>53</v>
      </c>
      <c r="AP79" s="24" t="s">
        <v>53</v>
      </c>
    </row>
    <row r="80" spans="1:42" s="16" customFormat="1">
      <c r="A80" s="24" t="s">
        <v>191</v>
      </c>
      <c r="B80" s="38">
        <v>43905</v>
      </c>
      <c r="C80" s="24" t="s">
        <v>538</v>
      </c>
      <c r="D80" s="11" t="s">
        <v>566</v>
      </c>
      <c r="E80" s="11" t="s">
        <v>567</v>
      </c>
      <c r="F80" s="24" t="s">
        <v>1176</v>
      </c>
      <c r="G80" s="24" t="s">
        <v>51</v>
      </c>
      <c r="H80" s="24" t="s">
        <v>1134</v>
      </c>
      <c r="I80" s="29" t="s">
        <v>53</v>
      </c>
      <c r="J80" s="29" t="s">
        <v>53</v>
      </c>
      <c r="K80" s="29" t="s">
        <v>53</v>
      </c>
      <c r="L80" s="29" t="s">
        <v>53</v>
      </c>
      <c r="M80" s="29">
        <v>0</v>
      </c>
      <c r="N80" s="24" t="s">
        <v>53</v>
      </c>
      <c r="O80" s="24" t="s">
        <v>54</v>
      </c>
      <c r="P80" s="24" t="s">
        <v>53</v>
      </c>
      <c r="Q80" s="29">
        <f t="shared" si="1"/>
        <v>64214770.25</v>
      </c>
      <c r="R80" s="29">
        <v>0</v>
      </c>
      <c r="S80" s="29">
        <v>49323269.350000001</v>
      </c>
      <c r="T80" s="29">
        <v>0</v>
      </c>
      <c r="U80" s="24" t="s">
        <v>50</v>
      </c>
      <c r="V80" s="29">
        <v>0</v>
      </c>
      <c r="W80" s="29">
        <v>12837500.779999999</v>
      </c>
      <c r="X80" s="24"/>
      <c r="Y80" s="29">
        <v>2054000.12</v>
      </c>
      <c r="Z80" s="29">
        <v>0</v>
      </c>
      <c r="AA80" s="24" t="s">
        <v>50</v>
      </c>
      <c r="AB80" s="29">
        <v>0</v>
      </c>
      <c r="AC80" s="29"/>
      <c r="AD80" s="24" t="s">
        <v>55</v>
      </c>
      <c r="AE80" s="29"/>
      <c r="AF80" s="24">
        <v>0</v>
      </c>
      <c r="AG80" s="24" t="s">
        <v>50</v>
      </c>
      <c r="AH80" s="29">
        <v>0</v>
      </c>
      <c r="AI80" s="29">
        <v>0</v>
      </c>
      <c r="AJ80" s="24" t="s">
        <v>50</v>
      </c>
      <c r="AK80" s="29">
        <v>0</v>
      </c>
      <c r="AL80" s="29">
        <v>0</v>
      </c>
      <c r="AM80" s="31" t="s">
        <v>53</v>
      </c>
      <c r="AN80" s="24" t="s">
        <v>53</v>
      </c>
      <c r="AO80" s="31" t="s">
        <v>53</v>
      </c>
      <c r="AP80" s="24" t="s">
        <v>53</v>
      </c>
    </row>
    <row r="81" spans="1:42" s="16" customFormat="1">
      <c r="A81" s="24" t="s">
        <v>192</v>
      </c>
      <c r="B81" s="34" t="s">
        <v>46</v>
      </c>
      <c r="C81" s="24" t="s">
        <v>538</v>
      </c>
      <c r="D81" s="24" t="s">
        <v>1135</v>
      </c>
      <c r="E81" s="24" t="s">
        <v>49</v>
      </c>
      <c r="F81" s="24" t="s">
        <v>1083</v>
      </c>
      <c r="G81" s="24" t="s">
        <v>51</v>
      </c>
      <c r="H81" s="24" t="s">
        <v>52</v>
      </c>
      <c r="I81" s="29" t="s">
        <v>53</v>
      </c>
      <c r="J81" s="29" t="s">
        <v>53</v>
      </c>
      <c r="K81" s="29" t="s">
        <v>53</v>
      </c>
      <c r="L81" s="29" t="s">
        <v>53</v>
      </c>
      <c r="M81" s="29">
        <v>0</v>
      </c>
      <c r="N81" s="24" t="s">
        <v>53</v>
      </c>
      <c r="O81" s="24" t="s">
        <v>54</v>
      </c>
      <c r="P81" s="24" t="s">
        <v>53</v>
      </c>
      <c r="Q81" s="29">
        <f t="shared" si="1"/>
        <v>23356092.049199998</v>
      </c>
      <c r="R81" s="29">
        <v>0</v>
      </c>
      <c r="S81" s="29">
        <v>19505743.75</v>
      </c>
      <c r="T81" s="29">
        <v>0</v>
      </c>
      <c r="U81" s="24" t="s">
        <v>50</v>
      </c>
      <c r="V81" s="29">
        <v>0</v>
      </c>
      <c r="W81" s="29">
        <v>3191448.2499999995</v>
      </c>
      <c r="X81" s="24" t="s">
        <v>50</v>
      </c>
      <c r="Y81" s="29">
        <v>510631.71999999991</v>
      </c>
      <c r="Z81" s="29">
        <v>0</v>
      </c>
      <c r="AA81" s="24" t="s">
        <v>50</v>
      </c>
      <c r="AB81" s="29">
        <v>0</v>
      </c>
      <c r="AC81" s="29">
        <v>137285.49</v>
      </c>
      <c r="AD81" s="24" t="s">
        <v>55</v>
      </c>
      <c r="AE81" s="29">
        <v>10982.8392</v>
      </c>
      <c r="AF81" s="24">
        <v>0</v>
      </c>
      <c r="AG81" s="24" t="s">
        <v>50</v>
      </c>
      <c r="AH81" s="29">
        <v>0</v>
      </c>
      <c r="AI81" s="29">
        <v>0</v>
      </c>
      <c r="AJ81" s="24" t="s">
        <v>50</v>
      </c>
      <c r="AK81" s="29">
        <v>0</v>
      </c>
      <c r="AL81" s="29">
        <v>0</v>
      </c>
      <c r="AM81" s="31" t="s">
        <v>53</v>
      </c>
      <c r="AN81" s="24" t="s">
        <v>53</v>
      </c>
      <c r="AO81" s="31" t="s">
        <v>53</v>
      </c>
      <c r="AP81" s="24" t="s">
        <v>53</v>
      </c>
    </row>
    <row r="82" spans="1:42" s="16" customFormat="1">
      <c r="A82" s="24" t="s">
        <v>193</v>
      </c>
      <c r="B82" s="34" t="s">
        <v>114</v>
      </c>
      <c r="C82" s="24" t="s">
        <v>538</v>
      </c>
      <c r="D82" s="24" t="s">
        <v>1135</v>
      </c>
      <c r="E82" s="24" t="s">
        <v>49</v>
      </c>
      <c r="F82" s="24" t="s">
        <v>1084</v>
      </c>
      <c r="G82" s="24" t="s">
        <v>51</v>
      </c>
      <c r="H82" s="24" t="s">
        <v>115</v>
      </c>
      <c r="I82" s="29" t="s">
        <v>53</v>
      </c>
      <c r="J82" s="29" t="s">
        <v>53</v>
      </c>
      <c r="K82" s="29" t="s">
        <v>53</v>
      </c>
      <c r="L82" s="29" t="s">
        <v>53</v>
      </c>
      <c r="M82" s="29">
        <v>0</v>
      </c>
      <c r="N82" s="24" t="s">
        <v>53</v>
      </c>
      <c r="O82" s="24" t="s">
        <v>54</v>
      </c>
      <c r="P82" s="24" t="s">
        <v>53</v>
      </c>
      <c r="Q82" s="29">
        <f t="shared" si="1"/>
        <v>2381144.5869999998</v>
      </c>
      <c r="R82" s="29">
        <v>0</v>
      </c>
      <c r="S82" s="29">
        <v>2158372.1549999998</v>
      </c>
      <c r="T82" s="29">
        <v>0</v>
      </c>
      <c r="U82" s="24" t="s">
        <v>50</v>
      </c>
      <c r="V82" s="29">
        <v>0</v>
      </c>
      <c r="W82" s="29">
        <v>192045.2</v>
      </c>
      <c r="X82" s="24" t="s">
        <v>50</v>
      </c>
      <c r="Y82" s="29">
        <v>30727.231999999996</v>
      </c>
      <c r="Z82" s="29">
        <v>0</v>
      </c>
      <c r="AA82" s="24" t="s">
        <v>50</v>
      </c>
      <c r="AB82" s="29">
        <v>0</v>
      </c>
      <c r="AC82" s="29">
        <v>0</v>
      </c>
      <c r="AD82" s="24" t="s">
        <v>50</v>
      </c>
      <c r="AE82" s="29">
        <v>0</v>
      </c>
      <c r="AF82" s="24">
        <v>0</v>
      </c>
      <c r="AG82" s="24" t="s">
        <v>50</v>
      </c>
      <c r="AH82" s="29">
        <v>0</v>
      </c>
      <c r="AI82" s="29">
        <v>0</v>
      </c>
      <c r="AJ82" s="24" t="s">
        <v>50</v>
      </c>
      <c r="AK82" s="29">
        <v>0</v>
      </c>
      <c r="AL82" s="29">
        <v>0</v>
      </c>
      <c r="AM82" s="31" t="s">
        <v>53</v>
      </c>
      <c r="AN82" s="24" t="s">
        <v>53</v>
      </c>
      <c r="AO82" s="31" t="s">
        <v>53</v>
      </c>
      <c r="AP82" s="24" t="s">
        <v>53</v>
      </c>
    </row>
    <row r="83" spans="1:42" s="16" customFormat="1">
      <c r="A83" s="24" t="s">
        <v>194</v>
      </c>
      <c r="B83" s="34" t="s">
        <v>114</v>
      </c>
      <c r="C83" s="24" t="s">
        <v>538</v>
      </c>
      <c r="D83" s="24" t="s">
        <v>1135</v>
      </c>
      <c r="E83" s="24" t="s">
        <v>49</v>
      </c>
      <c r="F83" s="24" t="s">
        <v>1084</v>
      </c>
      <c r="G83" s="24" t="s">
        <v>51</v>
      </c>
      <c r="H83" s="24" t="s">
        <v>117</v>
      </c>
      <c r="I83" s="29" t="s">
        <v>53</v>
      </c>
      <c r="J83" s="29" t="s">
        <v>53</v>
      </c>
      <c r="K83" s="29" t="s">
        <v>53</v>
      </c>
      <c r="L83" s="29" t="s">
        <v>53</v>
      </c>
      <c r="M83" s="29">
        <v>0</v>
      </c>
      <c r="N83" s="24" t="s">
        <v>53</v>
      </c>
      <c r="O83" s="24" t="s">
        <v>118</v>
      </c>
      <c r="P83" s="24" t="s">
        <v>119</v>
      </c>
      <c r="Q83" s="29">
        <f t="shared" si="1"/>
        <v>59999</v>
      </c>
      <c r="R83" s="29">
        <v>0</v>
      </c>
      <c r="S83" s="29">
        <v>59999</v>
      </c>
      <c r="T83" s="29">
        <v>0</v>
      </c>
      <c r="U83" s="24" t="s">
        <v>50</v>
      </c>
      <c r="V83" s="29">
        <v>0</v>
      </c>
      <c r="W83" s="29">
        <v>0</v>
      </c>
      <c r="X83" s="24" t="s">
        <v>50</v>
      </c>
      <c r="Y83" s="29">
        <v>0</v>
      </c>
      <c r="Z83" s="29">
        <v>0</v>
      </c>
      <c r="AA83" s="24" t="s">
        <v>50</v>
      </c>
      <c r="AB83" s="29">
        <v>0</v>
      </c>
      <c r="AC83" s="29">
        <v>0</v>
      </c>
      <c r="AD83" s="24" t="s">
        <v>50</v>
      </c>
      <c r="AE83" s="29">
        <v>0</v>
      </c>
      <c r="AF83" s="24">
        <v>0</v>
      </c>
      <c r="AG83" s="24" t="s">
        <v>50</v>
      </c>
      <c r="AH83" s="29">
        <v>0</v>
      </c>
      <c r="AI83" s="29">
        <v>0</v>
      </c>
      <c r="AJ83" s="24" t="s">
        <v>50</v>
      </c>
      <c r="AK83" s="29">
        <v>0</v>
      </c>
      <c r="AL83" s="29">
        <v>0</v>
      </c>
      <c r="AM83" s="31" t="s">
        <v>53</v>
      </c>
      <c r="AN83" s="24" t="s">
        <v>53</v>
      </c>
      <c r="AO83" s="31" t="s">
        <v>53</v>
      </c>
      <c r="AP83" s="24" t="s">
        <v>53</v>
      </c>
    </row>
    <row r="84" spans="1:42" s="16" customFormat="1">
      <c r="A84" s="24" t="s">
        <v>195</v>
      </c>
      <c r="B84" s="34" t="s">
        <v>114</v>
      </c>
      <c r="C84" s="24" t="s">
        <v>538</v>
      </c>
      <c r="D84" s="24" t="s">
        <v>1135</v>
      </c>
      <c r="E84" s="24" t="s">
        <v>49</v>
      </c>
      <c r="F84" s="24" t="s">
        <v>1084</v>
      </c>
      <c r="G84" s="24" t="s">
        <v>51</v>
      </c>
      <c r="H84" s="24" t="s">
        <v>121</v>
      </c>
      <c r="I84" s="29" t="s">
        <v>53</v>
      </c>
      <c r="J84" s="29" t="s">
        <v>53</v>
      </c>
      <c r="K84" s="29" t="s">
        <v>53</v>
      </c>
      <c r="L84" s="29" t="s">
        <v>53</v>
      </c>
      <c r="M84" s="29">
        <v>0</v>
      </c>
      <c r="N84" s="24" t="s">
        <v>53</v>
      </c>
      <c r="O84" s="24" t="s">
        <v>54</v>
      </c>
      <c r="P84" s="24" t="s">
        <v>53</v>
      </c>
      <c r="Q84" s="29">
        <f t="shared" si="1"/>
        <v>18027288.787900005</v>
      </c>
      <c r="R84" s="29">
        <v>0</v>
      </c>
      <c r="S84" s="29">
        <v>16487871.695900004</v>
      </c>
      <c r="T84" s="29">
        <v>0</v>
      </c>
      <c r="U84" s="24" t="s">
        <v>50</v>
      </c>
      <c r="V84" s="29">
        <v>0</v>
      </c>
      <c r="W84" s="29">
        <v>1327083.7</v>
      </c>
      <c r="X84" s="24" t="s">
        <v>50</v>
      </c>
      <c r="Y84" s="29">
        <v>212333.39200000005</v>
      </c>
      <c r="Z84" s="29">
        <v>0</v>
      </c>
      <c r="AA84" s="24" t="s">
        <v>50</v>
      </c>
      <c r="AB84" s="29">
        <v>0</v>
      </c>
      <c r="AC84" s="29">
        <v>0</v>
      </c>
      <c r="AD84" s="24" t="s">
        <v>50</v>
      </c>
      <c r="AE84" s="29">
        <v>0</v>
      </c>
      <c r="AF84" s="24">
        <v>0</v>
      </c>
      <c r="AG84" s="24" t="s">
        <v>50</v>
      </c>
      <c r="AH84" s="29">
        <v>0</v>
      </c>
      <c r="AI84" s="29">
        <v>0</v>
      </c>
      <c r="AJ84" s="24" t="s">
        <v>50</v>
      </c>
      <c r="AK84" s="29">
        <v>0</v>
      </c>
      <c r="AL84" s="29">
        <v>0</v>
      </c>
      <c r="AM84" s="31" t="s">
        <v>53</v>
      </c>
      <c r="AN84" s="24" t="s">
        <v>53</v>
      </c>
      <c r="AO84" s="31" t="s">
        <v>53</v>
      </c>
      <c r="AP84" s="24" t="s">
        <v>53</v>
      </c>
    </row>
    <row r="85" spans="1:42" s="16" customFormat="1">
      <c r="A85" s="24" t="s">
        <v>196</v>
      </c>
      <c r="B85" s="34" t="s">
        <v>114</v>
      </c>
      <c r="C85" s="24" t="s">
        <v>538</v>
      </c>
      <c r="D85" s="24" t="s">
        <v>1135</v>
      </c>
      <c r="E85" s="24" t="s">
        <v>49</v>
      </c>
      <c r="F85" s="24" t="s">
        <v>1084</v>
      </c>
      <c r="G85" s="24" t="s">
        <v>123</v>
      </c>
      <c r="H85" s="24" t="s">
        <v>53</v>
      </c>
      <c r="I85" s="29" t="s">
        <v>124</v>
      </c>
      <c r="J85" s="29" t="s">
        <v>53</v>
      </c>
      <c r="K85" s="29" t="s">
        <v>125</v>
      </c>
      <c r="L85" s="29" t="s">
        <v>126</v>
      </c>
      <c r="M85" s="29">
        <v>10902.06</v>
      </c>
      <c r="N85" s="24" t="s">
        <v>127</v>
      </c>
      <c r="O85" s="24" t="s">
        <v>128</v>
      </c>
      <c r="P85" s="24" t="s">
        <v>129</v>
      </c>
      <c r="Q85" s="29">
        <f t="shared" si="1"/>
        <v>-59999</v>
      </c>
      <c r="R85" s="29">
        <v>0</v>
      </c>
      <c r="S85" s="29">
        <v>-59999</v>
      </c>
      <c r="T85" s="29">
        <v>0</v>
      </c>
      <c r="U85" s="24" t="s">
        <v>50</v>
      </c>
      <c r="V85" s="29">
        <v>0</v>
      </c>
      <c r="W85" s="29">
        <v>0</v>
      </c>
      <c r="X85" s="24" t="s">
        <v>50</v>
      </c>
      <c r="Y85" s="29">
        <v>0</v>
      </c>
      <c r="Z85" s="29">
        <v>0</v>
      </c>
      <c r="AA85" s="24" t="s">
        <v>50</v>
      </c>
      <c r="AB85" s="29">
        <v>0</v>
      </c>
      <c r="AC85" s="29">
        <v>0</v>
      </c>
      <c r="AD85" s="24" t="s">
        <v>50</v>
      </c>
      <c r="AE85" s="29">
        <v>0</v>
      </c>
      <c r="AF85" s="24">
        <v>0</v>
      </c>
      <c r="AG85" s="24" t="s">
        <v>50</v>
      </c>
      <c r="AH85" s="29">
        <v>0</v>
      </c>
      <c r="AI85" s="29">
        <v>0</v>
      </c>
      <c r="AJ85" s="24" t="s">
        <v>50</v>
      </c>
      <c r="AK85" s="29">
        <v>0</v>
      </c>
      <c r="AL85" s="29">
        <v>0</v>
      </c>
      <c r="AM85" s="31" t="s">
        <v>53</v>
      </c>
      <c r="AN85" s="24" t="s">
        <v>53</v>
      </c>
      <c r="AO85" s="31" t="s">
        <v>53</v>
      </c>
      <c r="AP85" s="24" t="s">
        <v>53</v>
      </c>
    </row>
    <row r="86" spans="1:42" s="16" customFormat="1">
      <c r="A86" s="24" t="s">
        <v>197</v>
      </c>
      <c r="B86" s="34" t="s">
        <v>178</v>
      </c>
      <c r="C86" s="24" t="s">
        <v>538</v>
      </c>
      <c r="D86" s="24" t="s">
        <v>1135</v>
      </c>
      <c r="E86" s="24" t="s">
        <v>49</v>
      </c>
      <c r="F86" s="24" t="s">
        <v>1085</v>
      </c>
      <c r="G86" s="24" t="s">
        <v>51</v>
      </c>
      <c r="H86" s="24" t="s">
        <v>181</v>
      </c>
      <c r="I86" s="29" t="s">
        <v>53</v>
      </c>
      <c r="J86" s="29" t="s">
        <v>53</v>
      </c>
      <c r="K86" s="29" t="s">
        <v>53</v>
      </c>
      <c r="L86" s="29" t="s">
        <v>53</v>
      </c>
      <c r="M86" s="29">
        <v>0</v>
      </c>
      <c r="N86" s="24" t="s">
        <v>53</v>
      </c>
      <c r="O86" s="24" t="s">
        <v>54</v>
      </c>
      <c r="P86" s="24" t="s">
        <v>53</v>
      </c>
      <c r="Q86" s="29">
        <f t="shared" si="1"/>
        <v>23799757.806400001</v>
      </c>
      <c r="R86" s="29">
        <v>0</v>
      </c>
      <c r="S86" s="29">
        <v>21699189.16</v>
      </c>
      <c r="T86" s="29">
        <v>0</v>
      </c>
      <c r="U86" s="24" t="s">
        <v>50</v>
      </c>
      <c r="V86" s="29">
        <v>0</v>
      </c>
      <c r="W86" s="29">
        <v>1810835.04</v>
      </c>
      <c r="X86" s="24" t="s">
        <v>68</v>
      </c>
      <c r="Y86" s="29">
        <v>289733.60639999999</v>
      </c>
      <c r="Z86" s="29">
        <v>0</v>
      </c>
      <c r="AA86" s="24" t="s">
        <v>50</v>
      </c>
      <c r="AB86" s="29">
        <v>0</v>
      </c>
      <c r="AC86" s="29">
        <v>0</v>
      </c>
      <c r="AD86" s="24" t="s">
        <v>50</v>
      </c>
      <c r="AE86" s="29">
        <v>0</v>
      </c>
      <c r="AF86" s="24">
        <v>0</v>
      </c>
      <c r="AG86" s="24" t="s">
        <v>50</v>
      </c>
      <c r="AH86" s="29">
        <v>0</v>
      </c>
      <c r="AI86" s="29">
        <v>0</v>
      </c>
      <c r="AJ86" s="24" t="s">
        <v>50</v>
      </c>
      <c r="AK86" s="29">
        <v>0</v>
      </c>
      <c r="AL86" s="29">
        <v>0</v>
      </c>
      <c r="AM86" s="31" t="s">
        <v>53</v>
      </c>
      <c r="AN86" s="24" t="s">
        <v>53</v>
      </c>
      <c r="AO86" s="31" t="s">
        <v>53</v>
      </c>
      <c r="AP86" s="24" t="s">
        <v>53</v>
      </c>
    </row>
    <row r="87" spans="1:42" s="16" customFormat="1">
      <c r="A87" s="24" t="s">
        <v>198</v>
      </c>
      <c r="B87" s="34" t="s">
        <v>228</v>
      </c>
      <c r="C87" s="24" t="s">
        <v>538</v>
      </c>
      <c r="D87" s="24" t="s">
        <v>1135</v>
      </c>
      <c r="E87" s="24" t="s">
        <v>49</v>
      </c>
      <c r="F87" s="24" t="s">
        <v>1086</v>
      </c>
      <c r="G87" s="24" t="s">
        <v>51</v>
      </c>
      <c r="H87" s="24" t="s">
        <v>229</v>
      </c>
      <c r="I87" s="29" t="s">
        <v>53</v>
      </c>
      <c r="J87" s="29" t="s">
        <v>53</v>
      </c>
      <c r="K87" s="29" t="s">
        <v>53</v>
      </c>
      <c r="L87" s="29" t="s">
        <v>53</v>
      </c>
      <c r="M87" s="29">
        <v>0</v>
      </c>
      <c r="N87" s="24" t="s">
        <v>53</v>
      </c>
      <c r="O87" s="24" t="s">
        <v>54</v>
      </c>
      <c r="P87" s="24" t="s">
        <v>53</v>
      </c>
      <c r="Q87" s="29">
        <f t="shared" si="1"/>
        <v>17564912.784200002</v>
      </c>
      <c r="R87" s="29">
        <v>0</v>
      </c>
      <c r="S87" s="29">
        <v>15796647.795000004</v>
      </c>
      <c r="T87" s="29">
        <v>0</v>
      </c>
      <c r="U87" s="24" t="s">
        <v>50</v>
      </c>
      <c r="V87" s="29">
        <v>0</v>
      </c>
      <c r="W87" s="29">
        <v>1524366.3699999999</v>
      </c>
      <c r="X87" s="24" t="s">
        <v>50</v>
      </c>
      <c r="Y87" s="29">
        <v>243898.61919999999</v>
      </c>
      <c r="Z87" s="29">
        <v>0</v>
      </c>
      <c r="AA87" s="24" t="s">
        <v>50</v>
      </c>
      <c r="AB87" s="29">
        <v>0</v>
      </c>
      <c r="AC87" s="29">
        <v>0</v>
      </c>
      <c r="AD87" s="24" t="s">
        <v>50</v>
      </c>
      <c r="AE87" s="29">
        <v>0</v>
      </c>
      <c r="AF87" s="24">
        <v>0</v>
      </c>
      <c r="AG87" s="24" t="s">
        <v>50</v>
      </c>
      <c r="AH87" s="29">
        <v>0</v>
      </c>
      <c r="AI87" s="29">
        <v>0</v>
      </c>
      <c r="AJ87" s="24" t="s">
        <v>50</v>
      </c>
      <c r="AK87" s="29">
        <v>0</v>
      </c>
      <c r="AL87" s="29">
        <v>0</v>
      </c>
      <c r="AM87" s="31" t="s">
        <v>53</v>
      </c>
      <c r="AN87" s="24" t="s">
        <v>53</v>
      </c>
      <c r="AO87" s="31" t="s">
        <v>53</v>
      </c>
      <c r="AP87" s="24" t="s">
        <v>53</v>
      </c>
    </row>
    <row r="88" spans="1:42">
      <c r="A88" s="24" t="s">
        <v>199</v>
      </c>
      <c r="B88" s="34" t="s">
        <v>228</v>
      </c>
      <c r="C88" s="24" t="s">
        <v>538</v>
      </c>
      <c r="D88" s="24" t="s">
        <v>1135</v>
      </c>
      <c r="E88" s="24" t="s">
        <v>49</v>
      </c>
      <c r="F88" s="24" t="s">
        <v>1086</v>
      </c>
      <c r="G88" s="24" t="s">
        <v>51</v>
      </c>
      <c r="H88" s="24" t="s">
        <v>231</v>
      </c>
      <c r="I88" s="29" t="s">
        <v>53</v>
      </c>
      <c r="J88" s="29" t="s">
        <v>53</v>
      </c>
      <c r="K88" s="29" t="s">
        <v>53</v>
      </c>
      <c r="L88" s="29" t="s">
        <v>53</v>
      </c>
      <c r="M88" s="29">
        <v>0</v>
      </c>
      <c r="N88" s="24" t="s">
        <v>53</v>
      </c>
      <c r="O88" s="24" t="s">
        <v>232</v>
      </c>
      <c r="P88" s="24" t="s">
        <v>233</v>
      </c>
      <c r="Q88" s="29">
        <f t="shared" si="1"/>
        <v>452968.685</v>
      </c>
      <c r="R88" s="29">
        <v>0</v>
      </c>
      <c r="S88" s="29">
        <v>452968.685</v>
      </c>
      <c r="T88" s="29">
        <v>0</v>
      </c>
      <c r="U88" s="24" t="s">
        <v>50</v>
      </c>
      <c r="V88" s="29">
        <v>0</v>
      </c>
      <c r="W88" s="29">
        <v>0</v>
      </c>
      <c r="X88" s="24" t="s">
        <v>50</v>
      </c>
      <c r="Y88" s="29">
        <v>0</v>
      </c>
      <c r="Z88" s="29">
        <v>0</v>
      </c>
      <c r="AA88" s="24" t="s">
        <v>50</v>
      </c>
      <c r="AB88" s="29">
        <v>0</v>
      </c>
      <c r="AC88" s="29">
        <v>0</v>
      </c>
      <c r="AD88" s="24" t="s">
        <v>50</v>
      </c>
      <c r="AE88" s="29">
        <v>0</v>
      </c>
      <c r="AF88" s="24">
        <v>0</v>
      </c>
      <c r="AG88" s="24" t="s">
        <v>50</v>
      </c>
      <c r="AH88" s="29">
        <v>0</v>
      </c>
      <c r="AI88" s="29">
        <v>0</v>
      </c>
      <c r="AJ88" s="24" t="s">
        <v>50</v>
      </c>
      <c r="AK88" s="29">
        <v>0</v>
      </c>
      <c r="AL88" s="29">
        <v>0</v>
      </c>
      <c r="AM88" s="31" t="s">
        <v>53</v>
      </c>
      <c r="AN88" s="24" t="s">
        <v>53</v>
      </c>
      <c r="AO88" s="31" t="s">
        <v>53</v>
      </c>
      <c r="AP88" s="24" t="s">
        <v>53</v>
      </c>
    </row>
    <row r="89" spans="1:42">
      <c r="A89" s="24" t="s">
        <v>200</v>
      </c>
      <c r="B89" s="34" t="s">
        <v>286</v>
      </c>
      <c r="C89" s="24" t="s">
        <v>538</v>
      </c>
      <c r="D89" s="24" t="s">
        <v>1135</v>
      </c>
      <c r="E89" s="24" t="s">
        <v>49</v>
      </c>
      <c r="F89" s="24" t="s">
        <v>1087</v>
      </c>
      <c r="G89" s="24" t="s">
        <v>51</v>
      </c>
      <c r="H89" s="24" t="s">
        <v>287</v>
      </c>
      <c r="I89" s="29" t="s">
        <v>53</v>
      </c>
      <c r="J89" s="29" t="s">
        <v>53</v>
      </c>
      <c r="K89" s="29" t="s">
        <v>53</v>
      </c>
      <c r="L89" s="29" t="s">
        <v>53</v>
      </c>
      <c r="M89" s="29">
        <v>0</v>
      </c>
      <c r="N89" s="24" t="s">
        <v>53</v>
      </c>
      <c r="O89" s="24" t="s">
        <v>54</v>
      </c>
      <c r="P89" s="24" t="s">
        <v>53</v>
      </c>
      <c r="Q89" s="29">
        <f t="shared" si="1"/>
        <v>40201484.436399989</v>
      </c>
      <c r="R89" s="29">
        <v>0</v>
      </c>
      <c r="S89" s="29">
        <v>37359766.849999987</v>
      </c>
      <c r="T89" s="29">
        <v>0</v>
      </c>
      <c r="U89" s="24" t="s">
        <v>50</v>
      </c>
      <c r="V89" s="29">
        <v>0</v>
      </c>
      <c r="W89" s="29">
        <v>2449756.5399999996</v>
      </c>
      <c r="X89" s="24" t="s">
        <v>68</v>
      </c>
      <c r="Y89" s="29">
        <v>391961.04640000005</v>
      </c>
      <c r="Z89" s="29">
        <v>0</v>
      </c>
      <c r="AA89" s="24" t="s">
        <v>50</v>
      </c>
      <c r="AB89" s="29">
        <v>0</v>
      </c>
      <c r="AC89" s="29">
        <v>0</v>
      </c>
      <c r="AD89" s="24" t="s">
        <v>50</v>
      </c>
      <c r="AE89" s="29">
        <v>0</v>
      </c>
      <c r="AF89" s="24">
        <v>0</v>
      </c>
      <c r="AG89" s="24" t="s">
        <v>50</v>
      </c>
      <c r="AH89" s="29">
        <v>0</v>
      </c>
      <c r="AI89" s="29">
        <v>0</v>
      </c>
      <c r="AJ89" s="24" t="s">
        <v>50</v>
      </c>
      <c r="AK89" s="29">
        <v>0</v>
      </c>
      <c r="AL89" s="29">
        <v>0</v>
      </c>
      <c r="AM89" s="31" t="s">
        <v>53</v>
      </c>
      <c r="AN89" s="24" t="s">
        <v>53</v>
      </c>
      <c r="AO89" s="31" t="s">
        <v>53</v>
      </c>
      <c r="AP89" s="24" t="s">
        <v>53</v>
      </c>
    </row>
    <row r="90" spans="1:42">
      <c r="A90" s="24" t="s">
        <v>201</v>
      </c>
      <c r="B90" s="34" t="s">
        <v>349</v>
      </c>
      <c r="C90" s="24" t="s">
        <v>538</v>
      </c>
      <c r="D90" s="24" t="s">
        <v>1135</v>
      </c>
      <c r="E90" s="24" t="s">
        <v>49</v>
      </c>
      <c r="F90" s="24" t="s">
        <v>1088</v>
      </c>
      <c r="G90" s="24" t="s">
        <v>51</v>
      </c>
      <c r="H90" s="24" t="s">
        <v>350</v>
      </c>
      <c r="I90" s="29" t="s">
        <v>53</v>
      </c>
      <c r="J90" s="29" t="s">
        <v>53</v>
      </c>
      <c r="K90" s="29" t="s">
        <v>53</v>
      </c>
      <c r="L90" s="29" t="s">
        <v>53</v>
      </c>
      <c r="M90" s="29">
        <v>0</v>
      </c>
      <c r="N90" s="24" t="s">
        <v>53</v>
      </c>
      <c r="O90" s="24" t="s">
        <v>54</v>
      </c>
      <c r="P90" s="24" t="s">
        <v>53</v>
      </c>
      <c r="Q90" s="29">
        <f t="shared" si="1"/>
        <v>27600234.769600011</v>
      </c>
      <c r="R90" s="29">
        <v>0</v>
      </c>
      <c r="S90" s="29">
        <v>24994577.160000011</v>
      </c>
      <c r="T90" s="29">
        <v>0</v>
      </c>
      <c r="U90" s="24" t="s">
        <v>50</v>
      </c>
      <c r="V90" s="29">
        <v>0</v>
      </c>
      <c r="W90" s="29">
        <v>2246256.5599999996</v>
      </c>
      <c r="X90" s="24" t="s">
        <v>50</v>
      </c>
      <c r="Y90" s="29">
        <v>359401.04960000003</v>
      </c>
      <c r="Z90" s="29">
        <v>0</v>
      </c>
      <c r="AA90" s="24" t="s">
        <v>50</v>
      </c>
      <c r="AB90" s="29">
        <v>0</v>
      </c>
      <c r="AC90" s="29">
        <v>0</v>
      </c>
      <c r="AD90" s="24" t="s">
        <v>50</v>
      </c>
      <c r="AE90" s="29">
        <v>0</v>
      </c>
      <c r="AF90" s="24">
        <v>0</v>
      </c>
      <c r="AG90" s="24" t="s">
        <v>50</v>
      </c>
      <c r="AH90" s="29">
        <v>0</v>
      </c>
      <c r="AI90" s="29">
        <v>0</v>
      </c>
      <c r="AJ90" s="24" t="s">
        <v>50</v>
      </c>
      <c r="AK90" s="29">
        <v>0</v>
      </c>
      <c r="AL90" s="29">
        <v>0</v>
      </c>
      <c r="AM90" s="31" t="s">
        <v>53</v>
      </c>
      <c r="AN90" s="24" t="s">
        <v>53</v>
      </c>
      <c r="AO90" s="31" t="s">
        <v>53</v>
      </c>
      <c r="AP90" s="24" t="s">
        <v>53</v>
      </c>
    </row>
    <row r="91" spans="1:42">
      <c r="A91" s="24" t="s">
        <v>202</v>
      </c>
      <c r="B91" s="34" t="s">
        <v>349</v>
      </c>
      <c r="C91" s="24" t="s">
        <v>538</v>
      </c>
      <c r="D91" s="24" t="s">
        <v>1135</v>
      </c>
      <c r="E91" s="24" t="s">
        <v>49</v>
      </c>
      <c r="F91" s="24" t="s">
        <v>1088</v>
      </c>
      <c r="G91" s="24" t="s">
        <v>51</v>
      </c>
      <c r="H91" s="24" t="s">
        <v>352</v>
      </c>
      <c r="I91" s="29" t="s">
        <v>53</v>
      </c>
      <c r="J91" s="29" t="s">
        <v>53</v>
      </c>
      <c r="K91" s="29" t="s">
        <v>53</v>
      </c>
      <c r="L91" s="29" t="s">
        <v>53</v>
      </c>
      <c r="M91" s="29">
        <v>0</v>
      </c>
      <c r="N91" s="24" t="s">
        <v>53</v>
      </c>
      <c r="O91" s="24" t="s">
        <v>353</v>
      </c>
      <c r="P91" s="24" t="s">
        <v>354</v>
      </c>
      <c r="Q91" s="29">
        <f t="shared" si="1"/>
        <v>257999</v>
      </c>
      <c r="R91" s="29">
        <v>0</v>
      </c>
      <c r="S91" s="29">
        <v>257999</v>
      </c>
      <c r="T91" s="29">
        <v>0</v>
      </c>
      <c r="U91" s="24" t="s">
        <v>50</v>
      </c>
      <c r="V91" s="29">
        <v>0</v>
      </c>
      <c r="W91" s="29">
        <v>0</v>
      </c>
      <c r="X91" s="24" t="s">
        <v>50</v>
      </c>
      <c r="Y91" s="29">
        <v>0</v>
      </c>
      <c r="Z91" s="29">
        <v>0</v>
      </c>
      <c r="AA91" s="24" t="s">
        <v>50</v>
      </c>
      <c r="AB91" s="29">
        <v>0</v>
      </c>
      <c r="AC91" s="29">
        <v>0</v>
      </c>
      <c r="AD91" s="24" t="s">
        <v>50</v>
      </c>
      <c r="AE91" s="29">
        <v>0</v>
      </c>
      <c r="AF91" s="24">
        <v>0</v>
      </c>
      <c r="AG91" s="24" t="s">
        <v>50</v>
      </c>
      <c r="AH91" s="29">
        <v>0</v>
      </c>
      <c r="AI91" s="29">
        <v>0</v>
      </c>
      <c r="AJ91" s="24" t="s">
        <v>50</v>
      </c>
      <c r="AK91" s="29">
        <v>0</v>
      </c>
      <c r="AL91" s="29">
        <v>0</v>
      </c>
      <c r="AM91" s="31" t="s">
        <v>53</v>
      </c>
      <c r="AN91" s="24" t="s">
        <v>53</v>
      </c>
      <c r="AO91" s="31" t="s">
        <v>53</v>
      </c>
      <c r="AP91" s="24" t="s">
        <v>53</v>
      </c>
    </row>
    <row r="92" spans="1:42">
      <c r="A92" s="24" t="s">
        <v>203</v>
      </c>
      <c r="B92" s="34" t="s">
        <v>349</v>
      </c>
      <c r="C92" s="24" t="s">
        <v>538</v>
      </c>
      <c r="D92" s="24" t="s">
        <v>1135</v>
      </c>
      <c r="E92" s="24" t="s">
        <v>49</v>
      </c>
      <c r="F92" s="24" t="s">
        <v>1088</v>
      </c>
      <c r="G92" s="24" t="s">
        <v>51</v>
      </c>
      <c r="H92" s="24" t="s">
        <v>356</v>
      </c>
      <c r="I92" s="29" t="s">
        <v>53</v>
      </c>
      <c r="J92" s="29" t="s">
        <v>53</v>
      </c>
      <c r="K92" s="29" t="s">
        <v>53</v>
      </c>
      <c r="L92" s="29" t="s">
        <v>53</v>
      </c>
      <c r="M92" s="29">
        <v>0</v>
      </c>
      <c r="N92" s="24" t="s">
        <v>53</v>
      </c>
      <c r="O92" s="24" t="s">
        <v>54</v>
      </c>
      <c r="P92" s="24" t="s">
        <v>53</v>
      </c>
      <c r="Q92" s="29">
        <f t="shared" si="1"/>
        <v>27040598.762799993</v>
      </c>
      <c r="R92" s="29">
        <v>0</v>
      </c>
      <c r="S92" s="29">
        <v>24402131.399999995</v>
      </c>
      <c r="T92" s="29">
        <v>0</v>
      </c>
      <c r="U92" s="24" t="s">
        <v>50</v>
      </c>
      <c r="V92" s="29">
        <v>0</v>
      </c>
      <c r="W92" s="29">
        <v>2274540.8299999996</v>
      </c>
      <c r="X92" s="24" t="s">
        <v>68</v>
      </c>
      <c r="Y92" s="29">
        <v>363926.5328000001</v>
      </c>
      <c r="Z92" s="29">
        <v>0</v>
      </c>
      <c r="AA92" s="24" t="s">
        <v>50</v>
      </c>
      <c r="AB92" s="29">
        <v>0</v>
      </c>
      <c r="AC92" s="29">
        <v>0</v>
      </c>
      <c r="AD92" s="24" t="s">
        <v>50</v>
      </c>
      <c r="AE92" s="29">
        <v>0</v>
      </c>
      <c r="AF92" s="24">
        <v>0</v>
      </c>
      <c r="AG92" s="24" t="s">
        <v>50</v>
      </c>
      <c r="AH92" s="29">
        <v>0</v>
      </c>
      <c r="AI92" s="29">
        <v>0</v>
      </c>
      <c r="AJ92" s="24" t="s">
        <v>50</v>
      </c>
      <c r="AK92" s="29">
        <v>0</v>
      </c>
      <c r="AL92" s="29">
        <v>0</v>
      </c>
      <c r="AM92" s="31" t="s">
        <v>53</v>
      </c>
      <c r="AN92" s="24" t="s">
        <v>53</v>
      </c>
      <c r="AO92" s="31" t="s">
        <v>53</v>
      </c>
      <c r="AP92" s="24" t="s">
        <v>53</v>
      </c>
    </row>
    <row r="93" spans="1:42">
      <c r="A93" s="24" t="s">
        <v>204</v>
      </c>
      <c r="B93" s="34" t="s">
        <v>349</v>
      </c>
      <c r="C93" s="24" t="s">
        <v>538</v>
      </c>
      <c r="D93" s="24" t="s">
        <v>1135</v>
      </c>
      <c r="E93" s="24" t="s">
        <v>49</v>
      </c>
      <c r="F93" s="24" t="s">
        <v>1088</v>
      </c>
      <c r="G93" s="24" t="s">
        <v>123</v>
      </c>
      <c r="H93" s="24" t="s">
        <v>53</v>
      </c>
      <c r="I93" s="29" t="s">
        <v>358</v>
      </c>
      <c r="J93" s="29" t="s">
        <v>53</v>
      </c>
      <c r="K93" s="29" t="s">
        <v>359</v>
      </c>
      <c r="L93" s="29" t="s">
        <v>349</v>
      </c>
      <c r="M93" s="29">
        <v>87900</v>
      </c>
      <c r="N93" s="24" t="s">
        <v>127</v>
      </c>
      <c r="O93" s="24" t="s">
        <v>360</v>
      </c>
      <c r="P93" s="24" t="s">
        <v>361</v>
      </c>
      <c r="Q93" s="29">
        <f t="shared" si="1"/>
        <v>-87900</v>
      </c>
      <c r="R93" s="29">
        <v>0</v>
      </c>
      <c r="S93" s="29">
        <v>-87900</v>
      </c>
      <c r="T93" s="29">
        <v>0</v>
      </c>
      <c r="U93" s="24" t="s">
        <v>50</v>
      </c>
      <c r="V93" s="29">
        <v>0</v>
      </c>
      <c r="W93" s="29">
        <v>0</v>
      </c>
      <c r="X93" s="24" t="s">
        <v>50</v>
      </c>
      <c r="Y93" s="29">
        <v>0</v>
      </c>
      <c r="Z93" s="29">
        <v>0</v>
      </c>
      <c r="AA93" s="24" t="s">
        <v>50</v>
      </c>
      <c r="AB93" s="29">
        <v>0</v>
      </c>
      <c r="AC93" s="29">
        <v>0</v>
      </c>
      <c r="AD93" s="24" t="s">
        <v>50</v>
      </c>
      <c r="AE93" s="29">
        <v>0</v>
      </c>
      <c r="AF93" s="24">
        <v>0</v>
      </c>
      <c r="AG93" s="24" t="s">
        <v>50</v>
      </c>
      <c r="AH93" s="29">
        <v>0</v>
      </c>
      <c r="AI93" s="29">
        <v>0</v>
      </c>
      <c r="AJ93" s="24" t="s">
        <v>50</v>
      </c>
      <c r="AK93" s="29">
        <v>0</v>
      </c>
      <c r="AL93" s="29">
        <v>0</v>
      </c>
      <c r="AM93" s="31" t="s">
        <v>53</v>
      </c>
      <c r="AN93" s="24" t="s">
        <v>53</v>
      </c>
      <c r="AO93" s="31" t="s">
        <v>53</v>
      </c>
      <c r="AP93" s="24" t="s">
        <v>53</v>
      </c>
    </row>
    <row r="94" spans="1:42">
      <c r="A94" s="24" t="s">
        <v>205</v>
      </c>
      <c r="B94" s="34" t="s">
        <v>448</v>
      </c>
      <c r="C94" s="24" t="s">
        <v>538</v>
      </c>
      <c r="D94" s="24" t="s">
        <v>1135</v>
      </c>
      <c r="E94" s="24" t="s">
        <v>49</v>
      </c>
      <c r="F94" s="24" t="s">
        <v>1144</v>
      </c>
      <c r="G94" s="24" t="s">
        <v>51</v>
      </c>
      <c r="H94" s="24" t="s">
        <v>449</v>
      </c>
      <c r="I94" s="29" t="s">
        <v>53</v>
      </c>
      <c r="J94" s="29" t="s">
        <v>53</v>
      </c>
      <c r="K94" s="29" t="s">
        <v>53</v>
      </c>
      <c r="L94" s="29" t="s">
        <v>53</v>
      </c>
      <c r="M94" s="29">
        <v>0</v>
      </c>
      <c r="N94" s="24" t="s">
        <v>53</v>
      </c>
      <c r="O94" s="24" t="s">
        <v>54</v>
      </c>
      <c r="P94" s="24" t="s">
        <v>53</v>
      </c>
      <c r="Q94" s="29">
        <f t="shared" si="1"/>
        <v>11977120.045400001</v>
      </c>
      <c r="R94" s="29">
        <v>0</v>
      </c>
      <c r="S94" s="29">
        <v>9507884.375</v>
      </c>
      <c r="T94" s="29">
        <v>0</v>
      </c>
      <c r="U94" s="24" t="s">
        <v>50</v>
      </c>
      <c r="V94" s="29">
        <v>0</v>
      </c>
      <c r="W94" s="29">
        <v>2128651.4400000004</v>
      </c>
      <c r="X94" s="24" t="s">
        <v>50</v>
      </c>
      <c r="Y94" s="29">
        <v>340584.23040000006</v>
      </c>
      <c r="Z94" s="29">
        <v>0</v>
      </c>
      <c r="AA94" s="24" t="s">
        <v>50</v>
      </c>
      <c r="AB94" s="29">
        <v>0</v>
      </c>
      <c r="AC94" s="29">
        <v>0</v>
      </c>
      <c r="AD94" s="24" t="s">
        <v>50</v>
      </c>
      <c r="AE94" s="29">
        <v>0</v>
      </c>
      <c r="AF94" s="24">
        <v>0</v>
      </c>
      <c r="AG94" s="24" t="s">
        <v>50</v>
      </c>
      <c r="AH94" s="29">
        <v>0</v>
      </c>
      <c r="AI94" s="29">
        <v>0</v>
      </c>
      <c r="AJ94" s="24" t="s">
        <v>50</v>
      </c>
      <c r="AK94" s="29">
        <v>0</v>
      </c>
      <c r="AL94" s="29">
        <v>0</v>
      </c>
      <c r="AM94" s="31" t="s">
        <v>53</v>
      </c>
      <c r="AN94" s="24" t="s">
        <v>53</v>
      </c>
      <c r="AO94" s="31" t="s">
        <v>53</v>
      </c>
      <c r="AP94" s="24" t="s">
        <v>53</v>
      </c>
    </row>
    <row r="95" spans="1:42">
      <c r="A95" s="24" t="s">
        <v>206</v>
      </c>
      <c r="B95" s="34" t="s">
        <v>448</v>
      </c>
      <c r="C95" s="24" t="s">
        <v>538</v>
      </c>
      <c r="D95" s="24" t="s">
        <v>1135</v>
      </c>
      <c r="E95" s="24" t="s">
        <v>49</v>
      </c>
      <c r="F95" s="24" t="s">
        <v>1144</v>
      </c>
      <c r="G95" s="24" t="s">
        <v>51</v>
      </c>
      <c r="H95" s="24" t="s">
        <v>451</v>
      </c>
      <c r="I95" s="29" t="s">
        <v>53</v>
      </c>
      <c r="J95" s="29" t="s">
        <v>53</v>
      </c>
      <c r="K95" s="29" t="s">
        <v>53</v>
      </c>
      <c r="L95" s="29" t="s">
        <v>53</v>
      </c>
      <c r="M95" s="29">
        <v>0</v>
      </c>
      <c r="N95" s="24" t="s">
        <v>53</v>
      </c>
      <c r="O95" s="24" t="s">
        <v>452</v>
      </c>
      <c r="P95" s="24" t="s">
        <v>453</v>
      </c>
      <c r="Q95" s="29">
        <f t="shared" si="1"/>
        <v>16704</v>
      </c>
      <c r="R95" s="29">
        <v>0</v>
      </c>
      <c r="S95" s="29">
        <v>0</v>
      </c>
      <c r="T95" s="29">
        <v>14400</v>
      </c>
      <c r="U95" s="24" t="s">
        <v>68</v>
      </c>
      <c r="V95" s="29">
        <v>2304</v>
      </c>
      <c r="W95" s="29">
        <v>0</v>
      </c>
      <c r="X95" s="24" t="s">
        <v>50</v>
      </c>
      <c r="Y95" s="29">
        <v>0</v>
      </c>
      <c r="Z95" s="29">
        <v>0</v>
      </c>
      <c r="AA95" s="24" t="s">
        <v>50</v>
      </c>
      <c r="AB95" s="29">
        <v>0</v>
      </c>
      <c r="AC95" s="29">
        <v>0</v>
      </c>
      <c r="AD95" s="24" t="s">
        <v>50</v>
      </c>
      <c r="AE95" s="29">
        <v>0</v>
      </c>
      <c r="AF95" s="24">
        <v>0</v>
      </c>
      <c r="AG95" s="24" t="s">
        <v>50</v>
      </c>
      <c r="AH95" s="29">
        <v>0</v>
      </c>
      <c r="AI95" s="29">
        <v>0</v>
      </c>
      <c r="AJ95" s="24" t="s">
        <v>50</v>
      </c>
      <c r="AK95" s="29">
        <v>0</v>
      </c>
      <c r="AL95" s="29">
        <v>0</v>
      </c>
      <c r="AM95" s="31" t="s">
        <v>53</v>
      </c>
      <c r="AN95" s="24" t="s">
        <v>53</v>
      </c>
      <c r="AO95" s="31" t="s">
        <v>53</v>
      </c>
      <c r="AP95" s="24" t="s">
        <v>53</v>
      </c>
    </row>
    <row r="96" spans="1:42">
      <c r="A96" s="24" t="s">
        <v>207</v>
      </c>
      <c r="B96" s="34" t="s">
        <v>448</v>
      </c>
      <c r="C96" s="24" t="s">
        <v>538</v>
      </c>
      <c r="D96" s="24" t="s">
        <v>1135</v>
      </c>
      <c r="E96" s="24" t="s">
        <v>49</v>
      </c>
      <c r="F96" s="24" t="s">
        <v>1144</v>
      </c>
      <c r="G96" s="24" t="s">
        <v>51</v>
      </c>
      <c r="H96" s="24" t="s">
        <v>455</v>
      </c>
      <c r="I96" s="29" t="s">
        <v>53</v>
      </c>
      <c r="J96" s="29" t="s">
        <v>53</v>
      </c>
      <c r="K96" s="29" t="s">
        <v>53</v>
      </c>
      <c r="L96" s="29" t="s">
        <v>53</v>
      </c>
      <c r="M96" s="29">
        <v>0</v>
      </c>
      <c r="N96" s="24" t="s">
        <v>53</v>
      </c>
      <c r="O96" s="24" t="s">
        <v>54</v>
      </c>
      <c r="P96" s="24" t="s">
        <v>53</v>
      </c>
      <c r="Q96" s="29">
        <f t="shared" si="1"/>
        <v>4731968.2083999999</v>
      </c>
      <c r="R96" s="29">
        <v>0</v>
      </c>
      <c r="S96" s="29">
        <v>3980068.1099999994</v>
      </c>
      <c r="T96" s="29">
        <v>0</v>
      </c>
      <c r="U96" s="24" t="s">
        <v>50</v>
      </c>
      <c r="V96" s="29">
        <v>0</v>
      </c>
      <c r="W96" s="29">
        <v>648189.74</v>
      </c>
      <c r="X96" s="24" t="s">
        <v>68</v>
      </c>
      <c r="Y96" s="29">
        <v>103710.35840000001</v>
      </c>
      <c r="Z96" s="29">
        <v>0</v>
      </c>
      <c r="AA96" s="24" t="s">
        <v>50</v>
      </c>
      <c r="AB96" s="29">
        <v>0</v>
      </c>
      <c r="AC96" s="29">
        <v>0</v>
      </c>
      <c r="AD96" s="24" t="s">
        <v>50</v>
      </c>
      <c r="AE96" s="29">
        <v>0</v>
      </c>
      <c r="AF96" s="24">
        <v>0</v>
      </c>
      <c r="AG96" s="24" t="s">
        <v>50</v>
      </c>
      <c r="AH96" s="29">
        <v>0</v>
      </c>
      <c r="AI96" s="29">
        <v>0</v>
      </c>
      <c r="AJ96" s="24" t="s">
        <v>50</v>
      </c>
      <c r="AK96" s="29">
        <v>0</v>
      </c>
      <c r="AL96" s="29">
        <v>0</v>
      </c>
      <c r="AM96" s="31" t="s">
        <v>53</v>
      </c>
      <c r="AN96" s="24" t="s">
        <v>53</v>
      </c>
      <c r="AO96" s="31" t="s">
        <v>53</v>
      </c>
      <c r="AP96" s="24" t="s">
        <v>53</v>
      </c>
    </row>
    <row r="97" spans="1:42">
      <c r="A97" s="24" t="s">
        <v>208</v>
      </c>
      <c r="B97" s="34" t="s">
        <v>448</v>
      </c>
      <c r="C97" s="24" t="s">
        <v>538</v>
      </c>
      <c r="D97" s="24" t="s">
        <v>1135</v>
      </c>
      <c r="E97" s="24" t="s">
        <v>49</v>
      </c>
      <c r="F97" s="24" t="s">
        <v>1144</v>
      </c>
      <c r="G97" s="24" t="s">
        <v>51</v>
      </c>
      <c r="H97" s="24" t="s">
        <v>457</v>
      </c>
      <c r="I97" s="29" t="s">
        <v>53</v>
      </c>
      <c r="J97" s="29" t="s">
        <v>53</v>
      </c>
      <c r="K97" s="29" t="s">
        <v>53</v>
      </c>
      <c r="L97" s="29" t="s">
        <v>53</v>
      </c>
      <c r="M97" s="29">
        <v>0</v>
      </c>
      <c r="N97" s="24" t="s">
        <v>53</v>
      </c>
      <c r="O97" s="24" t="s">
        <v>458</v>
      </c>
      <c r="P97" s="24" t="s">
        <v>459</v>
      </c>
      <c r="Q97" s="29">
        <f t="shared" si="1"/>
        <v>1279412.7397999999</v>
      </c>
      <c r="R97" s="29">
        <v>0</v>
      </c>
      <c r="S97" s="29">
        <v>706559.75499999989</v>
      </c>
      <c r="T97" s="29">
        <v>493838.78</v>
      </c>
      <c r="U97" s="24" t="s">
        <v>68</v>
      </c>
      <c r="V97" s="29">
        <v>79014.204800000007</v>
      </c>
      <c r="W97" s="29">
        <v>0</v>
      </c>
      <c r="X97" s="24" t="s">
        <v>50</v>
      </c>
      <c r="Y97" s="29">
        <v>0</v>
      </c>
      <c r="Z97" s="29">
        <v>0</v>
      </c>
      <c r="AA97" s="24" t="s">
        <v>50</v>
      </c>
      <c r="AB97" s="29">
        <v>0</v>
      </c>
      <c r="AC97" s="29">
        <v>0</v>
      </c>
      <c r="AD97" s="24" t="s">
        <v>50</v>
      </c>
      <c r="AE97" s="29">
        <v>0</v>
      </c>
      <c r="AF97" s="24">
        <v>0</v>
      </c>
      <c r="AG97" s="24" t="s">
        <v>50</v>
      </c>
      <c r="AH97" s="29">
        <v>0</v>
      </c>
      <c r="AI97" s="29">
        <v>0</v>
      </c>
      <c r="AJ97" s="24" t="s">
        <v>50</v>
      </c>
      <c r="AK97" s="29">
        <v>0</v>
      </c>
      <c r="AL97" s="29">
        <v>0</v>
      </c>
      <c r="AM97" s="31" t="s">
        <v>53</v>
      </c>
      <c r="AN97" s="24" t="s">
        <v>53</v>
      </c>
      <c r="AO97" s="31" t="s">
        <v>53</v>
      </c>
      <c r="AP97" s="24" t="s">
        <v>53</v>
      </c>
    </row>
    <row r="98" spans="1:42">
      <c r="A98" s="24" t="s">
        <v>209</v>
      </c>
      <c r="B98" s="34" t="s">
        <v>448</v>
      </c>
      <c r="C98" s="24" t="s">
        <v>538</v>
      </c>
      <c r="D98" s="24" t="s">
        <v>1135</v>
      </c>
      <c r="E98" s="24" t="s">
        <v>49</v>
      </c>
      <c r="F98" s="24" t="s">
        <v>1144</v>
      </c>
      <c r="G98" s="24" t="s">
        <v>51</v>
      </c>
      <c r="H98" s="24" t="s">
        <v>461</v>
      </c>
      <c r="I98" s="29" t="s">
        <v>53</v>
      </c>
      <c r="J98" s="29" t="s">
        <v>53</v>
      </c>
      <c r="K98" s="29" t="s">
        <v>53</v>
      </c>
      <c r="L98" s="29" t="s">
        <v>53</v>
      </c>
      <c r="M98" s="29">
        <v>0</v>
      </c>
      <c r="N98" s="24" t="s">
        <v>53</v>
      </c>
      <c r="O98" s="24" t="s">
        <v>54</v>
      </c>
      <c r="P98" s="24" t="s">
        <v>53</v>
      </c>
      <c r="Q98" s="29">
        <f t="shared" si="1"/>
        <v>21446678.122199997</v>
      </c>
      <c r="R98" s="29">
        <v>0</v>
      </c>
      <c r="S98" s="29">
        <v>17889559.964999996</v>
      </c>
      <c r="T98" s="29">
        <v>0</v>
      </c>
      <c r="U98" s="24" t="s">
        <v>50</v>
      </c>
      <c r="V98" s="29">
        <v>0</v>
      </c>
      <c r="W98" s="29">
        <v>3066481.1700000004</v>
      </c>
      <c r="X98" s="24" t="s">
        <v>50</v>
      </c>
      <c r="Y98" s="29">
        <v>490636.98719999997</v>
      </c>
      <c r="Z98" s="29">
        <v>0</v>
      </c>
      <c r="AA98" s="24" t="s">
        <v>50</v>
      </c>
      <c r="AB98" s="29">
        <v>0</v>
      </c>
      <c r="AC98" s="29">
        <v>0</v>
      </c>
      <c r="AD98" s="24" t="s">
        <v>50</v>
      </c>
      <c r="AE98" s="29">
        <v>0</v>
      </c>
      <c r="AF98" s="24">
        <v>0</v>
      </c>
      <c r="AG98" s="24" t="s">
        <v>50</v>
      </c>
      <c r="AH98" s="29">
        <v>0</v>
      </c>
      <c r="AI98" s="29">
        <v>0</v>
      </c>
      <c r="AJ98" s="24" t="s">
        <v>50</v>
      </c>
      <c r="AK98" s="29">
        <v>0</v>
      </c>
      <c r="AL98" s="29">
        <v>0</v>
      </c>
      <c r="AM98" s="31" t="s">
        <v>53</v>
      </c>
      <c r="AN98" s="24" t="s">
        <v>53</v>
      </c>
      <c r="AO98" s="31" t="s">
        <v>53</v>
      </c>
      <c r="AP98" s="24" t="s">
        <v>53</v>
      </c>
    </row>
    <row r="99" spans="1:42" s="16" customFormat="1">
      <c r="A99" s="24" t="s">
        <v>211</v>
      </c>
      <c r="B99" s="38">
        <v>43899</v>
      </c>
      <c r="C99" s="24" t="s">
        <v>538</v>
      </c>
      <c r="D99" s="9" t="s">
        <v>570</v>
      </c>
      <c r="E99" s="9" t="s">
        <v>571</v>
      </c>
      <c r="F99" s="24" t="s">
        <v>1089</v>
      </c>
      <c r="G99" s="24" t="s">
        <v>51</v>
      </c>
      <c r="H99" s="24" t="s">
        <v>1090</v>
      </c>
      <c r="I99" s="29" t="s">
        <v>53</v>
      </c>
      <c r="J99" s="29" t="s">
        <v>53</v>
      </c>
      <c r="K99" s="29" t="s">
        <v>53</v>
      </c>
      <c r="L99" s="29" t="s">
        <v>53</v>
      </c>
      <c r="M99" s="29">
        <v>0</v>
      </c>
      <c r="N99" s="24" t="s">
        <v>53</v>
      </c>
      <c r="O99" s="24" t="s">
        <v>54</v>
      </c>
      <c r="P99" s="24" t="s">
        <v>53</v>
      </c>
      <c r="Q99" s="29">
        <f t="shared" si="1"/>
        <v>724476.60000000009</v>
      </c>
      <c r="R99" s="29">
        <v>0</v>
      </c>
      <c r="S99" s="29">
        <v>0</v>
      </c>
      <c r="T99" s="29">
        <v>0</v>
      </c>
      <c r="U99" s="24"/>
      <c r="V99" s="29">
        <v>0</v>
      </c>
      <c r="W99" s="29">
        <v>624548.79</v>
      </c>
      <c r="X99" s="24"/>
      <c r="Y99" s="29">
        <v>99927.81</v>
      </c>
      <c r="Z99" s="29">
        <v>0</v>
      </c>
      <c r="AA99" s="24" t="s">
        <v>50</v>
      </c>
      <c r="AB99" s="29">
        <v>0</v>
      </c>
      <c r="AC99" s="29">
        <v>0</v>
      </c>
      <c r="AD99" s="24" t="s">
        <v>50</v>
      </c>
      <c r="AE99" s="29">
        <v>0</v>
      </c>
      <c r="AF99" s="24">
        <v>0</v>
      </c>
      <c r="AG99" s="24" t="s">
        <v>50</v>
      </c>
      <c r="AH99" s="29">
        <v>0</v>
      </c>
      <c r="AI99" s="29">
        <v>0</v>
      </c>
      <c r="AJ99" s="24" t="s">
        <v>50</v>
      </c>
      <c r="AK99" s="29">
        <v>0</v>
      </c>
      <c r="AL99" s="29">
        <v>0</v>
      </c>
      <c r="AM99" s="31" t="s">
        <v>53</v>
      </c>
      <c r="AN99" s="24" t="s">
        <v>53</v>
      </c>
      <c r="AO99" s="31" t="s">
        <v>53</v>
      </c>
      <c r="AP99" s="24" t="s">
        <v>53</v>
      </c>
    </row>
    <row r="100" spans="1:42" s="16" customFormat="1">
      <c r="A100" s="24" t="s">
        <v>215</v>
      </c>
      <c r="B100" s="38">
        <v>43900</v>
      </c>
      <c r="C100" s="24" t="s">
        <v>538</v>
      </c>
      <c r="D100" s="9" t="s">
        <v>570</v>
      </c>
      <c r="E100" s="9" t="s">
        <v>571</v>
      </c>
      <c r="F100" s="24" t="s">
        <v>1091</v>
      </c>
      <c r="G100" s="24" t="s">
        <v>51</v>
      </c>
      <c r="H100" s="24" t="s">
        <v>1092</v>
      </c>
      <c r="I100" s="29" t="s">
        <v>53</v>
      </c>
      <c r="J100" s="29" t="s">
        <v>53</v>
      </c>
      <c r="K100" s="29" t="s">
        <v>53</v>
      </c>
      <c r="L100" s="29" t="s">
        <v>53</v>
      </c>
      <c r="M100" s="29">
        <v>0</v>
      </c>
      <c r="N100" s="24" t="s">
        <v>53</v>
      </c>
      <c r="O100" s="24" t="s">
        <v>1188</v>
      </c>
      <c r="P100" s="24" t="s">
        <v>53</v>
      </c>
      <c r="Q100" s="29">
        <f t="shared" si="1"/>
        <v>0</v>
      </c>
      <c r="R100" s="29">
        <v>0</v>
      </c>
      <c r="S100" s="29">
        <v>0</v>
      </c>
      <c r="T100" s="29">
        <v>0</v>
      </c>
      <c r="U100" s="24"/>
      <c r="V100" s="29">
        <v>0</v>
      </c>
      <c r="W100" s="29">
        <v>0</v>
      </c>
      <c r="X100" s="24"/>
      <c r="Y100" s="29">
        <v>0</v>
      </c>
      <c r="Z100" s="29">
        <v>0</v>
      </c>
      <c r="AA100" s="24" t="s">
        <v>50</v>
      </c>
      <c r="AB100" s="29">
        <v>0</v>
      </c>
      <c r="AC100" s="29">
        <v>0</v>
      </c>
      <c r="AD100" s="24" t="s">
        <v>50</v>
      </c>
      <c r="AE100" s="29">
        <v>0</v>
      </c>
      <c r="AF100" s="24">
        <v>0</v>
      </c>
      <c r="AG100" s="24" t="s">
        <v>50</v>
      </c>
      <c r="AH100" s="29">
        <v>0</v>
      </c>
      <c r="AI100" s="29">
        <v>0</v>
      </c>
      <c r="AJ100" s="24" t="s">
        <v>50</v>
      </c>
      <c r="AK100" s="29">
        <v>0</v>
      </c>
      <c r="AL100" s="29">
        <v>0</v>
      </c>
      <c r="AM100" s="31" t="s">
        <v>53</v>
      </c>
      <c r="AN100" s="24" t="s">
        <v>53</v>
      </c>
      <c r="AO100" s="31" t="s">
        <v>53</v>
      </c>
      <c r="AP100" s="24" t="s">
        <v>53</v>
      </c>
    </row>
    <row r="101" spans="1:42" s="16" customFormat="1">
      <c r="A101" s="24" t="s">
        <v>217</v>
      </c>
      <c r="B101" s="38">
        <v>43901</v>
      </c>
      <c r="C101" s="24" t="s">
        <v>538</v>
      </c>
      <c r="D101" s="9" t="s">
        <v>570</v>
      </c>
      <c r="E101" s="9" t="s">
        <v>571</v>
      </c>
      <c r="F101" s="24" t="s">
        <v>1093</v>
      </c>
      <c r="G101" s="24" t="s">
        <v>51</v>
      </c>
      <c r="H101" s="24" t="s">
        <v>1092</v>
      </c>
      <c r="I101" s="29" t="s">
        <v>53</v>
      </c>
      <c r="J101" s="29" t="s">
        <v>53</v>
      </c>
      <c r="K101" s="29" t="s">
        <v>53</v>
      </c>
      <c r="L101" s="29" t="s">
        <v>53</v>
      </c>
      <c r="M101" s="29">
        <v>0</v>
      </c>
      <c r="N101" s="24" t="s">
        <v>53</v>
      </c>
      <c r="O101" s="24" t="s">
        <v>1188</v>
      </c>
      <c r="P101" s="24" t="s">
        <v>53</v>
      </c>
      <c r="Q101" s="29">
        <f t="shared" si="1"/>
        <v>0</v>
      </c>
      <c r="R101" s="29">
        <v>0</v>
      </c>
      <c r="S101" s="29">
        <v>0</v>
      </c>
      <c r="T101" s="29">
        <v>0</v>
      </c>
      <c r="U101" s="24"/>
      <c r="V101" s="29">
        <v>0</v>
      </c>
      <c r="W101" s="29">
        <v>0</v>
      </c>
      <c r="X101" s="24"/>
      <c r="Y101" s="29">
        <v>0</v>
      </c>
      <c r="Z101" s="29">
        <v>0</v>
      </c>
      <c r="AA101" s="24" t="s">
        <v>50</v>
      </c>
      <c r="AB101" s="29">
        <v>0</v>
      </c>
      <c r="AC101" s="29">
        <v>0</v>
      </c>
      <c r="AD101" s="24" t="s">
        <v>50</v>
      </c>
      <c r="AE101" s="29">
        <v>0</v>
      </c>
      <c r="AF101" s="24">
        <v>0</v>
      </c>
      <c r="AG101" s="24" t="s">
        <v>50</v>
      </c>
      <c r="AH101" s="29">
        <v>0</v>
      </c>
      <c r="AI101" s="29">
        <v>0</v>
      </c>
      <c r="AJ101" s="24" t="s">
        <v>50</v>
      </c>
      <c r="AK101" s="29">
        <v>0</v>
      </c>
      <c r="AL101" s="29">
        <v>0</v>
      </c>
      <c r="AM101" s="31" t="s">
        <v>53</v>
      </c>
      <c r="AN101" s="24" t="s">
        <v>53</v>
      </c>
      <c r="AO101" s="31" t="s">
        <v>53</v>
      </c>
      <c r="AP101" s="24" t="s">
        <v>53</v>
      </c>
    </row>
    <row r="102" spans="1:42" s="16" customFormat="1">
      <c r="A102" s="24" t="s">
        <v>219</v>
      </c>
      <c r="B102" s="38">
        <v>43902</v>
      </c>
      <c r="C102" s="24" t="s">
        <v>538</v>
      </c>
      <c r="D102" s="9" t="s">
        <v>570</v>
      </c>
      <c r="E102" s="9" t="s">
        <v>571</v>
      </c>
      <c r="F102" s="24" t="s">
        <v>1094</v>
      </c>
      <c r="G102" s="24" t="s">
        <v>51</v>
      </c>
      <c r="H102" s="24" t="s">
        <v>1095</v>
      </c>
      <c r="I102" s="29" t="s">
        <v>53</v>
      </c>
      <c r="J102" s="29" t="s">
        <v>53</v>
      </c>
      <c r="K102" s="29" t="s">
        <v>53</v>
      </c>
      <c r="L102" s="29" t="s">
        <v>53</v>
      </c>
      <c r="M102" s="29">
        <v>0</v>
      </c>
      <c r="N102" s="24" t="s">
        <v>53</v>
      </c>
      <c r="O102" s="24" t="s">
        <v>54</v>
      </c>
      <c r="P102" s="24" t="s">
        <v>53</v>
      </c>
      <c r="Q102" s="29">
        <f t="shared" si="1"/>
        <v>2367648.13</v>
      </c>
      <c r="R102" s="29">
        <v>0</v>
      </c>
      <c r="S102" s="29">
        <v>214627.31</v>
      </c>
      <c r="T102" s="29">
        <v>0</v>
      </c>
      <c r="U102" s="24"/>
      <c r="V102" s="29">
        <v>0</v>
      </c>
      <c r="W102" s="29">
        <v>1856052.43</v>
      </c>
      <c r="X102" s="24"/>
      <c r="Y102" s="29">
        <v>296968.39</v>
      </c>
      <c r="Z102" s="29">
        <v>0</v>
      </c>
      <c r="AA102" s="24" t="s">
        <v>50</v>
      </c>
      <c r="AB102" s="29">
        <v>0</v>
      </c>
      <c r="AC102" s="29">
        <v>0</v>
      </c>
      <c r="AD102" s="24" t="s">
        <v>50</v>
      </c>
      <c r="AE102" s="29">
        <v>0</v>
      </c>
      <c r="AF102" s="24">
        <v>0</v>
      </c>
      <c r="AG102" s="24" t="s">
        <v>50</v>
      </c>
      <c r="AH102" s="29">
        <v>0</v>
      </c>
      <c r="AI102" s="29">
        <v>0</v>
      </c>
      <c r="AJ102" s="24" t="s">
        <v>50</v>
      </c>
      <c r="AK102" s="29">
        <v>0</v>
      </c>
      <c r="AL102" s="29">
        <v>0</v>
      </c>
      <c r="AM102" s="31" t="s">
        <v>53</v>
      </c>
      <c r="AN102" s="24" t="s">
        <v>53</v>
      </c>
      <c r="AO102" s="31" t="s">
        <v>53</v>
      </c>
      <c r="AP102" s="24" t="s">
        <v>53</v>
      </c>
    </row>
    <row r="103" spans="1:42" s="16" customFormat="1">
      <c r="A103" s="24" t="s">
        <v>221</v>
      </c>
      <c r="B103" s="38">
        <v>43903</v>
      </c>
      <c r="C103" s="24" t="s">
        <v>538</v>
      </c>
      <c r="D103" s="9" t="s">
        <v>570</v>
      </c>
      <c r="E103" s="9" t="s">
        <v>571</v>
      </c>
      <c r="F103" s="24" t="s">
        <v>1096</v>
      </c>
      <c r="G103" s="24" t="s">
        <v>51</v>
      </c>
      <c r="H103" s="24" t="s">
        <v>1097</v>
      </c>
      <c r="I103" s="29" t="s">
        <v>53</v>
      </c>
      <c r="J103" s="29" t="s">
        <v>53</v>
      </c>
      <c r="K103" s="29" t="s">
        <v>53</v>
      </c>
      <c r="L103" s="29" t="s">
        <v>53</v>
      </c>
      <c r="M103" s="29">
        <v>0</v>
      </c>
      <c r="N103" s="24" t="s">
        <v>53</v>
      </c>
      <c r="O103" s="24" t="s">
        <v>54</v>
      </c>
      <c r="P103" s="24" t="s">
        <v>53</v>
      </c>
      <c r="Q103" s="29">
        <f t="shared" si="1"/>
        <v>6663519.580000001</v>
      </c>
      <c r="R103" s="29">
        <v>0</v>
      </c>
      <c r="S103" s="29">
        <v>2996613.72</v>
      </c>
      <c r="T103" s="29">
        <v>0</v>
      </c>
      <c r="U103" s="24"/>
      <c r="V103" s="29">
        <v>0</v>
      </c>
      <c r="W103" s="29">
        <v>3161125.74</v>
      </c>
      <c r="X103" s="24"/>
      <c r="Y103" s="29">
        <v>505780.12</v>
      </c>
      <c r="Z103" s="29">
        <v>0</v>
      </c>
      <c r="AA103" s="24" t="s">
        <v>50</v>
      </c>
      <c r="AB103" s="29">
        <v>0</v>
      </c>
      <c r="AC103" s="29">
        <v>0</v>
      </c>
      <c r="AD103" s="24" t="s">
        <v>50</v>
      </c>
      <c r="AE103" s="29">
        <v>0</v>
      </c>
      <c r="AF103" s="24">
        <v>0</v>
      </c>
      <c r="AG103" s="24" t="s">
        <v>50</v>
      </c>
      <c r="AH103" s="29">
        <v>0</v>
      </c>
      <c r="AI103" s="29">
        <v>0</v>
      </c>
      <c r="AJ103" s="24" t="s">
        <v>50</v>
      </c>
      <c r="AK103" s="29">
        <v>0</v>
      </c>
      <c r="AL103" s="29">
        <v>0</v>
      </c>
      <c r="AM103" s="31" t="s">
        <v>53</v>
      </c>
      <c r="AN103" s="24" t="s">
        <v>53</v>
      </c>
      <c r="AO103" s="31" t="s">
        <v>53</v>
      </c>
      <c r="AP103" s="24" t="s">
        <v>53</v>
      </c>
    </row>
    <row r="104" spans="1:42" s="16" customFormat="1">
      <c r="A104" s="24" t="s">
        <v>227</v>
      </c>
      <c r="B104" s="38">
        <v>43904</v>
      </c>
      <c r="C104" s="24" t="s">
        <v>538</v>
      </c>
      <c r="D104" s="9" t="s">
        <v>570</v>
      </c>
      <c r="E104" s="9" t="s">
        <v>571</v>
      </c>
      <c r="F104" s="24" t="s">
        <v>1098</v>
      </c>
      <c r="G104" s="24" t="s">
        <v>51</v>
      </c>
      <c r="H104" s="24" t="s">
        <v>1099</v>
      </c>
      <c r="I104" s="29" t="s">
        <v>53</v>
      </c>
      <c r="J104" s="29" t="s">
        <v>53</v>
      </c>
      <c r="K104" s="29" t="s">
        <v>53</v>
      </c>
      <c r="L104" s="29" t="s">
        <v>53</v>
      </c>
      <c r="M104" s="29">
        <v>0</v>
      </c>
      <c r="N104" s="24" t="s">
        <v>53</v>
      </c>
      <c r="O104" s="24" t="s">
        <v>54</v>
      </c>
      <c r="P104" s="24" t="s">
        <v>53</v>
      </c>
      <c r="Q104" s="29">
        <f t="shared" si="1"/>
        <v>4298457.6500000004</v>
      </c>
      <c r="R104" s="29">
        <v>0</v>
      </c>
      <c r="S104" s="29">
        <v>938630</v>
      </c>
      <c r="T104" s="29">
        <v>0</v>
      </c>
      <c r="U104" s="24"/>
      <c r="V104" s="29">
        <v>0</v>
      </c>
      <c r="W104" s="29">
        <v>2896403.15</v>
      </c>
      <c r="X104" s="24"/>
      <c r="Y104" s="29">
        <v>463424.5</v>
      </c>
      <c r="Z104" s="29">
        <v>0</v>
      </c>
      <c r="AA104" s="24" t="s">
        <v>50</v>
      </c>
      <c r="AB104" s="29">
        <v>0</v>
      </c>
      <c r="AC104" s="29">
        <v>0</v>
      </c>
      <c r="AD104" s="24" t="s">
        <v>50</v>
      </c>
      <c r="AE104" s="29">
        <v>0</v>
      </c>
      <c r="AF104" s="24">
        <v>0</v>
      </c>
      <c r="AG104" s="24" t="s">
        <v>50</v>
      </c>
      <c r="AH104" s="29">
        <v>0</v>
      </c>
      <c r="AI104" s="29">
        <v>0</v>
      </c>
      <c r="AJ104" s="24" t="s">
        <v>50</v>
      </c>
      <c r="AK104" s="29">
        <v>0</v>
      </c>
      <c r="AL104" s="29">
        <v>0</v>
      </c>
      <c r="AM104" s="31" t="s">
        <v>53</v>
      </c>
      <c r="AN104" s="24" t="s">
        <v>53</v>
      </c>
      <c r="AO104" s="31" t="s">
        <v>53</v>
      </c>
      <c r="AP104" s="24" t="s">
        <v>53</v>
      </c>
    </row>
    <row r="105" spans="1:42" s="16" customFormat="1">
      <c r="A105" s="24" t="s">
        <v>230</v>
      </c>
      <c r="B105" s="38">
        <v>43905</v>
      </c>
      <c r="C105" s="24" t="s">
        <v>538</v>
      </c>
      <c r="D105" s="9" t="s">
        <v>570</v>
      </c>
      <c r="E105" s="9" t="s">
        <v>571</v>
      </c>
      <c r="F105" s="24" t="s">
        <v>1139</v>
      </c>
      <c r="G105" s="24" t="s">
        <v>51</v>
      </c>
      <c r="H105" s="24" t="s">
        <v>1140</v>
      </c>
      <c r="I105" s="29" t="s">
        <v>53</v>
      </c>
      <c r="J105" s="29" t="s">
        <v>53</v>
      </c>
      <c r="K105" s="29" t="s">
        <v>53</v>
      </c>
      <c r="L105" s="29" t="s">
        <v>53</v>
      </c>
      <c r="M105" s="29">
        <v>0</v>
      </c>
      <c r="N105" s="24" t="s">
        <v>53</v>
      </c>
      <c r="O105" s="24" t="s">
        <v>54</v>
      </c>
      <c r="P105" s="24" t="s">
        <v>53</v>
      </c>
      <c r="Q105" s="29">
        <f t="shared" si="1"/>
        <v>7818985.9700000007</v>
      </c>
      <c r="R105" s="29">
        <v>0</v>
      </c>
      <c r="S105" s="29">
        <v>3864362.35</v>
      </c>
      <c r="T105" s="29">
        <v>0</v>
      </c>
      <c r="U105" s="24"/>
      <c r="V105" s="29">
        <v>0</v>
      </c>
      <c r="W105" s="29">
        <v>3409158.29</v>
      </c>
      <c r="X105" s="24"/>
      <c r="Y105" s="29">
        <v>545465.32999999996</v>
      </c>
      <c r="Z105" s="29">
        <v>0</v>
      </c>
      <c r="AA105" s="24" t="s">
        <v>50</v>
      </c>
      <c r="AB105" s="29">
        <v>0</v>
      </c>
      <c r="AC105" s="29">
        <v>0</v>
      </c>
      <c r="AD105" s="24" t="s">
        <v>50</v>
      </c>
      <c r="AE105" s="29">
        <v>0</v>
      </c>
      <c r="AF105" s="24">
        <v>0</v>
      </c>
      <c r="AG105" s="24" t="s">
        <v>50</v>
      </c>
      <c r="AH105" s="29">
        <v>0</v>
      </c>
      <c r="AI105" s="29">
        <v>0</v>
      </c>
      <c r="AJ105" s="24" t="s">
        <v>50</v>
      </c>
      <c r="AK105" s="29">
        <v>0</v>
      </c>
      <c r="AL105" s="29">
        <v>0</v>
      </c>
      <c r="AM105" s="31" t="s">
        <v>53</v>
      </c>
      <c r="AN105" s="24" t="s">
        <v>53</v>
      </c>
      <c r="AO105" s="31" t="s">
        <v>53</v>
      </c>
      <c r="AP105" s="24" t="s">
        <v>53</v>
      </c>
    </row>
    <row r="106" spans="1:42" s="16" customFormat="1">
      <c r="A106" s="24" t="s">
        <v>234</v>
      </c>
      <c r="B106" s="38">
        <v>43899</v>
      </c>
      <c r="C106" s="24" t="s">
        <v>538</v>
      </c>
      <c r="D106" s="9" t="s">
        <v>574</v>
      </c>
      <c r="E106" s="9" t="s">
        <v>575</v>
      </c>
      <c r="F106" s="24" t="s">
        <v>1100</v>
      </c>
      <c r="G106" s="24" t="s">
        <v>51</v>
      </c>
      <c r="H106" s="24" t="s">
        <v>1101</v>
      </c>
      <c r="I106" s="29" t="s">
        <v>53</v>
      </c>
      <c r="J106" s="29" t="s">
        <v>53</v>
      </c>
      <c r="K106" s="29" t="s">
        <v>53</v>
      </c>
      <c r="L106" s="29" t="s">
        <v>53</v>
      </c>
      <c r="M106" s="29">
        <v>0</v>
      </c>
      <c r="N106" s="24" t="s">
        <v>53</v>
      </c>
      <c r="O106" s="24" t="s">
        <v>54</v>
      </c>
      <c r="P106" s="24" t="s">
        <v>53</v>
      </c>
      <c r="Q106" s="29">
        <f t="shared" si="1"/>
        <v>706874.21</v>
      </c>
      <c r="R106" s="29">
        <v>0</v>
      </c>
      <c r="S106" s="29">
        <v>340638</v>
      </c>
      <c r="T106" s="29">
        <v>0</v>
      </c>
      <c r="U106" s="24"/>
      <c r="V106" s="29">
        <v>0</v>
      </c>
      <c r="W106" s="29">
        <v>315720.87</v>
      </c>
      <c r="X106" s="24"/>
      <c r="Y106" s="29">
        <v>50515.34</v>
      </c>
      <c r="Z106" s="29">
        <v>0</v>
      </c>
      <c r="AA106" s="24" t="s">
        <v>50</v>
      </c>
      <c r="AB106" s="29">
        <v>0</v>
      </c>
      <c r="AC106" s="29">
        <v>0</v>
      </c>
      <c r="AD106" s="24" t="s">
        <v>50</v>
      </c>
      <c r="AE106" s="29">
        <v>0</v>
      </c>
      <c r="AF106" s="24">
        <v>0</v>
      </c>
      <c r="AG106" s="24" t="s">
        <v>50</v>
      </c>
      <c r="AH106" s="29">
        <v>0</v>
      </c>
      <c r="AI106" s="29">
        <v>0</v>
      </c>
      <c r="AJ106" s="24" t="s">
        <v>50</v>
      </c>
      <c r="AK106" s="29">
        <v>0</v>
      </c>
      <c r="AL106" s="29">
        <v>0</v>
      </c>
      <c r="AM106" s="31" t="s">
        <v>53</v>
      </c>
      <c r="AN106" s="24" t="s">
        <v>53</v>
      </c>
      <c r="AO106" s="31" t="s">
        <v>53</v>
      </c>
      <c r="AP106" s="24" t="s">
        <v>53</v>
      </c>
    </row>
    <row r="107" spans="1:42" s="16" customFormat="1">
      <c r="A107" s="24" t="s">
        <v>236</v>
      </c>
      <c r="B107" s="38">
        <v>43900</v>
      </c>
      <c r="C107" s="24" t="s">
        <v>538</v>
      </c>
      <c r="D107" s="9" t="s">
        <v>574</v>
      </c>
      <c r="E107" s="9" t="s">
        <v>575</v>
      </c>
      <c r="F107" s="24" t="s">
        <v>1102</v>
      </c>
      <c r="G107" s="24" t="s">
        <v>51</v>
      </c>
      <c r="H107" s="24" t="s">
        <v>1103</v>
      </c>
      <c r="I107" s="29" t="s">
        <v>53</v>
      </c>
      <c r="J107" s="29" t="s">
        <v>53</v>
      </c>
      <c r="K107" s="29" t="s">
        <v>53</v>
      </c>
      <c r="L107" s="29" t="s">
        <v>53</v>
      </c>
      <c r="M107" s="29">
        <v>0</v>
      </c>
      <c r="N107" s="24" t="s">
        <v>53</v>
      </c>
      <c r="O107" s="24" t="s">
        <v>54</v>
      </c>
      <c r="P107" s="24" t="s">
        <v>53</v>
      </c>
      <c r="Q107" s="29">
        <f t="shared" si="1"/>
        <v>4031868.42</v>
      </c>
      <c r="R107" s="29">
        <v>0</v>
      </c>
      <c r="S107" s="29">
        <v>1945048.12</v>
      </c>
      <c r="T107" s="29">
        <v>0</v>
      </c>
      <c r="U107" s="24"/>
      <c r="V107" s="29">
        <v>0</v>
      </c>
      <c r="W107" s="29">
        <v>1798983.02</v>
      </c>
      <c r="X107" s="24"/>
      <c r="Y107" s="29">
        <v>287837.28000000003</v>
      </c>
      <c r="Z107" s="29">
        <v>0</v>
      </c>
      <c r="AA107" s="24" t="s">
        <v>50</v>
      </c>
      <c r="AB107" s="29">
        <v>0</v>
      </c>
      <c r="AC107" s="29">
        <v>0</v>
      </c>
      <c r="AD107" s="24" t="s">
        <v>50</v>
      </c>
      <c r="AE107" s="29">
        <v>0</v>
      </c>
      <c r="AF107" s="24">
        <v>0</v>
      </c>
      <c r="AG107" s="24" t="s">
        <v>50</v>
      </c>
      <c r="AH107" s="29">
        <v>0</v>
      </c>
      <c r="AI107" s="29">
        <v>0</v>
      </c>
      <c r="AJ107" s="24" t="s">
        <v>50</v>
      </c>
      <c r="AK107" s="29">
        <v>0</v>
      </c>
      <c r="AL107" s="29">
        <v>0</v>
      </c>
      <c r="AM107" s="31" t="s">
        <v>53</v>
      </c>
      <c r="AN107" s="24" t="s">
        <v>53</v>
      </c>
      <c r="AO107" s="31" t="s">
        <v>53</v>
      </c>
      <c r="AP107" s="24" t="s">
        <v>53</v>
      </c>
    </row>
    <row r="108" spans="1:42" s="16" customFormat="1">
      <c r="A108" s="24" t="s">
        <v>238</v>
      </c>
      <c r="B108" s="38">
        <v>43901</v>
      </c>
      <c r="C108" s="24" t="s">
        <v>538</v>
      </c>
      <c r="D108" s="9" t="s">
        <v>574</v>
      </c>
      <c r="E108" s="9" t="s">
        <v>575</v>
      </c>
      <c r="F108" s="24" t="s">
        <v>1104</v>
      </c>
      <c r="G108" s="24" t="s">
        <v>51</v>
      </c>
      <c r="H108" s="24" t="s">
        <v>1105</v>
      </c>
      <c r="I108" s="29" t="s">
        <v>53</v>
      </c>
      <c r="J108" s="29" t="s">
        <v>53</v>
      </c>
      <c r="K108" s="29" t="s">
        <v>53</v>
      </c>
      <c r="L108" s="29" t="s">
        <v>53</v>
      </c>
      <c r="M108" s="29">
        <v>0</v>
      </c>
      <c r="N108" s="24" t="s">
        <v>53</v>
      </c>
      <c r="O108" s="24" t="s">
        <v>54</v>
      </c>
      <c r="P108" s="24" t="s">
        <v>53</v>
      </c>
      <c r="Q108" s="29">
        <f t="shared" si="1"/>
        <v>1216346.52</v>
      </c>
      <c r="R108" s="29">
        <v>0</v>
      </c>
      <c r="S108" s="29">
        <v>198200</v>
      </c>
      <c r="T108" s="29">
        <v>0</v>
      </c>
      <c r="U108" s="24"/>
      <c r="V108" s="29">
        <v>0</v>
      </c>
      <c r="W108" s="29">
        <v>877712.52</v>
      </c>
      <c r="X108" s="24"/>
      <c r="Y108" s="29">
        <v>140434</v>
      </c>
      <c r="Z108" s="29">
        <v>0</v>
      </c>
      <c r="AA108" s="24" t="s">
        <v>50</v>
      </c>
      <c r="AB108" s="29">
        <v>0</v>
      </c>
      <c r="AC108" s="29">
        <v>0</v>
      </c>
      <c r="AD108" s="24" t="s">
        <v>50</v>
      </c>
      <c r="AE108" s="29">
        <v>0</v>
      </c>
      <c r="AF108" s="24">
        <v>0</v>
      </c>
      <c r="AG108" s="24" t="s">
        <v>50</v>
      </c>
      <c r="AH108" s="29">
        <v>0</v>
      </c>
      <c r="AI108" s="29">
        <v>0</v>
      </c>
      <c r="AJ108" s="24" t="s">
        <v>50</v>
      </c>
      <c r="AK108" s="29">
        <v>0</v>
      </c>
      <c r="AL108" s="29">
        <v>0</v>
      </c>
      <c r="AM108" s="31" t="s">
        <v>53</v>
      </c>
      <c r="AN108" s="24" t="s">
        <v>53</v>
      </c>
      <c r="AO108" s="31" t="s">
        <v>53</v>
      </c>
      <c r="AP108" s="24" t="s">
        <v>53</v>
      </c>
    </row>
    <row r="109" spans="1:42" s="16" customFormat="1">
      <c r="A109" s="24" t="s">
        <v>239</v>
      </c>
      <c r="B109" s="38">
        <v>43902</v>
      </c>
      <c r="C109" s="24" t="s">
        <v>538</v>
      </c>
      <c r="D109" s="9" t="s">
        <v>574</v>
      </c>
      <c r="E109" s="9" t="s">
        <v>575</v>
      </c>
      <c r="F109" s="24" t="s">
        <v>1106</v>
      </c>
      <c r="G109" s="24" t="s">
        <v>51</v>
      </c>
      <c r="H109" s="24" t="s">
        <v>1107</v>
      </c>
      <c r="I109" s="29" t="s">
        <v>53</v>
      </c>
      <c r="J109" s="29" t="s">
        <v>53</v>
      </c>
      <c r="K109" s="29" t="s">
        <v>53</v>
      </c>
      <c r="L109" s="29" t="s">
        <v>53</v>
      </c>
      <c r="M109" s="29">
        <v>0</v>
      </c>
      <c r="N109" s="24" t="s">
        <v>53</v>
      </c>
      <c r="O109" s="24" t="s">
        <v>54</v>
      </c>
      <c r="P109" s="24" t="s">
        <v>53</v>
      </c>
      <c r="Q109" s="29">
        <f t="shared" si="1"/>
        <v>271851.52999999997</v>
      </c>
      <c r="R109" s="29">
        <v>0</v>
      </c>
      <c r="S109" s="29">
        <v>208030.42</v>
      </c>
      <c r="T109" s="29">
        <v>0</v>
      </c>
      <c r="U109" s="24"/>
      <c r="V109" s="29">
        <v>0</v>
      </c>
      <c r="W109" s="29">
        <v>55018.2</v>
      </c>
      <c r="X109" s="24"/>
      <c r="Y109" s="29">
        <v>8802.91</v>
      </c>
      <c r="Z109" s="29">
        <v>0</v>
      </c>
      <c r="AA109" s="24" t="s">
        <v>50</v>
      </c>
      <c r="AB109" s="29">
        <v>0</v>
      </c>
      <c r="AC109" s="29">
        <v>0</v>
      </c>
      <c r="AD109" s="24" t="s">
        <v>50</v>
      </c>
      <c r="AE109" s="29">
        <v>0</v>
      </c>
      <c r="AF109" s="24">
        <v>0</v>
      </c>
      <c r="AG109" s="24" t="s">
        <v>50</v>
      </c>
      <c r="AH109" s="29">
        <v>0</v>
      </c>
      <c r="AI109" s="29">
        <v>0</v>
      </c>
      <c r="AJ109" s="24" t="s">
        <v>50</v>
      </c>
      <c r="AK109" s="29">
        <v>0</v>
      </c>
      <c r="AL109" s="29">
        <v>0</v>
      </c>
      <c r="AM109" s="31" t="s">
        <v>53</v>
      </c>
      <c r="AN109" s="24" t="s">
        <v>53</v>
      </c>
      <c r="AO109" s="31" t="s">
        <v>53</v>
      </c>
      <c r="AP109" s="24" t="s">
        <v>53</v>
      </c>
    </row>
    <row r="110" spans="1:42" s="16" customFormat="1">
      <c r="A110" s="24" t="s">
        <v>240</v>
      </c>
      <c r="B110" s="38">
        <v>43903</v>
      </c>
      <c r="C110" s="24" t="s">
        <v>538</v>
      </c>
      <c r="D110" s="9" t="s">
        <v>574</v>
      </c>
      <c r="E110" s="9" t="s">
        <v>575</v>
      </c>
      <c r="F110" s="24" t="s">
        <v>1108</v>
      </c>
      <c r="G110" s="24" t="s">
        <v>51</v>
      </c>
      <c r="H110" s="24" t="s">
        <v>1109</v>
      </c>
      <c r="I110" s="29" t="s">
        <v>53</v>
      </c>
      <c r="J110" s="29" t="s">
        <v>53</v>
      </c>
      <c r="K110" s="29" t="s">
        <v>53</v>
      </c>
      <c r="L110" s="29" t="s">
        <v>53</v>
      </c>
      <c r="M110" s="29">
        <v>0</v>
      </c>
      <c r="N110" s="24" t="s">
        <v>53</v>
      </c>
      <c r="O110" s="24" t="s">
        <v>1188</v>
      </c>
      <c r="P110" s="24" t="s">
        <v>53</v>
      </c>
      <c r="Q110" s="29">
        <f t="shared" si="1"/>
        <v>0</v>
      </c>
      <c r="R110" s="29">
        <v>0</v>
      </c>
      <c r="S110" s="29">
        <v>0</v>
      </c>
      <c r="T110" s="29">
        <v>0</v>
      </c>
      <c r="U110" s="24"/>
      <c r="V110" s="29">
        <v>0</v>
      </c>
      <c r="W110" s="29">
        <v>0</v>
      </c>
      <c r="X110" s="24"/>
      <c r="Y110" s="29">
        <v>0</v>
      </c>
      <c r="Z110" s="29">
        <v>0</v>
      </c>
      <c r="AA110" s="24" t="s">
        <v>50</v>
      </c>
      <c r="AB110" s="29">
        <v>0</v>
      </c>
      <c r="AC110" s="29">
        <v>0</v>
      </c>
      <c r="AD110" s="24" t="s">
        <v>50</v>
      </c>
      <c r="AE110" s="29">
        <v>0</v>
      </c>
      <c r="AF110" s="24">
        <v>0</v>
      </c>
      <c r="AG110" s="24" t="s">
        <v>50</v>
      </c>
      <c r="AH110" s="29">
        <v>0</v>
      </c>
      <c r="AI110" s="29">
        <v>0</v>
      </c>
      <c r="AJ110" s="24" t="s">
        <v>50</v>
      </c>
      <c r="AK110" s="29">
        <v>0</v>
      </c>
      <c r="AL110" s="29">
        <v>0</v>
      </c>
      <c r="AM110" s="31" t="s">
        <v>53</v>
      </c>
      <c r="AN110" s="24" t="s">
        <v>53</v>
      </c>
      <c r="AO110" s="31" t="s">
        <v>53</v>
      </c>
      <c r="AP110" s="24" t="s">
        <v>53</v>
      </c>
    </row>
    <row r="111" spans="1:42" s="16" customFormat="1">
      <c r="A111" s="24" t="s">
        <v>241</v>
      </c>
      <c r="B111" s="38">
        <v>43904</v>
      </c>
      <c r="C111" s="24" t="s">
        <v>538</v>
      </c>
      <c r="D111" s="9" t="s">
        <v>574</v>
      </c>
      <c r="E111" s="9" t="s">
        <v>575</v>
      </c>
      <c r="F111" s="24" t="s">
        <v>1110</v>
      </c>
      <c r="G111" s="24" t="s">
        <v>51</v>
      </c>
      <c r="H111" s="24" t="s">
        <v>1111</v>
      </c>
      <c r="I111" s="29" t="s">
        <v>53</v>
      </c>
      <c r="J111" s="29" t="s">
        <v>53</v>
      </c>
      <c r="K111" s="29" t="s">
        <v>53</v>
      </c>
      <c r="L111" s="29" t="s">
        <v>53</v>
      </c>
      <c r="M111" s="29">
        <v>0</v>
      </c>
      <c r="N111" s="24" t="s">
        <v>53</v>
      </c>
      <c r="O111" s="24" t="s">
        <v>54</v>
      </c>
      <c r="P111" s="24" t="s">
        <v>53</v>
      </c>
      <c r="Q111" s="29">
        <f t="shared" si="1"/>
        <v>1045592.5900000001</v>
      </c>
      <c r="R111" s="29">
        <v>0</v>
      </c>
      <c r="S111" s="29">
        <v>391994</v>
      </c>
      <c r="T111" s="29">
        <v>0</v>
      </c>
      <c r="U111" s="24"/>
      <c r="V111" s="29">
        <v>0</v>
      </c>
      <c r="W111" s="29">
        <v>563447.06000000006</v>
      </c>
      <c r="X111" s="24"/>
      <c r="Y111" s="29">
        <v>90151.53</v>
      </c>
      <c r="Z111" s="29">
        <v>0</v>
      </c>
      <c r="AA111" s="24" t="s">
        <v>50</v>
      </c>
      <c r="AB111" s="29">
        <v>0</v>
      </c>
      <c r="AC111" s="29">
        <v>0</v>
      </c>
      <c r="AD111" s="24" t="s">
        <v>50</v>
      </c>
      <c r="AE111" s="29">
        <v>0</v>
      </c>
      <c r="AF111" s="24">
        <v>0</v>
      </c>
      <c r="AG111" s="24" t="s">
        <v>50</v>
      </c>
      <c r="AH111" s="29">
        <v>0</v>
      </c>
      <c r="AI111" s="29">
        <v>0</v>
      </c>
      <c r="AJ111" s="24" t="s">
        <v>50</v>
      </c>
      <c r="AK111" s="29">
        <v>0</v>
      </c>
      <c r="AL111" s="29">
        <v>0</v>
      </c>
      <c r="AM111" s="31" t="s">
        <v>53</v>
      </c>
      <c r="AN111" s="24" t="s">
        <v>53</v>
      </c>
      <c r="AO111" s="31" t="s">
        <v>53</v>
      </c>
      <c r="AP111" s="24" t="s">
        <v>53</v>
      </c>
    </row>
    <row r="112" spans="1:42" s="16" customFormat="1">
      <c r="A112" s="24" t="s">
        <v>242</v>
      </c>
      <c r="B112" s="38">
        <v>43905</v>
      </c>
      <c r="C112" s="24" t="s">
        <v>538</v>
      </c>
      <c r="D112" s="9" t="s">
        <v>574</v>
      </c>
      <c r="E112" s="9" t="s">
        <v>575</v>
      </c>
      <c r="F112" s="24" t="s">
        <v>1141</v>
      </c>
      <c r="G112" s="24" t="s">
        <v>51</v>
      </c>
      <c r="H112" s="24" t="s">
        <v>1142</v>
      </c>
      <c r="I112" s="29" t="s">
        <v>53</v>
      </c>
      <c r="J112" s="29" t="s">
        <v>53</v>
      </c>
      <c r="K112" s="29" t="s">
        <v>53</v>
      </c>
      <c r="L112" s="29" t="s">
        <v>53</v>
      </c>
      <c r="M112" s="29">
        <v>0</v>
      </c>
      <c r="N112" s="24" t="s">
        <v>53</v>
      </c>
      <c r="O112" s="24" t="s">
        <v>54</v>
      </c>
      <c r="P112" s="24" t="s">
        <v>53</v>
      </c>
      <c r="Q112" s="29">
        <f t="shared" si="1"/>
        <v>59200</v>
      </c>
      <c r="R112" s="29">
        <v>0</v>
      </c>
      <c r="S112" s="29">
        <v>59200</v>
      </c>
      <c r="T112" s="29">
        <v>0</v>
      </c>
      <c r="U112" s="24"/>
      <c r="V112" s="29">
        <v>0</v>
      </c>
      <c r="W112" s="29">
        <v>0</v>
      </c>
      <c r="X112" s="24"/>
      <c r="Y112" s="29">
        <v>0</v>
      </c>
      <c r="Z112" s="29">
        <v>0</v>
      </c>
      <c r="AA112" s="24" t="s">
        <v>50</v>
      </c>
      <c r="AB112" s="29">
        <v>0</v>
      </c>
      <c r="AC112" s="29">
        <v>0</v>
      </c>
      <c r="AD112" s="24" t="s">
        <v>50</v>
      </c>
      <c r="AE112" s="29">
        <v>0</v>
      </c>
      <c r="AF112" s="24">
        <v>0</v>
      </c>
      <c r="AG112" s="24" t="s">
        <v>50</v>
      </c>
      <c r="AH112" s="29">
        <v>0</v>
      </c>
      <c r="AI112" s="29">
        <v>0</v>
      </c>
      <c r="AJ112" s="24" t="s">
        <v>50</v>
      </c>
      <c r="AK112" s="29">
        <v>0</v>
      </c>
      <c r="AL112" s="29">
        <v>0</v>
      </c>
      <c r="AM112" s="31" t="s">
        <v>53</v>
      </c>
      <c r="AN112" s="24" t="s">
        <v>53</v>
      </c>
      <c r="AO112" s="31" t="s">
        <v>53</v>
      </c>
      <c r="AP112" s="24" t="s">
        <v>53</v>
      </c>
    </row>
    <row r="113" spans="1:42" s="16" customFormat="1">
      <c r="A113" s="24" t="s">
        <v>243</v>
      </c>
      <c r="B113" s="38">
        <v>43899</v>
      </c>
      <c r="C113" s="24" t="s">
        <v>538</v>
      </c>
      <c r="D113" s="9" t="s">
        <v>578</v>
      </c>
      <c r="E113" s="9" t="s">
        <v>579</v>
      </c>
      <c r="F113" s="24" t="s">
        <v>1113</v>
      </c>
      <c r="G113" s="24" t="s">
        <v>51</v>
      </c>
      <c r="H113" s="24" t="s">
        <v>1112</v>
      </c>
      <c r="I113" s="29" t="s">
        <v>53</v>
      </c>
      <c r="J113" s="29" t="s">
        <v>53</v>
      </c>
      <c r="K113" s="29" t="s">
        <v>53</v>
      </c>
      <c r="L113" s="29" t="s">
        <v>53</v>
      </c>
      <c r="M113" s="29">
        <v>0</v>
      </c>
      <c r="N113" s="24" t="s">
        <v>53</v>
      </c>
      <c r="O113" s="24" t="s">
        <v>54</v>
      </c>
      <c r="P113" s="24" t="s">
        <v>53</v>
      </c>
      <c r="Q113" s="29">
        <f t="shared" si="1"/>
        <v>2725801.26</v>
      </c>
      <c r="R113" s="29">
        <v>0</v>
      </c>
      <c r="S113" s="29">
        <v>2511577.75</v>
      </c>
      <c r="T113" s="29">
        <v>0</v>
      </c>
      <c r="U113" s="24"/>
      <c r="V113" s="29">
        <v>0</v>
      </c>
      <c r="W113" s="29">
        <v>184675.44</v>
      </c>
      <c r="X113" s="24"/>
      <c r="Y113" s="29">
        <v>29548.07</v>
      </c>
      <c r="Z113" s="29">
        <v>0</v>
      </c>
      <c r="AA113" s="24" t="s">
        <v>50</v>
      </c>
      <c r="AB113" s="29">
        <v>0</v>
      </c>
      <c r="AC113" s="29">
        <v>0</v>
      </c>
      <c r="AD113" s="24" t="s">
        <v>50</v>
      </c>
      <c r="AE113" s="29">
        <v>0</v>
      </c>
      <c r="AF113" s="24">
        <v>0</v>
      </c>
      <c r="AG113" s="24" t="s">
        <v>50</v>
      </c>
      <c r="AH113" s="29">
        <v>0</v>
      </c>
      <c r="AI113" s="29">
        <v>0</v>
      </c>
      <c r="AJ113" s="24" t="s">
        <v>50</v>
      </c>
      <c r="AK113" s="29">
        <v>0</v>
      </c>
      <c r="AL113" s="29">
        <v>0</v>
      </c>
      <c r="AM113" s="31" t="s">
        <v>53</v>
      </c>
      <c r="AN113" s="24" t="s">
        <v>53</v>
      </c>
      <c r="AO113" s="31" t="s">
        <v>53</v>
      </c>
      <c r="AP113" s="24" t="s">
        <v>53</v>
      </c>
    </row>
    <row r="114" spans="1:42" s="16" customFormat="1">
      <c r="A114" s="24" t="s">
        <v>244</v>
      </c>
      <c r="B114" s="38">
        <v>43900</v>
      </c>
      <c r="C114" s="24" t="s">
        <v>538</v>
      </c>
      <c r="D114" s="9" t="s">
        <v>578</v>
      </c>
      <c r="E114" s="9" t="s">
        <v>579</v>
      </c>
      <c r="F114" s="24" t="s">
        <v>1115</v>
      </c>
      <c r="G114" s="24" t="s">
        <v>51</v>
      </c>
      <c r="H114" s="24" t="s">
        <v>1114</v>
      </c>
      <c r="I114" s="29" t="s">
        <v>53</v>
      </c>
      <c r="J114" s="29" t="s">
        <v>53</v>
      </c>
      <c r="K114" s="29" t="s">
        <v>53</v>
      </c>
      <c r="L114" s="29" t="s">
        <v>53</v>
      </c>
      <c r="M114" s="29">
        <v>0</v>
      </c>
      <c r="N114" s="24" t="s">
        <v>53</v>
      </c>
      <c r="O114" s="24" t="s">
        <v>54</v>
      </c>
      <c r="P114" s="24" t="s">
        <v>53</v>
      </c>
      <c r="Q114" s="29">
        <f t="shared" si="1"/>
        <v>15365892.09</v>
      </c>
      <c r="R114" s="29">
        <v>0</v>
      </c>
      <c r="S114" s="29">
        <v>12030074.189999999</v>
      </c>
      <c r="T114" s="29">
        <v>0</v>
      </c>
      <c r="U114" s="24"/>
      <c r="V114" s="29">
        <v>0</v>
      </c>
      <c r="W114" s="29">
        <v>2875705.09</v>
      </c>
      <c r="X114" s="24"/>
      <c r="Y114" s="29">
        <v>460112.81</v>
      </c>
      <c r="Z114" s="29">
        <v>0</v>
      </c>
      <c r="AA114" s="24" t="s">
        <v>50</v>
      </c>
      <c r="AB114" s="29">
        <v>0</v>
      </c>
      <c r="AC114" s="29">
        <v>0</v>
      </c>
      <c r="AD114" s="24" t="s">
        <v>50</v>
      </c>
      <c r="AE114" s="29">
        <v>0</v>
      </c>
      <c r="AF114" s="24">
        <v>0</v>
      </c>
      <c r="AG114" s="24" t="s">
        <v>50</v>
      </c>
      <c r="AH114" s="29">
        <v>0</v>
      </c>
      <c r="AI114" s="29">
        <v>0</v>
      </c>
      <c r="AJ114" s="24" t="s">
        <v>50</v>
      </c>
      <c r="AK114" s="29">
        <v>0</v>
      </c>
      <c r="AL114" s="29">
        <v>0</v>
      </c>
      <c r="AM114" s="31" t="s">
        <v>53</v>
      </c>
      <c r="AN114" s="24" t="s">
        <v>53</v>
      </c>
      <c r="AO114" s="31" t="s">
        <v>53</v>
      </c>
      <c r="AP114" s="24" t="s">
        <v>53</v>
      </c>
    </row>
    <row r="115" spans="1:42" s="16" customFormat="1">
      <c r="A115" s="24" t="s">
        <v>245</v>
      </c>
      <c r="B115" s="38">
        <v>43901</v>
      </c>
      <c r="C115" s="24" t="s">
        <v>538</v>
      </c>
      <c r="D115" s="9" t="s">
        <v>578</v>
      </c>
      <c r="E115" s="9" t="s">
        <v>579</v>
      </c>
      <c r="F115" s="24" t="s">
        <v>1117</v>
      </c>
      <c r="G115" s="24" t="s">
        <v>51</v>
      </c>
      <c r="H115" s="24" t="s">
        <v>1116</v>
      </c>
      <c r="I115" s="29" t="s">
        <v>53</v>
      </c>
      <c r="J115" s="29" t="s">
        <v>53</v>
      </c>
      <c r="K115" s="29" t="s">
        <v>53</v>
      </c>
      <c r="L115" s="29" t="s">
        <v>53</v>
      </c>
      <c r="M115" s="29">
        <v>0</v>
      </c>
      <c r="N115" s="24" t="s">
        <v>53</v>
      </c>
      <c r="O115" s="24" t="s">
        <v>54</v>
      </c>
      <c r="P115" s="24" t="s">
        <v>53</v>
      </c>
      <c r="Q115" s="29">
        <f t="shared" si="1"/>
        <v>5863125</v>
      </c>
      <c r="R115" s="29">
        <v>0</v>
      </c>
      <c r="S115" s="29">
        <v>5863125</v>
      </c>
      <c r="T115" s="29">
        <v>0</v>
      </c>
      <c r="U115" s="24"/>
      <c r="V115" s="29">
        <v>0</v>
      </c>
      <c r="W115" s="29">
        <v>0</v>
      </c>
      <c r="X115" s="24"/>
      <c r="Y115" s="29">
        <v>0</v>
      </c>
      <c r="Z115" s="29">
        <v>0</v>
      </c>
      <c r="AA115" s="24" t="s">
        <v>50</v>
      </c>
      <c r="AB115" s="29">
        <v>0</v>
      </c>
      <c r="AC115" s="29">
        <v>0</v>
      </c>
      <c r="AD115" s="24" t="s">
        <v>50</v>
      </c>
      <c r="AE115" s="29">
        <v>0</v>
      </c>
      <c r="AF115" s="24">
        <v>0</v>
      </c>
      <c r="AG115" s="24" t="s">
        <v>50</v>
      </c>
      <c r="AH115" s="29">
        <v>0</v>
      </c>
      <c r="AI115" s="29">
        <v>0</v>
      </c>
      <c r="AJ115" s="24" t="s">
        <v>50</v>
      </c>
      <c r="AK115" s="29">
        <v>0</v>
      </c>
      <c r="AL115" s="29">
        <v>0</v>
      </c>
      <c r="AM115" s="31" t="s">
        <v>53</v>
      </c>
      <c r="AN115" s="24" t="s">
        <v>53</v>
      </c>
      <c r="AO115" s="31" t="s">
        <v>53</v>
      </c>
      <c r="AP115" s="24" t="s">
        <v>53</v>
      </c>
    </row>
    <row r="116" spans="1:42" s="16" customFormat="1">
      <c r="A116" s="24" t="s">
        <v>246</v>
      </c>
      <c r="B116" s="38">
        <v>43902</v>
      </c>
      <c r="C116" s="24" t="s">
        <v>538</v>
      </c>
      <c r="D116" s="9" t="s">
        <v>578</v>
      </c>
      <c r="E116" s="9" t="s">
        <v>579</v>
      </c>
      <c r="F116" s="24" t="s">
        <v>1118</v>
      </c>
      <c r="G116" s="24" t="s">
        <v>51</v>
      </c>
      <c r="H116" s="24" t="s">
        <v>1119</v>
      </c>
      <c r="I116" s="29" t="s">
        <v>53</v>
      </c>
      <c r="J116" s="29" t="s">
        <v>53</v>
      </c>
      <c r="K116" s="29" t="s">
        <v>53</v>
      </c>
      <c r="L116" s="29" t="s">
        <v>53</v>
      </c>
      <c r="M116" s="29">
        <v>0</v>
      </c>
      <c r="N116" s="24" t="s">
        <v>53</v>
      </c>
      <c r="O116" s="24" t="s">
        <v>1188</v>
      </c>
      <c r="P116" s="24" t="s">
        <v>53</v>
      </c>
      <c r="Q116" s="29">
        <f t="shared" si="1"/>
        <v>0</v>
      </c>
      <c r="R116" s="29">
        <v>0</v>
      </c>
      <c r="S116" s="29">
        <v>0</v>
      </c>
      <c r="T116" s="29">
        <v>0</v>
      </c>
      <c r="U116" s="24"/>
      <c r="V116" s="29">
        <v>0</v>
      </c>
      <c r="W116" s="29">
        <v>0</v>
      </c>
      <c r="X116" s="24"/>
      <c r="Y116" s="29">
        <v>0</v>
      </c>
      <c r="Z116" s="29">
        <v>0</v>
      </c>
      <c r="AA116" s="24" t="s">
        <v>50</v>
      </c>
      <c r="AB116" s="29">
        <v>0</v>
      </c>
      <c r="AC116" s="29">
        <v>0</v>
      </c>
      <c r="AD116" s="24" t="s">
        <v>50</v>
      </c>
      <c r="AE116" s="29">
        <v>0</v>
      </c>
      <c r="AF116" s="24">
        <v>0</v>
      </c>
      <c r="AG116" s="24" t="s">
        <v>50</v>
      </c>
      <c r="AH116" s="29">
        <v>0</v>
      </c>
      <c r="AI116" s="29">
        <v>0</v>
      </c>
      <c r="AJ116" s="24" t="s">
        <v>50</v>
      </c>
      <c r="AK116" s="29">
        <v>0</v>
      </c>
      <c r="AL116" s="29">
        <v>0</v>
      </c>
      <c r="AM116" s="31" t="s">
        <v>53</v>
      </c>
      <c r="AN116" s="24" t="s">
        <v>53</v>
      </c>
      <c r="AO116" s="31" t="s">
        <v>53</v>
      </c>
      <c r="AP116" s="24" t="s">
        <v>53</v>
      </c>
    </row>
    <row r="117" spans="1:42" s="16" customFormat="1">
      <c r="A117" s="24" t="s">
        <v>247</v>
      </c>
      <c r="B117" s="38">
        <v>43903</v>
      </c>
      <c r="C117" s="24" t="s">
        <v>538</v>
      </c>
      <c r="D117" s="9" t="s">
        <v>578</v>
      </c>
      <c r="E117" s="9" t="s">
        <v>579</v>
      </c>
      <c r="F117" s="24" t="s">
        <v>1120</v>
      </c>
      <c r="G117" s="24" t="s">
        <v>51</v>
      </c>
      <c r="H117" s="24" t="s">
        <v>1121</v>
      </c>
      <c r="I117" s="29" t="s">
        <v>53</v>
      </c>
      <c r="J117" s="29" t="s">
        <v>53</v>
      </c>
      <c r="K117" s="29" t="s">
        <v>53</v>
      </c>
      <c r="L117" s="29" t="s">
        <v>53</v>
      </c>
      <c r="M117" s="29">
        <v>0</v>
      </c>
      <c r="N117" s="24" t="s">
        <v>53</v>
      </c>
      <c r="O117" s="24" t="s">
        <v>54</v>
      </c>
      <c r="P117" s="24" t="s">
        <v>53</v>
      </c>
      <c r="Q117" s="29">
        <f t="shared" si="1"/>
        <v>82788788.909999996</v>
      </c>
      <c r="R117" s="29">
        <v>0</v>
      </c>
      <c r="S117" s="29">
        <f>65173677.11-2926000</f>
        <v>62247677.109999999</v>
      </c>
      <c r="T117" s="29">
        <v>0</v>
      </c>
      <c r="U117" s="24"/>
      <c r="V117" s="29">
        <v>0</v>
      </c>
      <c r="W117" s="29">
        <v>17707855</v>
      </c>
      <c r="X117" s="24"/>
      <c r="Y117" s="29">
        <v>2833256.8</v>
      </c>
      <c r="Z117" s="29">
        <v>0</v>
      </c>
      <c r="AA117" s="24" t="s">
        <v>50</v>
      </c>
      <c r="AB117" s="29">
        <v>0</v>
      </c>
      <c r="AC117" s="29">
        <v>0</v>
      </c>
      <c r="AD117" s="24" t="s">
        <v>50</v>
      </c>
      <c r="AE117" s="29">
        <v>0</v>
      </c>
      <c r="AF117" s="24">
        <v>0</v>
      </c>
      <c r="AG117" s="24" t="s">
        <v>50</v>
      </c>
      <c r="AH117" s="29">
        <v>0</v>
      </c>
      <c r="AI117" s="29">
        <v>0</v>
      </c>
      <c r="AJ117" s="24" t="s">
        <v>50</v>
      </c>
      <c r="AK117" s="29">
        <v>0</v>
      </c>
      <c r="AL117" s="29">
        <v>0</v>
      </c>
      <c r="AM117" s="31" t="s">
        <v>53</v>
      </c>
      <c r="AN117" s="24" t="s">
        <v>53</v>
      </c>
      <c r="AO117" s="31" t="s">
        <v>53</v>
      </c>
      <c r="AP117" s="24" t="s">
        <v>53</v>
      </c>
    </row>
    <row r="118" spans="1:42" s="16" customFormat="1">
      <c r="A118" s="24" t="s">
        <v>248</v>
      </c>
      <c r="B118" s="38">
        <v>43904</v>
      </c>
      <c r="C118" s="24" t="s">
        <v>538</v>
      </c>
      <c r="D118" s="9" t="s">
        <v>578</v>
      </c>
      <c r="E118" s="9" t="s">
        <v>579</v>
      </c>
      <c r="F118" s="24" t="s">
        <v>1122</v>
      </c>
      <c r="G118" s="24" t="s">
        <v>51</v>
      </c>
      <c r="H118" s="24" t="s">
        <v>1124</v>
      </c>
      <c r="I118" s="29" t="s">
        <v>53</v>
      </c>
      <c r="J118" s="29" t="s">
        <v>53</v>
      </c>
      <c r="K118" s="29" t="s">
        <v>53</v>
      </c>
      <c r="L118" s="29" t="s">
        <v>53</v>
      </c>
      <c r="M118" s="29">
        <v>0</v>
      </c>
      <c r="N118" s="24" t="s">
        <v>53</v>
      </c>
      <c r="O118" s="24" t="s">
        <v>54</v>
      </c>
      <c r="P118" s="24" t="s">
        <v>53</v>
      </c>
      <c r="Q118" s="29">
        <f t="shared" si="1"/>
        <v>78357401.290000007</v>
      </c>
      <c r="R118" s="29">
        <v>0</v>
      </c>
      <c r="S118" s="29">
        <v>50410474.210000001</v>
      </c>
      <c r="T118" s="29">
        <v>0</v>
      </c>
      <c r="U118" s="24"/>
      <c r="V118" s="29">
        <v>0</v>
      </c>
      <c r="W118" s="29">
        <v>24092178.52</v>
      </c>
      <c r="X118" s="24"/>
      <c r="Y118" s="29">
        <v>3854748.56</v>
      </c>
      <c r="Z118" s="29">
        <v>0</v>
      </c>
      <c r="AA118" s="24" t="s">
        <v>50</v>
      </c>
      <c r="AB118" s="29">
        <v>0</v>
      </c>
      <c r="AC118" s="29">
        <v>0</v>
      </c>
      <c r="AD118" s="24" t="s">
        <v>50</v>
      </c>
      <c r="AE118" s="29">
        <v>0</v>
      </c>
      <c r="AF118" s="24">
        <v>0</v>
      </c>
      <c r="AG118" s="24" t="s">
        <v>50</v>
      </c>
      <c r="AH118" s="29">
        <v>0</v>
      </c>
      <c r="AI118" s="29">
        <v>0</v>
      </c>
      <c r="AJ118" s="24" t="s">
        <v>50</v>
      </c>
      <c r="AK118" s="29">
        <v>0</v>
      </c>
      <c r="AL118" s="29">
        <v>0</v>
      </c>
      <c r="AM118" s="31" t="s">
        <v>53</v>
      </c>
      <c r="AN118" s="24" t="s">
        <v>53</v>
      </c>
      <c r="AO118" s="31" t="s">
        <v>53</v>
      </c>
      <c r="AP118" s="24" t="s">
        <v>53</v>
      </c>
    </row>
    <row r="119" spans="1:42" s="16" customFormat="1">
      <c r="A119" s="24" t="s">
        <v>249</v>
      </c>
      <c r="B119" s="38">
        <v>43905</v>
      </c>
      <c r="C119" s="24" t="s">
        <v>538</v>
      </c>
      <c r="D119" s="9" t="s">
        <v>578</v>
      </c>
      <c r="E119" s="9" t="s">
        <v>579</v>
      </c>
      <c r="F119" s="24" t="s">
        <v>1123</v>
      </c>
      <c r="G119" s="24" t="s">
        <v>51</v>
      </c>
      <c r="H119" s="24" t="s">
        <v>1143</v>
      </c>
      <c r="I119" s="29" t="s">
        <v>53</v>
      </c>
      <c r="J119" s="29" t="s">
        <v>53</v>
      </c>
      <c r="K119" s="29" t="s">
        <v>53</v>
      </c>
      <c r="L119" s="29" t="s">
        <v>53</v>
      </c>
      <c r="M119" s="29">
        <v>0</v>
      </c>
      <c r="N119" s="24" t="s">
        <v>53</v>
      </c>
      <c r="O119" s="24" t="s">
        <v>54</v>
      </c>
      <c r="P119" s="24" t="s">
        <v>53</v>
      </c>
      <c r="Q119" s="29">
        <f t="shared" si="1"/>
        <v>143183973.19</v>
      </c>
      <c r="R119" s="29">
        <v>0</v>
      </c>
      <c r="S119" s="29">
        <v>111555836.09</v>
      </c>
      <c r="T119" s="29">
        <v>0</v>
      </c>
      <c r="U119" s="24"/>
      <c r="V119" s="29">
        <v>0</v>
      </c>
      <c r="W119" s="29">
        <v>27265635.43</v>
      </c>
      <c r="X119" s="24"/>
      <c r="Y119" s="29">
        <v>4362501.67</v>
      </c>
      <c r="Z119" s="29">
        <v>0</v>
      </c>
      <c r="AA119" s="24" t="s">
        <v>50</v>
      </c>
      <c r="AB119" s="29">
        <v>0</v>
      </c>
      <c r="AC119" s="29">
        <v>0</v>
      </c>
      <c r="AD119" s="24" t="s">
        <v>50</v>
      </c>
      <c r="AE119" s="29">
        <v>0</v>
      </c>
      <c r="AF119" s="24">
        <v>0</v>
      </c>
      <c r="AG119" s="24" t="s">
        <v>50</v>
      </c>
      <c r="AH119" s="29">
        <v>0</v>
      </c>
      <c r="AI119" s="29">
        <v>0</v>
      </c>
      <c r="AJ119" s="24" t="s">
        <v>50</v>
      </c>
      <c r="AK119" s="29">
        <v>0</v>
      </c>
      <c r="AL119" s="29">
        <v>0</v>
      </c>
      <c r="AM119" s="31" t="s">
        <v>53</v>
      </c>
      <c r="AN119" s="24" t="s">
        <v>53</v>
      </c>
      <c r="AO119" s="31" t="s">
        <v>53</v>
      </c>
      <c r="AP119" s="24" t="s">
        <v>53</v>
      </c>
    </row>
    <row r="120" spans="1:42" s="16" customFormat="1">
      <c r="A120" s="24" t="s">
        <v>250</v>
      </c>
      <c r="B120" s="38">
        <v>43899</v>
      </c>
      <c r="C120" s="9" t="s">
        <v>538</v>
      </c>
      <c r="D120" s="9" t="s">
        <v>48</v>
      </c>
      <c r="E120" s="10" t="s">
        <v>582</v>
      </c>
      <c r="F120" s="24" t="s">
        <v>1145</v>
      </c>
      <c r="G120" s="24" t="s">
        <v>51</v>
      </c>
      <c r="H120" s="9" t="s">
        <v>1151</v>
      </c>
      <c r="I120" s="29" t="s">
        <v>53</v>
      </c>
      <c r="J120" s="29" t="s">
        <v>53</v>
      </c>
      <c r="K120" s="29" t="s">
        <v>53</v>
      </c>
      <c r="L120" s="29" t="s">
        <v>53</v>
      </c>
      <c r="M120" s="29">
        <v>0</v>
      </c>
      <c r="N120" s="24" t="s">
        <v>53</v>
      </c>
      <c r="O120" s="24" t="s">
        <v>1188</v>
      </c>
      <c r="P120" s="24" t="s">
        <v>53</v>
      </c>
      <c r="Q120" s="29">
        <f t="shared" si="1"/>
        <v>0</v>
      </c>
      <c r="R120" s="29">
        <v>0</v>
      </c>
      <c r="S120" s="29">
        <v>0</v>
      </c>
      <c r="T120" s="29">
        <v>0</v>
      </c>
      <c r="U120" s="24"/>
      <c r="V120" s="29">
        <v>0</v>
      </c>
      <c r="W120" s="29">
        <v>0</v>
      </c>
      <c r="X120" s="24"/>
      <c r="Y120" s="29">
        <v>0</v>
      </c>
      <c r="Z120" s="29">
        <v>0</v>
      </c>
      <c r="AA120" s="24" t="s">
        <v>50</v>
      </c>
      <c r="AB120" s="29">
        <v>0</v>
      </c>
      <c r="AC120" s="29">
        <v>0</v>
      </c>
      <c r="AD120" s="24" t="s">
        <v>50</v>
      </c>
      <c r="AE120" s="29">
        <v>0</v>
      </c>
      <c r="AF120" s="24">
        <v>0</v>
      </c>
      <c r="AG120" s="24" t="s">
        <v>50</v>
      </c>
      <c r="AH120" s="29">
        <v>0</v>
      </c>
      <c r="AI120" s="29">
        <v>0</v>
      </c>
      <c r="AJ120" s="24" t="s">
        <v>50</v>
      </c>
      <c r="AK120" s="29">
        <v>0</v>
      </c>
      <c r="AL120" s="29">
        <v>0</v>
      </c>
      <c r="AM120" s="31" t="s">
        <v>53</v>
      </c>
      <c r="AN120" s="24" t="s">
        <v>53</v>
      </c>
      <c r="AO120" s="31" t="s">
        <v>53</v>
      </c>
      <c r="AP120" s="24" t="s">
        <v>53</v>
      </c>
    </row>
    <row r="121" spans="1:42" s="16" customFormat="1">
      <c r="A121" s="24" t="s">
        <v>251</v>
      </c>
      <c r="B121" s="38">
        <v>43900</v>
      </c>
      <c r="C121" s="9" t="s">
        <v>538</v>
      </c>
      <c r="D121" s="9" t="s">
        <v>48</v>
      </c>
      <c r="E121" s="10" t="s">
        <v>582</v>
      </c>
      <c r="F121" s="24" t="s">
        <v>1146</v>
      </c>
      <c r="G121" s="24" t="s">
        <v>51</v>
      </c>
      <c r="H121" s="24" t="s">
        <v>1152</v>
      </c>
      <c r="I121" s="29" t="s">
        <v>53</v>
      </c>
      <c r="J121" s="29" t="s">
        <v>53</v>
      </c>
      <c r="K121" s="29" t="s">
        <v>53</v>
      </c>
      <c r="L121" s="29" t="s">
        <v>53</v>
      </c>
      <c r="M121" s="29">
        <v>0</v>
      </c>
      <c r="N121" s="24" t="s">
        <v>53</v>
      </c>
      <c r="O121" s="24" t="s">
        <v>1188</v>
      </c>
      <c r="P121" s="24" t="s">
        <v>53</v>
      </c>
      <c r="Q121" s="29">
        <f t="shared" si="1"/>
        <v>0</v>
      </c>
      <c r="R121" s="29">
        <v>0</v>
      </c>
      <c r="S121" s="29">
        <v>0</v>
      </c>
      <c r="T121" s="29">
        <v>0</v>
      </c>
      <c r="U121" s="24"/>
      <c r="V121" s="29">
        <v>0</v>
      </c>
      <c r="W121" s="29">
        <v>0</v>
      </c>
      <c r="X121" s="24"/>
      <c r="Y121" s="29">
        <v>0</v>
      </c>
      <c r="Z121" s="29">
        <v>0</v>
      </c>
      <c r="AA121" s="24" t="s">
        <v>50</v>
      </c>
      <c r="AB121" s="29">
        <v>0</v>
      </c>
      <c r="AC121" s="29">
        <v>0</v>
      </c>
      <c r="AD121" s="24" t="s">
        <v>50</v>
      </c>
      <c r="AE121" s="29">
        <v>0</v>
      </c>
      <c r="AF121" s="24">
        <v>0</v>
      </c>
      <c r="AG121" s="24" t="s">
        <v>50</v>
      </c>
      <c r="AH121" s="29">
        <v>0</v>
      </c>
      <c r="AI121" s="29">
        <v>0</v>
      </c>
      <c r="AJ121" s="24" t="s">
        <v>50</v>
      </c>
      <c r="AK121" s="29">
        <v>0</v>
      </c>
      <c r="AL121" s="29">
        <v>0</v>
      </c>
      <c r="AM121" s="31" t="s">
        <v>53</v>
      </c>
      <c r="AN121" s="24" t="s">
        <v>53</v>
      </c>
      <c r="AO121" s="31" t="s">
        <v>53</v>
      </c>
      <c r="AP121" s="24" t="s">
        <v>53</v>
      </c>
    </row>
    <row r="122" spans="1:42" s="16" customFormat="1">
      <c r="A122" s="24" t="s">
        <v>252</v>
      </c>
      <c r="B122" s="38">
        <v>43901</v>
      </c>
      <c r="C122" s="9" t="s">
        <v>538</v>
      </c>
      <c r="D122" s="9" t="s">
        <v>48</v>
      </c>
      <c r="E122" s="10" t="s">
        <v>582</v>
      </c>
      <c r="F122" s="24" t="s">
        <v>1147</v>
      </c>
      <c r="G122" s="24" t="s">
        <v>51</v>
      </c>
      <c r="H122" s="24" t="s">
        <v>1152</v>
      </c>
      <c r="I122" s="29" t="s">
        <v>53</v>
      </c>
      <c r="J122" s="29" t="s">
        <v>53</v>
      </c>
      <c r="K122" s="29" t="s">
        <v>53</v>
      </c>
      <c r="L122" s="29" t="s">
        <v>53</v>
      </c>
      <c r="M122" s="29">
        <v>0</v>
      </c>
      <c r="N122" s="24" t="s">
        <v>53</v>
      </c>
      <c r="O122" s="24" t="s">
        <v>1188</v>
      </c>
      <c r="P122" s="24" t="s">
        <v>53</v>
      </c>
      <c r="Q122" s="29">
        <f t="shared" si="1"/>
        <v>0</v>
      </c>
      <c r="R122" s="29">
        <v>0</v>
      </c>
      <c r="S122" s="29">
        <v>0</v>
      </c>
      <c r="T122" s="29">
        <v>0</v>
      </c>
      <c r="U122" s="24"/>
      <c r="V122" s="29">
        <v>0</v>
      </c>
      <c r="W122" s="29">
        <v>0</v>
      </c>
      <c r="X122" s="24"/>
      <c r="Y122" s="29">
        <v>0</v>
      </c>
      <c r="Z122" s="29">
        <v>0</v>
      </c>
      <c r="AA122" s="24" t="s">
        <v>50</v>
      </c>
      <c r="AB122" s="29">
        <v>0</v>
      </c>
      <c r="AC122" s="29">
        <v>0</v>
      </c>
      <c r="AD122" s="24" t="s">
        <v>50</v>
      </c>
      <c r="AE122" s="29">
        <v>0</v>
      </c>
      <c r="AF122" s="24">
        <v>0</v>
      </c>
      <c r="AG122" s="24" t="s">
        <v>50</v>
      </c>
      <c r="AH122" s="29">
        <v>0</v>
      </c>
      <c r="AI122" s="29">
        <v>0</v>
      </c>
      <c r="AJ122" s="24" t="s">
        <v>50</v>
      </c>
      <c r="AK122" s="29">
        <v>0</v>
      </c>
      <c r="AL122" s="29">
        <v>0</v>
      </c>
      <c r="AM122" s="31" t="s">
        <v>53</v>
      </c>
      <c r="AN122" s="24" t="s">
        <v>53</v>
      </c>
      <c r="AO122" s="31" t="s">
        <v>53</v>
      </c>
      <c r="AP122" s="24" t="s">
        <v>53</v>
      </c>
    </row>
    <row r="123" spans="1:42" s="16" customFormat="1">
      <c r="A123" s="24" t="s">
        <v>253</v>
      </c>
      <c r="B123" s="38">
        <v>43902</v>
      </c>
      <c r="C123" s="9" t="s">
        <v>538</v>
      </c>
      <c r="D123" s="9" t="s">
        <v>48</v>
      </c>
      <c r="E123" s="10" t="s">
        <v>582</v>
      </c>
      <c r="F123" s="24" t="s">
        <v>1148</v>
      </c>
      <c r="G123" s="24" t="s">
        <v>51</v>
      </c>
      <c r="H123" s="24" t="s">
        <v>1152</v>
      </c>
      <c r="I123" s="29" t="s">
        <v>53</v>
      </c>
      <c r="J123" s="29" t="s">
        <v>53</v>
      </c>
      <c r="K123" s="29" t="s">
        <v>53</v>
      </c>
      <c r="L123" s="29" t="s">
        <v>53</v>
      </c>
      <c r="M123" s="29">
        <v>0</v>
      </c>
      <c r="N123" s="24" t="s">
        <v>53</v>
      </c>
      <c r="O123" s="24" t="s">
        <v>1188</v>
      </c>
      <c r="P123" s="24" t="s">
        <v>53</v>
      </c>
      <c r="Q123" s="29">
        <f t="shared" si="1"/>
        <v>0</v>
      </c>
      <c r="R123" s="29">
        <v>0</v>
      </c>
      <c r="S123" s="29">
        <v>0</v>
      </c>
      <c r="T123" s="29">
        <v>0</v>
      </c>
      <c r="U123" s="24"/>
      <c r="V123" s="29">
        <v>0</v>
      </c>
      <c r="W123" s="29">
        <v>0</v>
      </c>
      <c r="X123" s="24"/>
      <c r="Y123" s="29">
        <v>0</v>
      </c>
      <c r="Z123" s="29">
        <v>0</v>
      </c>
      <c r="AA123" s="24" t="s">
        <v>50</v>
      </c>
      <c r="AB123" s="29">
        <v>0</v>
      </c>
      <c r="AC123" s="29">
        <v>0</v>
      </c>
      <c r="AD123" s="24" t="s">
        <v>50</v>
      </c>
      <c r="AE123" s="29">
        <v>0</v>
      </c>
      <c r="AF123" s="24">
        <v>0</v>
      </c>
      <c r="AG123" s="24" t="s">
        <v>50</v>
      </c>
      <c r="AH123" s="29">
        <v>0</v>
      </c>
      <c r="AI123" s="29">
        <v>0</v>
      </c>
      <c r="AJ123" s="24" t="s">
        <v>50</v>
      </c>
      <c r="AK123" s="29">
        <v>0</v>
      </c>
      <c r="AL123" s="29">
        <v>0</v>
      </c>
      <c r="AM123" s="31" t="s">
        <v>53</v>
      </c>
      <c r="AN123" s="24" t="s">
        <v>53</v>
      </c>
      <c r="AO123" s="31" t="s">
        <v>53</v>
      </c>
      <c r="AP123" s="24" t="s">
        <v>53</v>
      </c>
    </row>
    <row r="124" spans="1:42" s="16" customFormat="1">
      <c r="A124" s="24" t="s">
        <v>254</v>
      </c>
      <c r="B124" s="38">
        <v>43903</v>
      </c>
      <c r="C124" s="9" t="s">
        <v>538</v>
      </c>
      <c r="D124" s="9" t="s">
        <v>48</v>
      </c>
      <c r="E124" s="10" t="s">
        <v>582</v>
      </c>
      <c r="F124" s="24" t="s">
        <v>1149</v>
      </c>
      <c r="G124" s="24" t="s">
        <v>51</v>
      </c>
      <c r="H124" s="24" t="s">
        <v>1152</v>
      </c>
      <c r="I124" s="29" t="s">
        <v>53</v>
      </c>
      <c r="J124" s="29" t="s">
        <v>53</v>
      </c>
      <c r="K124" s="29" t="s">
        <v>53</v>
      </c>
      <c r="L124" s="29" t="s">
        <v>53</v>
      </c>
      <c r="M124" s="29">
        <v>0</v>
      </c>
      <c r="N124" s="24" t="s">
        <v>53</v>
      </c>
      <c r="O124" s="24" t="s">
        <v>54</v>
      </c>
      <c r="P124" s="24" t="s">
        <v>53</v>
      </c>
      <c r="Q124" s="29">
        <f t="shared" si="1"/>
        <v>4362864.82</v>
      </c>
      <c r="R124" s="29">
        <v>0</v>
      </c>
      <c r="S124" s="29">
        <v>4362864.82</v>
      </c>
      <c r="T124" s="29">
        <v>0</v>
      </c>
      <c r="U124" s="24"/>
      <c r="V124" s="29">
        <v>0</v>
      </c>
      <c r="W124" s="29">
        <v>0</v>
      </c>
      <c r="X124" s="24"/>
      <c r="Y124" s="29">
        <v>0</v>
      </c>
      <c r="Z124" s="29">
        <v>0</v>
      </c>
      <c r="AA124" s="24" t="s">
        <v>50</v>
      </c>
      <c r="AB124" s="29">
        <v>0</v>
      </c>
      <c r="AC124" s="29">
        <v>0</v>
      </c>
      <c r="AD124" s="24" t="s">
        <v>50</v>
      </c>
      <c r="AE124" s="29">
        <v>0</v>
      </c>
      <c r="AF124" s="24">
        <v>0</v>
      </c>
      <c r="AG124" s="24" t="s">
        <v>50</v>
      </c>
      <c r="AH124" s="29">
        <v>0</v>
      </c>
      <c r="AI124" s="29">
        <v>0</v>
      </c>
      <c r="AJ124" s="24" t="s">
        <v>50</v>
      </c>
      <c r="AK124" s="29">
        <v>0</v>
      </c>
      <c r="AL124" s="29">
        <v>0</v>
      </c>
      <c r="AM124" s="31" t="s">
        <v>53</v>
      </c>
      <c r="AN124" s="24" t="s">
        <v>53</v>
      </c>
      <c r="AO124" s="31" t="s">
        <v>53</v>
      </c>
      <c r="AP124" s="24" t="s">
        <v>53</v>
      </c>
    </row>
    <row r="125" spans="1:42" s="16" customFormat="1">
      <c r="A125" s="24" t="s">
        <v>255</v>
      </c>
      <c r="B125" s="38">
        <v>43904</v>
      </c>
      <c r="C125" s="9" t="s">
        <v>538</v>
      </c>
      <c r="D125" s="9" t="s">
        <v>48</v>
      </c>
      <c r="E125" s="10" t="s">
        <v>582</v>
      </c>
      <c r="F125" s="24" t="s">
        <v>1150</v>
      </c>
      <c r="G125" s="24" t="s">
        <v>51</v>
      </c>
      <c r="H125" s="24" t="s">
        <v>1154</v>
      </c>
      <c r="I125" s="29" t="s">
        <v>53</v>
      </c>
      <c r="J125" s="29" t="s">
        <v>53</v>
      </c>
      <c r="K125" s="29" t="s">
        <v>53</v>
      </c>
      <c r="L125" s="29" t="s">
        <v>53</v>
      </c>
      <c r="M125" s="29">
        <v>0</v>
      </c>
      <c r="N125" s="24" t="s">
        <v>53</v>
      </c>
      <c r="O125" s="24" t="s">
        <v>54</v>
      </c>
      <c r="P125" s="24" t="s">
        <v>53</v>
      </c>
      <c r="Q125" s="29">
        <f t="shared" si="1"/>
        <v>919738.22</v>
      </c>
      <c r="R125" s="29">
        <v>0</v>
      </c>
      <c r="S125" s="29">
        <v>919738.22</v>
      </c>
      <c r="T125" s="29">
        <v>0</v>
      </c>
      <c r="U125" s="24"/>
      <c r="V125" s="29">
        <v>0</v>
      </c>
      <c r="W125" s="29">
        <v>0</v>
      </c>
      <c r="X125" s="24"/>
      <c r="Y125" s="29">
        <v>0</v>
      </c>
      <c r="Z125" s="29">
        <v>0</v>
      </c>
      <c r="AA125" s="24" t="s">
        <v>50</v>
      </c>
      <c r="AB125" s="29">
        <v>0</v>
      </c>
      <c r="AC125" s="29">
        <v>0</v>
      </c>
      <c r="AD125" s="24" t="s">
        <v>50</v>
      </c>
      <c r="AE125" s="29">
        <v>0</v>
      </c>
      <c r="AF125" s="24">
        <v>0</v>
      </c>
      <c r="AG125" s="24" t="s">
        <v>50</v>
      </c>
      <c r="AH125" s="29">
        <v>0</v>
      </c>
      <c r="AI125" s="29">
        <v>0</v>
      </c>
      <c r="AJ125" s="24" t="s">
        <v>50</v>
      </c>
      <c r="AK125" s="29">
        <v>0</v>
      </c>
      <c r="AL125" s="29">
        <v>0</v>
      </c>
      <c r="AM125" s="31" t="s">
        <v>53</v>
      </c>
      <c r="AN125" s="24" t="s">
        <v>53</v>
      </c>
      <c r="AO125" s="31" t="s">
        <v>53</v>
      </c>
      <c r="AP125" s="24" t="s">
        <v>53</v>
      </c>
    </row>
    <row r="126" spans="1:42" s="16" customFormat="1">
      <c r="A126" s="24" t="s">
        <v>256</v>
      </c>
      <c r="B126" s="38">
        <v>43905</v>
      </c>
      <c r="C126" s="9" t="s">
        <v>538</v>
      </c>
      <c r="D126" s="9" t="s">
        <v>48</v>
      </c>
      <c r="E126" s="10" t="s">
        <v>582</v>
      </c>
      <c r="F126" s="24" t="s">
        <v>1153</v>
      </c>
      <c r="G126" s="24" t="s">
        <v>51</v>
      </c>
      <c r="H126" s="24" t="s">
        <v>1155</v>
      </c>
      <c r="I126" s="29" t="s">
        <v>53</v>
      </c>
      <c r="J126" s="29" t="s">
        <v>53</v>
      </c>
      <c r="K126" s="29" t="s">
        <v>53</v>
      </c>
      <c r="L126" s="29" t="s">
        <v>53</v>
      </c>
      <c r="M126" s="29">
        <v>0</v>
      </c>
      <c r="N126" s="24" t="s">
        <v>53</v>
      </c>
      <c r="O126" s="24" t="s">
        <v>1188</v>
      </c>
      <c r="P126" s="24" t="s">
        <v>53</v>
      </c>
      <c r="Q126" s="29">
        <f t="shared" si="1"/>
        <v>0</v>
      </c>
      <c r="R126" s="29">
        <v>0</v>
      </c>
      <c r="S126" s="29">
        <v>0</v>
      </c>
      <c r="T126" s="29">
        <v>0</v>
      </c>
      <c r="U126" s="24"/>
      <c r="V126" s="29">
        <v>0</v>
      </c>
      <c r="W126" s="29">
        <v>0</v>
      </c>
      <c r="X126" s="24"/>
      <c r="Y126" s="29">
        <v>0</v>
      </c>
      <c r="Z126" s="29">
        <v>0</v>
      </c>
      <c r="AA126" s="24" t="s">
        <v>50</v>
      </c>
      <c r="AB126" s="29">
        <v>0</v>
      </c>
      <c r="AC126" s="29">
        <v>0</v>
      </c>
      <c r="AD126" s="24" t="s">
        <v>50</v>
      </c>
      <c r="AE126" s="29">
        <v>0</v>
      </c>
      <c r="AF126" s="24">
        <v>0</v>
      </c>
      <c r="AG126" s="24" t="s">
        <v>50</v>
      </c>
      <c r="AH126" s="29">
        <v>0</v>
      </c>
      <c r="AI126" s="29">
        <v>0</v>
      </c>
      <c r="AJ126" s="24" t="s">
        <v>50</v>
      </c>
      <c r="AK126" s="29">
        <v>0</v>
      </c>
      <c r="AL126" s="29">
        <v>0</v>
      </c>
      <c r="AM126" s="31" t="s">
        <v>53</v>
      </c>
      <c r="AN126" s="24" t="s">
        <v>53</v>
      </c>
      <c r="AO126" s="31" t="s">
        <v>53</v>
      </c>
      <c r="AP126" s="24" t="s">
        <v>53</v>
      </c>
    </row>
    <row r="127" spans="1:42" s="16" customFormat="1">
      <c r="A127" s="24" t="s">
        <v>257</v>
      </c>
      <c r="B127" s="38">
        <v>43899</v>
      </c>
      <c r="C127" s="9" t="s">
        <v>538</v>
      </c>
      <c r="D127" s="9" t="s">
        <v>57</v>
      </c>
      <c r="E127" s="10" t="s">
        <v>541</v>
      </c>
      <c r="F127" s="24" t="s">
        <v>1020</v>
      </c>
      <c r="G127" s="24" t="s">
        <v>51</v>
      </c>
      <c r="H127" s="9" t="s">
        <v>1156</v>
      </c>
      <c r="I127" s="29" t="s">
        <v>53</v>
      </c>
      <c r="J127" s="29" t="s">
        <v>53</v>
      </c>
      <c r="K127" s="29" t="s">
        <v>53</v>
      </c>
      <c r="L127" s="29" t="s">
        <v>53</v>
      </c>
      <c r="M127" s="29">
        <v>0</v>
      </c>
      <c r="N127" s="24" t="s">
        <v>53</v>
      </c>
      <c r="O127" s="24" t="s">
        <v>54</v>
      </c>
      <c r="P127" s="24" t="s">
        <v>53</v>
      </c>
      <c r="Q127" s="29">
        <f t="shared" si="1"/>
        <v>16723046.460000001</v>
      </c>
      <c r="R127" s="29">
        <v>0</v>
      </c>
      <c r="S127" s="29">
        <f>16889947.26-166900.8</f>
        <v>16723046.460000001</v>
      </c>
      <c r="T127" s="29">
        <v>0</v>
      </c>
      <c r="U127" s="24"/>
      <c r="V127" s="29">
        <v>0</v>
      </c>
      <c r="W127" s="29">
        <v>0</v>
      </c>
      <c r="X127" s="24"/>
      <c r="Y127" s="29">
        <v>0</v>
      </c>
      <c r="Z127" s="29">
        <v>0</v>
      </c>
      <c r="AA127" s="24" t="s">
        <v>50</v>
      </c>
      <c r="AB127" s="29">
        <v>0</v>
      </c>
      <c r="AC127" s="29">
        <v>0</v>
      </c>
      <c r="AD127" s="24" t="s">
        <v>50</v>
      </c>
      <c r="AE127" s="29">
        <v>0</v>
      </c>
      <c r="AF127" s="24">
        <v>0</v>
      </c>
      <c r="AG127" s="24" t="s">
        <v>50</v>
      </c>
      <c r="AH127" s="29">
        <v>0</v>
      </c>
      <c r="AI127" s="29">
        <v>0</v>
      </c>
      <c r="AJ127" s="24" t="s">
        <v>50</v>
      </c>
      <c r="AK127" s="29">
        <v>0</v>
      </c>
      <c r="AL127" s="29">
        <v>0</v>
      </c>
      <c r="AM127" s="31" t="s">
        <v>53</v>
      </c>
      <c r="AN127" s="24" t="s">
        <v>53</v>
      </c>
      <c r="AO127" s="31" t="s">
        <v>53</v>
      </c>
      <c r="AP127" s="24" t="s">
        <v>53</v>
      </c>
    </row>
    <row r="128" spans="1:42" s="16" customFormat="1">
      <c r="A128" s="24" t="s">
        <v>258</v>
      </c>
      <c r="B128" s="38">
        <v>43900</v>
      </c>
      <c r="C128" s="9" t="s">
        <v>538</v>
      </c>
      <c r="D128" s="9" t="s">
        <v>57</v>
      </c>
      <c r="E128" s="10" t="s">
        <v>541</v>
      </c>
      <c r="F128" s="24" t="s">
        <v>1022</v>
      </c>
      <c r="G128" s="24" t="s">
        <v>51</v>
      </c>
      <c r="H128" s="24" t="s">
        <v>1157</v>
      </c>
      <c r="I128" s="29" t="s">
        <v>53</v>
      </c>
      <c r="J128" s="29" t="s">
        <v>53</v>
      </c>
      <c r="K128" s="29" t="s">
        <v>53</v>
      </c>
      <c r="L128" s="29" t="s">
        <v>53</v>
      </c>
      <c r="M128" s="29">
        <v>0</v>
      </c>
      <c r="N128" s="24" t="s">
        <v>53</v>
      </c>
      <c r="O128" s="24" t="s">
        <v>54</v>
      </c>
      <c r="P128" s="24" t="s">
        <v>53</v>
      </c>
      <c r="Q128" s="29">
        <f t="shared" si="1"/>
        <v>24095805.59</v>
      </c>
      <c r="R128" s="29">
        <v>0</v>
      </c>
      <c r="S128" s="29">
        <v>24095805.59</v>
      </c>
      <c r="T128" s="29">
        <v>0</v>
      </c>
      <c r="U128" s="24"/>
      <c r="V128" s="29">
        <v>0</v>
      </c>
      <c r="W128" s="29">
        <v>0</v>
      </c>
      <c r="X128" s="24"/>
      <c r="Y128" s="29">
        <v>0</v>
      </c>
      <c r="Z128" s="29">
        <v>0</v>
      </c>
      <c r="AA128" s="24" t="s">
        <v>50</v>
      </c>
      <c r="AB128" s="29">
        <v>0</v>
      </c>
      <c r="AC128" s="29">
        <v>0</v>
      </c>
      <c r="AD128" s="24" t="s">
        <v>50</v>
      </c>
      <c r="AE128" s="29">
        <v>0</v>
      </c>
      <c r="AF128" s="24">
        <v>0</v>
      </c>
      <c r="AG128" s="24" t="s">
        <v>50</v>
      </c>
      <c r="AH128" s="29">
        <v>0</v>
      </c>
      <c r="AI128" s="29">
        <v>0</v>
      </c>
      <c r="AJ128" s="24" t="s">
        <v>50</v>
      </c>
      <c r="AK128" s="29">
        <v>0</v>
      </c>
      <c r="AL128" s="29">
        <v>0</v>
      </c>
      <c r="AM128" s="31" t="s">
        <v>53</v>
      </c>
      <c r="AN128" s="24" t="s">
        <v>53</v>
      </c>
      <c r="AO128" s="31" t="s">
        <v>53</v>
      </c>
      <c r="AP128" s="24" t="s">
        <v>53</v>
      </c>
    </row>
    <row r="129" spans="1:42" s="16" customFormat="1">
      <c r="A129" s="24" t="s">
        <v>259</v>
      </c>
      <c r="B129" s="38">
        <v>43901</v>
      </c>
      <c r="C129" s="9" t="s">
        <v>538</v>
      </c>
      <c r="D129" s="9" t="s">
        <v>57</v>
      </c>
      <c r="E129" s="10" t="s">
        <v>541</v>
      </c>
      <c r="F129" s="24" t="s">
        <v>1024</v>
      </c>
      <c r="G129" s="24" t="s">
        <v>51</v>
      </c>
      <c r="H129" s="24" t="s">
        <v>1158</v>
      </c>
      <c r="I129" s="29" t="s">
        <v>53</v>
      </c>
      <c r="J129" s="29" t="s">
        <v>53</v>
      </c>
      <c r="K129" s="29" t="s">
        <v>53</v>
      </c>
      <c r="L129" s="29" t="s">
        <v>53</v>
      </c>
      <c r="M129" s="29">
        <v>0</v>
      </c>
      <c r="N129" s="24" t="s">
        <v>53</v>
      </c>
      <c r="O129" s="24" t="s">
        <v>54</v>
      </c>
      <c r="P129" s="24" t="s">
        <v>53</v>
      </c>
      <c r="Q129" s="29">
        <f t="shared" si="1"/>
        <v>15431570.109999999</v>
      </c>
      <c r="R129" s="29">
        <v>0</v>
      </c>
      <c r="S129" s="29">
        <v>15431570.109999999</v>
      </c>
      <c r="T129" s="29">
        <v>0</v>
      </c>
      <c r="U129" s="24"/>
      <c r="V129" s="29">
        <v>0</v>
      </c>
      <c r="W129" s="29">
        <v>0</v>
      </c>
      <c r="X129" s="24"/>
      <c r="Y129" s="29">
        <v>0</v>
      </c>
      <c r="Z129" s="29">
        <v>0</v>
      </c>
      <c r="AA129" s="24" t="s">
        <v>50</v>
      </c>
      <c r="AB129" s="29">
        <v>0</v>
      </c>
      <c r="AC129" s="29">
        <v>0</v>
      </c>
      <c r="AD129" s="24" t="s">
        <v>50</v>
      </c>
      <c r="AE129" s="29">
        <v>0</v>
      </c>
      <c r="AF129" s="24">
        <v>0</v>
      </c>
      <c r="AG129" s="24" t="s">
        <v>50</v>
      </c>
      <c r="AH129" s="29">
        <v>0</v>
      </c>
      <c r="AI129" s="29">
        <v>0</v>
      </c>
      <c r="AJ129" s="24" t="s">
        <v>50</v>
      </c>
      <c r="AK129" s="29">
        <v>0</v>
      </c>
      <c r="AL129" s="29">
        <v>0</v>
      </c>
      <c r="AM129" s="31" t="s">
        <v>53</v>
      </c>
      <c r="AN129" s="24" t="s">
        <v>53</v>
      </c>
      <c r="AO129" s="31" t="s">
        <v>53</v>
      </c>
      <c r="AP129" s="24" t="s">
        <v>53</v>
      </c>
    </row>
    <row r="130" spans="1:42" s="16" customFormat="1">
      <c r="A130" s="24" t="s">
        <v>260</v>
      </c>
      <c r="B130" s="38">
        <v>43902</v>
      </c>
      <c r="C130" s="9" t="s">
        <v>538</v>
      </c>
      <c r="D130" s="9" t="s">
        <v>57</v>
      </c>
      <c r="E130" s="10" t="s">
        <v>541</v>
      </c>
      <c r="F130" s="24" t="s">
        <v>1025</v>
      </c>
      <c r="G130" s="24" t="s">
        <v>51</v>
      </c>
      <c r="H130" s="24" t="s">
        <v>1159</v>
      </c>
      <c r="I130" s="29" t="s">
        <v>53</v>
      </c>
      <c r="J130" s="29" t="s">
        <v>53</v>
      </c>
      <c r="K130" s="29" t="s">
        <v>53</v>
      </c>
      <c r="L130" s="29" t="s">
        <v>53</v>
      </c>
      <c r="M130" s="29">
        <v>0</v>
      </c>
      <c r="N130" s="24" t="s">
        <v>53</v>
      </c>
      <c r="O130" s="24" t="s">
        <v>54</v>
      </c>
      <c r="P130" s="24" t="s">
        <v>53</v>
      </c>
      <c r="Q130" s="29">
        <f t="shared" si="1"/>
        <v>18172146.710000001</v>
      </c>
      <c r="R130" s="29">
        <v>0</v>
      </c>
      <c r="S130" s="29">
        <v>18172146.710000001</v>
      </c>
      <c r="T130" s="29">
        <v>0</v>
      </c>
      <c r="U130" s="24"/>
      <c r="V130" s="29">
        <v>0</v>
      </c>
      <c r="W130" s="29">
        <v>0</v>
      </c>
      <c r="X130" s="24"/>
      <c r="Y130" s="29">
        <v>0</v>
      </c>
      <c r="Z130" s="29">
        <v>0</v>
      </c>
      <c r="AA130" s="24" t="s">
        <v>50</v>
      </c>
      <c r="AB130" s="29">
        <v>0</v>
      </c>
      <c r="AC130" s="29">
        <v>0</v>
      </c>
      <c r="AD130" s="24" t="s">
        <v>50</v>
      </c>
      <c r="AE130" s="29">
        <v>0</v>
      </c>
      <c r="AF130" s="24">
        <v>0</v>
      </c>
      <c r="AG130" s="24" t="s">
        <v>50</v>
      </c>
      <c r="AH130" s="29">
        <v>0</v>
      </c>
      <c r="AI130" s="29">
        <v>0</v>
      </c>
      <c r="AJ130" s="24" t="s">
        <v>50</v>
      </c>
      <c r="AK130" s="29">
        <v>0</v>
      </c>
      <c r="AL130" s="29">
        <v>0</v>
      </c>
      <c r="AM130" s="31" t="s">
        <v>53</v>
      </c>
      <c r="AN130" s="24" t="s">
        <v>53</v>
      </c>
      <c r="AO130" s="31" t="s">
        <v>53</v>
      </c>
      <c r="AP130" s="24" t="s">
        <v>53</v>
      </c>
    </row>
    <row r="131" spans="1:42" s="16" customFormat="1">
      <c r="A131" s="24" t="s">
        <v>261</v>
      </c>
      <c r="B131" s="38">
        <v>43903</v>
      </c>
      <c r="C131" s="9" t="s">
        <v>538</v>
      </c>
      <c r="D131" s="9" t="s">
        <v>57</v>
      </c>
      <c r="E131" s="10" t="s">
        <v>541</v>
      </c>
      <c r="F131" s="24" t="s">
        <v>1028</v>
      </c>
      <c r="G131" s="24" t="s">
        <v>51</v>
      </c>
      <c r="H131" s="24" t="s">
        <v>1160</v>
      </c>
      <c r="I131" s="29" t="s">
        <v>53</v>
      </c>
      <c r="J131" s="29" t="s">
        <v>53</v>
      </c>
      <c r="K131" s="29" t="s">
        <v>53</v>
      </c>
      <c r="L131" s="29" t="s">
        <v>53</v>
      </c>
      <c r="M131" s="29">
        <v>0</v>
      </c>
      <c r="N131" s="24" t="s">
        <v>53</v>
      </c>
      <c r="O131" s="24" t="s">
        <v>54</v>
      </c>
      <c r="P131" s="24" t="s">
        <v>53</v>
      </c>
      <c r="Q131" s="29">
        <f t="shared" si="1"/>
        <v>42832585.789999999</v>
      </c>
      <c r="R131" s="29">
        <v>0</v>
      </c>
      <c r="S131" s="29">
        <v>42832585.789999999</v>
      </c>
      <c r="T131" s="29">
        <v>0</v>
      </c>
      <c r="U131" s="24"/>
      <c r="V131" s="29">
        <v>0</v>
      </c>
      <c r="W131" s="29">
        <v>0</v>
      </c>
      <c r="X131" s="24"/>
      <c r="Y131" s="29">
        <v>0</v>
      </c>
      <c r="Z131" s="29">
        <v>0</v>
      </c>
      <c r="AA131" s="24" t="s">
        <v>50</v>
      </c>
      <c r="AB131" s="29">
        <v>0</v>
      </c>
      <c r="AC131" s="29">
        <v>0</v>
      </c>
      <c r="AD131" s="24" t="s">
        <v>50</v>
      </c>
      <c r="AE131" s="29">
        <v>0</v>
      </c>
      <c r="AF131" s="24">
        <v>0</v>
      </c>
      <c r="AG131" s="24" t="s">
        <v>50</v>
      </c>
      <c r="AH131" s="29">
        <v>0</v>
      </c>
      <c r="AI131" s="29">
        <v>0</v>
      </c>
      <c r="AJ131" s="24" t="s">
        <v>50</v>
      </c>
      <c r="AK131" s="29">
        <v>0</v>
      </c>
      <c r="AL131" s="29">
        <v>0</v>
      </c>
      <c r="AM131" s="31" t="s">
        <v>53</v>
      </c>
      <c r="AN131" s="24" t="s">
        <v>53</v>
      </c>
      <c r="AO131" s="31" t="s">
        <v>53</v>
      </c>
      <c r="AP131" s="24" t="s">
        <v>53</v>
      </c>
    </row>
    <row r="132" spans="1:42" s="16" customFormat="1">
      <c r="A132" s="24" t="s">
        <v>262</v>
      </c>
      <c r="B132" s="38">
        <v>43904</v>
      </c>
      <c r="C132" s="9" t="s">
        <v>538</v>
      </c>
      <c r="D132" s="9" t="s">
        <v>57</v>
      </c>
      <c r="E132" s="10" t="s">
        <v>541</v>
      </c>
      <c r="F132" s="24" t="s">
        <v>1030</v>
      </c>
      <c r="G132" s="24" t="s">
        <v>51</v>
      </c>
      <c r="H132" s="24" t="s">
        <v>1161</v>
      </c>
      <c r="I132" s="29" t="s">
        <v>53</v>
      </c>
      <c r="J132" s="29" t="s">
        <v>53</v>
      </c>
      <c r="K132" s="29" t="s">
        <v>53</v>
      </c>
      <c r="L132" s="29" t="s">
        <v>53</v>
      </c>
      <c r="M132" s="29">
        <v>0</v>
      </c>
      <c r="N132" s="24" t="s">
        <v>53</v>
      </c>
      <c r="O132" s="24" t="s">
        <v>54</v>
      </c>
      <c r="P132" s="24" t="s">
        <v>53</v>
      </c>
      <c r="Q132" s="29">
        <f t="shared" si="1"/>
        <v>36345130.299999997</v>
      </c>
      <c r="R132" s="29">
        <v>0</v>
      </c>
      <c r="S132" s="29">
        <v>36345130.299999997</v>
      </c>
      <c r="T132" s="29">
        <v>0</v>
      </c>
      <c r="U132" s="24"/>
      <c r="V132" s="29">
        <v>0</v>
      </c>
      <c r="W132" s="29">
        <v>0</v>
      </c>
      <c r="X132" s="24"/>
      <c r="Y132" s="29">
        <v>0</v>
      </c>
      <c r="Z132" s="29">
        <v>0</v>
      </c>
      <c r="AA132" s="24" t="s">
        <v>50</v>
      </c>
      <c r="AB132" s="29">
        <v>0</v>
      </c>
      <c r="AC132" s="29">
        <v>0</v>
      </c>
      <c r="AD132" s="24" t="s">
        <v>50</v>
      </c>
      <c r="AE132" s="29">
        <v>0</v>
      </c>
      <c r="AF132" s="24">
        <v>0</v>
      </c>
      <c r="AG132" s="24" t="s">
        <v>50</v>
      </c>
      <c r="AH132" s="29">
        <v>0</v>
      </c>
      <c r="AI132" s="29">
        <v>0</v>
      </c>
      <c r="AJ132" s="24" t="s">
        <v>50</v>
      </c>
      <c r="AK132" s="29">
        <v>0</v>
      </c>
      <c r="AL132" s="29">
        <v>0</v>
      </c>
      <c r="AM132" s="31" t="s">
        <v>53</v>
      </c>
      <c r="AN132" s="24" t="s">
        <v>53</v>
      </c>
      <c r="AO132" s="31" t="s">
        <v>53</v>
      </c>
      <c r="AP132" s="24" t="s">
        <v>53</v>
      </c>
    </row>
    <row r="133" spans="1:42" s="16" customFormat="1">
      <c r="A133" s="24" t="s">
        <v>263</v>
      </c>
      <c r="B133" s="38">
        <v>43905</v>
      </c>
      <c r="C133" s="9" t="s">
        <v>538</v>
      </c>
      <c r="D133" s="9" t="s">
        <v>57</v>
      </c>
      <c r="E133" s="10" t="s">
        <v>541</v>
      </c>
      <c r="F133" s="24" t="s">
        <v>1032</v>
      </c>
      <c r="G133" s="24" t="s">
        <v>51</v>
      </c>
      <c r="H133" s="24" t="s">
        <v>1162</v>
      </c>
      <c r="I133" s="29" t="s">
        <v>53</v>
      </c>
      <c r="J133" s="29" t="s">
        <v>53</v>
      </c>
      <c r="K133" s="29" t="s">
        <v>53</v>
      </c>
      <c r="L133" s="29" t="s">
        <v>53</v>
      </c>
      <c r="M133" s="29">
        <v>0</v>
      </c>
      <c r="N133" s="24" t="s">
        <v>53</v>
      </c>
      <c r="O133" s="24" t="s">
        <v>54</v>
      </c>
      <c r="P133" s="24" t="s">
        <v>53</v>
      </c>
      <c r="Q133" s="29">
        <f t="shared" si="1"/>
        <v>24283070.620000001</v>
      </c>
      <c r="R133" s="29">
        <v>0</v>
      </c>
      <c r="S133" s="29">
        <f>24845273.02-562202.4</f>
        <v>24283070.620000001</v>
      </c>
      <c r="T133" s="29">
        <v>0</v>
      </c>
      <c r="U133" s="24"/>
      <c r="V133" s="29">
        <v>0</v>
      </c>
      <c r="W133" s="29">
        <v>0</v>
      </c>
      <c r="X133" s="24"/>
      <c r="Y133" s="29">
        <v>0</v>
      </c>
      <c r="Z133" s="29">
        <v>0</v>
      </c>
      <c r="AA133" s="24" t="s">
        <v>50</v>
      </c>
      <c r="AB133" s="29">
        <v>0</v>
      </c>
      <c r="AC133" s="29">
        <v>0</v>
      </c>
      <c r="AD133" s="24" t="s">
        <v>50</v>
      </c>
      <c r="AE133" s="29">
        <v>0</v>
      </c>
      <c r="AF133" s="24">
        <v>0</v>
      </c>
      <c r="AG133" s="24" t="s">
        <v>50</v>
      </c>
      <c r="AH133" s="29">
        <v>0</v>
      </c>
      <c r="AI133" s="29">
        <v>0</v>
      </c>
      <c r="AJ133" s="24" t="s">
        <v>50</v>
      </c>
      <c r="AK133" s="29">
        <v>0</v>
      </c>
      <c r="AL133" s="29">
        <v>0</v>
      </c>
      <c r="AM133" s="31" t="s">
        <v>53</v>
      </c>
      <c r="AN133" s="24" t="s">
        <v>53</v>
      </c>
      <c r="AO133" s="31" t="s">
        <v>53</v>
      </c>
      <c r="AP133" s="24" t="s">
        <v>53</v>
      </c>
    </row>
    <row r="134" spans="1:42">
      <c r="A134" s="24" t="s">
        <v>265</v>
      </c>
      <c r="B134" s="34" t="s">
        <v>46</v>
      </c>
      <c r="C134" s="24" t="s">
        <v>47</v>
      </c>
      <c r="D134" s="24" t="s">
        <v>57</v>
      </c>
      <c r="E134" s="24" t="s">
        <v>58</v>
      </c>
      <c r="F134" s="24" t="s">
        <v>1163</v>
      </c>
      <c r="G134" s="24" t="s">
        <v>51</v>
      </c>
      <c r="H134" s="24" t="s">
        <v>59</v>
      </c>
      <c r="I134" s="29" t="s">
        <v>53</v>
      </c>
      <c r="J134" s="29" t="s">
        <v>53</v>
      </c>
      <c r="K134" s="29" t="s">
        <v>53</v>
      </c>
      <c r="L134" s="29" t="s">
        <v>53</v>
      </c>
      <c r="M134" s="29">
        <v>0</v>
      </c>
      <c r="N134" s="24" t="s">
        <v>53</v>
      </c>
      <c r="O134" s="24" t="s">
        <v>54</v>
      </c>
      <c r="P134" s="24" t="s">
        <v>53</v>
      </c>
      <c r="Q134" s="29">
        <f t="shared" si="1"/>
        <v>1768486.7050000001</v>
      </c>
      <c r="R134" s="29">
        <v>0</v>
      </c>
      <c r="S134" s="29">
        <v>1667102.7050000001</v>
      </c>
      <c r="T134" s="29">
        <v>0</v>
      </c>
      <c r="U134" s="24" t="s">
        <v>50</v>
      </c>
      <c r="V134" s="29">
        <v>0</v>
      </c>
      <c r="W134" s="29">
        <v>87400</v>
      </c>
      <c r="X134" s="24" t="s">
        <v>50</v>
      </c>
      <c r="Y134" s="29">
        <v>13984</v>
      </c>
      <c r="Z134" s="29">
        <v>0</v>
      </c>
      <c r="AA134" s="24" t="s">
        <v>50</v>
      </c>
      <c r="AB134" s="29">
        <v>0</v>
      </c>
      <c r="AC134" s="29">
        <v>0</v>
      </c>
      <c r="AD134" s="24" t="s">
        <v>50</v>
      </c>
      <c r="AE134" s="29">
        <v>0</v>
      </c>
      <c r="AF134" s="24">
        <v>0</v>
      </c>
      <c r="AG134" s="24" t="s">
        <v>50</v>
      </c>
      <c r="AH134" s="29">
        <v>0</v>
      </c>
      <c r="AI134" s="29">
        <v>0</v>
      </c>
      <c r="AJ134" s="24" t="s">
        <v>50</v>
      </c>
      <c r="AK134" s="29">
        <v>0</v>
      </c>
      <c r="AL134" s="29">
        <v>0</v>
      </c>
      <c r="AM134" s="31" t="s">
        <v>53</v>
      </c>
      <c r="AN134" s="24" t="s">
        <v>53</v>
      </c>
      <c r="AO134" s="31" t="s">
        <v>53</v>
      </c>
      <c r="AP134" s="24" t="s">
        <v>53</v>
      </c>
    </row>
    <row r="135" spans="1:42">
      <c r="A135" s="24" t="s">
        <v>269</v>
      </c>
      <c r="B135" s="34" t="s">
        <v>46</v>
      </c>
      <c r="C135" s="24" t="s">
        <v>47</v>
      </c>
      <c r="D135" s="24" t="s">
        <v>57</v>
      </c>
      <c r="E135" s="24" t="s">
        <v>58</v>
      </c>
      <c r="F135" s="24" t="s">
        <v>1163</v>
      </c>
      <c r="G135" s="24" t="s">
        <v>51</v>
      </c>
      <c r="H135" s="24" t="s">
        <v>61</v>
      </c>
      <c r="I135" s="29" t="s">
        <v>53</v>
      </c>
      <c r="J135" s="29" t="s">
        <v>53</v>
      </c>
      <c r="K135" s="29" t="s">
        <v>53</v>
      </c>
      <c r="L135" s="29" t="s">
        <v>53</v>
      </c>
      <c r="M135" s="29">
        <v>0</v>
      </c>
      <c r="N135" s="24" t="s">
        <v>53</v>
      </c>
      <c r="O135" s="24" t="s">
        <v>54</v>
      </c>
      <c r="P135" s="24" t="s">
        <v>53</v>
      </c>
      <c r="Q135" s="29">
        <f t="shared" si="1"/>
        <v>17415167.278400004</v>
      </c>
      <c r="R135" s="29">
        <v>0</v>
      </c>
      <c r="S135" s="29">
        <v>15175153.930000005</v>
      </c>
      <c r="T135" s="29">
        <v>0</v>
      </c>
      <c r="U135" s="24" t="s">
        <v>50</v>
      </c>
      <c r="V135" s="29">
        <v>0</v>
      </c>
      <c r="W135" s="29">
        <v>1931045.9899999998</v>
      </c>
      <c r="X135" s="24" t="s">
        <v>50</v>
      </c>
      <c r="Y135" s="29">
        <v>308967.35840000003</v>
      </c>
      <c r="Z135" s="29">
        <v>0</v>
      </c>
      <c r="AA135" s="24" t="s">
        <v>50</v>
      </c>
      <c r="AB135" s="29">
        <v>0</v>
      </c>
      <c r="AC135" s="29">
        <v>0</v>
      </c>
      <c r="AD135" s="24" t="s">
        <v>50</v>
      </c>
      <c r="AE135" s="29">
        <v>0</v>
      </c>
      <c r="AF135" s="24">
        <v>0</v>
      </c>
      <c r="AG135" s="24" t="s">
        <v>50</v>
      </c>
      <c r="AH135" s="29">
        <v>0</v>
      </c>
      <c r="AI135" s="29">
        <v>0</v>
      </c>
      <c r="AJ135" s="24" t="s">
        <v>50</v>
      </c>
      <c r="AK135" s="29">
        <v>0</v>
      </c>
      <c r="AL135" s="29">
        <v>0</v>
      </c>
      <c r="AM135" s="31" t="s">
        <v>53</v>
      </c>
      <c r="AN135" s="24" t="s">
        <v>53</v>
      </c>
      <c r="AO135" s="31" t="s">
        <v>53</v>
      </c>
      <c r="AP135" s="24" t="s">
        <v>53</v>
      </c>
    </row>
    <row r="136" spans="1:42">
      <c r="A136" s="24" t="s">
        <v>271</v>
      </c>
      <c r="B136" s="34" t="s">
        <v>46</v>
      </c>
      <c r="C136" s="24" t="s">
        <v>47</v>
      </c>
      <c r="D136" s="24" t="s">
        <v>57</v>
      </c>
      <c r="E136" s="24" t="s">
        <v>58</v>
      </c>
      <c r="F136" s="24" t="s">
        <v>1163</v>
      </c>
      <c r="G136" s="24" t="s">
        <v>51</v>
      </c>
      <c r="H136" s="24" t="s">
        <v>63</v>
      </c>
      <c r="I136" s="29" t="s">
        <v>53</v>
      </c>
      <c r="J136" s="29" t="s">
        <v>53</v>
      </c>
      <c r="K136" s="29" t="s">
        <v>53</v>
      </c>
      <c r="L136" s="29" t="s">
        <v>53</v>
      </c>
      <c r="M136" s="29">
        <v>0</v>
      </c>
      <c r="N136" s="24" t="s">
        <v>53</v>
      </c>
      <c r="O136" s="24" t="s">
        <v>64</v>
      </c>
      <c r="P136" s="24" t="s">
        <v>65</v>
      </c>
      <c r="Q136" s="29">
        <f t="shared" ref="Q136:Q199" si="2">SUM(R136:AP136)</f>
        <v>59999</v>
      </c>
      <c r="R136" s="29">
        <v>0</v>
      </c>
      <c r="S136" s="29">
        <v>59999</v>
      </c>
      <c r="T136" s="29">
        <v>0</v>
      </c>
      <c r="U136" s="24" t="s">
        <v>50</v>
      </c>
      <c r="V136" s="29">
        <v>0</v>
      </c>
      <c r="W136" s="29">
        <v>0</v>
      </c>
      <c r="X136" s="24" t="s">
        <v>50</v>
      </c>
      <c r="Y136" s="29">
        <v>0</v>
      </c>
      <c r="Z136" s="29">
        <v>0</v>
      </c>
      <c r="AA136" s="24" t="s">
        <v>50</v>
      </c>
      <c r="AB136" s="29">
        <v>0</v>
      </c>
      <c r="AC136" s="29">
        <v>0</v>
      </c>
      <c r="AD136" s="24" t="s">
        <v>50</v>
      </c>
      <c r="AE136" s="29">
        <v>0</v>
      </c>
      <c r="AF136" s="24">
        <v>0</v>
      </c>
      <c r="AG136" s="24" t="s">
        <v>50</v>
      </c>
      <c r="AH136" s="29">
        <v>0</v>
      </c>
      <c r="AI136" s="29">
        <v>0</v>
      </c>
      <c r="AJ136" s="24" t="s">
        <v>50</v>
      </c>
      <c r="AK136" s="29">
        <v>0</v>
      </c>
      <c r="AL136" s="29">
        <v>0</v>
      </c>
      <c r="AM136" s="31" t="s">
        <v>53</v>
      </c>
      <c r="AN136" s="24" t="s">
        <v>53</v>
      </c>
      <c r="AO136" s="31" t="s">
        <v>53</v>
      </c>
      <c r="AP136" s="24" t="s">
        <v>53</v>
      </c>
    </row>
    <row r="137" spans="1:42">
      <c r="A137" s="24" t="s">
        <v>273</v>
      </c>
      <c r="B137" s="34" t="s">
        <v>46</v>
      </c>
      <c r="C137" s="24" t="s">
        <v>47</v>
      </c>
      <c r="D137" s="24" t="s">
        <v>57</v>
      </c>
      <c r="E137" s="24" t="s">
        <v>58</v>
      </c>
      <c r="F137" s="24" t="s">
        <v>1163</v>
      </c>
      <c r="G137" s="24" t="s">
        <v>51</v>
      </c>
      <c r="H137" s="24" t="s">
        <v>67</v>
      </c>
      <c r="I137" s="29" t="s">
        <v>53</v>
      </c>
      <c r="J137" s="29" t="s">
        <v>53</v>
      </c>
      <c r="K137" s="29" t="s">
        <v>53</v>
      </c>
      <c r="L137" s="29" t="s">
        <v>53</v>
      </c>
      <c r="M137" s="29">
        <v>0</v>
      </c>
      <c r="N137" s="24" t="s">
        <v>53</v>
      </c>
      <c r="O137" s="24" t="s">
        <v>54</v>
      </c>
      <c r="P137" s="24" t="s">
        <v>53</v>
      </c>
      <c r="Q137" s="29">
        <f t="shared" si="2"/>
        <v>1912545.2398000001</v>
      </c>
      <c r="R137" s="29">
        <v>0</v>
      </c>
      <c r="S137" s="29">
        <v>1777903.425</v>
      </c>
      <c r="T137" s="29">
        <v>0</v>
      </c>
      <c r="U137" s="24" t="s">
        <v>50</v>
      </c>
      <c r="V137" s="29">
        <v>0</v>
      </c>
      <c r="W137" s="29">
        <v>116070.53</v>
      </c>
      <c r="X137" s="24" t="s">
        <v>68</v>
      </c>
      <c r="Y137" s="29">
        <v>18571.284800000001</v>
      </c>
      <c r="Z137" s="29">
        <v>0</v>
      </c>
      <c r="AA137" s="24" t="s">
        <v>50</v>
      </c>
      <c r="AB137" s="29">
        <v>0</v>
      </c>
      <c r="AC137" s="29">
        <v>0</v>
      </c>
      <c r="AD137" s="24" t="s">
        <v>50</v>
      </c>
      <c r="AE137" s="29">
        <v>0</v>
      </c>
      <c r="AF137" s="24">
        <v>0</v>
      </c>
      <c r="AG137" s="24" t="s">
        <v>50</v>
      </c>
      <c r="AH137" s="29">
        <v>0</v>
      </c>
      <c r="AI137" s="29">
        <v>0</v>
      </c>
      <c r="AJ137" s="24" t="s">
        <v>50</v>
      </c>
      <c r="AK137" s="29">
        <v>0</v>
      </c>
      <c r="AL137" s="29">
        <v>0</v>
      </c>
      <c r="AM137" s="31" t="s">
        <v>53</v>
      </c>
      <c r="AN137" s="24" t="s">
        <v>53</v>
      </c>
      <c r="AO137" s="31" t="s">
        <v>53</v>
      </c>
      <c r="AP137" s="24" t="s">
        <v>53</v>
      </c>
    </row>
    <row r="138" spans="1:42">
      <c r="A138" s="24" t="s">
        <v>275</v>
      </c>
      <c r="B138" s="34" t="s">
        <v>46</v>
      </c>
      <c r="C138" s="24" t="s">
        <v>47</v>
      </c>
      <c r="D138" s="24" t="s">
        <v>57</v>
      </c>
      <c r="E138" s="24" t="s">
        <v>58</v>
      </c>
      <c r="F138" s="24" t="s">
        <v>1163</v>
      </c>
      <c r="G138" s="24" t="s">
        <v>51</v>
      </c>
      <c r="H138" s="24" t="s">
        <v>70</v>
      </c>
      <c r="I138" s="29" t="s">
        <v>53</v>
      </c>
      <c r="J138" s="29" t="s">
        <v>53</v>
      </c>
      <c r="K138" s="29" t="s">
        <v>53</v>
      </c>
      <c r="L138" s="29" t="s">
        <v>53</v>
      </c>
      <c r="M138" s="29">
        <v>0</v>
      </c>
      <c r="N138" s="24" t="s">
        <v>53</v>
      </c>
      <c r="O138" s="24" t="s">
        <v>71</v>
      </c>
      <c r="P138" s="24" t="s">
        <v>72</v>
      </c>
      <c r="Q138" s="29">
        <f t="shared" si="2"/>
        <v>61299</v>
      </c>
      <c r="R138" s="29">
        <v>0</v>
      </c>
      <c r="S138" s="29">
        <v>61299</v>
      </c>
      <c r="T138" s="29">
        <v>0</v>
      </c>
      <c r="U138" s="24" t="s">
        <v>50</v>
      </c>
      <c r="V138" s="29">
        <v>0</v>
      </c>
      <c r="W138" s="29">
        <v>0</v>
      </c>
      <c r="X138" s="24" t="s">
        <v>50</v>
      </c>
      <c r="Y138" s="29">
        <v>0</v>
      </c>
      <c r="Z138" s="29">
        <v>0</v>
      </c>
      <c r="AA138" s="24" t="s">
        <v>50</v>
      </c>
      <c r="AB138" s="29">
        <v>0</v>
      </c>
      <c r="AC138" s="29">
        <v>0</v>
      </c>
      <c r="AD138" s="24" t="s">
        <v>50</v>
      </c>
      <c r="AE138" s="29">
        <v>0</v>
      </c>
      <c r="AF138" s="24">
        <v>0</v>
      </c>
      <c r="AG138" s="24" t="s">
        <v>50</v>
      </c>
      <c r="AH138" s="29">
        <v>0</v>
      </c>
      <c r="AI138" s="29">
        <v>0</v>
      </c>
      <c r="AJ138" s="24" t="s">
        <v>50</v>
      </c>
      <c r="AK138" s="29">
        <v>0</v>
      </c>
      <c r="AL138" s="29">
        <v>0</v>
      </c>
      <c r="AM138" s="31" t="s">
        <v>53</v>
      </c>
      <c r="AN138" s="24" t="s">
        <v>53</v>
      </c>
      <c r="AO138" s="31" t="s">
        <v>53</v>
      </c>
      <c r="AP138" s="24" t="s">
        <v>53</v>
      </c>
    </row>
    <row r="139" spans="1:42">
      <c r="A139" s="24" t="s">
        <v>279</v>
      </c>
      <c r="B139" s="34" t="s">
        <v>114</v>
      </c>
      <c r="C139" s="24" t="s">
        <v>47</v>
      </c>
      <c r="D139" s="24" t="s">
        <v>57</v>
      </c>
      <c r="E139" s="24" t="s">
        <v>58</v>
      </c>
      <c r="F139" s="24" t="s">
        <v>1164</v>
      </c>
      <c r="G139" s="24" t="s">
        <v>51</v>
      </c>
      <c r="H139" s="24" t="s">
        <v>131</v>
      </c>
      <c r="I139" s="29" t="s">
        <v>53</v>
      </c>
      <c r="J139" s="29" t="s">
        <v>53</v>
      </c>
      <c r="K139" s="29" t="s">
        <v>53</v>
      </c>
      <c r="L139" s="29" t="s">
        <v>53</v>
      </c>
      <c r="M139" s="29">
        <v>0</v>
      </c>
      <c r="N139" s="24" t="s">
        <v>53</v>
      </c>
      <c r="O139" s="24" t="s">
        <v>54</v>
      </c>
      <c r="P139" s="24" t="s">
        <v>53</v>
      </c>
      <c r="Q139" s="29">
        <f t="shared" si="2"/>
        <v>17693729.696299996</v>
      </c>
      <c r="R139" s="29">
        <v>0</v>
      </c>
      <c r="S139" s="29">
        <v>15351785.790699996</v>
      </c>
      <c r="T139" s="29">
        <v>0</v>
      </c>
      <c r="U139" s="24" t="s">
        <v>50</v>
      </c>
      <c r="V139" s="29">
        <v>0</v>
      </c>
      <c r="W139" s="29">
        <v>2018917.1600000001</v>
      </c>
      <c r="X139" s="24" t="s">
        <v>68</v>
      </c>
      <c r="Y139" s="29">
        <v>323026.74560000002</v>
      </c>
      <c r="Z139" s="29">
        <v>0</v>
      </c>
      <c r="AA139" s="24" t="s">
        <v>50</v>
      </c>
      <c r="AB139" s="29">
        <v>0</v>
      </c>
      <c r="AC139" s="29">
        <v>0</v>
      </c>
      <c r="AD139" s="24" t="s">
        <v>50</v>
      </c>
      <c r="AE139" s="29">
        <v>0</v>
      </c>
      <c r="AF139" s="24">
        <v>0</v>
      </c>
      <c r="AG139" s="24" t="s">
        <v>50</v>
      </c>
      <c r="AH139" s="29">
        <v>0</v>
      </c>
      <c r="AI139" s="29">
        <v>0</v>
      </c>
      <c r="AJ139" s="24" t="s">
        <v>50</v>
      </c>
      <c r="AK139" s="29">
        <v>0</v>
      </c>
      <c r="AL139" s="29">
        <v>0</v>
      </c>
      <c r="AM139" s="31" t="s">
        <v>53</v>
      </c>
      <c r="AN139" s="24" t="s">
        <v>53</v>
      </c>
      <c r="AO139" s="31" t="s">
        <v>53</v>
      </c>
      <c r="AP139" s="24" t="s">
        <v>53</v>
      </c>
    </row>
    <row r="140" spans="1:42">
      <c r="A140" s="24" t="s">
        <v>281</v>
      </c>
      <c r="B140" s="34" t="s">
        <v>178</v>
      </c>
      <c r="C140" s="24" t="s">
        <v>47</v>
      </c>
      <c r="D140" s="24" t="s">
        <v>57</v>
      </c>
      <c r="E140" s="24" t="s">
        <v>58</v>
      </c>
      <c r="F140" s="24" t="s">
        <v>1165</v>
      </c>
      <c r="G140" s="24" t="s">
        <v>51</v>
      </c>
      <c r="H140" s="24" t="s">
        <v>183</v>
      </c>
      <c r="I140" s="29" t="s">
        <v>53</v>
      </c>
      <c r="J140" s="29" t="s">
        <v>53</v>
      </c>
      <c r="K140" s="29" t="s">
        <v>53</v>
      </c>
      <c r="L140" s="29" t="s">
        <v>53</v>
      </c>
      <c r="M140" s="29">
        <v>0</v>
      </c>
      <c r="N140" s="24" t="s">
        <v>53</v>
      </c>
      <c r="O140" s="24" t="s">
        <v>54</v>
      </c>
      <c r="P140" s="24" t="s">
        <v>53</v>
      </c>
      <c r="Q140" s="29">
        <f t="shared" si="2"/>
        <v>22711145.008199994</v>
      </c>
      <c r="R140" s="29">
        <v>0</v>
      </c>
      <c r="S140" s="29">
        <v>20391458.764999993</v>
      </c>
      <c r="T140" s="29">
        <v>0</v>
      </c>
      <c r="U140" s="24" t="s">
        <v>50</v>
      </c>
      <c r="V140" s="29">
        <v>0</v>
      </c>
      <c r="W140" s="29">
        <v>1999729.52</v>
      </c>
      <c r="X140" s="24" t="s">
        <v>50</v>
      </c>
      <c r="Y140" s="29">
        <v>319956.72320000001</v>
      </c>
      <c r="Z140" s="29">
        <v>0</v>
      </c>
      <c r="AA140" s="24" t="s">
        <v>50</v>
      </c>
      <c r="AB140" s="29">
        <v>0</v>
      </c>
      <c r="AC140" s="29">
        <v>0</v>
      </c>
      <c r="AD140" s="24" t="s">
        <v>50</v>
      </c>
      <c r="AE140" s="29">
        <v>0</v>
      </c>
      <c r="AF140" s="24">
        <v>0</v>
      </c>
      <c r="AG140" s="24" t="s">
        <v>50</v>
      </c>
      <c r="AH140" s="29">
        <v>0</v>
      </c>
      <c r="AI140" s="29">
        <v>0</v>
      </c>
      <c r="AJ140" s="24" t="s">
        <v>50</v>
      </c>
      <c r="AK140" s="29">
        <v>0</v>
      </c>
      <c r="AL140" s="29">
        <v>0</v>
      </c>
      <c r="AM140" s="31" t="s">
        <v>53</v>
      </c>
      <c r="AN140" s="24" t="s">
        <v>53</v>
      </c>
      <c r="AO140" s="31" t="s">
        <v>53</v>
      </c>
      <c r="AP140" s="24" t="s">
        <v>53</v>
      </c>
    </row>
    <row r="141" spans="1:42">
      <c r="A141" s="24" t="s">
        <v>283</v>
      </c>
      <c r="B141" s="34" t="s">
        <v>228</v>
      </c>
      <c r="C141" s="24" t="s">
        <v>47</v>
      </c>
      <c r="D141" s="24" t="s">
        <v>57</v>
      </c>
      <c r="E141" s="24" t="s">
        <v>58</v>
      </c>
      <c r="F141" s="24" t="s">
        <v>1166</v>
      </c>
      <c r="G141" s="24" t="s">
        <v>51</v>
      </c>
      <c r="H141" s="24" t="s">
        <v>235</v>
      </c>
      <c r="I141" s="29" t="s">
        <v>53</v>
      </c>
      <c r="J141" s="29" t="s">
        <v>53</v>
      </c>
      <c r="K141" s="29" t="s">
        <v>53</v>
      </c>
      <c r="L141" s="29" t="s">
        <v>53</v>
      </c>
      <c r="M141" s="29">
        <v>0</v>
      </c>
      <c r="N141" s="24" t="s">
        <v>53</v>
      </c>
      <c r="O141" s="24" t="s">
        <v>54</v>
      </c>
      <c r="P141" s="24" t="s">
        <v>53</v>
      </c>
      <c r="Q141" s="29">
        <f t="shared" si="2"/>
        <v>26996700.998199999</v>
      </c>
      <c r="R141" s="29">
        <v>0</v>
      </c>
      <c r="S141" s="29">
        <v>22661956.135000002</v>
      </c>
      <c r="T141" s="29">
        <v>0</v>
      </c>
      <c r="U141" s="24" t="s">
        <v>50</v>
      </c>
      <c r="V141" s="29">
        <v>0</v>
      </c>
      <c r="W141" s="29">
        <v>3736849.0200000009</v>
      </c>
      <c r="X141" s="24" t="s">
        <v>50</v>
      </c>
      <c r="Y141" s="29">
        <v>597895.8432</v>
      </c>
      <c r="Z141" s="29">
        <v>0</v>
      </c>
      <c r="AA141" s="24" t="s">
        <v>50</v>
      </c>
      <c r="AB141" s="29">
        <v>0</v>
      </c>
      <c r="AC141" s="29">
        <v>0</v>
      </c>
      <c r="AD141" s="24" t="s">
        <v>50</v>
      </c>
      <c r="AE141" s="29">
        <v>0</v>
      </c>
      <c r="AF141" s="24">
        <v>0</v>
      </c>
      <c r="AG141" s="24" t="s">
        <v>50</v>
      </c>
      <c r="AH141" s="29">
        <v>0</v>
      </c>
      <c r="AI141" s="29">
        <v>0</v>
      </c>
      <c r="AJ141" s="24" t="s">
        <v>50</v>
      </c>
      <c r="AK141" s="29">
        <v>0</v>
      </c>
      <c r="AL141" s="29">
        <v>0</v>
      </c>
      <c r="AM141" s="31" t="s">
        <v>53</v>
      </c>
      <c r="AN141" s="24" t="s">
        <v>53</v>
      </c>
      <c r="AO141" s="31" t="s">
        <v>53</v>
      </c>
      <c r="AP141" s="24" t="s">
        <v>53</v>
      </c>
    </row>
    <row r="142" spans="1:42">
      <c r="A142" s="24" t="s">
        <v>285</v>
      </c>
      <c r="B142" s="34" t="s">
        <v>286</v>
      </c>
      <c r="C142" s="24" t="s">
        <v>47</v>
      </c>
      <c r="D142" s="24" t="s">
        <v>57</v>
      </c>
      <c r="E142" s="24" t="s">
        <v>58</v>
      </c>
      <c r="F142" s="24" t="s">
        <v>1167</v>
      </c>
      <c r="G142" s="24" t="s">
        <v>51</v>
      </c>
      <c r="H142" s="24" t="s">
        <v>289</v>
      </c>
      <c r="I142" s="29" t="s">
        <v>53</v>
      </c>
      <c r="J142" s="29" t="s">
        <v>53</v>
      </c>
      <c r="K142" s="29" t="s">
        <v>53</v>
      </c>
      <c r="L142" s="29" t="s">
        <v>53</v>
      </c>
      <c r="M142" s="29">
        <v>0</v>
      </c>
      <c r="N142" s="24" t="s">
        <v>53</v>
      </c>
      <c r="O142" s="24" t="s">
        <v>54</v>
      </c>
      <c r="P142" s="24" t="s">
        <v>53</v>
      </c>
      <c r="Q142" s="29">
        <f t="shared" si="2"/>
        <v>33120009.509999998</v>
      </c>
      <c r="R142" s="29">
        <v>0</v>
      </c>
      <c r="S142" s="29">
        <f>14267310.52+14972419.56</f>
        <v>29239730.079999998</v>
      </c>
      <c r="T142" s="29">
        <v>0</v>
      </c>
      <c r="U142" s="24" t="s">
        <v>50</v>
      </c>
      <c r="V142" s="29">
        <v>0</v>
      </c>
      <c r="W142" s="29">
        <f>1683190.03+1661878.45</f>
        <v>3345068.48</v>
      </c>
      <c r="X142" s="24" t="s">
        <v>50</v>
      </c>
      <c r="Y142" s="29">
        <f>265900.55+269310.4</f>
        <v>535210.94999999995</v>
      </c>
      <c r="Z142" s="29">
        <v>0</v>
      </c>
      <c r="AA142" s="24" t="s">
        <v>50</v>
      </c>
      <c r="AB142" s="29">
        <v>0</v>
      </c>
      <c r="AC142" s="29">
        <v>0</v>
      </c>
      <c r="AD142" s="24" t="s">
        <v>50</v>
      </c>
      <c r="AE142" s="29">
        <v>0</v>
      </c>
      <c r="AF142" s="24">
        <v>0</v>
      </c>
      <c r="AG142" s="24" t="s">
        <v>50</v>
      </c>
      <c r="AH142" s="29">
        <v>0</v>
      </c>
      <c r="AI142" s="29">
        <v>0</v>
      </c>
      <c r="AJ142" s="24" t="s">
        <v>50</v>
      </c>
      <c r="AK142" s="29">
        <v>0</v>
      </c>
      <c r="AL142" s="29">
        <v>0</v>
      </c>
      <c r="AM142" s="31" t="s">
        <v>53</v>
      </c>
      <c r="AN142" s="24" t="s">
        <v>53</v>
      </c>
      <c r="AO142" s="31" t="s">
        <v>53</v>
      </c>
      <c r="AP142" s="24" t="s">
        <v>53</v>
      </c>
    </row>
    <row r="143" spans="1:42">
      <c r="A143" s="24" t="s">
        <v>288</v>
      </c>
      <c r="B143" s="34" t="s">
        <v>349</v>
      </c>
      <c r="C143" s="24" t="s">
        <v>47</v>
      </c>
      <c r="D143" s="24" t="s">
        <v>57</v>
      </c>
      <c r="E143" s="24" t="s">
        <v>58</v>
      </c>
      <c r="F143" s="24" t="s">
        <v>1168</v>
      </c>
      <c r="G143" s="24" t="s">
        <v>51</v>
      </c>
      <c r="H143" s="24" t="s">
        <v>363</v>
      </c>
      <c r="I143" s="29" t="s">
        <v>53</v>
      </c>
      <c r="J143" s="29" t="s">
        <v>53</v>
      </c>
      <c r="K143" s="29" t="s">
        <v>53</v>
      </c>
      <c r="L143" s="29" t="s">
        <v>53</v>
      </c>
      <c r="M143" s="29">
        <v>0</v>
      </c>
      <c r="N143" s="24" t="s">
        <v>53</v>
      </c>
      <c r="O143" s="24" t="s">
        <v>54</v>
      </c>
      <c r="P143" s="24" t="s">
        <v>53</v>
      </c>
      <c r="Q143" s="29">
        <f t="shared" si="2"/>
        <v>34830295.243600003</v>
      </c>
      <c r="R143" s="29">
        <v>0</v>
      </c>
      <c r="S143" s="29">
        <v>29966708.480000004</v>
      </c>
      <c r="T143" s="29">
        <v>0</v>
      </c>
      <c r="U143" s="24" t="s">
        <v>50</v>
      </c>
      <c r="V143" s="29">
        <v>0</v>
      </c>
      <c r="W143" s="29">
        <v>4192747.2100000014</v>
      </c>
      <c r="X143" s="24" t="s">
        <v>68</v>
      </c>
      <c r="Y143" s="29">
        <v>670839.55359999998</v>
      </c>
      <c r="Z143" s="29">
        <v>0</v>
      </c>
      <c r="AA143" s="24" t="s">
        <v>50</v>
      </c>
      <c r="AB143" s="29">
        <v>0</v>
      </c>
      <c r="AC143" s="29">
        <v>0</v>
      </c>
      <c r="AD143" s="24" t="s">
        <v>50</v>
      </c>
      <c r="AE143" s="29">
        <v>0</v>
      </c>
      <c r="AF143" s="24">
        <v>0</v>
      </c>
      <c r="AG143" s="24" t="s">
        <v>50</v>
      </c>
      <c r="AH143" s="29">
        <v>0</v>
      </c>
      <c r="AI143" s="29">
        <v>0</v>
      </c>
      <c r="AJ143" s="24" t="s">
        <v>50</v>
      </c>
      <c r="AK143" s="29">
        <v>0</v>
      </c>
      <c r="AL143" s="29">
        <v>0</v>
      </c>
      <c r="AM143" s="31" t="s">
        <v>53</v>
      </c>
      <c r="AN143" s="24" t="s">
        <v>53</v>
      </c>
      <c r="AO143" s="31" t="s">
        <v>53</v>
      </c>
      <c r="AP143" s="24" t="s">
        <v>53</v>
      </c>
    </row>
    <row r="144" spans="1:42">
      <c r="A144" s="24" t="s">
        <v>290</v>
      </c>
      <c r="B144" s="34" t="s">
        <v>448</v>
      </c>
      <c r="C144" s="24" t="s">
        <v>47</v>
      </c>
      <c r="D144" s="24" t="s">
        <v>57</v>
      </c>
      <c r="E144" s="24" t="s">
        <v>58</v>
      </c>
      <c r="F144" s="24" t="s">
        <v>1169</v>
      </c>
      <c r="G144" s="24" t="s">
        <v>51</v>
      </c>
      <c r="H144" s="24" t="s">
        <v>463</v>
      </c>
      <c r="I144" s="29" t="s">
        <v>53</v>
      </c>
      <c r="J144" s="29" t="s">
        <v>53</v>
      </c>
      <c r="K144" s="29" t="s">
        <v>53</v>
      </c>
      <c r="L144" s="29" t="s">
        <v>53</v>
      </c>
      <c r="M144" s="29">
        <v>0</v>
      </c>
      <c r="N144" s="24" t="s">
        <v>53</v>
      </c>
      <c r="O144" s="24" t="s">
        <v>54</v>
      </c>
      <c r="P144" s="24" t="s">
        <v>53</v>
      </c>
      <c r="Q144" s="29">
        <f t="shared" si="2"/>
        <v>30475708.755599998</v>
      </c>
      <c r="R144" s="29">
        <v>0</v>
      </c>
      <c r="S144" s="29">
        <v>26058165.249999996</v>
      </c>
      <c r="T144" s="29">
        <v>0</v>
      </c>
      <c r="U144" s="24" t="s">
        <v>50</v>
      </c>
      <c r="V144" s="29">
        <v>0</v>
      </c>
      <c r="W144" s="29">
        <v>3808227.1599999997</v>
      </c>
      <c r="X144" s="24" t="s">
        <v>68</v>
      </c>
      <c r="Y144" s="29">
        <v>609316.3456</v>
      </c>
      <c r="Z144" s="29">
        <v>0</v>
      </c>
      <c r="AA144" s="24" t="s">
        <v>50</v>
      </c>
      <c r="AB144" s="29">
        <v>0</v>
      </c>
      <c r="AC144" s="29">
        <v>0</v>
      </c>
      <c r="AD144" s="24" t="s">
        <v>50</v>
      </c>
      <c r="AE144" s="29">
        <v>0</v>
      </c>
      <c r="AF144" s="24">
        <v>0</v>
      </c>
      <c r="AG144" s="24" t="s">
        <v>50</v>
      </c>
      <c r="AH144" s="29">
        <v>0</v>
      </c>
      <c r="AI144" s="29">
        <v>0</v>
      </c>
      <c r="AJ144" s="24" t="s">
        <v>50</v>
      </c>
      <c r="AK144" s="29">
        <v>0</v>
      </c>
      <c r="AL144" s="29">
        <v>0</v>
      </c>
      <c r="AM144" s="31" t="s">
        <v>53</v>
      </c>
      <c r="AN144" s="24" t="s">
        <v>53</v>
      </c>
      <c r="AO144" s="31" t="s">
        <v>53</v>
      </c>
      <c r="AP144" s="24" t="s">
        <v>53</v>
      </c>
    </row>
    <row r="145" spans="1:42">
      <c r="A145" s="24" t="s">
        <v>292</v>
      </c>
      <c r="B145" s="34" t="s">
        <v>46</v>
      </c>
      <c r="C145" s="24" t="s">
        <v>47</v>
      </c>
      <c r="D145" s="24" t="s">
        <v>74</v>
      </c>
      <c r="E145" s="24" t="s">
        <v>75</v>
      </c>
      <c r="F145" s="24" t="s">
        <v>871</v>
      </c>
      <c r="G145" s="24" t="s">
        <v>51</v>
      </c>
      <c r="H145" s="24" t="s">
        <v>76</v>
      </c>
      <c r="I145" s="29" t="s">
        <v>53</v>
      </c>
      <c r="J145" s="29" t="s">
        <v>53</v>
      </c>
      <c r="K145" s="29" t="s">
        <v>53</v>
      </c>
      <c r="L145" s="29" t="s">
        <v>53</v>
      </c>
      <c r="M145" s="29">
        <v>0</v>
      </c>
      <c r="N145" s="24" t="s">
        <v>53</v>
      </c>
      <c r="O145" s="24" t="s">
        <v>77</v>
      </c>
      <c r="P145" s="24" t="s">
        <v>78</v>
      </c>
      <c r="Q145" s="29">
        <f t="shared" si="2"/>
        <v>56283.44</v>
      </c>
      <c r="R145" s="29">
        <v>0</v>
      </c>
      <c r="S145" s="29">
        <v>56283.44</v>
      </c>
      <c r="T145" s="29">
        <v>0</v>
      </c>
      <c r="U145" s="24" t="s">
        <v>50</v>
      </c>
      <c r="V145" s="29">
        <v>0</v>
      </c>
      <c r="W145" s="29">
        <v>0</v>
      </c>
      <c r="X145" s="24" t="s">
        <v>50</v>
      </c>
      <c r="Y145" s="29">
        <v>0</v>
      </c>
      <c r="Z145" s="29">
        <v>0</v>
      </c>
      <c r="AA145" s="24" t="s">
        <v>50</v>
      </c>
      <c r="AB145" s="29">
        <v>0</v>
      </c>
      <c r="AC145" s="29">
        <v>0</v>
      </c>
      <c r="AD145" s="24" t="s">
        <v>50</v>
      </c>
      <c r="AE145" s="29">
        <v>0</v>
      </c>
      <c r="AF145" s="24">
        <v>0</v>
      </c>
      <c r="AG145" s="24" t="s">
        <v>50</v>
      </c>
      <c r="AH145" s="29">
        <v>0</v>
      </c>
      <c r="AI145" s="29">
        <v>0</v>
      </c>
      <c r="AJ145" s="24" t="s">
        <v>50</v>
      </c>
      <c r="AK145" s="29">
        <v>0</v>
      </c>
      <c r="AL145" s="29">
        <v>0</v>
      </c>
      <c r="AM145" s="31" t="s">
        <v>53</v>
      </c>
      <c r="AN145" s="24" t="s">
        <v>53</v>
      </c>
      <c r="AO145" s="31" t="s">
        <v>53</v>
      </c>
      <c r="AP145" s="24" t="s">
        <v>53</v>
      </c>
    </row>
    <row r="146" spans="1:42">
      <c r="A146" s="24" t="s">
        <v>296</v>
      </c>
      <c r="B146" s="34" t="s">
        <v>46</v>
      </c>
      <c r="C146" s="24" t="s">
        <v>47</v>
      </c>
      <c r="D146" s="24" t="s">
        <v>74</v>
      </c>
      <c r="E146" s="24" t="s">
        <v>75</v>
      </c>
      <c r="F146" s="24" t="s">
        <v>871</v>
      </c>
      <c r="G146" s="24" t="s">
        <v>51</v>
      </c>
      <c r="H146" s="24" t="s">
        <v>79</v>
      </c>
      <c r="I146" s="29" t="s">
        <v>53</v>
      </c>
      <c r="J146" s="29" t="s">
        <v>53</v>
      </c>
      <c r="K146" s="29" t="s">
        <v>53</v>
      </c>
      <c r="L146" s="29" t="s">
        <v>53</v>
      </c>
      <c r="M146" s="29">
        <v>0</v>
      </c>
      <c r="N146" s="24" t="s">
        <v>53</v>
      </c>
      <c r="O146" s="24" t="s">
        <v>54</v>
      </c>
      <c r="P146" s="24" t="s">
        <v>53</v>
      </c>
      <c r="Q146" s="29">
        <f t="shared" si="2"/>
        <v>16515546.276600001</v>
      </c>
      <c r="R146" s="29">
        <v>0</v>
      </c>
      <c r="S146" s="29">
        <v>14762464.655000001</v>
      </c>
      <c r="T146" s="29">
        <v>0</v>
      </c>
      <c r="U146" s="24" t="s">
        <v>50</v>
      </c>
      <c r="V146" s="29">
        <v>0</v>
      </c>
      <c r="W146" s="29">
        <v>1511277.2599999998</v>
      </c>
      <c r="X146" s="24" t="s">
        <v>50</v>
      </c>
      <c r="Y146" s="29">
        <v>241804.36160000003</v>
      </c>
      <c r="Z146" s="29">
        <v>0</v>
      </c>
      <c r="AA146" s="24" t="s">
        <v>50</v>
      </c>
      <c r="AB146" s="29">
        <v>0</v>
      </c>
      <c r="AC146" s="29">
        <v>0</v>
      </c>
      <c r="AD146" s="24" t="s">
        <v>50</v>
      </c>
      <c r="AE146" s="29">
        <v>0</v>
      </c>
      <c r="AF146" s="24">
        <v>0</v>
      </c>
      <c r="AG146" s="24" t="s">
        <v>50</v>
      </c>
      <c r="AH146" s="29">
        <v>0</v>
      </c>
      <c r="AI146" s="29">
        <v>0</v>
      </c>
      <c r="AJ146" s="24" t="s">
        <v>50</v>
      </c>
      <c r="AK146" s="29">
        <v>0</v>
      </c>
      <c r="AL146" s="29">
        <v>0</v>
      </c>
      <c r="AM146" s="31" t="s">
        <v>53</v>
      </c>
      <c r="AN146" s="24" t="s">
        <v>53</v>
      </c>
      <c r="AO146" s="31" t="s">
        <v>53</v>
      </c>
      <c r="AP146" s="24" t="s">
        <v>53</v>
      </c>
    </row>
    <row r="147" spans="1:42">
      <c r="A147" s="24" t="s">
        <v>298</v>
      </c>
      <c r="B147" s="34" t="s">
        <v>114</v>
      </c>
      <c r="C147" s="24" t="s">
        <v>47</v>
      </c>
      <c r="D147" s="24" t="s">
        <v>74</v>
      </c>
      <c r="E147" s="24" t="s">
        <v>75</v>
      </c>
      <c r="F147" s="24" t="s">
        <v>917</v>
      </c>
      <c r="G147" s="24" t="s">
        <v>51</v>
      </c>
      <c r="H147" s="24" t="s">
        <v>133</v>
      </c>
      <c r="I147" s="29" t="s">
        <v>53</v>
      </c>
      <c r="J147" s="29" t="s">
        <v>53</v>
      </c>
      <c r="K147" s="29" t="s">
        <v>53</v>
      </c>
      <c r="L147" s="29" t="s">
        <v>53</v>
      </c>
      <c r="M147" s="29">
        <v>0</v>
      </c>
      <c r="N147" s="24" t="s">
        <v>53</v>
      </c>
      <c r="O147" s="24" t="s">
        <v>54</v>
      </c>
      <c r="P147" s="24" t="s">
        <v>53</v>
      </c>
      <c r="Q147" s="29">
        <f t="shared" si="2"/>
        <v>13208524.458000001</v>
      </c>
      <c r="R147" s="29">
        <v>0</v>
      </c>
      <c r="S147" s="29">
        <v>10779914.470000003</v>
      </c>
      <c r="T147" s="29">
        <v>0</v>
      </c>
      <c r="U147" s="24" t="s">
        <v>50</v>
      </c>
      <c r="V147" s="29">
        <v>0</v>
      </c>
      <c r="W147" s="29">
        <v>2093629.2999999996</v>
      </c>
      <c r="X147" s="24" t="s">
        <v>50</v>
      </c>
      <c r="Y147" s="29">
        <v>334980.68800000002</v>
      </c>
      <c r="Z147" s="29">
        <v>0</v>
      </c>
      <c r="AA147" s="24" t="s">
        <v>50</v>
      </c>
      <c r="AB147" s="29">
        <v>0</v>
      </c>
      <c r="AC147" s="29">
        <v>0</v>
      </c>
      <c r="AD147" s="24" t="s">
        <v>50</v>
      </c>
      <c r="AE147" s="29">
        <v>0</v>
      </c>
      <c r="AF147" s="24">
        <v>0</v>
      </c>
      <c r="AG147" s="24" t="s">
        <v>50</v>
      </c>
      <c r="AH147" s="29">
        <v>0</v>
      </c>
      <c r="AI147" s="29">
        <v>0</v>
      </c>
      <c r="AJ147" s="24" t="s">
        <v>50</v>
      </c>
      <c r="AK147" s="29">
        <v>0</v>
      </c>
      <c r="AL147" s="29">
        <v>0</v>
      </c>
      <c r="AM147" s="31" t="s">
        <v>53</v>
      </c>
      <c r="AN147" s="24" t="s">
        <v>53</v>
      </c>
      <c r="AO147" s="31" t="s">
        <v>53</v>
      </c>
      <c r="AP147" s="24" t="s">
        <v>53</v>
      </c>
    </row>
    <row r="148" spans="1:42">
      <c r="A148" s="24" t="s">
        <v>299</v>
      </c>
      <c r="B148" s="34" t="s">
        <v>178</v>
      </c>
      <c r="C148" s="24" t="s">
        <v>47</v>
      </c>
      <c r="D148" s="24" t="s">
        <v>74</v>
      </c>
      <c r="E148" s="24" t="s">
        <v>75</v>
      </c>
      <c r="F148" s="24" t="s">
        <v>940</v>
      </c>
      <c r="G148" s="24" t="s">
        <v>51</v>
      </c>
      <c r="H148" s="24" t="s">
        <v>185</v>
      </c>
      <c r="I148" s="29" t="s">
        <v>53</v>
      </c>
      <c r="J148" s="29" t="s">
        <v>53</v>
      </c>
      <c r="K148" s="29" t="s">
        <v>53</v>
      </c>
      <c r="L148" s="29" t="s">
        <v>53</v>
      </c>
      <c r="M148" s="29">
        <v>0</v>
      </c>
      <c r="N148" s="24" t="s">
        <v>53</v>
      </c>
      <c r="O148" s="24" t="s">
        <v>54</v>
      </c>
      <c r="P148" s="24" t="s">
        <v>53</v>
      </c>
      <c r="Q148" s="29">
        <f t="shared" si="2"/>
        <v>24662242.927199993</v>
      </c>
      <c r="R148" s="29">
        <v>0</v>
      </c>
      <c r="S148" s="29">
        <v>21647825.259999994</v>
      </c>
      <c r="T148" s="29">
        <v>0</v>
      </c>
      <c r="U148" s="24" t="s">
        <v>50</v>
      </c>
      <c r="V148" s="29">
        <v>0</v>
      </c>
      <c r="W148" s="29">
        <v>2598635.9199999995</v>
      </c>
      <c r="X148" s="24" t="s">
        <v>50</v>
      </c>
      <c r="Y148" s="29">
        <v>415781.74720000004</v>
      </c>
      <c r="Z148" s="29">
        <v>0</v>
      </c>
      <c r="AA148" s="24" t="s">
        <v>50</v>
      </c>
      <c r="AB148" s="29">
        <v>0</v>
      </c>
      <c r="AC148" s="29">
        <v>0</v>
      </c>
      <c r="AD148" s="24" t="s">
        <v>50</v>
      </c>
      <c r="AE148" s="29">
        <v>0</v>
      </c>
      <c r="AF148" s="24">
        <v>0</v>
      </c>
      <c r="AG148" s="24" t="s">
        <v>50</v>
      </c>
      <c r="AH148" s="29">
        <v>0</v>
      </c>
      <c r="AI148" s="29">
        <v>0</v>
      </c>
      <c r="AJ148" s="24" t="s">
        <v>50</v>
      </c>
      <c r="AK148" s="29">
        <v>0</v>
      </c>
      <c r="AL148" s="29">
        <v>0</v>
      </c>
      <c r="AM148" s="31" t="s">
        <v>53</v>
      </c>
      <c r="AN148" s="24" t="s">
        <v>53</v>
      </c>
      <c r="AO148" s="31" t="s">
        <v>53</v>
      </c>
      <c r="AP148" s="24" t="s">
        <v>53</v>
      </c>
    </row>
    <row r="149" spans="1:42">
      <c r="A149" s="24" t="s">
        <v>300</v>
      </c>
      <c r="B149" s="34" t="s">
        <v>178</v>
      </c>
      <c r="C149" s="24" t="s">
        <v>47</v>
      </c>
      <c r="D149" s="24" t="s">
        <v>74</v>
      </c>
      <c r="E149" s="24" t="s">
        <v>75</v>
      </c>
      <c r="F149" s="24" t="s">
        <v>940</v>
      </c>
      <c r="G149" s="24" t="s">
        <v>123</v>
      </c>
      <c r="H149" s="24" t="s">
        <v>53</v>
      </c>
      <c r="I149" s="29" t="s">
        <v>187</v>
      </c>
      <c r="J149" s="29" t="s">
        <v>53</v>
      </c>
      <c r="K149" s="29" t="s">
        <v>188</v>
      </c>
      <c r="L149" s="29" t="s">
        <v>178</v>
      </c>
      <c r="M149" s="29">
        <v>624845.09</v>
      </c>
      <c r="N149" s="24" t="s">
        <v>127</v>
      </c>
      <c r="O149" s="24" t="s">
        <v>189</v>
      </c>
      <c r="P149" s="24" t="s">
        <v>190</v>
      </c>
      <c r="Q149" s="29">
        <f t="shared" si="2"/>
        <v>-624845.08499999996</v>
      </c>
      <c r="R149" s="29">
        <v>0</v>
      </c>
      <c r="S149" s="29">
        <v>-620205.08499999996</v>
      </c>
      <c r="T149" s="29">
        <v>0</v>
      </c>
      <c r="U149" s="24" t="s">
        <v>50</v>
      </c>
      <c r="V149" s="29">
        <v>0</v>
      </c>
      <c r="W149" s="29">
        <v>-4000</v>
      </c>
      <c r="X149" s="24" t="s">
        <v>68</v>
      </c>
      <c r="Y149" s="29">
        <v>-640</v>
      </c>
      <c r="Z149" s="29">
        <v>0</v>
      </c>
      <c r="AA149" s="24" t="s">
        <v>50</v>
      </c>
      <c r="AB149" s="29">
        <v>0</v>
      </c>
      <c r="AC149" s="29">
        <v>0</v>
      </c>
      <c r="AD149" s="24" t="s">
        <v>50</v>
      </c>
      <c r="AE149" s="29">
        <v>0</v>
      </c>
      <c r="AF149" s="24">
        <v>0</v>
      </c>
      <c r="AG149" s="24" t="s">
        <v>50</v>
      </c>
      <c r="AH149" s="29">
        <v>0</v>
      </c>
      <c r="AI149" s="29">
        <v>0</v>
      </c>
      <c r="AJ149" s="24" t="s">
        <v>50</v>
      </c>
      <c r="AK149" s="29">
        <v>0</v>
      </c>
      <c r="AL149" s="29">
        <v>0</v>
      </c>
      <c r="AM149" s="31" t="s">
        <v>53</v>
      </c>
      <c r="AN149" s="24" t="s">
        <v>53</v>
      </c>
      <c r="AO149" s="31" t="s">
        <v>53</v>
      </c>
      <c r="AP149" s="24" t="s">
        <v>53</v>
      </c>
    </row>
    <row r="150" spans="1:42">
      <c r="A150" s="24" t="s">
        <v>301</v>
      </c>
      <c r="B150" s="34" t="s">
        <v>228</v>
      </c>
      <c r="C150" s="24" t="s">
        <v>47</v>
      </c>
      <c r="D150" s="24" t="s">
        <v>74</v>
      </c>
      <c r="E150" s="24" t="s">
        <v>75</v>
      </c>
      <c r="F150" s="24" t="s">
        <v>972</v>
      </c>
      <c r="G150" s="24" t="s">
        <v>51</v>
      </c>
      <c r="H150" s="24" t="s">
        <v>237</v>
      </c>
      <c r="I150" s="29" t="s">
        <v>53</v>
      </c>
      <c r="J150" s="29" t="s">
        <v>53</v>
      </c>
      <c r="K150" s="29" t="s">
        <v>53</v>
      </c>
      <c r="L150" s="29" t="s">
        <v>53</v>
      </c>
      <c r="M150" s="29">
        <v>0</v>
      </c>
      <c r="N150" s="24" t="s">
        <v>53</v>
      </c>
      <c r="O150" s="24" t="s">
        <v>54</v>
      </c>
      <c r="P150" s="24" t="s">
        <v>53</v>
      </c>
      <c r="Q150" s="29">
        <f t="shared" si="2"/>
        <v>21895613.309399992</v>
      </c>
      <c r="R150" s="29">
        <v>0</v>
      </c>
      <c r="S150" s="29">
        <v>19934059.004999992</v>
      </c>
      <c r="T150" s="29">
        <v>0</v>
      </c>
      <c r="U150" s="24" t="s">
        <v>50</v>
      </c>
      <c r="V150" s="29">
        <v>0</v>
      </c>
      <c r="W150" s="29">
        <v>1690995.09</v>
      </c>
      <c r="X150" s="24" t="s">
        <v>68</v>
      </c>
      <c r="Y150" s="29">
        <v>270559.21440000006</v>
      </c>
      <c r="Z150" s="29">
        <v>0</v>
      </c>
      <c r="AA150" s="24" t="s">
        <v>50</v>
      </c>
      <c r="AB150" s="29">
        <v>0</v>
      </c>
      <c r="AC150" s="29">
        <v>0</v>
      </c>
      <c r="AD150" s="24" t="s">
        <v>50</v>
      </c>
      <c r="AE150" s="29">
        <v>0</v>
      </c>
      <c r="AF150" s="24">
        <v>0</v>
      </c>
      <c r="AG150" s="24" t="s">
        <v>50</v>
      </c>
      <c r="AH150" s="29">
        <v>0</v>
      </c>
      <c r="AI150" s="29">
        <v>0</v>
      </c>
      <c r="AJ150" s="24" t="s">
        <v>50</v>
      </c>
      <c r="AK150" s="29">
        <v>0</v>
      </c>
      <c r="AL150" s="29">
        <v>0</v>
      </c>
      <c r="AM150" s="31" t="s">
        <v>53</v>
      </c>
      <c r="AN150" s="24" t="s">
        <v>53</v>
      </c>
      <c r="AO150" s="31" t="s">
        <v>53</v>
      </c>
      <c r="AP150" s="24" t="s">
        <v>53</v>
      </c>
    </row>
    <row r="151" spans="1:42">
      <c r="A151" s="24" t="s">
        <v>302</v>
      </c>
      <c r="B151" s="34" t="s">
        <v>286</v>
      </c>
      <c r="C151" s="24" t="s">
        <v>47</v>
      </c>
      <c r="D151" s="24" t="s">
        <v>74</v>
      </c>
      <c r="E151" s="24" t="s">
        <v>75</v>
      </c>
      <c r="F151" s="24" t="s">
        <v>1163</v>
      </c>
      <c r="G151" s="24" t="s">
        <v>51</v>
      </c>
      <c r="H151" s="24" t="s">
        <v>291</v>
      </c>
      <c r="I151" s="29" t="s">
        <v>53</v>
      </c>
      <c r="J151" s="29" t="s">
        <v>53</v>
      </c>
      <c r="K151" s="29" t="s">
        <v>53</v>
      </c>
      <c r="L151" s="29" t="s">
        <v>53</v>
      </c>
      <c r="M151" s="29">
        <v>0</v>
      </c>
      <c r="N151" s="24" t="s">
        <v>53</v>
      </c>
      <c r="O151" s="24" t="s">
        <v>54</v>
      </c>
      <c r="P151" s="24" t="s">
        <v>53</v>
      </c>
      <c r="Q151" s="29">
        <f t="shared" si="2"/>
        <v>15637608.367000002</v>
      </c>
      <c r="R151" s="29">
        <v>0</v>
      </c>
      <c r="S151" s="29">
        <v>14845434.855000002</v>
      </c>
      <c r="T151" s="29">
        <v>0</v>
      </c>
      <c r="U151" s="24" t="s">
        <v>50</v>
      </c>
      <c r="V151" s="29">
        <v>0</v>
      </c>
      <c r="W151" s="29">
        <v>682908.2</v>
      </c>
      <c r="X151" s="24" t="s">
        <v>50</v>
      </c>
      <c r="Y151" s="29">
        <v>109265.31200000002</v>
      </c>
      <c r="Z151" s="29">
        <v>0</v>
      </c>
      <c r="AA151" s="24" t="s">
        <v>50</v>
      </c>
      <c r="AB151" s="29">
        <v>0</v>
      </c>
      <c r="AC151" s="29">
        <v>0</v>
      </c>
      <c r="AD151" s="24" t="s">
        <v>50</v>
      </c>
      <c r="AE151" s="29">
        <v>0</v>
      </c>
      <c r="AF151" s="24">
        <v>0</v>
      </c>
      <c r="AG151" s="24" t="s">
        <v>50</v>
      </c>
      <c r="AH151" s="29">
        <v>0</v>
      </c>
      <c r="AI151" s="29">
        <v>0</v>
      </c>
      <c r="AJ151" s="24" t="s">
        <v>50</v>
      </c>
      <c r="AK151" s="29">
        <v>0</v>
      </c>
      <c r="AL151" s="29">
        <v>0</v>
      </c>
      <c r="AM151" s="31" t="s">
        <v>53</v>
      </c>
      <c r="AN151" s="24" t="s">
        <v>53</v>
      </c>
      <c r="AO151" s="31" t="s">
        <v>53</v>
      </c>
      <c r="AP151" s="24" t="s">
        <v>53</v>
      </c>
    </row>
    <row r="152" spans="1:42">
      <c r="A152" s="24" t="s">
        <v>303</v>
      </c>
      <c r="B152" s="34" t="s">
        <v>286</v>
      </c>
      <c r="C152" s="24" t="s">
        <v>47</v>
      </c>
      <c r="D152" s="24" t="s">
        <v>74</v>
      </c>
      <c r="E152" s="24" t="s">
        <v>75</v>
      </c>
      <c r="F152" s="24" t="s">
        <v>1163</v>
      </c>
      <c r="G152" s="24" t="s">
        <v>51</v>
      </c>
      <c r="H152" s="24" t="s">
        <v>293</v>
      </c>
      <c r="I152" s="29" t="s">
        <v>53</v>
      </c>
      <c r="J152" s="29" t="s">
        <v>53</v>
      </c>
      <c r="K152" s="29" t="s">
        <v>53</v>
      </c>
      <c r="L152" s="29" t="s">
        <v>53</v>
      </c>
      <c r="M152" s="29">
        <v>0</v>
      </c>
      <c r="N152" s="24" t="s">
        <v>53</v>
      </c>
      <c r="O152" s="24" t="s">
        <v>294</v>
      </c>
      <c r="P152" s="24" t="s">
        <v>295</v>
      </c>
      <c r="Q152" s="29">
        <f t="shared" si="2"/>
        <v>261752.0048</v>
      </c>
      <c r="R152" s="29">
        <v>0</v>
      </c>
      <c r="S152" s="29">
        <v>0</v>
      </c>
      <c r="T152" s="29">
        <v>225648.28</v>
      </c>
      <c r="U152" s="24" t="s">
        <v>68</v>
      </c>
      <c r="V152" s="29">
        <v>36103.724800000004</v>
      </c>
      <c r="W152" s="29">
        <v>0</v>
      </c>
      <c r="X152" s="24" t="s">
        <v>50</v>
      </c>
      <c r="Y152" s="29">
        <v>0</v>
      </c>
      <c r="Z152" s="29">
        <v>0</v>
      </c>
      <c r="AA152" s="24" t="s">
        <v>50</v>
      </c>
      <c r="AB152" s="29">
        <v>0</v>
      </c>
      <c r="AC152" s="29">
        <v>0</v>
      </c>
      <c r="AD152" s="24" t="s">
        <v>50</v>
      </c>
      <c r="AE152" s="29">
        <v>0</v>
      </c>
      <c r="AF152" s="24">
        <v>0</v>
      </c>
      <c r="AG152" s="24" t="s">
        <v>50</v>
      </c>
      <c r="AH152" s="29">
        <v>0</v>
      </c>
      <c r="AI152" s="29">
        <v>0</v>
      </c>
      <c r="AJ152" s="24" t="s">
        <v>50</v>
      </c>
      <c r="AK152" s="29">
        <v>0</v>
      </c>
      <c r="AL152" s="29">
        <v>0</v>
      </c>
      <c r="AM152" s="31" t="s">
        <v>53</v>
      </c>
      <c r="AN152" s="24" t="s">
        <v>53</v>
      </c>
      <c r="AO152" s="31" t="s">
        <v>53</v>
      </c>
      <c r="AP152" s="24" t="s">
        <v>53</v>
      </c>
    </row>
    <row r="153" spans="1:42">
      <c r="A153" s="24" t="s">
        <v>304</v>
      </c>
      <c r="B153" s="34" t="s">
        <v>286</v>
      </c>
      <c r="C153" s="24" t="s">
        <v>47</v>
      </c>
      <c r="D153" s="24" t="s">
        <v>74</v>
      </c>
      <c r="E153" s="24" t="s">
        <v>75</v>
      </c>
      <c r="F153" s="24" t="s">
        <v>1163</v>
      </c>
      <c r="G153" s="24" t="s">
        <v>51</v>
      </c>
      <c r="H153" s="24" t="s">
        <v>297</v>
      </c>
      <c r="I153" s="29" t="s">
        <v>53</v>
      </c>
      <c r="J153" s="29" t="s">
        <v>53</v>
      </c>
      <c r="K153" s="29" t="s">
        <v>53</v>
      </c>
      <c r="L153" s="29" t="s">
        <v>53</v>
      </c>
      <c r="M153" s="29">
        <v>0</v>
      </c>
      <c r="N153" s="24" t="s">
        <v>53</v>
      </c>
      <c r="O153" s="24" t="s">
        <v>54</v>
      </c>
      <c r="P153" s="24" t="s">
        <v>53</v>
      </c>
      <c r="Q153" s="29">
        <f t="shared" si="2"/>
        <v>14028718.951200003</v>
      </c>
      <c r="R153" s="29">
        <v>0</v>
      </c>
      <c r="S153" s="29">
        <v>12618807.890000002</v>
      </c>
      <c r="T153" s="29">
        <v>0</v>
      </c>
      <c r="U153" s="24" t="s">
        <v>50</v>
      </c>
      <c r="V153" s="29">
        <v>0</v>
      </c>
      <c r="W153" s="29">
        <v>1215440.5699999998</v>
      </c>
      <c r="X153" s="24" t="s">
        <v>50</v>
      </c>
      <c r="Y153" s="29">
        <v>194470.49119999999</v>
      </c>
      <c r="Z153" s="29">
        <v>0</v>
      </c>
      <c r="AA153" s="24" t="s">
        <v>50</v>
      </c>
      <c r="AB153" s="29">
        <v>0</v>
      </c>
      <c r="AC153" s="29">
        <v>0</v>
      </c>
      <c r="AD153" s="24" t="s">
        <v>50</v>
      </c>
      <c r="AE153" s="29">
        <v>0</v>
      </c>
      <c r="AF153" s="24">
        <v>0</v>
      </c>
      <c r="AG153" s="24" t="s">
        <v>50</v>
      </c>
      <c r="AH153" s="29">
        <v>0</v>
      </c>
      <c r="AI153" s="29">
        <v>0</v>
      </c>
      <c r="AJ153" s="24" t="s">
        <v>50</v>
      </c>
      <c r="AK153" s="29">
        <v>0</v>
      </c>
      <c r="AL153" s="29">
        <v>0</v>
      </c>
      <c r="AM153" s="31" t="s">
        <v>53</v>
      </c>
      <c r="AN153" s="24" t="s">
        <v>53</v>
      </c>
      <c r="AO153" s="31" t="s">
        <v>53</v>
      </c>
      <c r="AP153" s="24" t="s">
        <v>53</v>
      </c>
    </row>
    <row r="154" spans="1:42">
      <c r="A154" s="24" t="s">
        <v>305</v>
      </c>
      <c r="B154" s="34" t="s">
        <v>349</v>
      </c>
      <c r="C154" s="24" t="s">
        <v>47</v>
      </c>
      <c r="D154" s="24" t="s">
        <v>74</v>
      </c>
      <c r="E154" s="24" t="s">
        <v>75</v>
      </c>
      <c r="F154" s="24" t="s">
        <v>1164</v>
      </c>
      <c r="G154" s="24" t="s">
        <v>51</v>
      </c>
      <c r="H154" s="24" t="s">
        <v>365</v>
      </c>
      <c r="I154" s="29" t="s">
        <v>53</v>
      </c>
      <c r="J154" s="29" t="s">
        <v>53</v>
      </c>
      <c r="K154" s="29" t="s">
        <v>53</v>
      </c>
      <c r="L154" s="29" t="s">
        <v>53</v>
      </c>
      <c r="M154" s="29">
        <v>0</v>
      </c>
      <c r="N154" s="24" t="s">
        <v>53</v>
      </c>
      <c r="O154" s="24" t="s">
        <v>54</v>
      </c>
      <c r="P154" s="24" t="s">
        <v>53</v>
      </c>
      <c r="Q154" s="29">
        <f t="shared" si="2"/>
        <v>31133275.052200004</v>
      </c>
      <c r="R154" s="29">
        <v>0</v>
      </c>
      <c r="S154" s="29">
        <v>26408969.245000001</v>
      </c>
      <c r="T154" s="29">
        <v>0</v>
      </c>
      <c r="U154" s="24" t="s">
        <v>50</v>
      </c>
      <c r="V154" s="29">
        <v>0</v>
      </c>
      <c r="W154" s="29">
        <v>4072677.4200000004</v>
      </c>
      <c r="X154" s="24" t="s">
        <v>68</v>
      </c>
      <c r="Y154" s="29">
        <v>651628.38720000011</v>
      </c>
      <c r="Z154" s="29">
        <v>0</v>
      </c>
      <c r="AA154" s="24" t="s">
        <v>50</v>
      </c>
      <c r="AB154" s="29">
        <v>0</v>
      </c>
      <c r="AC154" s="29">
        <v>0</v>
      </c>
      <c r="AD154" s="24" t="s">
        <v>50</v>
      </c>
      <c r="AE154" s="29">
        <v>0</v>
      </c>
      <c r="AF154" s="24">
        <v>0</v>
      </c>
      <c r="AG154" s="24" t="s">
        <v>50</v>
      </c>
      <c r="AH154" s="29">
        <v>0</v>
      </c>
      <c r="AI154" s="29">
        <v>0</v>
      </c>
      <c r="AJ154" s="24" t="s">
        <v>50</v>
      </c>
      <c r="AK154" s="29">
        <v>0</v>
      </c>
      <c r="AL154" s="29">
        <v>0</v>
      </c>
      <c r="AM154" s="31" t="s">
        <v>53</v>
      </c>
      <c r="AN154" s="24" t="s">
        <v>53</v>
      </c>
      <c r="AO154" s="31" t="s">
        <v>53</v>
      </c>
      <c r="AP154" s="24" t="s">
        <v>53</v>
      </c>
    </row>
    <row r="155" spans="1:42">
      <c r="A155" s="24" t="s">
        <v>306</v>
      </c>
      <c r="B155" s="34" t="s">
        <v>349</v>
      </c>
      <c r="C155" s="24" t="s">
        <v>47</v>
      </c>
      <c r="D155" s="24" t="s">
        <v>74</v>
      </c>
      <c r="E155" s="24" t="s">
        <v>75</v>
      </c>
      <c r="F155" s="24" t="s">
        <v>1164</v>
      </c>
      <c r="G155" s="24" t="s">
        <v>123</v>
      </c>
      <c r="H155" s="24" t="s">
        <v>53</v>
      </c>
      <c r="I155" s="29" t="s">
        <v>367</v>
      </c>
      <c r="J155" s="29" t="s">
        <v>53</v>
      </c>
      <c r="K155" s="29" t="s">
        <v>368</v>
      </c>
      <c r="L155" s="29" t="s">
        <v>286</v>
      </c>
      <c r="M155" s="29">
        <v>761833.5</v>
      </c>
      <c r="N155" s="24" t="s">
        <v>127</v>
      </c>
      <c r="O155" s="24" t="s">
        <v>369</v>
      </c>
      <c r="P155" s="24" t="s">
        <v>370</v>
      </c>
      <c r="Q155" s="29">
        <f t="shared" si="2"/>
        <v>-179997</v>
      </c>
      <c r="R155" s="29">
        <v>0</v>
      </c>
      <c r="S155" s="29">
        <v>-179997</v>
      </c>
      <c r="T155" s="29">
        <v>0</v>
      </c>
      <c r="U155" s="24" t="s">
        <v>50</v>
      </c>
      <c r="V155" s="29">
        <v>0</v>
      </c>
      <c r="W155" s="29">
        <v>0</v>
      </c>
      <c r="X155" s="24" t="s">
        <v>50</v>
      </c>
      <c r="Y155" s="29">
        <v>0</v>
      </c>
      <c r="Z155" s="29">
        <v>0</v>
      </c>
      <c r="AA155" s="24" t="s">
        <v>50</v>
      </c>
      <c r="AB155" s="29">
        <v>0</v>
      </c>
      <c r="AC155" s="29">
        <v>0</v>
      </c>
      <c r="AD155" s="24" t="s">
        <v>50</v>
      </c>
      <c r="AE155" s="29">
        <v>0</v>
      </c>
      <c r="AF155" s="24">
        <v>0</v>
      </c>
      <c r="AG155" s="24" t="s">
        <v>50</v>
      </c>
      <c r="AH155" s="29">
        <v>0</v>
      </c>
      <c r="AI155" s="29">
        <v>0</v>
      </c>
      <c r="AJ155" s="24" t="s">
        <v>50</v>
      </c>
      <c r="AK155" s="29">
        <v>0</v>
      </c>
      <c r="AL155" s="29">
        <v>0</v>
      </c>
      <c r="AM155" s="31" t="s">
        <v>53</v>
      </c>
      <c r="AN155" s="24" t="s">
        <v>53</v>
      </c>
      <c r="AO155" s="31" t="s">
        <v>53</v>
      </c>
      <c r="AP155" s="24" t="s">
        <v>53</v>
      </c>
    </row>
    <row r="156" spans="1:42">
      <c r="A156" s="24" t="s">
        <v>307</v>
      </c>
      <c r="B156" s="34" t="s">
        <v>448</v>
      </c>
      <c r="C156" s="24" t="s">
        <v>47</v>
      </c>
      <c r="D156" s="24" t="s">
        <v>74</v>
      </c>
      <c r="E156" s="24" t="s">
        <v>75</v>
      </c>
      <c r="F156" s="24" t="s">
        <v>1165</v>
      </c>
      <c r="G156" s="24" t="s">
        <v>51</v>
      </c>
      <c r="H156" s="24" t="s">
        <v>465</v>
      </c>
      <c r="I156" s="29" t="s">
        <v>53</v>
      </c>
      <c r="J156" s="29" t="s">
        <v>53</v>
      </c>
      <c r="K156" s="29" t="s">
        <v>53</v>
      </c>
      <c r="L156" s="29" t="s">
        <v>53</v>
      </c>
      <c r="M156" s="29">
        <v>0</v>
      </c>
      <c r="N156" s="24" t="s">
        <v>53</v>
      </c>
      <c r="O156" s="24" t="s">
        <v>54</v>
      </c>
      <c r="P156" s="24" t="s">
        <v>53</v>
      </c>
      <c r="Q156" s="29">
        <f t="shared" si="2"/>
        <v>18256009.80580001</v>
      </c>
      <c r="R156" s="29">
        <v>0</v>
      </c>
      <c r="S156" s="29">
        <v>15592486.09500001</v>
      </c>
      <c r="T156" s="29">
        <v>0</v>
      </c>
      <c r="U156" s="24" t="s">
        <v>50</v>
      </c>
      <c r="V156" s="29">
        <v>0</v>
      </c>
      <c r="W156" s="29">
        <v>2296141.1299999994</v>
      </c>
      <c r="X156" s="24" t="s">
        <v>50</v>
      </c>
      <c r="Y156" s="29">
        <v>367382.58080000005</v>
      </c>
      <c r="Z156" s="29">
        <v>0</v>
      </c>
      <c r="AA156" s="24" t="s">
        <v>50</v>
      </c>
      <c r="AB156" s="29">
        <v>0</v>
      </c>
      <c r="AC156" s="29">
        <v>0</v>
      </c>
      <c r="AD156" s="24" t="s">
        <v>50</v>
      </c>
      <c r="AE156" s="29">
        <v>0</v>
      </c>
      <c r="AF156" s="24">
        <v>0</v>
      </c>
      <c r="AG156" s="24" t="s">
        <v>50</v>
      </c>
      <c r="AH156" s="29">
        <v>0</v>
      </c>
      <c r="AI156" s="29">
        <v>0</v>
      </c>
      <c r="AJ156" s="24" t="s">
        <v>50</v>
      </c>
      <c r="AK156" s="29">
        <v>0</v>
      </c>
      <c r="AL156" s="29">
        <v>0</v>
      </c>
      <c r="AM156" s="31" t="s">
        <v>53</v>
      </c>
      <c r="AN156" s="24" t="s">
        <v>53</v>
      </c>
      <c r="AO156" s="31" t="s">
        <v>53</v>
      </c>
      <c r="AP156" s="24" t="s">
        <v>53</v>
      </c>
    </row>
    <row r="157" spans="1:42">
      <c r="A157" s="24" t="s">
        <v>308</v>
      </c>
      <c r="B157" s="31" t="s">
        <v>46</v>
      </c>
      <c r="C157" s="24" t="s">
        <v>96</v>
      </c>
      <c r="D157" s="24" t="s">
        <v>48</v>
      </c>
      <c r="E157" s="24" t="s">
        <v>97</v>
      </c>
      <c r="F157" s="24" t="s">
        <v>1175</v>
      </c>
      <c r="G157" s="24" t="s">
        <v>51</v>
      </c>
      <c r="H157" s="24" t="s">
        <v>98</v>
      </c>
      <c r="I157" s="29" t="s">
        <v>53</v>
      </c>
      <c r="J157" s="29" t="s">
        <v>53</v>
      </c>
      <c r="K157" s="29" t="s">
        <v>53</v>
      </c>
      <c r="L157" s="29" t="s">
        <v>53</v>
      </c>
      <c r="M157" s="29">
        <v>0</v>
      </c>
      <c r="N157" s="24" t="s">
        <v>53</v>
      </c>
      <c r="O157" s="24" t="s">
        <v>54</v>
      </c>
      <c r="P157" s="24" t="s">
        <v>53</v>
      </c>
      <c r="Q157" s="29">
        <f t="shared" si="2"/>
        <v>1318446.47</v>
      </c>
      <c r="R157" s="29">
        <v>0</v>
      </c>
      <c r="S157" s="29">
        <v>886241.49</v>
      </c>
      <c r="T157" s="29">
        <v>0</v>
      </c>
      <c r="U157" s="24" t="s">
        <v>50</v>
      </c>
      <c r="V157" s="29">
        <v>0</v>
      </c>
      <c r="W157" s="29">
        <v>372590.5</v>
      </c>
      <c r="X157" s="24" t="s">
        <v>68</v>
      </c>
      <c r="Y157" s="29">
        <v>59614.479999999996</v>
      </c>
      <c r="Z157" s="29">
        <v>0</v>
      </c>
      <c r="AA157" s="24" t="s">
        <v>50</v>
      </c>
      <c r="AB157" s="29">
        <v>0</v>
      </c>
      <c r="AC157" s="29">
        <v>0</v>
      </c>
      <c r="AD157" s="24" t="s">
        <v>50</v>
      </c>
      <c r="AE157" s="29">
        <v>0</v>
      </c>
      <c r="AF157" s="24">
        <v>0</v>
      </c>
      <c r="AG157" s="24" t="s">
        <v>50</v>
      </c>
      <c r="AH157" s="29">
        <v>0</v>
      </c>
      <c r="AI157" s="29">
        <v>0</v>
      </c>
      <c r="AJ157" s="24" t="s">
        <v>50</v>
      </c>
      <c r="AK157" s="29">
        <v>0</v>
      </c>
      <c r="AL157" s="29">
        <v>0</v>
      </c>
      <c r="AM157" s="31" t="s">
        <v>53</v>
      </c>
      <c r="AN157" s="24" t="s">
        <v>53</v>
      </c>
      <c r="AO157" s="31" t="s">
        <v>53</v>
      </c>
      <c r="AP157" s="24" t="s">
        <v>53</v>
      </c>
    </row>
    <row r="158" spans="1:42">
      <c r="A158" s="24" t="s">
        <v>309</v>
      </c>
      <c r="B158" s="31" t="s">
        <v>46</v>
      </c>
      <c r="C158" s="24" t="s">
        <v>96</v>
      </c>
      <c r="D158" s="24" t="s">
        <v>48</v>
      </c>
      <c r="E158" s="24" t="s">
        <v>97</v>
      </c>
      <c r="F158" s="24" t="s">
        <v>1175</v>
      </c>
      <c r="G158" s="24" t="s">
        <v>51</v>
      </c>
      <c r="H158" s="24" t="s">
        <v>1179</v>
      </c>
      <c r="I158" s="29" t="s">
        <v>53</v>
      </c>
      <c r="J158" s="29" t="s">
        <v>53</v>
      </c>
      <c r="K158" s="29" t="s">
        <v>53</v>
      </c>
      <c r="L158" s="29" t="s">
        <v>53</v>
      </c>
      <c r="M158" s="29">
        <v>0</v>
      </c>
      <c r="N158" s="24" t="s">
        <v>53</v>
      </c>
      <c r="O158" s="24" t="s">
        <v>54</v>
      </c>
      <c r="P158" s="24" t="s">
        <v>53</v>
      </c>
      <c r="Q158" s="29">
        <f t="shared" si="2"/>
        <v>36746645.136499994</v>
      </c>
      <c r="R158" s="29">
        <v>0</v>
      </c>
      <c r="S158" s="29">
        <v>26123083.439199992</v>
      </c>
      <c r="T158" s="29">
        <v>0</v>
      </c>
      <c r="U158" s="24" t="s">
        <v>50</v>
      </c>
      <c r="V158" s="29">
        <v>0</v>
      </c>
      <c r="W158" s="29">
        <v>9030425.317400001</v>
      </c>
      <c r="X158" s="24" t="s">
        <v>68</v>
      </c>
      <c r="Y158" s="29">
        <v>1444868.0507000003</v>
      </c>
      <c r="Z158" s="29">
        <v>0</v>
      </c>
      <c r="AA158" s="24" t="s">
        <v>50</v>
      </c>
      <c r="AB158" s="29">
        <v>0</v>
      </c>
      <c r="AC158" s="29">
        <v>137285.49</v>
      </c>
      <c r="AD158" s="24" t="s">
        <v>55</v>
      </c>
      <c r="AE158" s="29">
        <v>10982.8392</v>
      </c>
      <c r="AF158" s="24">
        <v>0</v>
      </c>
      <c r="AG158" s="24" t="s">
        <v>50</v>
      </c>
      <c r="AH158" s="29">
        <v>0</v>
      </c>
      <c r="AI158" s="29">
        <v>0</v>
      </c>
      <c r="AJ158" s="24" t="s">
        <v>50</v>
      </c>
      <c r="AK158" s="29">
        <v>0</v>
      </c>
      <c r="AL158" s="29">
        <v>0</v>
      </c>
      <c r="AM158" s="31" t="s">
        <v>53</v>
      </c>
      <c r="AN158" s="24" t="s">
        <v>53</v>
      </c>
      <c r="AO158" s="31" t="s">
        <v>53</v>
      </c>
      <c r="AP158" s="24" t="s">
        <v>53</v>
      </c>
    </row>
    <row r="159" spans="1:42">
      <c r="A159" s="24" t="s">
        <v>311</v>
      </c>
      <c r="B159" s="31" t="s">
        <v>114</v>
      </c>
      <c r="C159" s="24" t="s">
        <v>96</v>
      </c>
      <c r="D159" s="24" t="s">
        <v>48</v>
      </c>
      <c r="E159" s="24" t="s">
        <v>97</v>
      </c>
      <c r="F159" s="24" t="s">
        <v>1177</v>
      </c>
      <c r="G159" s="24" t="s">
        <v>51</v>
      </c>
      <c r="H159" s="24" t="s">
        <v>156</v>
      </c>
      <c r="I159" s="29" t="s">
        <v>53</v>
      </c>
      <c r="J159" s="29" t="s">
        <v>53</v>
      </c>
      <c r="K159" s="29" t="s">
        <v>53</v>
      </c>
      <c r="L159" s="29" t="s">
        <v>53</v>
      </c>
      <c r="M159" s="29">
        <v>0</v>
      </c>
      <c r="N159" s="24" t="s">
        <v>53</v>
      </c>
      <c r="O159" s="24" t="s">
        <v>54</v>
      </c>
      <c r="P159" s="24" t="s">
        <v>53</v>
      </c>
      <c r="Q159" s="29">
        <f t="shared" si="2"/>
        <v>1582764.9643999999</v>
      </c>
      <c r="R159" s="29">
        <v>0</v>
      </c>
      <c r="S159" s="29">
        <v>434278.43999999983</v>
      </c>
      <c r="T159" s="29">
        <v>0</v>
      </c>
      <c r="U159" s="24" t="s">
        <v>50</v>
      </c>
      <c r="V159" s="29">
        <v>0</v>
      </c>
      <c r="W159" s="29">
        <v>990074.59</v>
      </c>
      <c r="X159" s="24" t="s">
        <v>68</v>
      </c>
      <c r="Y159" s="29">
        <v>158411.93440000003</v>
      </c>
      <c r="Z159" s="29">
        <v>0</v>
      </c>
      <c r="AA159" s="24" t="s">
        <v>50</v>
      </c>
      <c r="AB159" s="29">
        <v>0</v>
      </c>
      <c r="AC159" s="29">
        <v>0</v>
      </c>
      <c r="AD159" s="24" t="s">
        <v>50</v>
      </c>
      <c r="AE159" s="29">
        <v>0</v>
      </c>
      <c r="AF159" s="24">
        <v>0</v>
      </c>
      <c r="AG159" s="24" t="s">
        <v>50</v>
      </c>
      <c r="AH159" s="29">
        <v>0</v>
      </c>
      <c r="AI159" s="29">
        <v>0</v>
      </c>
      <c r="AJ159" s="24" t="s">
        <v>50</v>
      </c>
      <c r="AK159" s="29">
        <v>0</v>
      </c>
      <c r="AL159" s="29">
        <v>0</v>
      </c>
      <c r="AM159" s="31" t="s">
        <v>53</v>
      </c>
      <c r="AN159" s="24" t="s">
        <v>53</v>
      </c>
      <c r="AO159" s="31" t="s">
        <v>53</v>
      </c>
      <c r="AP159" s="24" t="s">
        <v>53</v>
      </c>
    </row>
    <row r="160" spans="1:42">
      <c r="A160" s="24" t="s">
        <v>315</v>
      </c>
      <c r="B160" s="31" t="s">
        <v>114</v>
      </c>
      <c r="C160" s="24" t="s">
        <v>96</v>
      </c>
      <c r="D160" s="24" t="s">
        <v>48</v>
      </c>
      <c r="E160" s="24" t="s">
        <v>97</v>
      </c>
      <c r="F160" s="24" t="s">
        <v>1177</v>
      </c>
      <c r="G160" s="24" t="s">
        <v>51</v>
      </c>
      <c r="H160" s="24" t="s">
        <v>158</v>
      </c>
      <c r="I160" s="29" t="s">
        <v>53</v>
      </c>
      <c r="J160" s="29" t="s">
        <v>53</v>
      </c>
      <c r="K160" s="29" t="s">
        <v>53</v>
      </c>
      <c r="L160" s="29" t="s">
        <v>53</v>
      </c>
      <c r="M160" s="29">
        <v>0</v>
      </c>
      <c r="N160" s="24" t="s">
        <v>53</v>
      </c>
      <c r="O160" s="24" t="s">
        <v>159</v>
      </c>
      <c r="P160" s="24" t="s">
        <v>160</v>
      </c>
      <c r="Q160" s="29">
        <f t="shared" si="2"/>
        <v>144400</v>
      </c>
      <c r="R160" s="29">
        <v>0</v>
      </c>
      <c r="S160" s="29">
        <v>144400</v>
      </c>
      <c r="T160" s="29">
        <v>0</v>
      </c>
      <c r="U160" s="24" t="s">
        <v>50</v>
      </c>
      <c r="V160" s="29">
        <v>0</v>
      </c>
      <c r="W160" s="29">
        <v>0</v>
      </c>
      <c r="X160" s="24" t="s">
        <v>50</v>
      </c>
      <c r="Y160" s="29">
        <v>0</v>
      </c>
      <c r="Z160" s="29">
        <v>0</v>
      </c>
      <c r="AA160" s="24" t="s">
        <v>50</v>
      </c>
      <c r="AB160" s="29">
        <v>0</v>
      </c>
      <c r="AC160" s="29">
        <v>0</v>
      </c>
      <c r="AD160" s="24" t="s">
        <v>50</v>
      </c>
      <c r="AE160" s="29">
        <v>0</v>
      </c>
      <c r="AF160" s="24">
        <v>0</v>
      </c>
      <c r="AG160" s="24" t="s">
        <v>50</v>
      </c>
      <c r="AH160" s="29">
        <v>0</v>
      </c>
      <c r="AI160" s="29">
        <v>0</v>
      </c>
      <c r="AJ160" s="24" t="s">
        <v>50</v>
      </c>
      <c r="AK160" s="29">
        <v>0</v>
      </c>
      <c r="AL160" s="29">
        <v>0</v>
      </c>
      <c r="AM160" s="31" t="s">
        <v>53</v>
      </c>
      <c r="AN160" s="24" t="s">
        <v>53</v>
      </c>
      <c r="AO160" s="31" t="s">
        <v>53</v>
      </c>
      <c r="AP160" s="24" t="s">
        <v>53</v>
      </c>
    </row>
    <row r="161" spans="1:42">
      <c r="A161" s="24" t="s">
        <v>317</v>
      </c>
      <c r="B161" s="31" t="s">
        <v>114</v>
      </c>
      <c r="C161" s="24" t="s">
        <v>96</v>
      </c>
      <c r="D161" s="24" t="s">
        <v>48</v>
      </c>
      <c r="E161" s="24" t="s">
        <v>97</v>
      </c>
      <c r="F161" s="24" t="s">
        <v>1177</v>
      </c>
      <c r="G161" s="24" t="s">
        <v>51</v>
      </c>
      <c r="H161" s="24" t="s">
        <v>162</v>
      </c>
      <c r="I161" s="29" t="s">
        <v>53</v>
      </c>
      <c r="J161" s="29" t="s">
        <v>53</v>
      </c>
      <c r="K161" s="29" t="s">
        <v>53</v>
      </c>
      <c r="L161" s="29" t="s">
        <v>53</v>
      </c>
      <c r="M161" s="29">
        <v>0</v>
      </c>
      <c r="N161" s="24" t="s">
        <v>53</v>
      </c>
      <c r="O161" s="24" t="s">
        <v>54</v>
      </c>
      <c r="P161" s="24" t="s">
        <v>53</v>
      </c>
      <c r="Q161" s="29">
        <f t="shared" si="2"/>
        <v>5201730.5076000001</v>
      </c>
      <c r="R161" s="29">
        <v>0</v>
      </c>
      <c r="S161" s="29">
        <v>3913807.7260000007</v>
      </c>
      <c r="T161" s="29">
        <v>0</v>
      </c>
      <c r="U161" s="24" t="s">
        <v>50</v>
      </c>
      <c r="V161" s="29">
        <v>0</v>
      </c>
      <c r="W161" s="29">
        <v>1110278.26</v>
      </c>
      <c r="X161" s="24" t="s">
        <v>68</v>
      </c>
      <c r="Y161" s="29">
        <v>177644.52159999998</v>
      </c>
      <c r="Z161" s="29">
        <v>0</v>
      </c>
      <c r="AA161" s="24" t="s">
        <v>50</v>
      </c>
      <c r="AB161" s="29">
        <v>0</v>
      </c>
      <c r="AC161" s="29">
        <v>0</v>
      </c>
      <c r="AD161" s="24" t="s">
        <v>50</v>
      </c>
      <c r="AE161" s="29">
        <v>0</v>
      </c>
      <c r="AF161" s="24">
        <v>0</v>
      </c>
      <c r="AG161" s="24" t="s">
        <v>50</v>
      </c>
      <c r="AH161" s="29">
        <v>0</v>
      </c>
      <c r="AI161" s="29">
        <v>0</v>
      </c>
      <c r="AJ161" s="24" t="s">
        <v>50</v>
      </c>
      <c r="AK161" s="29">
        <v>0</v>
      </c>
      <c r="AL161" s="29">
        <v>0</v>
      </c>
      <c r="AM161" s="31" t="s">
        <v>53</v>
      </c>
      <c r="AN161" s="24" t="s">
        <v>53</v>
      </c>
      <c r="AO161" s="31" t="s">
        <v>53</v>
      </c>
      <c r="AP161" s="24" t="s">
        <v>53</v>
      </c>
    </row>
    <row r="162" spans="1:42">
      <c r="A162" s="24" t="s">
        <v>319</v>
      </c>
      <c r="B162" s="31" t="s">
        <v>114</v>
      </c>
      <c r="C162" s="24" t="s">
        <v>96</v>
      </c>
      <c r="D162" s="24" t="s">
        <v>48</v>
      </c>
      <c r="E162" s="24" t="s">
        <v>97</v>
      </c>
      <c r="F162" s="24" t="s">
        <v>1177</v>
      </c>
      <c r="G162" s="24" t="s">
        <v>51</v>
      </c>
      <c r="H162" s="24" t="s">
        <v>164</v>
      </c>
      <c r="I162" s="29" t="s">
        <v>53</v>
      </c>
      <c r="J162" s="29" t="s">
        <v>53</v>
      </c>
      <c r="K162" s="29" t="s">
        <v>53</v>
      </c>
      <c r="L162" s="29" t="s">
        <v>53</v>
      </c>
      <c r="M162" s="29">
        <v>0</v>
      </c>
      <c r="N162" s="24" t="s">
        <v>53</v>
      </c>
      <c r="O162" s="24" t="s">
        <v>165</v>
      </c>
      <c r="P162" s="24" t="s">
        <v>166</v>
      </c>
      <c r="Q162" s="29">
        <f t="shared" si="2"/>
        <v>408604.05679999996</v>
      </c>
      <c r="R162" s="29">
        <v>0</v>
      </c>
      <c r="S162" s="29">
        <v>295906.31</v>
      </c>
      <c r="T162" s="29">
        <v>97153.23</v>
      </c>
      <c r="U162" s="24" t="s">
        <v>68</v>
      </c>
      <c r="V162" s="29">
        <v>15544.516799999999</v>
      </c>
      <c r="W162" s="29">
        <v>0</v>
      </c>
      <c r="X162" s="24" t="s">
        <v>50</v>
      </c>
      <c r="Y162" s="29">
        <v>0</v>
      </c>
      <c r="Z162" s="29">
        <v>0</v>
      </c>
      <c r="AA162" s="24" t="s">
        <v>50</v>
      </c>
      <c r="AB162" s="29">
        <v>0</v>
      </c>
      <c r="AC162" s="29">
        <v>0</v>
      </c>
      <c r="AD162" s="24" t="s">
        <v>50</v>
      </c>
      <c r="AE162" s="29">
        <v>0</v>
      </c>
      <c r="AF162" s="24">
        <v>0</v>
      </c>
      <c r="AG162" s="24" t="s">
        <v>50</v>
      </c>
      <c r="AH162" s="29">
        <v>0</v>
      </c>
      <c r="AI162" s="29">
        <v>0</v>
      </c>
      <c r="AJ162" s="24" t="s">
        <v>50</v>
      </c>
      <c r="AK162" s="29">
        <v>0</v>
      </c>
      <c r="AL162" s="29">
        <v>0</v>
      </c>
      <c r="AM162" s="31" t="s">
        <v>53</v>
      </c>
      <c r="AN162" s="24" t="s">
        <v>53</v>
      </c>
      <c r="AO162" s="31" t="s">
        <v>53</v>
      </c>
      <c r="AP162" s="24" t="s">
        <v>53</v>
      </c>
    </row>
    <row r="163" spans="1:42">
      <c r="A163" s="24" t="s">
        <v>321</v>
      </c>
      <c r="B163" s="31" t="s">
        <v>114</v>
      </c>
      <c r="C163" s="24" t="s">
        <v>96</v>
      </c>
      <c r="D163" s="24" t="s">
        <v>48</v>
      </c>
      <c r="E163" s="24" t="s">
        <v>97</v>
      </c>
      <c r="F163" s="24" t="s">
        <v>1177</v>
      </c>
      <c r="G163" s="24" t="s">
        <v>51</v>
      </c>
      <c r="H163" s="24" t="s">
        <v>168</v>
      </c>
      <c r="I163" s="29" t="s">
        <v>53</v>
      </c>
      <c r="J163" s="29" t="s">
        <v>53</v>
      </c>
      <c r="K163" s="29" t="s">
        <v>53</v>
      </c>
      <c r="L163" s="29" t="s">
        <v>53</v>
      </c>
      <c r="M163" s="29">
        <v>0</v>
      </c>
      <c r="N163" s="24" t="s">
        <v>53</v>
      </c>
      <c r="O163" s="24" t="s">
        <v>54</v>
      </c>
      <c r="P163" s="24" t="s">
        <v>53</v>
      </c>
      <c r="Q163" s="29">
        <f t="shared" si="2"/>
        <v>10144571.497850001</v>
      </c>
      <c r="R163" s="29">
        <v>0</v>
      </c>
      <c r="S163" s="29">
        <v>5189387.0046499996</v>
      </c>
      <c r="T163" s="29">
        <v>0</v>
      </c>
      <c r="U163" s="24" t="s">
        <v>50</v>
      </c>
      <c r="V163" s="29">
        <v>0</v>
      </c>
      <c r="W163" s="29">
        <v>4271710.7700000005</v>
      </c>
      <c r="X163" s="24" t="s">
        <v>68</v>
      </c>
      <c r="Y163" s="29">
        <v>683473.72320000001</v>
      </c>
      <c r="Z163" s="29">
        <v>0</v>
      </c>
      <c r="AA163" s="24" t="s">
        <v>50</v>
      </c>
      <c r="AB163" s="29">
        <v>0</v>
      </c>
      <c r="AC163" s="29">
        <v>0</v>
      </c>
      <c r="AD163" s="24" t="s">
        <v>50</v>
      </c>
      <c r="AE163" s="29">
        <v>0</v>
      </c>
      <c r="AF163" s="24">
        <v>0</v>
      </c>
      <c r="AG163" s="24" t="s">
        <v>50</v>
      </c>
      <c r="AH163" s="29">
        <v>0</v>
      </c>
      <c r="AI163" s="29">
        <v>0</v>
      </c>
      <c r="AJ163" s="24" t="s">
        <v>50</v>
      </c>
      <c r="AK163" s="29">
        <v>0</v>
      </c>
      <c r="AL163" s="29">
        <v>0</v>
      </c>
      <c r="AM163" s="31" t="s">
        <v>53</v>
      </c>
      <c r="AN163" s="24" t="s">
        <v>53</v>
      </c>
      <c r="AO163" s="31" t="s">
        <v>53</v>
      </c>
      <c r="AP163" s="24" t="s">
        <v>53</v>
      </c>
    </row>
    <row r="164" spans="1:42">
      <c r="A164" s="24" t="s">
        <v>325</v>
      </c>
      <c r="B164" s="31" t="s">
        <v>114</v>
      </c>
      <c r="C164" s="24" t="s">
        <v>96</v>
      </c>
      <c r="D164" s="24" t="s">
        <v>48</v>
      </c>
      <c r="E164" s="24" t="s">
        <v>97</v>
      </c>
      <c r="F164" s="24" t="s">
        <v>1177</v>
      </c>
      <c r="G164" s="24" t="s">
        <v>51</v>
      </c>
      <c r="H164" s="24" t="s">
        <v>170</v>
      </c>
      <c r="I164" s="29" t="s">
        <v>53</v>
      </c>
      <c r="J164" s="29" t="s">
        <v>53</v>
      </c>
      <c r="K164" s="29" t="s">
        <v>53</v>
      </c>
      <c r="L164" s="29" t="s">
        <v>53</v>
      </c>
      <c r="M164" s="29">
        <v>0</v>
      </c>
      <c r="N164" s="24" t="s">
        <v>53</v>
      </c>
      <c r="O164" s="24" t="s">
        <v>54</v>
      </c>
      <c r="P164" s="24" t="s">
        <v>53</v>
      </c>
      <c r="Q164" s="29">
        <f t="shared" si="2"/>
        <v>29426852.585699994</v>
      </c>
      <c r="R164" s="29">
        <v>0</v>
      </c>
      <c r="S164" s="29">
        <v>16995602.739549994</v>
      </c>
      <c r="T164" s="29">
        <v>0</v>
      </c>
      <c r="U164" s="24" t="s">
        <v>50</v>
      </c>
      <c r="V164" s="29">
        <v>0</v>
      </c>
      <c r="W164" s="29">
        <v>10716594.694949999</v>
      </c>
      <c r="X164" s="24" t="s">
        <v>68</v>
      </c>
      <c r="Y164" s="29">
        <v>1714655.1512000002</v>
      </c>
      <c r="Z164" s="29">
        <v>0</v>
      </c>
      <c r="AA164" s="24" t="s">
        <v>50</v>
      </c>
      <c r="AB164" s="29">
        <v>0</v>
      </c>
      <c r="AC164" s="29">
        <v>0</v>
      </c>
      <c r="AD164" s="24" t="s">
        <v>50</v>
      </c>
      <c r="AE164" s="29">
        <v>0</v>
      </c>
      <c r="AF164" s="24">
        <v>0</v>
      </c>
      <c r="AG164" s="24" t="s">
        <v>50</v>
      </c>
      <c r="AH164" s="29">
        <v>0</v>
      </c>
      <c r="AI164" s="29">
        <v>0</v>
      </c>
      <c r="AJ164" s="24" t="s">
        <v>50</v>
      </c>
      <c r="AK164" s="29">
        <v>0</v>
      </c>
      <c r="AL164" s="29">
        <v>0</v>
      </c>
      <c r="AM164" s="31" t="s">
        <v>53</v>
      </c>
      <c r="AN164" s="24" t="s">
        <v>53</v>
      </c>
      <c r="AO164" s="31" t="s">
        <v>53</v>
      </c>
      <c r="AP164" s="24" t="s">
        <v>53</v>
      </c>
    </row>
    <row r="165" spans="1:42">
      <c r="A165" s="24" t="s">
        <v>327</v>
      </c>
      <c r="B165" s="31" t="s">
        <v>178</v>
      </c>
      <c r="C165" s="24" t="s">
        <v>96</v>
      </c>
      <c r="D165" s="24" t="s">
        <v>48</v>
      </c>
      <c r="E165" s="24" t="s">
        <v>97</v>
      </c>
      <c r="F165" s="24" t="s">
        <v>1174</v>
      </c>
      <c r="G165" s="24" t="s">
        <v>51</v>
      </c>
      <c r="H165" s="24" t="s">
        <v>179</v>
      </c>
      <c r="I165" s="29" t="s">
        <v>53</v>
      </c>
      <c r="J165" s="29" t="s">
        <v>53</v>
      </c>
      <c r="K165" s="29" t="s">
        <v>53</v>
      </c>
      <c r="L165" s="29" t="s">
        <v>53</v>
      </c>
      <c r="M165" s="29">
        <v>0</v>
      </c>
      <c r="N165" s="24" t="s">
        <v>53</v>
      </c>
      <c r="O165" s="24" t="s">
        <v>54</v>
      </c>
      <c r="P165" s="24" t="s">
        <v>53</v>
      </c>
      <c r="Q165" s="29">
        <f t="shared" si="2"/>
        <v>8618151.2802499905</v>
      </c>
      <c r="R165" s="29">
        <v>0</v>
      </c>
      <c r="S165" s="29">
        <v>3417652.5652499902</v>
      </c>
      <c r="T165" s="29">
        <v>0</v>
      </c>
      <c r="U165" s="24" t="s">
        <v>50</v>
      </c>
      <c r="V165" s="29">
        <v>0</v>
      </c>
      <c r="W165" s="29">
        <v>4483188.5473999996</v>
      </c>
      <c r="X165" s="24" t="s">
        <v>50</v>
      </c>
      <c r="Y165" s="29">
        <v>717310.16759999993</v>
      </c>
      <c r="Z165" s="29">
        <v>0</v>
      </c>
      <c r="AA165" s="24" t="s">
        <v>50</v>
      </c>
      <c r="AB165" s="29">
        <v>0</v>
      </c>
      <c r="AC165" s="29">
        <v>0</v>
      </c>
      <c r="AD165" s="24" t="s">
        <v>50</v>
      </c>
      <c r="AE165" s="29">
        <v>0</v>
      </c>
      <c r="AF165" s="24">
        <v>0</v>
      </c>
      <c r="AG165" s="24" t="s">
        <v>50</v>
      </c>
      <c r="AH165" s="29">
        <v>0</v>
      </c>
      <c r="AI165" s="29">
        <v>0</v>
      </c>
      <c r="AJ165" s="24" t="s">
        <v>50</v>
      </c>
      <c r="AK165" s="29">
        <v>0</v>
      </c>
      <c r="AL165" s="29">
        <v>0</v>
      </c>
      <c r="AM165" s="31" t="s">
        <v>53</v>
      </c>
      <c r="AN165" s="24" t="s">
        <v>53</v>
      </c>
      <c r="AO165" s="31" t="s">
        <v>53</v>
      </c>
      <c r="AP165" s="24" t="s">
        <v>53</v>
      </c>
    </row>
    <row r="166" spans="1:42">
      <c r="A166" s="24" t="s">
        <v>331</v>
      </c>
      <c r="B166" s="31" t="s">
        <v>178</v>
      </c>
      <c r="C166" s="24" t="s">
        <v>96</v>
      </c>
      <c r="D166" s="24" t="s">
        <v>48</v>
      </c>
      <c r="E166" s="24" t="s">
        <v>97</v>
      </c>
      <c r="F166" s="24" t="s">
        <v>1174</v>
      </c>
      <c r="G166" s="24" t="s">
        <v>51</v>
      </c>
      <c r="H166" s="24" t="s">
        <v>210</v>
      </c>
      <c r="I166" s="29" t="s">
        <v>53</v>
      </c>
      <c r="J166" s="29" t="s">
        <v>53</v>
      </c>
      <c r="K166" s="29" t="s">
        <v>53</v>
      </c>
      <c r="L166" s="29" t="s">
        <v>53</v>
      </c>
      <c r="M166" s="29">
        <v>0</v>
      </c>
      <c r="N166" s="24" t="s">
        <v>53</v>
      </c>
      <c r="O166" s="24" t="s">
        <v>54</v>
      </c>
      <c r="P166" s="24" t="s">
        <v>53</v>
      </c>
      <c r="Q166" s="29">
        <f t="shared" si="2"/>
        <v>40598196.345750004</v>
      </c>
      <c r="R166" s="29">
        <v>0</v>
      </c>
      <c r="S166" s="29">
        <v>23797304.934750006</v>
      </c>
      <c r="T166" s="29">
        <v>0</v>
      </c>
      <c r="U166" s="24" t="s">
        <v>50</v>
      </c>
      <c r="V166" s="29">
        <v>0</v>
      </c>
      <c r="W166" s="29">
        <v>14355709.553300001</v>
      </c>
      <c r="X166" s="24" t="s">
        <v>68</v>
      </c>
      <c r="Y166" s="29">
        <v>2296913.5285</v>
      </c>
      <c r="Z166" s="29">
        <v>0</v>
      </c>
      <c r="AA166" s="24" t="s">
        <v>50</v>
      </c>
      <c r="AB166" s="29">
        <v>0</v>
      </c>
      <c r="AC166" s="29">
        <v>137285.49</v>
      </c>
      <c r="AD166" s="24" t="s">
        <v>55</v>
      </c>
      <c r="AE166" s="29">
        <v>10982.8392</v>
      </c>
      <c r="AF166" s="24">
        <v>0</v>
      </c>
      <c r="AG166" s="24" t="s">
        <v>50</v>
      </c>
      <c r="AH166" s="29">
        <v>0</v>
      </c>
      <c r="AI166" s="29">
        <v>0</v>
      </c>
      <c r="AJ166" s="24" t="s">
        <v>50</v>
      </c>
      <c r="AK166" s="29">
        <v>0</v>
      </c>
      <c r="AL166" s="29">
        <v>0</v>
      </c>
      <c r="AM166" s="31" t="s">
        <v>53</v>
      </c>
      <c r="AN166" s="24" t="s">
        <v>53</v>
      </c>
      <c r="AO166" s="31" t="s">
        <v>53</v>
      </c>
      <c r="AP166" s="24" t="s">
        <v>53</v>
      </c>
    </row>
    <row r="167" spans="1:42">
      <c r="A167" s="24" t="s">
        <v>333</v>
      </c>
      <c r="B167" s="31" t="s">
        <v>178</v>
      </c>
      <c r="C167" s="24" t="s">
        <v>96</v>
      </c>
      <c r="D167" s="24" t="s">
        <v>48</v>
      </c>
      <c r="E167" s="24" t="s">
        <v>97</v>
      </c>
      <c r="F167" s="24" t="s">
        <v>1174</v>
      </c>
      <c r="G167" s="24" t="s">
        <v>51</v>
      </c>
      <c r="H167" s="24" t="s">
        <v>212</v>
      </c>
      <c r="I167" s="29" t="s">
        <v>53</v>
      </c>
      <c r="J167" s="29" t="s">
        <v>53</v>
      </c>
      <c r="K167" s="29" t="s">
        <v>53</v>
      </c>
      <c r="L167" s="29" t="s">
        <v>53</v>
      </c>
      <c r="M167" s="29">
        <v>0</v>
      </c>
      <c r="N167" s="24" t="s">
        <v>53</v>
      </c>
      <c r="O167" s="24" t="s">
        <v>213</v>
      </c>
      <c r="P167" s="24" t="s">
        <v>214</v>
      </c>
      <c r="Q167" s="29">
        <f t="shared" si="2"/>
        <v>764397.8428000001</v>
      </c>
      <c r="R167" s="29">
        <v>0</v>
      </c>
      <c r="S167" s="29">
        <v>298757.22000000003</v>
      </c>
      <c r="T167" s="29">
        <v>401414.33</v>
      </c>
      <c r="U167" s="24" t="s">
        <v>68</v>
      </c>
      <c r="V167" s="29">
        <v>64226.292800000003</v>
      </c>
      <c r="W167" s="29">
        <v>0</v>
      </c>
      <c r="X167" s="24" t="s">
        <v>50</v>
      </c>
      <c r="Y167" s="29">
        <v>0</v>
      </c>
      <c r="Z167" s="29">
        <v>0</v>
      </c>
      <c r="AA167" s="24" t="s">
        <v>50</v>
      </c>
      <c r="AB167" s="29">
        <v>0</v>
      </c>
      <c r="AC167" s="29">
        <v>0</v>
      </c>
      <c r="AD167" s="24" t="s">
        <v>50</v>
      </c>
      <c r="AE167" s="29">
        <v>0</v>
      </c>
      <c r="AF167" s="24">
        <v>0</v>
      </c>
      <c r="AG167" s="24" t="s">
        <v>50</v>
      </c>
      <c r="AH167" s="29">
        <v>0</v>
      </c>
      <c r="AI167" s="29">
        <v>0</v>
      </c>
      <c r="AJ167" s="24" t="s">
        <v>50</v>
      </c>
      <c r="AK167" s="29">
        <v>0</v>
      </c>
      <c r="AL167" s="29">
        <v>0</v>
      </c>
      <c r="AM167" s="31" t="s">
        <v>53</v>
      </c>
      <c r="AN167" s="24" t="s">
        <v>53</v>
      </c>
      <c r="AO167" s="31" t="s">
        <v>53</v>
      </c>
      <c r="AP167" s="24" t="s">
        <v>53</v>
      </c>
    </row>
    <row r="168" spans="1:42">
      <c r="A168" s="24" t="s">
        <v>335</v>
      </c>
      <c r="B168" s="31" t="s">
        <v>228</v>
      </c>
      <c r="C168" s="24" t="s">
        <v>96</v>
      </c>
      <c r="D168" s="24" t="s">
        <v>48</v>
      </c>
      <c r="E168" s="24" t="s">
        <v>97</v>
      </c>
      <c r="F168" s="24" t="s">
        <v>1172</v>
      </c>
      <c r="G168" s="24" t="s">
        <v>51</v>
      </c>
      <c r="H168" s="24" t="s">
        <v>264</v>
      </c>
      <c r="I168" s="29" t="s">
        <v>53</v>
      </c>
      <c r="J168" s="29" t="s">
        <v>53</v>
      </c>
      <c r="K168" s="29" t="s">
        <v>53</v>
      </c>
      <c r="L168" s="29" t="s">
        <v>53</v>
      </c>
      <c r="M168" s="29">
        <v>0</v>
      </c>
      <c r="N168" s="24" t="s">
        <v>53</v>
      </c>
      <c r="O168" s="24" t="s">
        <v>54</v>
      </c>
      <c r="P168" s="24" t="s">
        <v>53</v>
      </c>
      <c r="Q168" s="29">
        <f t="shared" si="2"/>
        <v>34926339.957399994</v>
      </c>
      <c r="R168" s="29">
        <v>0</v>
      </c>
      <c r="S168" s="29">
        <v>23229353.122999988</v>
      </c>
      <c r="T168" s="29">
        <v>0</v>
      </c>
      <c r="U168" s="24" t="s">
        <v>50</v>
      </c>
      <c r="V168" s="29">
        <v>0</v>
      </c>
      <c r="W168" s="29">
        <v>10083609.340000002</v>
      </c>
      <c r="X168" s="24" t="s">
        <v>68</v>
      </c>
      <c r="Y168" s="29">
        <v>1613377.4944000002</v>
      </c>
      <c r="Z168" s="29">
        <v>0</v>
      </c>
      <c r="AA168" s="24" t="s">
        <v>50</v>
      </c>
      <c r="AB168" s="29">
        <v>0</v>
      </c>
      <c r="AC168" s="29">
        <v>0</v>
      </c>
      <c r="AD168" s="24" t="s">
        <v>50</v>
      </c>
      <c r="AE168" s="29">
        <v>0</v>
      </c>
      <c r="AF168" s="24">
        <v>0</v>
      </c>
      <c r="AG168" s="24" t="s">
        <v>50</v>
      </c>
      <c r="AH168" s="29">
        <v>0</v>
      </c>
      <c r="AI168" s="29">
        <v>0</v>
      </c>
      <c r="AJ168" s="24" t="s">
        <v>50</v>
      </c>
      <c r="AK168" s="29">
        <v>0</v>
      </c>
      <c r="AL168" s="29">
        <v>0</v>
      </c>
      <c r="AM168" s="31" t="s">
        <v>53</v>
      </c>
      <c r="AN168" s="24" t="s">
        <v>53</v>
      </c>
      <c r="AO168" s="31" t="s">
        <v>53</v>
      </c>
      <c r="AP168" s="24" t="s">
        <v>53</v>
      </c>
    </row>
    <row r="169" spans="1:42">
      <c r="A169" s="24" t="s">
        <v>340</v>
      </c>
      <c r="B169" s="31" t="s">
        <v>228</v>
      </c>
      <c r="C169" s="24" t="s">
        <v>96</v>
      </c>
      <c r="D169" s="24" t="s">
        <v>48</v>
      </c>
      <c r="E169" s="24" t="s">
        <v>97</v>
      </c>
      <c r="F169" s="24" t="s">
        <v>1172</v>
      </c>
      <c r="G169" s="24" t="s">
        <v>51</v>
      </c>
      <c r="H169" s="24" t="s">
        <v>266</v>
      </c>
      <c r="I169" s="29" t="s">
        <v>53</v>
      </c>
      <c r="J169" s="29" t="s">
        <v>53</v>
      </c>
      <c r="K169" s="29" t="s">
        <v>53</v>
      </c>
      <c r="L169" s="29" t="s">
        <v>53</v>
      </c>
      <c r="M169" s="29">
        <v>0</v>
      </c>
      <c r="N169" s="24" t="s">
        <v>53</v>
      </c>
      <c r="O169" s="24" t="s">
        <v>267</v>
      </c>
      <c r="P169" s="24" t="s">
        <v>268</v>
      </c>
      <c r="Q169" s="29">
        <f t="shared" si="2"/>
        <v>520503.30160000001</v>
      </c>
      <c r="R169" s="29">
        <v>0</v>
      </c>
      <c r="S169" s="29">
        <v>512963</v>
      </c>
      <c r="T169" s="29">
        <v>6500.26</v>
      </c>
      <c r="U169" s="24" t="s">
        <v>68</v>
      </c>
      <c r="V169" s="29">
        <v>1040.0416</v>
      </c>
      <c r="W169" s="29">
        <v>0</v>
      </c>
      <c r="X169" s="24" t="s">
        <v>50</v>
      </c>
      <c r="Y169" s="29">
        <v>0</v>
      </c>
      <c r="Z169" s="29">
        <v>0</v>
      </c>
      <c r="AA169" s="24" t="s">
        <v>50</v>
      </c>
      <c r="AB169" s="29">
        <v>0</v>
      </c>
      <c r="AC169" s="29">
        <v>0</v>
      </c>
      <c r="AD169" s="24" t="s">
        <v>50</v>
      </c>
      <c r="AE169" s="29">
        <v>0</v>
      </c>
      <c r="AF169" s="24">
        <v>0</v>
      </c>
      <c r="AG169" s="24" t="s">
        <v>50</v>
      </c>
      <c r="AH169" s="29">
        <v>0</v>
      </c>
      <c r="AI169" s="29">
        <v>0</v>
      </c>
      <c r="AJ169" s="24" t="s">
        <v>50</v>
      </c>
      <c r="AK169" s="29">
        <v>0</v>
      </c>
      <c r="AL169" s="29">
        <v>0</v>
      </c>
      <c r="AM169" s="31" t="s">
        <v>53</v>
      </c>
      <c r="AN169" s="24" t="s">
        <v>53</v>
      </c>
      <c r="AO169" s="31" t="s">
        <v>53</v>
      </c>
      <c r="AP169" s="24" t="s">
        <v>53</v>
      </c>
    </row>
    <row r="170" spans="1:42">
      <c r="A170" s="24" t="s">
        <v>342</v>
      </c>
      <c r="B170" s="31" t="s">
        <v>228</v>
      </c>
      <c r="C170" s="24" t="s">
        <v>96</v>
      </c>
      <c r="D170" s="24" t="s">
        <v>48</v>
      </c>
      <c r="E170" s="24" t="s">
        <v>97</v>
      </c>
      <c r="F170" s="24" t="s">
        <v>1172</v>
      </c>
      <c r="G170" s="24" t="s">
        <v>51</v>
      </c>
      <c r="H170" s="24" t="s">
        <v>270</v>
      </c>
      <c r="I170" s="29" t="s">
        <v>53</v>
      </c>
      <c r="J170" s="29" t="s">
        <v>53</v>
      </c>
      <c r="K170" s="29" t="s">
        <v>53</v>
      </c>
      <c r="L170" s="29" t="s">
        <v>53</v>
      </c>
      <c r="M170" s="29">
        <v>0</v>
      </c>
      <c r="N170" s="24" t="s">
        <v>53</v>
      </c>
      <c r="O170" s="24" t="s">
        <v>54</v>
      </c>
      <c r="P170" s="24" t="s">
        <v>53</v>
      </c>
      <c r="Q170" s="29">
        <f t="shared" si="2"/>
        <v>26400561.886049993</v>
      </c>
      <c r="R170" s="29">
        <v>0</v>
      </c>
      <c r="S170" s="29">
        <v>18708700.694849994</v>
      </c>
      <c r="T170" s="29">
        <v>0</v>
      </c>
      <c r="U170" s="24" t="s">
        <v>50</v>
      </c>
      <c r="V170" s="29">
        <v>0</v>
      </c>
      <c r="W170" s="29">
        <v>6630914.8200000003</v>
      </c>
      <c r="X170" s="24" t="s">
        <v>68</v>
      </c>
      <c r="Y170" s="29">
        <v>1060946.3712000002</v>
      </c>
      <c r="Z170" s="29">
        <v>0</v>
      </c>
      <c r="AA170" s="24" t="s">
        <v>50</v>
      </c>
      <c r="AB170" s="29">
        <v>0</v>
      </c>
      <c r="AC170" s="29">
        <v>0</v>
      </c>
      <c r="AD170" s="24" t="s">
        <v>50</v>
      </c>
      <c r="AE170" s="29">
        <v>0</v>
      </c>
      <c r="AF170" s="24">
        <v>0</v>
      </c>
      <c r="AG170" s="24" t="s">
        <v>50</v>
      </c>
      <c r="AH170" s="29">
        <v>0</v>
      </c>
      <c r="AI170" s="29">
        <v>0</v>
      </c>
      <c r="AJ170" s="24" t="s">
        <v>50</v>
      </c>
      <c r="AK170" s="29">
        <v>0</v>
      </c>
      <c r="AL170" s="29">
        <v>0</v>
      </c>
      <c r="AM170" s="31" t="s">
        <v>53</v>
      </c>
      <c r="AN170" s="24" t="s">
        <v>53</v>
      </c>
      <c r="AO170" s="31" t="s">
        <v>53</v>
      </c>
      <c r="AP170" s="24" t="s">
        <v>53</v>
      </c>
    </row>
    <row r="171" spans="1:42">
      <c r="A171" s="24" t="s">
        <v>346</v>
      </c>
      <c r="B171" s="31" t="s">
        <v>286</v>
      </c>
      <c r="C171" s="24" t="s">
        <v>96</v>
      </c>
      <c r="D171" s="24" t="s">
        <v>48</v>
      </c>
      <c r="E171" s="24" t="s">
        <v>97</v>
      </c>
      <c r="F171" s="24" t="s">
        <v>1173</v>
      </c>
      <c r="G171" s="24" t="s">
        <v>51</v>
      </c>
      <c r="H171" s="24" t="s">
        <v>310</v>
      </c>
      <c r="I171" s="29" t="s">
        <v>53</v>
      </c>
      <c r="J171" s="29" t="s">
        <v>53</v>
      </c>
      <c r="K171" s="29" t="s">
        <v>53</v>
      </c>
      <c r="L171" s="29" t="s">
        <v>53</v>
      </c>
      <c r="M171" s="29">
        <v>0</v>
      </c>
      <c r="N171" s="24" t="s">
        <v>53</v>
      </c>
      <c r="O171" s="24" t="s">
        <v>54</v>
      </c>
      <c r="P171" s="24" t="s">
        <v>53</v>
      </c>
      <c r="Q171" s="29">
        <f t="shared" si="2"/>
        <v>197900</v>
      </c>
      <c r="R171" s="29">
        <v>0</v>
      </c>
      <c r="S171" s="29">
        <v>197900</v>
      </c>
      <c r="T171" s="29">
        <v>0</v>
      </c>
      <c r="U171" s="24" t="s">
        <v>50</v>
      </c>
      <c r="V171" s="29">
        <v>0</v>
      </c>
      <c r="W171" s="29">
        <v>0</v>
      </c>
      <c r="X171" s="24" t="s">
        <v>50</v>
      </c>
      <c r="Y171" s="29">
        <v>0</v>
      </c>
      <c r="Z171" s="29">
        <v>0</v>
      </c>
      <c r="AA171" s="24" t="s">
        <v>50</v>
      </c>
      <c r="AB171" s="29">
        <v>0</v>
      </c>
      <c r="AC171" s="29">
        <v>0</v>
      </c>
      <c r="AD171" s="24" t="s">
        <v>50</v>
      </c>
      <c r="AE171" s="29">
        <v>0</v>
      </c>
      <c r="AF171" s="24">
        <v>0</v>
      </c>
      <c r="AG171" s="24" t="s">
        <v>50</v>
      </c>
      <c r="AH171" s="29">
        <v>0</v>
      </c>
      <c r="AI171" s="29">
        <v>0</v>
      </c>
      <c r="AJ171" s="24" t="s">
        <v>50</v>
      </c>
      <c r="AK171" s="29">
        <v>0</v>
      </c>
      <c r="AL171" s="29">
        <v>0</v>
      </c>
      <c r="AM171" s="31" t="s">
        <v>53</v>
      </c>
      <c r="AN171" s="24" t="s">
        <v>53</v>
      </c>
      <c r="AO171" s="31" t="s">
        <v>53</v>
      </c>
      <c r="AP171" s="24" t="s">
        <v>53</v>
      </c>
    </row>
    <row r="172" spans="1:42">
      <c r="A172" s="24" t="s">
        <v>348</v>
      </c>
      <c r="B172" s="31" t="s">
        <v>286</v>
      </c>
      <c r="C172" s="24" t="s">
        <v>96</v>
      </c>
      <c r="D172" s="24" t="s">
        <v>48</v>
      </c>
      <c r="E172" s="24" t="s">
        <v>97</v>
      </c>
      <c r="F172" s="24" t="s">
        <v>1173</v>
      </c>
      <c r="G172" s="24" t="s">
        <v>51</v>
      </c>
      <c r="H172" s="24" t="s">
        <v>312</v>
      </c>
      <c r="I172" s="29" t="s">
        <v>53</v>
      </c>
      <c r="J172" s="29" t="s">
        <v>53</v>
      </c>
      <c r="K172" s="29" t="s">
        <v>53</v>
      </c>
      <c r="L172" s="29" t="s">
        <v>53</v>
      </c>
      <c r="M172" s="29">
        <v>0</v>
      </c>
      <c r="N172" s="24" t="s">
        <v>53</v>
      </c>
      <c r="O172" s="24" t="s">
        <v>313</v>
      </c>
      <c r="P172" s="24" t="s">
        <v>314</v>
      </c>
      <c r="Q172" s="29">
        <f t="shared" si="2"/>
        <v>425248</v>
      </c>
      <c r="R172" s="29">
        <v>0</v>
      </c>
      <c r="S172" s="29">
        <v>425248</v>
      </c>
      <c r="T172" s="29">
        <v>0</v>
      </c>
      <c r="U172" s="24" t="s">
        <v>50</v>
      </c>
      <c r="V172" s="29">
        <v>0</v>
      </c>
      <c r="W172" s="29">
        <v>0</v>
      </c>
      <c r="X172" s="24" t="s">
        <v>50</v>
      </c>
      <c r="Y172" s="29">
        <v>0</v>
      </c>
      <c r="Z172" s="29">
        <v>0</v>
      </c>
      <c r="AA172" s="24" t="s">
        <v>50</v>
      </c>
      <c r="AB172" s="29">
        <v>0</v>
      </c>
      <c r="AC172" s="29">
        <v>0</v>
      </c>
      <c r="AD172" s="24" t="s">
        <v>50</v>
      </c>
      <c r="AE172" s="29">
        <v>0</v>
      </c>
      <c r="AF172" s="24">
        <v>0</v>
      </c>
      <c r="AG172" s="24" t="s">
        <v>50</v>
      </c>
      <c r="AH172" s="29">
        <v>0</v>
      </c>
      <c r="AI172" s="29">
        <v>0</v>
      </c>
      <c r="AJ172" s="24" t="s">
        <v>50</v>
      </c>
      <c r="AK172" s="29">
        <v>0</v>
      </c>
      <c r="AL172" s="29">
        <v>0</v>
      </c>
      <c r="AM172" s="31" t="s">
        <v>53</v>
      </c>
      <c r="AN172" s="24" t="s">
        <v>53</v>
      </c>
      <c r="AO172" s="31" t="s">
        <v>53</v>
      </c>
      <c r="AP172" s="24" t="s">
        <v>53</v>
      </c>
    </row>
    <row r="173" spans="1:42">
      <c r="A173" s="24" t="s">
        <v>351</v>
      </c>
      <c r="B173" s="31" t="s">
        <v>286</v>
      </c>
      <c r="C173" s="24" t="s">
        <v>96</v>
      </c>
      <c r="D173" s="24" t="s">
        <v>48</v>
      </c>
      <c r="E173" s="24" t="s">
        <v>97</v>
      </c>
      <c r="F173" s="24" t="s">
        <v>1173</v>
      </c>
      <c r="G173" s="24" t="s">
        <v>51</v>
      </c>
      <c r="H173" s="24" t="s">
        <v>316</v>
      </c>
      <c r="I173" s="29" t="s">
        <v>53</v>
      </c>
      <c r="J173" s="29" t="s">
        <v>53</v>
      </c>
      <c r="K173" s="29" t="s">
        <v>53</v>
      </c>
      <c r="L173" s="29" t="s">
        <v>53</v>
      </c>
      <c r="M173" s="29">
        <v>0</v>
      </c>
      <c r="N173" s="24" t="s">
        <v>53</v>
      </c>
      <c r="O173" s="24" t="s">
        <v>54</v>
      </c>
      <c r="P173" s="24" t="s">
        <v>53</v>
      </c>
      <c r="Q173" s="29">
        <f t="shared" si="2"/>
        <v>111791351.2734506</v>
      </c>
      <c r="R173" s="29">
        <v>0</v>
      </c>
      <c r="S173" s="29">
        <v>76655677.875650376</v>
      </c>
      <c r="T173" s="29">
        <v>0</v>
      </c>
      <c r="U173" s="24" t="s">
        <v>50</v>
      </c>
      <c r="V173" s="29">
        <v>0</v>
      </c>
      <c r="W173" s="29">
        <v>30289373.61870008</v>
      </c>
      <c r="X173" s="24" t="s">
        <v>68</v>
      </c>
      <c r="Y173" s="29">
        <v>4846299.7791001303</v>
      </c>
      <c r="Z173" s="29">
        <v>0</v>
      </c>
      <c r="AA173" s="24" t="s">
        <v>50</v>
      </c>
      <c r="AB173" s="29">
        <v>0</v>
      </c>
      <c r="AC173" s="29">
        <v>0</v>
      </c>
      <c r="AD173" s="24" t="s">
        <v>50</v>
      </c>
      <c r="AE173" s="29">
        <v>0</v>
      </c>
      <c r="AF173" s="24">
        <v>0</v>
      </c>
      <c r="AG173" s="24" t="s">
        <v>50</v>
      </c>
      <c r="AH173" s="29">
        <v>0</v>
      </c>
      <c r="AI173" s="29">
        <v>0</v>
      </c>
      <c r="AJ173" s="24" t="s">
        <v>50</v>
      </c>
      <c r="AK173" s="29">
        <v>0</v>
      </c>
      <c r="AL173" s="29">
        <v>0</v>
      </c>
      <c r="AM173" s="31" t="s">
        <v>53</v>
      </c>
      <c r="AN173" s="24" t="s">
        <v>53</v>
      </c>
      <c r="AO173" s="31" t="s">
        <v>53</v>
      </c>
      <c r="AP173" s="24" t="s">
        <v>53</v>
      </c>
    </row>
    <row r="174" spans="1:42">
      <c r="A174" s="24" t="s">
        <v>355</v>
      </c>
      <c r="B174" s="31" t="s">
        <v>349</v>
      </c>
      <c r="C174" s="24" t="s">
        <v>96</v>
      </c>
      <c r="D174" s="24" t="s">
        <v>48</v>
      </c>
      <c r="E174" s="24" t="s">
        <v>97</v>
      </c>
      <c r="F174" s="24" t="s">
        <v>1170</v>
      </c>
      <c r="G174" s="24" t="s">
        <v>51</v>
      </c>
      <c r="H174" s="24" t="s">
        <v>398</v>
      </c>
      <c r="I174" s="29" t="s">
        <v>53</v>
      </c>
      <c r="J174" s="29" t="s">
        <v>53</v>
      </c>
      <c r="K174" s="29" t="s">
        <v>53</v>
      </c>
      <c r="L174" s="29" t="s">
        <v>53</v>
      </c>
      <c r="M174" s="29">
        <v>0</v>
      </c>
      <c r="N174" s="24" t="s">
        <v>53</v>
      </c>
      <c r="O174" s="24" t="s">
        <v>54</v>
      </c>
      <c r="P174" s="24" t="s">
        <v>53</v>
      </c>
      <c r="Q174" s="29">
        <f t="shared" si="2"/>
        <v>35365964.772399992</v>
      </c>
      <c r="R174" s="29">
        <v>0</v>
      </c>
      <c r="S174" s="29">
        <v>23352553.422999993</v>
      </c>
      <c r="T174" s="29">
        <v>0</v>
      </c>
      <c r="U174" s="24" t="s">
        <v>50</v>
      </c>
      <c r="V174" s="29">
        <v>0</v>
      </c>
      <c r="W174" s="29">
        <v>10356389.0943</v>
      </c>
      <c r="X174" s="24" t="s">
        <v>68</v>
      </c>
      <c r="Y174" s="29">
        <v>1657022.2551000002</v>
      </c>
      <c r="Z174" s="29">
        <v>0</v>
      </c>
      <c r="AA174" s="24" t="s">
        <v>50</v>
      </c>
      <c r="AB174" s="29">
        <v>0</v>
      </c>
      <c r="AC174" s="29">
        <v>0</v>
      </c>
      <c r="AD174" s="24" t="s">
        <v>50</v>
      </c>
      <c r="AE174" s="29">
        <v>0</v>
      </c>
      <c r="AF174" s="24">
        <v>0</v>
      </c>
      <c r="AG174" s="24" t="s">
        <v>50</v>
      </c>
      <c r="AH174" s="29">
        <v>0</v>
      </c>
      <c r="AI174" s="29">
        <v>0</v>
      </c>
      <c r="AJ174" s="24" t="s">
        <v>50</v>
      </c>
      <c r="AK174" s="29">
        <v>0</v>
      </c>
      <c r="AL174" s="29">
        <v>0</v>
      </c>
      <c r="AM174" s="31" t="s">
        <v>53</v>
      </c>
      <c r="AN174" s="24" t="s">
        <v>53</v>
      </c>
      <c r="AO174" s="31" t="s">
        <v>53</v>
      </c>
      <c r="AP174" s="24" t="s">
        <v>53</v>
      </c>
    </row>
    <row r="175" spans="1:42">
      <c r="A175" s="24" t="s">
        <v>357</v>
      </c>
      <c r="B175" s="31" t="s">
        <v>349</v>
      </c>
      <c r="C175" s="24" t="s">
        <v>96</v>
      </c>
      <c r="D175" s="24" t="s">
        <v>48</v>
      </c>
      <c r="E175" s="24" t="s">
        <v>97</v>
      </c>
      <c r="F175" s="24" t="s">
        <v>1170</v>
      </c>
      <c r="G175" s="24" t="s">
        <v>51</v>
      </c>
      <c r="H175" s="24" t="s">
        <v>400</v>
      </c>
      <c r="I175" s="29" t="s">
        <v>53</v>
      </c>
      <c r="J175" s="29" t="s">
        <v>53</v>
      </c>
      <c r="K175" s="29" t="s">
        <v>53</v>
      </c>
      <c r="L175" s="29" t="s">
        <v>53</v>
      </c>
      <c r="M175" s="29">
        <v>0</v>
      </c>
      <c r="N175" s="24" t="s">
        <v>53</v>
      </c>
      <c r="O175" s="24" t="s">
        <v>401</v>
      </c>
      <c r="P175" s="24" t="s">
        <v>402</v>
      </c>
      <c r="Q175" s="29">
        <f t="shared" si="2"/>
        <v>3560896.6</v>
      </c>
      <c r="R175" s="29">
        <v>0</v>
      </c>
      <c r="S175" s="29">
        <v>3560896.6</v>
      </c>
      <c r="T175" s="29">
        <v>0</v>
      </c>
      <c r="U175" s="24" t="s">
        <v>50</v>
      </c>
      <c r="V175" s="29">
        <v>0</v>
      </c>
      <c r="W175" s="29">
        <v>0</v>
      </c>
      <c r="X175" s="24" t="s">
        <v>50</v>
      </c>
      <c r="Y175" s="29">
        <v>0</v>
      </c>
      <c r="Z175" s="29">
        <v>0</v>
      </c>
      <c r="AA175" s="24" t="s">
        <v>50</v>
      </c>
      <c r="AB175" s="29">
        <v>0</v>
      </c>
      <c r="AC175" s="29">
        <v>0</v>
      </c>
      <c r="AD175" s="24" t="s">
        <v>50</v>
      </c>
      <c r="AE175" s="29">
        <v>0</v>
      </c>
      <c r="AF175" s="24">
        <v>0</v>
      </c>
      <c r="AG175" s="24" t="s">
        <v>50</v>
      </c>
      <c r="AH175" s="29">
        <v>0</v>
      </c>
      <c r="AI175" s="29">
        <v>0</v>
      </c>
      <c r="AJ175" s="24" t="s">
        <v>50</v>
      </c>
      <c r="AK175" s="29">
        <v>0</v>
      </c>
      <c r="AL175" s="29">
        <v>0</v>
      </c>
      <c r="AM175" s="31" t="s">
        <v>53</v>
      </c>
      <c r="AN175" s="24" t="s">
        <v>53</v>
      </c>
      <c r="AO175" s="31" t="s">
        <v>53</v>
      </c>
      <c r="AP175" s="24" t="s">
        <v>53</v>
      </c>
    </row>
    <row r="176" spans="1:42">
      <c r="A176" s="24" t="s">
        <v>362</v>
      </c>
      <c r="B176" s="31" t="s">
        <v>349</v>
      </c>
      <c r="C176" s="24" t="s">
        <v>96</v>
      </c>
      <c r="D176" s="24" t="s">
        <v>48</v>
      </c>
      <c r="E176" s="24" t="s">
        <v>97</v>
      </c>
      <c r="F176" s="24" t="s">
        <v>1170</v>
      </c>
      <c r="G176" s="24" t="s">
        <v>51</v>
      </c>
      <c r="H176" s="24" t="s">
        <v>404</v>
      </c>
      <c r="I176" s="29" t="s">
        <v>53</v>
      </c>
      <c r="J176" s="29" t="s">
        <v>53</v>
      </c>
      <c r="K176" s="29" t="s">
        <v>53</v>
      </c>
      <c r="L176" s="29" t="s">
        <v>53</v>
      </c>
      <c r="M176" s="29">
        <v>0</v>
      </c>
      <c r="N176" s="24" t="s">
        <v>53</v>
      </c>
      <c r="O176" s="24" t="s">
        <v>54</v>
      </c>
      <c r="P176" s="24" t="s">
        <v>53</v>
      </c>
      <c r="Q176" s="29">
        <f t="shared" si="2"/>
        <v>104714901.17230003</v>
      </c>
      <c r="R176" s="29">
        <v>0</v>
      </c>
      <c r="S176" s="29">
        <v>68931518.070000023</v>
      </c>
      <c r="T176" s="29">
        <v>0</v>
      </c>
      <c r="U176" s="24" t="s">
        <v>50</v>
      </c>
      <c r="V176" s="29">
        <v>0</v>
      </c>
      <c r="W176" s="29">
        <v>30847744.0537</v>
      </c>
      <c r="X176" s="24" t="s">
        <v>50</v>
      </c>
      <c r="Y176" s="29">
        <v>4935639.0485999994</v>
      </c>
      <c r="Z176" s="29">
        <v>0</v>
      </c>
      <c r="AA176" s="24" t="s">
        <v>50</v>
      </c>
      <c r="AB176" s="29">
        <v>0</v>
      </c>
      <c r="AC176" s="29">
        <v>0</v>
      </c>
      <c r="AD176" s="24" t="s">
        <v>50</v>
      </c>
      <c r="AE176" s="29">
        <v>0</v>
      </c>
      <c r="AF176" s="24">
        <v>0</v>
      </c>
      <c r="AG176" s="24" t="s">
        <v>50</v>
      </c>
      <c r="AH176" s="29">
        <v>0</v>
      </c>
      <c r="AI176" s="29">
        <v>0</v>
      </c>
      <c r="AJ176" s="24" t="s">
        <v>50</v>
      </c>
      <c r="AK176" s="29">
        <v>0</v>
      </c>
      <c r="AL176" s="29">
        <v>0</v>
      </c>
      <c r="AM176" s="31" t="s">
        <v>53</v>
      </c>
      <c r="AN176" s="24" t="s">
        <v>53</v>
      </c>
      <c r="AO176" s="31" t="s">
        <v>53</v>
      </c>
      <c r="AP176" s="24" t="s">
        <v>53</v>
      </c>
    </row>
    <row r="177" spans="1:42">
      <c r="A177" s="24" t="s">
        <v>364</v>
      </c>
      <c r="B177" s="31" t="s">
        <v>349</v>
      </c>
      <c r="C177" s="24" t="s">
        <v>96</v>
      </c>
      <c r="D177" s="24" t="s">
        <v>48</v>
      </c>
      <c r="E177" s="24" t="s">
        <v>97</v>
      </c>
      <c r="F177" s="24" t="s">
        <v>1170</v>
      </c>
      <c r="G177" s="24" t="s">
        <v>51</v>
      </c>
      <c r="H177" s="24" t="s">
        <v>406</v>
      </c>
      <c r="I177" s="29" t="s">
        <v>53</v>
      </c>
      <c r="J177" s="29" t="s">
        <v>53</v>
      </c>
      <c r="K177" s="29" t="s">
        <v>53</v>
      </c>
      <c r="L177" s="29" t="s">
        <v>53</v>
      </c>
      <c r="M177" s="29">
        <v>0</v>
      </c>
      <c r="N177" s="24" t="s">
        <v>53</v>
      </c>
      <c r="O177" s="24" t="s">
        <v>407</v>
      </c>
      <c r="P177" s="24" t="s">
        <v>408</v>
      </c>
      <c r="Q177" s="29">
        <f t="shared" si="2"/>
        <v>1586234.7357999999</v>
      </c>
      <c r="R177" s="29">
        <v>0</v>
      </c>
      <c r="S177" s="29">
        <v>443307.9</v>
      </c>
      <c r="T177" s="29">
        <v>985281.755</v>
      </c>
      <c r="U177" s="24" t="s">
        <v>68</v>
      </c>
      <c r="V177" s="29">
        <v>157645.0808</v>
      </c>
      <c r="W177" s="29">
        <v>0</v>
      </c>
      <c r="X177" s="24" t="s">
        <v>50</v>
      </c>
      <c r="Y177" s="29">
        <v>0</v>
      </c>
      <c r="Z177" s="29">
        <v>0</v>
      </c>
      <c r="AA177" s="24" t="s">
        <v>50</v>
      </c>
      <c r="AB177" s="29">
        <v>0</v>
      </c>
      <c r="AC177" s="29">
        <v>0</v>
      </c>
      <c r="AD177" s="24" t="s">
        <v>50</v>
      </c>
      <c r="AE177" s="29">
        <v>0</v>
      </c>
      <c r="AF177" s="24">
        <v>0</v>
      </c>
      <c r="AG177" s="24" t="s">
        <v>50</v>
      </c>
      <c r="AH177" s="29">
        <v>0</v>
      </c>
      <c r="AI177" s="29">
        <v>0</v>
      </c>
      <c r="AJ177" s="24" t="s">
        <v>50</v>
      </c>
      <c r="AK177" s="29">
        <v>0</v>
      </c>
      <c r="AL177" s="29">
        <v>0</v>
      </c>
      <c r="AM177" s="31" t="s">
        <v>53</v>
      </c>
      <c r="AN177" s="24" t="s">
        <v>53</v>
      </c>
      <c r="AO177" s="31" t="s">
        <v>53</v>
      </c>
      <c r="AP177" s="24" t="s">
        <v>53</v>
      </c>
    </row>
    <row r="178" spans="1:42">
      <c r="A178" s="24" t="s">
        <v>366</v>
      </c>
      <c r="B178" s="31" t="s">
        <v>349</v>
      </c>
      <c r="C178" s="24" t="s">
        <v>96</v>
      </c>
      <c r="D178" s="24" t="s">
        <v>48</v>
      </c>
      <c r="E178" s="24" t="s">
        <v>97</v>
      </c>
      <c r="F178" s="24" t="s">
        <v>1170</v>
      </c>
      <c r="G178" s="24" t="s">
        <v>51</v>
      </c>
      <c r="H178" s="24" t="s">
        <v>410</v>
      </c>
      <c r="I178" s="29" t="s">
        <v>53</v>
      </c>
      <c r="J178" s="29" t="s">
        <v>53</v>
      </c>
      <c r="K178" s="29" t="s">
        <v>53</v>
      </c>
      <c r="L178" s="29" t="s">
        <v>53</v>
      </c>
      <c r="M178" s="29">
        <v>0</v>
      </c>
      <c r="N178" s="24" t="s">
        <v>53</v>
      </c>
      <c r="O178" s="24" t="s">
        <v>54</v>
      </c>
      <c r="P178" s="24" t="s">
        <v>53</v>
      </c>
      <c r="Q178" s="29">
        <f t="shared" si="2"/>
        <v>677469.70920000004</v>
      </c>
      <c r="R178" s="29">
        <v>0</v>
      </c>
      <c r="S178" s="29">
        <v>562939</v>
      </c>
      <c r="T178" s="29">
        <v>0</v>
      </c>
      <c r="U178" s="24" t="s">
        <v>50</v>
      </c>
      <c r="V178" s="29">
        <v>0</v>
      </c>
      <c r="W178" s="29">
        <v>98733.37000000001</v>
      </c>
      <c r="X178" s="24" t="s">
        <v>68</v>
      </c>
      <c r="Y178" s="29">
        <v>15797.339199999999</v>
      </c>
      <c r="Z178" s="29">
        <v>0</v>
      </c>
      <c r="AA178" s="24" t="s">
        <v>50</v>
      </c>
      <c r="AB178" s="29">
        <v>0</v>
      </c>
      <c r="AC178" s="29">
        <v>0</v>
      </c>
      <c r="AD178" s="24" t="s">
        <v>50</v>
      </c>
      <c r="AE178" s="29">
        <v>0</v>
      </c>
      <c r="AF178" s="24">
        <v>0</v>
      </c>
      <c r="AG178" s="24" t="s">
        <v>50</v>
      </c>
      <c r="AH178" s="29">
        <v>0</v>
      </c>
      <c r="AI178" s="29">
        <v>0</v>
      </c>
      <c r="AJ178" s="24" t="s">
        <v>50</v>
      </c>
      <c r="AK178" s="29">
        <v>0</v>
      </c>
      <c r="AL178" s="29">
        <v>0</v>
      </c>
      <c r="AM178" s="31" t="s">
        <v>53</v>
      </c>
      <c r="AN178" s="24" t="s">
        <v>53</v>
      </c>
      <c r="AO178" s="31" t="s">
        <v>53</v>
      </c>
      <c r="AP178" s="24" t="s">
        <v>53</v>
      </c>
    </row>
    <row r="179" spans="1:42">
      <c r="A179" s="24" t="s">
        <v>371</v>
      </c>
      <c r="B179" s="31" t="s">
        <v>349</v>
      </c>
      <c r="C179" s="24" t="s">
        <v>96</v>
      </c>
      <c r="D179" s="24" t="s">
        <v>48</v>
      </c>
      <c r="E179" s="24" t="s">
        <v>97</v>
      </c>
      <c r="F179" s="24" t="s">
        <v>1170</v>
      </c>
      <c r="G179" s="24" t="s">
        <v>51</v>
      </c>
      <c r="H179" s="24" t="s">
        <v>412</v>
      </c>
      <c r="I179" s="29" t="s">
        <v>53</v>
      </c>
      <c r="J179" s="29" t="s">
        <v>53</v>
      </c>
      <c r="K179" s="29" t="s">
        <v>53</v>
      </c>
      <c r="L179" s="29" t="s">
        <v>53</v>
      </c>
      <c r="M179" s="29">
        <v>0</v>
      </c>
      <c r="N179" s="24" t="s">
        <v>53</v>
      </c>
      <c r="O179" s="24" t="s">
        <v>413</v>
      </c>
      <c r="P179" s="24" t="s">
        <v>414</v>
      </c>
      <c r="Q179" s="29">
        <f t="shared" si="2"/>
        <v>1784868.1680000001</v>
      </c>
      <c r="R179" s="29">
        <v>0</v>
      </c>
      <c r="S179" s="29">
        <v>422935.89</v>
      </c>
      <c r="T179" s="29">
        <v>1174079.55</v>
      </c>
      <c r="U179" s="24" t="s">
        <v>68</v>
      </c>
      <c r="V179" s="29">
        <v>187852.728</v>
      </c>
      <c r="W179" s="29">
        <v>0</v>
      </c>
      <c r="X179" s="24" t="s">
        <v>50</v>
      </c>
      <c r="Y179" s="29">
        <v>0</v>
      </c>
      <c r="Z179" s="29">
        <v>0</v>
      </c>
      <c r="AA179" s="24" t="s">
        <v>50</v>
      </c>
      <c r="AB179" s="29">
        <v>0</v>
      </c>
      <c r="AC179" s="29">
        <v>0</v>
      </c>
      <c r="AD179" s="24" t="s">
        <v>50</v>
      </c>
      <c r="AE179" s="29">
        <v>0</v>
      </c>
      <c r="AF179" s="24">
        <v>0</v>
      </c>
      <c r="AG179" s="24" t="s">
        <v>50</v>
      </c>
      <c r="AH179" s="29">
        <v>0</v>
      </c>
      <c r="AI179" s="29">
        <v>0</v>
      </c>
      <c r="AJ179" s="24" t="s">
        <v>50</v>
      </c>
      <c r="AK179" s="29">
        <v>0</v>
      </c>
      <c r="AL179" s="29">
        <v>0</v>
      </c>
      <c r="AM179" s="31" t="s">
        <v>53</v>
      </c>
      <c r="AN179" s="24" t="s">
        <v>53</v>
      </c>
      <c r="AO179" s="31" t="s">
        <v>53</v>
      </c>
      <c r="AP179" s="24" t="s">
        <v>53</v>
      </c>
    </row>
    <row r="180" spans="1:42">
      <c r="A180" s="24" t="s">
        <v>372</v>
      </c>
      <c r="B180" s="31" t="s">
        <v>448</v>
      </c>
      <c r="C180" s="24" t="s">
        <v>96</v>
      </c>
      <c r="D180" s="24" t="s">
        <v>48</v>
      </c>
      <c r="E180" s="24" t="s">
        <v>97</v>
      </c>
      <c r="F180" s="24" t="s">
        <v>1171</v>
      </c>
      <c r="G180" s="24" t="s">
        <v>51</v>
      </c>
      <c r="H180" s="24" t="s">
        <v>481</v>
      </c>
      <c r="I180" s="29" t="s">
        <v>53</v>
      </c>
      <c r="J180" s="29" t="s">
        <v>53</v>
      </c>
      <c r="K180" s="29" t="s">
        <v>53</v>
      </c>
      <c r="L180" s="29" t="s">
        <v>53</v>
      </c>
      <c r="M180" s="29">
        <v>0</v>
      </c>
      <c r="N180" s="24" t="s">
        <v>53</v>
      </c>
      <c r="O180" s="24" t="s">
        <v>54</v>
      </c>
      <c r="P180" s="24" t="s">
        <v>53</v>
      </c>
      <c r="Q180" s="29">
        <f t="shared" si="2"/>
        <v>37041231.344900005</v>
      </c>
      <c r="R180" s="29">
        <v>0</v>
      </c>
      <c r="S180" s="29">
        <v>27880708.413000006</v>
      </c>
      <c r="T180" s="29">
        <v>0</v>
      </c>
      <c r="U180" s="24" t="s">
        <v>50</v>
      </c>
      <c r="V180" s="29">
        <v>0</v>
      </c>
      <c r="W180" s="29">
        <v>7897002.5274999999</v>
      </c>
      <c r="X180" s="24" t="s">
        <v>68</v>
      </c>
      <c r="Y180" s="29">
        <v>1263520.4044000001</v>
      </c>
      <c r="Z180" s="29">
        <v>0</v>
      </c>
      <c r="AA180" s="24" t="s">
        <v>50</v>
      </c>
      <c r="AB180" s="29">
        <v>0</v>
      </c>
      <c r="AC180" s="29">
        <v>0</v>
      </c>
      <c r="AD180" s="24" t="s">
        <v>50</v>
      </c>
      <c r="AE180" s="29">
        <v>0</v>
      </c>
      <c r="AF180" s="24">
        <v>0</v>
      </c>
      <c r="AG180" s="24" t="s">
        <v>50</v>
      </c>
      <c r="AH180" s="29">
        <v>0</v>
      </c>
      <c r="AI180" s="29">
        <v>0</v>
      </c>
      <c r="AJ180" s="24" t="s">
        <v>50</v>
      </c>
      <c r="AK180" s="29">
        <v>0</v>
      </c>
      <c r="AL180" s="29">
        <v>0</v>
      </c>
      <c r="AM180" s="31" t="s">
        <v>53</v>
      </c>
      <c r="AN180" s="24" t="s">
        <v>53</v>
      </c>
      <c r="AO180" s="31" t="s">
        <v>53</v>
      </c>
      <c r="AP180" s="24" t="s">
        <v>53</v>
      </c>
    </row>
    <row r="181" spans="1:42">
      <c r="A181" s="24" t="s">
        <v>373</v>
      </c>
      <c r="B181" s="31" t="s">
        <v>448</v>
      </c>
      <c r="C181" s="24" t="s">
        <v>96</v>
      </c>
      <c r="D181" s="24" t="s">
        <v>48</v>
      </c>
      <c r="E181" s="24" t="s">
        <v>97</v>
      </c>
      <c r="F181" s="24" t="s">
        <v>1171</v>
      </c>
      <c r="G181" s="24" t="s">
        <v>51</v>
      </c>
      <c r="H181" s="24" t="s">
        <v>482</v>
      </c>
      <c r="I181" s="29" t="s">
        <v>53</v>
      </c>
      <c r="J181" s="29" t="s">
        <v>53</v>
      </c>
      <c r="K181" s="29" t="s">
        <v>53</v>
      </c>
      <c r="L181" s="29" t="s">
        <v>53</v>
      </c>
      <c r="M181" s="29">
        <v>0</v>
      </c>
      <c r="N181" s="24" t="s">
        <v>53</v>
      </c>
      <c r="O181" s="24" t="s">
        <v>483</v>
      </c>
      <c r="P181" s="24" t="s">
        <v>484</v>
      </c>
      <c r="Q181" s="29">
        <f t="shared" si="2"/>
        <v>9540</v>
      </c>
      <c r="R181" s="29">
        <v>0</v>
      </c>
      <c r="S181" s="29">
        <v>9540</v>
      </c>
      <c r="T181" s="29">
        <v>0</v>
      </c>
      <c r="U181" s="24" t="s">
        <v>50</v>
      </c>
      <c r="V181" s="29">
        <v>0</v>
      </c>
      <c r="W181" s="29">
        <v>0</v>
      </c>
      <c r="X181" s="24" t="s">
        <v>50</v>
      </c>
      <c r="Y181" s="29">
        <v>0</v>
      </c>
      <c r="Z181" s="29">
        <v>0</v>
      </c>
      <c r="AA181" s="24" t="s">
        <v>50</v>
      </c>
      <c r="AB181" s="29">
        <v>0</v>
      </c>
      <c r="AC181" s="29">
        <v>0</v>
      </c>
      <c r="AD181" s="24" t="s">
        <v>50</v>
      </c>
      <c r="AE181" s="29">
        <v>0</v>
      </c>
      <c r="AF181" s="24">
        <v>0</v>
      </c>
      <c r="AG181" s="24" t="s">
        <v>50</v>
      </c>
      <c r="AH181" s="29">
        <v>0</v>
      </c>
      <c r="AI181" s="29">
        <v>0</v>
      </c>
      <c r="AJ181" s="24" t="s">
        <v>50</v>
      </c>
      <c r="AK181" s="29">
        <v>0</v>
      </c>
      <c r="AL181" s="29">
        <v>0</v>
      </c>
      <c r="AM181" s="31" t="s">
        <v>53</v>
      </c>
      <c r="AN181" s="24" t="s">
        <v>53</v>
      </c>
      <c r="AO181" s="31" t="s">
        <v>53</v>
      </c>
      <c r="AP181" s="24" t="s">
        <v>53</v>
      </c>
    </row>
    <row r="182" spans="1:42">
      <c r="A182" s="24" t="s">
        <v>374</v>
      </c>
      <c r="B182" s="31" t="s">
        <v>448</v>
      </c>
      <c r="C182" s="24" t="s">
        <v>96</v>
      </c>
      <c r="D182" s="24" t="s">
        <v>48</v>
      </c>
      <c r="E182" s="24" t="s">
        <v>97</v>
      </c>
      <c r="F182" s="24" t="s">
        <v>1171</v>
      </c>
      <c r="G182" s="24" t="s">
        <v>51</v>
      </c>
      <c r="H182" s="24" t="s">
        <v>485</v>
      </c>
      <c r="I182" s="29" t="s">
        <v>53</v>
      </c>
      <c r="J182" s="29" t="s">
        <v>53</v>
      </c>
      <c r="K182" s="29" t="s">
        <v>53</v>
      </c>
      <c r="L182" s="29" t="s">
        <v>53</v>
      </c>
      <c r="M182" s="29">
        <v>0</v>
      </c>
      <c r="N182" s="24" t="s">
        <v>53</v>
      </c>
      <c r="O182" s="24" t="s">
        <v>54</v>
      </c>
      <c r="P182" s="24" t="s">
        <v>53</v>
      </c>
      <c r="Q182" s="29">
        <f t="shared" si="2"/>
        <v>5905993.9983999999</v>
      </c>
      <c r="R182" s="29">
        <v>0</v>
      </c>
      <c r="S182" s="29">
        <v>4850496.96</v>
      </c>
      <c r="T182" s="29">
        <v>0</v>
      </c>
      <c r="U182" s="24" t="s">
        <v>50</v>
      </c>
      <c r="V182" s="29">
        <v>0</v>
      </c>
      <c r="W182" s="29">
        <v>909911.24</v>
      </c>
      <c r="X182" s="24" t="s">
        <v>68</v>
      </c>
      <c r="Y182" s="29">
        <v>145585.7984</v>
      </c>
      <c r="Z182" s="29">
        <v>0</v>
      </c>
      <c r="AA182" s="24" t="s">
        <v>50</v>
      </c>
      <c r="AB182" s="29">
        <v>0</v>
      </c>
      <c r="AC182" s="29">
        <v>0</v>
      </c>
      <c r="AD182" s="24" t="s">
        <v>50</v>
      </c>
      <c r="AE182" s="29">
        <v>0</v>
      </c>
      <c r="AF182" s="24">
        <v>0</v>
      </c>
      <c r="AG182" s="24" t="s">
        <v>50</v>
      </c>
      <c r="AH182" s="29">
        <v>0</v>
      </c>
      <c r="AI182" s="29">
        <v>0</v>
      </c>
      <c r="AJ182" s="24" t="s">
        <v>50</v>
      </c>
      <c r="AK182" s="29">
        <v>0</v>
      </c>
      <c r="AL182" s="29">
        <v>0</v>
      </c>
      <c r="AM182" s="31" t="s">
        <v>53</v>
      </c>
      <c r="AN182" s="24" t="s">
        <v>53</v>
      </c>
      <c r="AO182" s="31" t="s">
        <v>53</v>
      </c>
      <c r="AP182" s="24" t="s">
        <v>53</v>
      </c>
    </row>
    <row r="183" spans="1:42">
      <c r="A183" s="24" t="s">
        <v>375</v>
      </c>
      <c r="B183" s="31" t="s">
        <v>448</v>
      </c>
      <c r="C183" s="24" t="s">
        <v>96</v>
      </c>
      <c r="D183" s="24" t="s">
        <v>48</v>
      </c>
      <c r="E183" s="24" t="s">
        <v>97</v>
      </c>
      <c r="F183" s="24" t="s">
        <v>1171</v>
      </c>
      <c r="G183" s="24" t="s">
        <v>51</v>
      </c>
      <c r="H183" s="24" t="s">
        <v>486</v>
      </c>
      <c r="I183" s="29" t="s">
        <v>53</v>
      </c>
      <c r="J183" s="29" t="s">
        <v>53</v>
      </c>
      <c r="K183" s="29" t="s">
        <v>53</v>
      </c>
      <c r="L183" s="29" t="s">
        <v>53</v>
      </c>
      <c r="M183" s="29">
        <v>0</v>
      </c>
      <c r="N183" s="24" t="s">
        <v>53</v>
      </c>
      <c r="O183" s="24" t="s">
        <v>487</v>
      </c>
      <c r="P183" s="24" t="s">
        <v>488</v>
      </c>
      <c r="Q183" s="29">
        <f t="shared" si="2"/>
        <v>2797245.0943999998</v>
      </c>
      <c r="R183" s="29">
        <v>0</v>
      </c>
      <c r="S183" s="29">
        <v>2381861.46</v>
      </c>
      <c r="T183" s="29">
        <v>358089.34</v>
      </c>
      <c r="U183" s="24" t="s">
        <v>68</v>
      </c>
      <c r="V183" s="29">
        <v>57294.294399999999</v>
      </c>
      <c r="W183" s="29">
        <v>0</v>
      </c>
      <c r="X183" s="24" t="s">
        <v>50</v>
      </c>
      <c r="Y183" s="29">
        <v>0</v>
      </c>
      <c r="Z183" s="29">
        <v>0</v>
      </c>
      <c r="AA183" s="24" t="s">
        <v>50</v>
      </c>
      <c r="AB183" s="29">
        <v>0</v>
      </c>
      <c r="AC183" s="29">
        <v>0</v>
      </c>
      <c r="AD183" s="24" t="s">
        <v>50</v>
      </c>
      <c r="AE183" s="29">
        <v>0</v>
      </c>
      <c r="AF183" s="24">
        <v>0</v>
      </c>
      <c r="AG183" s="24" t="s">
        <v>50</v>
      </c>
      <c r="AH183" s="29">
        <v>0</v>
      </c>
      <c r="AI183" s="29">
        <v>0</v>
      </c>
      <c r="AJ183" s="24" t="s">
        <v>50</v>
      </c>
      <c r="AK183" s="29">
        <v>0</v>
      </c>
      <c r="AL183" s="29">
        <v>0</v>
      </c>
      <c r="AM183" s="31" t="s">
        <v>53</v>
      </c>
      <c r="AN183" s="24" t="s">
        <v>53</v>
      </c>
      <c r="AO183" s="31" t="s">
        <v>53</v>
      </c>
      <c r="AP183" s="24" t="s">
        <v>53</v>
      </c>
    </row>
    <row r="184" spans="1:42">
      <c r="A184" s="24" t="s">
        <v>376</v>
      </c>
      <c r="B184" s="31" t="s">
        <v>448</v>
      </c>
      <c r="C184" s="24" t="s">
        <v>96</v>
      </c>
      <c r="D184" s="24" t="s">
        <v>48</v>
      </c>
      <c r="E184" s="24" t="s">
        <v>97</v>
      </c>
      <c r="F184" s="24" t="s">
        <v>1171</v>
      </c>
      <c r="G184" s="24" t="s">
        <v>51</v>
      </c>
      <c r="H184" s="24" t="s">
        <v>489</v>
      </c>
      <c r="I184" s="29" t="s">
        <v>53</v>
      </c>
      <c r="J184" s="29" t="s">
        <v>53</v>
      </c>
      <c r="K184" s="29" t="s">
        <v>53</v>
      </c>
      <c r="L184" s="29" t="s">
        <v>53</v>
      </c>
      <c r="M184" s="29">
        <v>0</v>
      </c>
      <c r="N184" s="24" t="s">
        <v>53</v>
      </c>
      <c r="O184" s="24" t="s">
        <v>487</v>
      </c>
      <c r="P184" s="24" t="s">
        <v>488</v>
      </c>
      <c r="Q184" s="29">
        <f t="shared" si="2"/>
        <v>2036478.6</v>
      </c>
      <c r="R184" s="29">
        <v>0</v>
      </c>
      <c r="S184" s="29">
        <v>2036478.6</v>
      </c>
      <c r="T184" s="29">
        <v>0</v>
      </c>
      <c r="U184" s="24" t="s">
        <v>50</v>
      </c>
      <c r="V184" s="29">
        <v>0</v>
      </c>
      <c r="W184" s="29">
        <v>0</v>
      </c>
      <c r="X184" s="24" t="s">
        <v>50</v>
      </c>
      <c r="Y184" s="29">
        <v>0</v>
      </c>
      <c r="Z184" s="29">
        <v>0</v>
      </c>
      <c r="AA184" s="24" t="s">
        <v>50</v>
      </c>
      <c r="AB184" s="29">
        <v>0</v>
      </c>
      <c r="AC184" s="29">
        <v>0</v>
      </c>
      <c r="AD184" s="24" t="s">
        <v>50</v>
      </c>
      <c r="AE184" s="29">
        <v>0</v>
      </c>
      <c r="AF184" s="24">
        <v>0</v>
      </c>
      <c r="AG184" s="24" t="s">
        <v>50</v>
      </c>
      <c r="AH184" s="29">
        <v>0</v>
      </c>
      <c r="AI184" s="29">
        <v>0</v>
      </c>
      <c r="AJ184" s="24" t="s">
        <v>50</v>
      </c>
      <c r="AK184" s="29">
        <v>0</v>
      </c>
      <c r="AL184" s="29">
        <v>0</v>
      </c>
      <c r="AM184" s="31" t="s">
        <v>53</v>
      </c>
      <c r="AN184" s="24" t="s">
        <v>53</v>
      </c>
      <c r="AO184" s="31" t="s">
        <v>53</v>
      </c>
      <c r="AP184" s="24" t="s">
        <v>53</v>
      </c>
    </row>
    <row r="185" spans="1:42">
      <c r="A185" s="24" t="s">
        <v>377</v>
      </c>
      <c r="B185" s="31" t="s">
        <v>448</v>
      </c>
      <c r="C185" s="24" t="s">
        <v>96</v>
      </c>
      <c r="D185" s="24" t="s">
        <v>48</v>
      </c>
      <c r="E185" s="24" t="s">
        <v>97</v>
      </c>
      <c r="F185" s="24" t="s">
        <v>1171</v>
      </c>
      <c r="G185" s="24" t="s">
        <v>51</v>
      </c>
      <c r="H185" s="24" t="s">
        <v>490</v>
      </c>
      <c r="I185" s="29" t="s">
        <v>53</v>
      </c>
      <c r="J185" s="29" t="s">
        <v>53</v>
      </c>
      <c r="K185" s="29" t="s">
        <v>53</v>
      </c>
      <c r="L185" s="29" t="s">
        <v>53</v>
      </c>
      <c r="M185" s="29">
        <v>0</v>
      </c>
      <c r="N185" s="24" t="s">
        <v>53</v>
      </c>
      <c r="O185" s="24" t="s">
        <v>54</v>
      </c>
      <c r="P185" s="24" t="s">
        <v>53</v>
      </c>
      <c r="Q185" s="29">
        <f t="shared" si="2"/>
        <v>64098365.804200001</v>
      </c>
      <c r="R185" s="29">
        <v>0</v>
      </c>
      <c r="S185" s="29">
        <v>46397844.140000001</v>
      </c>
      <c r="T185" s="29">
        <v>0</v>
      </c>
      <c r="U185" s="24" t="s">
        <v>50</v>
      </c>
      <c r="V185" s="29">
        <v>0</v>
      </c>
      <c r="W185" s="29">
        <v>15259070.400200002</v>
      </c>
      <c r="X185" s="24" t="s">
        <v>68</v>
      </c>
      <c r="Y185" s="29">
        <v>2441451.2640000004</v>
      </c>
      <c r="Z185" s="29">
        <v>0</v>
      </c>
      <c r="AA185" s="24" t="s">
        <v>50</v>
      </c>
      <c r="AB185" s="29">
        <v>0</v>
      </c>
      <c r="AC185" s="29">
        <v>0</v>
      </c>
      <c r="AD185" s="24" t="s">
        <v>50</v>
      </c>
      <c r="AE185" s="29">
        <v>0</v>
      </c>
      <c r="AF185" s="24">
        <v>0</v>
      </c>
      <c r="AG185" s="24" t="s">
        <v>50</v>
      </c>
      <c r="AH185" s="29">
        <v>0</v>
      </c>
      <c r="AI185" s="29">
        <v>0</v>
      </c>
      <c r="AJ185" s="24" t="s">
        <v>50</v>
      </c>
      <c r="AK185" s="29">
        <v>0</v>
      </c>
      <c r="AL185" s="29">
        <v>0</v>
      </c>
      <c r="AM185" s="31" t="s">
        <v>53</v>
      </c>
      <c r="AN185" s="24" t="s">
        <v>53</v>
      </c>
      <c r="AO185" s="31" t="s">
        <v>53</v>
      </c>
      <c r="AP185" s="24" t="s">
        <v>53</v>
      </c>
    </row>
    <row r="186" spans="1:42">
      <c r="A186" s="24" t="s">
        <v>378</v>
      </c>
      <c r="B186" s="31" t="s">
        <v>448</v>
      </c>
      <c r="C186" s="24" t="s">
        <v>96</v>
      </c>
      <c r="D186" s="24" t="s">
        <v>48</v>
      </c>
      <c r="E186" s="24" t="s">
        <v>97</v>
      </c>
      <c r="F186" s="24" t="s">
        <v>1171</v>
      </c>
      <c r="G186" s="24" t="s">
        <v>51</v>
      </c>
      <c r="H186" s="24" t="s">
        <v>491</v>
      </c>
      <c r="I186" s="29" t="s">
        <v>53</v>
      </c>
      <c r="J186" s="29" t="s">
        <v>53</v>
      </c>
      <c r="K186" s="29" t="s">
        <v>53</v>
      </c>
      <c r="L186" s="29" t="s">
        <v>53</v>
      </c>
      <c r="M186" s="29">
        <v>0</v>
      </c>
      <c r="N186" s="24" t="s">
        <v>53</v>
      </c>
      <c r="O186" s="24" t="s">
        <v>492</v>
      </c>
      <c r="P186" s="24" t="s">
        <v>493</v>
      </c>
      <c r="Q186" s="29">
        <f t="shared" si="2"/>
        <v>735858.91119999997</v>
      </c>
      <c r="R186" s="29">
        <v>0</v>
      </c>
      <c r="S186" s="29">
        <v>170954.78</v>
      </c>
      <c r="T186" s="29">
        <v>486986.32</v>
      </c>
      <c r="U186" s="24" t="s">
        <v>68</v>
      </c>
      <c r="V186" s="29">
        <v>77917.811199999996</v>
      </c>
      <c r="W186" s="29">
        <v>0</v>
      </c>
      <c r="X186" s="24" t="s">
        <v>50</v>
      </c>
      <c r="Y186" s="29">
        <v>0</v>
      </c>
      <c r="Z186" s="29">
        <v>0</v>
      </c>
      <c r="AA186" s="24" t="s">
        <v>50</v>
      </c>
      <c r="AB186" s="29">
        <v>0</v>
      </c>
      <c r="AC186" s="29">
        <v>0</v>
      </c>
      <c r="AD186" s="24" t="s">
        <v>50</v>
      </c>
      <c r="AE186" s="29">
        <v>0</v>
      </c>
      <c r="AF186" s="24">
        <v>0</v>
      </c>
      <c r="AG186" s="24" t="s">
        <v>50</v>
      </c>
      <c r="AH186" s="29">
        <v>0</v>
      </c>
      <c r="AI186" s="29">
        <v>0</v>
      </c>
      <c r="AJ186" s="24" t="s">
        <v>50</v>
      </c>
      <c r="AK186" s="29">
        <v>0</v>
      </c>
      <c r="AL186" s="29">
        <v>0</v>
      </c>
      <c r="AM186" s="31" t="s">
        <v>53</v>
      </c>
      <c r="AN186" s="24" t="s">
        <v>53</v>
      </c>
      <c r="AO186" s="31" t="s">
        <v>53</v>
      </c>
      <c r="AP186" s="24" t="s">
        <v>53</v>
      </c>
    </row>
    <row r="187" spans="1:42">
      <c r="A187" s="24" t="s">
        <v>379</v>
      </c>
      <c r="B187" s="31" t="s">
        <v>448</v>
      </c>
      <c r="C187" s="24" t="s">
        <v>96</v>
      </c>
      <c r="D187" s="24" t="s">
        <v>48</v>
      </c>
      <c r="E187" s="24" t="s">
        <v>97</v>
      </c>
      <c r="F187" s="24" t="s">
        <v>1171</v>
      </c>
      <c r="G187" s="24" t="s">
        <v>51</v>
      </c>
      <c r="H187" s="24" t="s">
        <v>494</v>
      </c>
      <c r="I187" s="29" t="s">
        <v>53</v>
      </c>
      <c r="J187" s="29" t="s">
        <v>53</v>
      </c>
      <c r="K187" s="29" t="s">
        <v>53</v>
      </c>
      <c r="L187" s="29" t="s">
        <v>53</v>
      </c>
      <c r="M187" s="29">
        <v>0</v>
      </c>
      <c r="N187" s="24" t="s">
        <v>53</v>
      </c>
      <c r="O187" s="24" t="s">
        <v>54</v>
      </c>
      <c r="P187" s="24" t="s">
        <v>53</v>
      </c>
      <c r="Q187" s="29">
        <f t="shared" si="2"/>
        <v>2634579.8018</v>
      </c>
      <c r="R187" s="29">
        <v>0</v>
      </c>
      <c r="S187" s="29">
        <v>1334920.4649999999</v>
      </c>
      <c r="T187" s="29">
        <v>0</v>
      </c>
      <c r="U187" s="24" t="s">
        <v>50</v>
      </c>
      <c r="V187" s="29">
        <v>0</v>
      </c>
      <c r="W187" s="29">
        <v>1120395.98</v>
      </c>
      <c r="X187" s="24" t="s">
        <v>68</v>
      </c>
      <c r="Y187" s="29">
        <v>179263.35680000001</v>
      </c>
      <c r="Z187" s="29">
        <v>0</v>
      </c>
      <c r="AA187" s="24" t="s">
        <v>50</v>
      </c>
      <c r="AB187" s="29">
        <v>0</v>
      </c>
      <c r="AC187" s="29">
        <v>0</v>
      </c>
      <c r="AD187" s="24" t="s">
        <v>50</v>
      </c>
      <c r="AE187" s="29">
        <v>0</v>
      </c>
      <c r="AF187" s="24">
        <v>0</v>
      </c>
      <c r="AG187" s="24" t="s">
        <v>50</v>
      </c>
      <c r="AH187" s="29">
        <v>0</v>
      </c>
      <c r="AI187" s="29">
        <v>0</v>
      </c>
      <c r="AJ187" s="24" t="s">
        <v>50</v>
      </c>
      <c r="AK187" s="29">
        <v>0</v>
      </c>
      <c r="AL187" s="29">
        <v>0</v>
      </c>
      <c r="AM187" s="31" t="s">
        <v>53</v>
      </c>
      <c r="AN187" s="24" t="s">
        <v>53</v>
      </c>
      <c r="AO187" s="31" t="s">
        <v>53</v>
      </c>
      <c r="AP187" s="24" t="s">
        <v>53</v>
      </c>
    </row>
    <row r="188" spans="1:42">
      <c r="A188" s="24" t="s">
        <v>380</v>
      </c>
      <c r="B188" s="31" t="s">
        <v>448</v>
      </c>
      <c r="C188" s="24" t="s">
        <v>96</v>
      </c>
      <c r="D188" s="24" t="s">
        <v>48</v>
      </c>
      <c r="E188" s="24" t="s">
        <v>97</v>
      </c>
      <c r="F188" s="24" t="s">
        <v>1171</v>
      </c>
      <c r="G188" s="24" t="s">
        <v>123</v>
      </c>
      <c r="H188" s="24" t="s">
        <v>53</v>
      </c>
      <c r="I188" s="29" t="s">
        <v>495</v>
      </c>
      <c r="J188" s="29" t="s">
        <v>53</v>
      </c>
      <c r="K188" s="29" t="s">
        <v>496</v>
      </c>
      <c r="L188" s="29" t="s">
        <v>497</v>
      </c>
      <c r="M188" s="29">
        <v>67.260000000000005</v>
      </c>
      <c r="N188" s="24" t="s">
        <v>127</v>
      </c>
      <c r="O188" s="24" t="s">
        <v>498</v>
      </c>
      <c r="P188" s="24" t="s">
        <v>499</v>
      </c>
      <c r="Q188" s="29">
        <f t="shared" si="2"/>
        <v>-116000</v>
      </c>
      <c r="R188" s="29">
        <v>0</v>
      </c>
      <c r="S188" s="29">
        <v>0</v>
      </c>
      <c r="T188" s="29">
        <v>0</v>
      </c>
      <c r="U188" s="24" t="s">
        <v>50</v>
      </c>
      <c r="V188" s="29">
        <v>0</v>
      </c>
      <c r="W188" s="29">
        <v>-100000</v>
      </c>
      <c r="X188" s="24" t="s">
        <v>68</v>
      </c>
      <c r="Y188" s="29">
        <v>-16000</v>
      </c>
      <c r="Z188" s="29">
        <v>0</v>
      </c>
      <c r="AA188" s="24" t="s">
        <v>50</v>
      </c>
      <c r="AB188" s="29">
        <v>0</v>
      </c>
      <c r="AC188" s="29">
        <v>0</v>
      </c>
      <c r="AD188" s="24" t="s">
        <v>50</v>
      </c>
      <c r="AE188" s="29">
        <v>0</v>
      </c>
      <c r="AF188" s="24">
        <v>0</v>
      </c>
      <c r="AG188" s="24" t="s">
        <v>50</v>
      </c>
      <c r="AH188" s="29">
        <v>0</v>
      </c>
      <c r="AI188" s="29">
        <v>0</v>
      </c>
      <c r="AJ188" s="24" t="s">
        <v>50</v>
      </c>
      <c r="AK188" s="29">
        <v>0</v>
      </c>
      <c r="AL188" s="29">
        <v>0</v>
      </c>
      <c r="AM188" s="31" t="s">
        <v>53</v>
      </c>
      <c r="AN188" s="24" t="s">
        <v>53</v>
      </c>
      <c r="AO188" s="31" t="s">
        <v>53</v>
      </c>
      <c r="AP188" s="24" t="s">
        <v>53</v>
      </c>
    </row>
    <row r="189" spans="1:42">
      <c r="A189" s="24" t="s">
        <v>381</v>
      </c>
      <c r="B189" s="31" t="s">
        <v>114</v>
      </c>
      <c r="C189" s="24" t="s">
        <v>96</v>
      </c>
      <c r="D189" s="24" t="s">
        <v>57</v>
      </c>
      <c r="E189" s="24" t="s">
        <v>751</v>
      </c>
      <c r="F189" s="24" t="s">
        <v>965</v>
      </c>
      <c r="G189" s="24" t="s">
        <v>51</v>
      </c>
      <c r="H189" s="24" t="s">
        <v>1181</v>
      </c>
      <c r="I189" s="29" t="s">
        <v>53</v>
      </c>
      <c r="J189" s="29" t="s">
        <v>53</v>
      </c>
      <c r="K189" s="29" t="s">
        <v>53</v>
      </c>
      <c r="L189" s="29" t="s">
        <v>53</v>
      </c>
      <c r="M189" s="29">
        <v>0</v>
      </c>
      <c r="N189" s="24" t="s">
        <v>53</v>
      </c>
      <c r="O189" s="24" t="s">
        <v>54</v>
      </c>
      <c r="P189" s="24" t="s">
        <v>53</v>
      </c>
      <c r="Q189" s="29">
        <f t="shared" si="2"/>
        <v>23318452.099349998</v>
      </c>
      <c r="R189" s="29">
        <v>0</v>
      </c>
      <c r="S189" s="29">
        <v>15465744.939999999</v>
      </c>
      <c r="T189" s="29">
        <v>0</v>
      </c>
      <c r="U189" s="24" t="s">
        <v>50</v>
      </c>
      <c r="V189" s="29">
        <v>0</v>
      </c>
      <c r="W189" s="29">
        <v>6769575.1374499993</v>
      </c>
      <c r="X189" s="24" t="s">
        <v>50</v>
      </c>
      <c r="Y189" s="29">
        <v>1083132.0219000001</v>
      </c>
      <c r="Z189" s="29">
        <v>0</v>
      </c>
      <c r="AA189" s="24" t="s">
        <v>50</v>
      </c>
      <c r="AB189" s="29">
        <v>0</v>
      </c>
      <c r="AC189" s="29">
        <v>0</v>
      </c>
      <c r="AD189" s="24" t="s">
        <v>50</v>
      </c>
      <c r="AE189" s="29">
        <v>0</v>
      </c>
      <c r="AF189" s="24">
        <v>0</v>
      </c>
      <c r="AG189" s="24" t="s">
        <v>50</v>
      </c>
      <c r="AH189" s="29">
        <v>0</v>
      </c>
      <c r="AI189" s="29">
        <v>0</v>
      </c>
      <c r="AJ189" s="24" t="s">
        <v>50</v>
      </c>
      <c r="AK189" s="29">
        <v>0</v>
      </c>
      <c r="AL189" s="29">
        <v>0</v>
      </c>
      <c r="AM189" s="31" t="s">
        <v>53</v>
      </c>
      <c r="AN189" s="24" t="s">
        <v>53</v>
      </c>
      <c r="AO189" s="31" t="s">
        <v>53</v>
      </c>
      <c r="AP189" s="24" t="s">
        <v>53</v>
      </c>
    </row>
    <row r="190" spans="1:42">
      <c r="A190" s="24" t="s">
        <v>382</v>
      </c>
      <c r="B190" s="31" t="s">
        <v>178</v>
      </c>
      <c r="C190" s="24" t="s">
        <v>96</v>
      </c>
      <c r="D190" s="24" t="s">
        <v>57</v>
      </c>
      <c r="E190" s="24" t="s">
        <v>751</v>
      </c>
      <c r="F190" s="24" t="s">
        <v>1175</v>
      </c>
      <c r="G190" s="24" t="s">
        <v>51</v>
      </c>
      <c r="H190" s="24" t="s">
        <v>216</v>
      </c>
      <c r="I190" s="29" t="s">
        <v>53</v>
      </c>
      <c r="J190" s="29" t="s">
        <v>53</v>
      </c>
      <c r="K190" s="29" t="s">
        <v>53</v>
      </c>
      <c r="L190" s="29" t="s">
        <v>53</v>
      </c>
      <c r="M190" s="29">
        <v>0</v>
      </c>
      <c r="N190" s="24" t="s">
        <v>53</v>
      </c>
      <c r="O190" s="24" t="s">
        <v>54</v>
      </c>
      <c r="P190" s="24" t="s">
        <v>53</v>
      </c>
      <c r="Q190" s="29">
        <f t="shared" si="2"/>
        <v>9513704.6239500009</v>
      </c>
      <c r="R190" s="29">
        <v>0</v>
      </c>
      <c r="S190" s="29">
        <v>5721184.8475499991</v>
      </c>
      <c r="T190" s="29">
        <v>0</v>
      </c>
      <c r="U190" s="24" t="s">
        <v>50</v>
      </c>
      <c r="V190" s="29">
        <v>0</v>
      </c>
      <c r="W190" s="29">
        <v>3269413.6004000003</v>
      </c>
      <c r="X190" s="24" t="s">
        <v>68</v>
      </c>
      <c r="Y190" s="29">
        <v>523106.17600000004</v>
      </c>
      <c r="Z190" s="29">
        <v>0</v>
      </c>
      <c r="AA190" s="24" t="s">
        <v>50</v>
      </c>
      <c r="AB190" s="29">
        <v>0</v>
      </c>
      <c r="AC190" s="29">
        <v>0</v>
      </c>
      <c r="AD190" s="24" t="s">
        <v>50</v>
      </c>
      <c r="AE190" s="29">
        <v>0</v>
      </c>
      <c r="AF190" s="24">
        <v>0</v>
      </c>
      <c r="AG190" s="24" t="s">
        <v>50</v>
      </c>
      <c r="AH190" s="29">
        <v>0</v>
      </c>
      <c r="AI190" s="29">
        <v>0</v>
      </c>
      <c r="AJ190" s="24" t="s">
        <v>50</v>
      </c>
      <c r="AK190" s="29">
        <v>0</v>
      </c>
      <c r="AL190" s="29">
        <v>0</v>
      </c>
      <c r="AM190" s="31" t="s">
        <v>53</v>
      </c>
      <c r="AN190" s="24" t="s">
        <v>53</v>
      </c>
      <c r="AO190" s="31" t="s">
        <v>53</v>
      </c>
      <c r="AP190" s="24" t="s">
        <v>53</v>
      </c>
    </row>
    <row r="191" spans="1:42">
      <c r="A191" s="24" t="s">
        <v>383</v>
      </c>
      <c r="B191" s="31" t="s">
        <v>228</v>
      </c>
      <c r="C191" s="24" t="s">
        <v>96</v>
      </c>
      <c r="D191" s="24" t="s">
        <v>57</v>
      </c>
      <c r="E191" s="24" t="s">
        <v>751</v>
      </c>
      <c r="F191" s="24" t="s">
        <v>1177</v>
      </c>
      <c r="G191" s="24" t="s">
        <v>51</v>
      </c>
      <c r="H191" s="24" t="s">
        <v>272</v>
      </c>
      <c r="I191" s="29" t="s">
        <v>53</v>
      </c>
      <c r="J191" s="29" t="s">
        <v>53</v>
      </c>
      <c r="K191" s="29" t="s">
        <v>53</v>
      </c>
      <c r="L191" s="29" t="s">
        <v>53</v>
      </c>
      <c r="M191" s="29">
        <v>0</v>
      </c>
      <c r="N191" s="24" t="s">
        <v>53</v>
      </c>
      <c r="O191" s="24" t="s">
        <v>54</v>
      </c>
      <c r="P191" s="24" t="s">
        <v>53</v>
      </c>
      <c r="Q191" s="29">
        <f t="shared" si="2"/>
        <v>30988453.623649992</v>
      </c>
      <c r="R191" s="29">
        <v>0</v>
      </c>
      <c r="S191" s="29">
        <v>18106387.884899996</v>
      </c>
      <c r="T191" s="29">
        <v>0</v>
      </c>
      <c r="U191" s="24" t="s">
        <v>50</v>
      </c>
      <c r="V191" s="29">
        <v>0</v>
      </c>
      <c r="W191" s="29">
        <v>11105229.085149998</v>
      </c>
      <c r="X191" s="24" t="s">
        <v>68</v>
      </c>
      <c r="Y191" s="29">
        <v>1776836.6535999998</v>
      </c>
      <c r="Z191" s="29">
        <v>0</v>
      </c>
      <c r="AA191" s="24" t="s">
        <v>50</v>
      </c>
      <c r="AB191" s="29">
        <v>0</v>
      </c>
      <c r="AC191" s="29">
        <v>0</v>
      </c>
      <c r="AD191" s="24" t="s">
        <v>50</v>
      </c>
      <c r="AE191" s="29">
        <v>0</v>
      </c>
      <c r="AF191" s="24">
        <v>0</v>
      </c>
      <c r="AG191" s="24" t="s">
        <v>50</v>
      </c>
      <c r="AH191" s="29">
        <v>0</v>
      </c>
      <c r="AI191" s="29">
        <v>0</v>
      </c>
      <c r="AJ191" s="24" t="s">
        <v>50</v>
      </c>
      <c r="AK191" s="29">
        <v>0</v>
      </c>
      <c r="AL191" s="29">
        <v>0</v>
      </c>
      <c r="AM191" s="31" t="s">
        <v>53</v>
      </c>
      <c r="AN191" s="24" t="s">
        <v>53</v>
      </c>
      <c r="AO191" s="31" t="s">
        <v>53</v>
      </c>
      <c r="AP191" s="24" t="s">
        <v>53</v>
      </c>
    </row>
    <row r="192" spans="1:42">
      <c r="A192" s="24" t="s">
        <v>384</v>
      </c>
      <c r="B192" s="31" t="s">
        <v>286</v>
      </c>
      <c r="C192" s="24" t="s">
        <v>96</v>
      </c>
      <c r="D192" s="24" t="s">
        <v>57</v>
      </c>
      <c r="E192" s="24" t="s">
        <v>751</v>
      </c>
      <c r="F192" s="24" t="s">
        <v>1174</v>
      </c>
      <c r="G192" s="24" t="s">
        <v>51</v>
      </c>
      <c r="H192" s="24" t="s">
        <v>318</v>
      </c>
      <c r="I192" s="29" t="s">
        <v>53</v>
      </c>
      <c r="J192" s="29" t="s">
        <v>53</v>
      </c>
      <c r="K192" s="29" t="s">
        <v>53</v>
      </c>
      <c r="L192" s="29" t="s">
        <v>53</v>
      </c>
      <c r="M192" s="29">
        <v>0</v>
      </c>
      <c r="N192" s="24" t="s">
        <v>53</v>
      </c>
      <c r="O192" s="24" t="s">
        <v>54</v>
      </c>
      <c r="P192" s="24" t="s">
        <v>53</v>
      </c>
      <c r="Q192" s="29">
        <f t="shared" si="2"/>
        <v>48872448.465999991</v>
      </c>
      <c r="R192" s="29">
        <v>0</v>
      </c>
      <c r="S192" s="29">
        <v>35034785.987199992</v>
      </c>
      <c r="T192" s="29">
        <v>0</v>
      </c>
      <c r="U192" s="24" t="s">
        <v>50</v>
      </c>
      <c r="V192" s="29">
        <v>0</v>
      </c>
      <c r="W192" s="29">
        <v>11929019.378299998</v>
      </c>
      <c r="X192" s="24" t="s">
        <v>68</v>
      </c>
      <c r="Y192" s="29">
        <v>1908643.1005000002</v>
      </c>
      <c r="Z192" s="29">
        <v>0</v>
      </c>
      <c r="AA192" s="24" t="s">
        <v>50</v>
      </c>
      <c r="AB192" s="29">
        <v>0</v>
      </c>
      <c r="AC192" s="29">
        <v>0</v>
      </c>
      <c r="AD192" s="24" t="s">
        <v>50</v>
      </c>
      <c r="AE192" s="29">
        <v>0</v>
      </c>
      <c r="AF192" s="24">
        <v>0</v>
      </c>
      <c r="AG192" s="24" t="s">
        <v>50</v>
      </c>
      <c r="AH192" s="29">
        <v>0</v>
      </c>
      <c r="AI192" s="29">
        <v>0</v>
      </c>
      <c r="AJ192" s="24" t="s">
        <v>50</v>
      </c>
      <c r="AK192" s="29">
        <v>0</v>
      </c>
      <c r="AL192" s="29">
        <v>0</v>
      </c>
      <c r="AM192" s="31" t="s">
        <v>53</v>
      </c>
      <c r="AN192" s="24" t="s">
        <v>53</v>
      </c>
      <c r="AO192" s="31" t="s">
        <v>53</v>
      </c>
      <c r="AP192" s="24" t="s">
        <v>53</v>
      </c>
    </row>
    <row r="193" spans="1:42">
      <c r="A193" s="24" t="s">
        <v>385</v>
      </c>
      <c r="B193" s="31" t="s">
        <v>349</v>
      </c>
      <c r="C193" s="24" t="s">
        <v>96</v>
      </c>
      <c r="D193" s="24" t="s">
        <v>57</v>
      </c>
      <c r="E193" s="24" t="s">
        <v>751</v>
      </c>
      <c r="F193" s="24" t="s">
        <v>1172</v>
      </c>
      <c r="G193" s="24" t="s">
        <v>51</v>
      </c>
      <c r="H193" s="24" t="s">
        <v>416</v>
      </c>
      <c r="I193" s="29" t="s">
        <v>53</v>
      </c>
      <c r="J193" s="29" t="s">
        <v>53</v>
      </c>
      <c r="K193" s="29" t="s">
        <v>53</v>
      </c>
      <c r="L193" s="29" t="s">
        <v>53</v>
      </c>
      <c r="M193" s="29">
        <v>0</v>
      </c>
      <c r="N193" s="24" t="s">
        <v>53</v>
      </c>
      <c r="O193" s="24" t="s">
        <v>54</v>
      </c>
      <c r="P193" s="24" t="s">
        <v>53</v>
      </c>
      <c r="Q193" s="29">
        <f t="shared" si="2"/>
        <v>65042931.143050008</v>
      </c>
      <c r="R193" s="29">
        <v>0</v>
      </c>
      <c r="S193" s="29">
        <v>46158011.322000012</v>
      </c>
      <c r="T193" s="29">
        <v>0</v>
      </c>
      <c r="U193" s="24" t="s">
        <v>50</v>
      </c>
      <c r="V193" s="29">
        <v>0</v>
      </c>
      <c r="W193" s="29">
        <v>16280103.293949997</v>
      </c>
      <c r="X193" s="24" t="s">
        <v>68</v>
      </c>
      <c r="Y193" s="29">
        <v>2604816.5271000001</v>
      </c>
      <c r="Z193" s="29">
        <v>0</v>
      </c>
      <c r="AA193" s="24" t="s">
        <v>50</v>
      </c>
      <c r="AB193" s="29">
        <v>0</v>
      </c>
      <c r="AC193" s="29">
        <v>0</v>
      </c>
      <c r="AD193" s="24" t="s">
        <v>50</v>
      </c>
      <c r="AE193" s="29">
        <v>0</v>
      </c>
      <c r="AF193" s="24">
        <v>0</v>
      </c>
      <c r="AG193" s="24" t="s">
        <v>50</v>
      </c>
      <c r="AH193" s="29">
        <v>0</v>
      </c>
      <c r="AI193" s="29">
        <v>0</v>
      </c>
      <c r="AJ193" s="24" t="s">
        <v>50</v>
      </c>
      <c r="AK193" s="29">
        <v>0</v>
      </c>
      <c r="AL193" s="29">
        <v>0</v>
      </c>
      <c r="AM193" s="31" t="s">
        <v>53</v>
      </c>
      <c r="AN193" s="24" t="s">
        <v>53</v>
      </c>
      <c r="AO193" s="31" t="s">
        <v>53</v>
      </c>
      <c r="AP193" s="24" t="s">
        <v>53</v>
      </c>
    </row>
    <row r="194" spans="1:42">
      <c r="A194" s="24" t="s">
        <v>386</v>
      </c>
      <c r="B194" s="31" t="s">
        <v>448</v>
      </c>
      <c r="C194" s="24" t="s">
        <v>96</v>
      </c>
      <c r="D194" s="24" t="s">
        <v>57</v>
      </c>
      <c r="E194" s="24" t="s">
        <v>751</v>
      </c>
      <c r="F194" s="24" t="s">
        <v>1173</v>
      </c>
      <c r="G194" s="24" t="s">
        <v>51</v>
      </c>
      <c r="H194" s="24" t="s">
        <v>500</v>
      </c>
      <c r="I194" s="29" t="s">
        <v>53</v>
      </c>
      <c r="J194" s="29" t="s">
        <v>53</v>
      </c>
      <c r="K194" s="29" t="s">
        <v>53</v>
      </c>
      <c r="L194" s="29" t="s">
        <v>53</v>
      </c>
      <c r="M194" s="29">
        <v>0</v>
      </c>
      <c r="N194" s="24" t="s">
        <v>53</v>
      </c>
      <c r="O194" s="24" t="s">
        <v>54</v>
      </c>
      <c r="P194" s="24" t="s">
        <v>53</v>
      </c>
      <c r="Q194" s="29">
        <f t="shared" si="2"/>
        <v>56686725.23969999</v>
      </c>
      <c r="R194" s="29">
        <v>0</v>
      </c>
      <c r="S194" s="29">
        <v>37073798.657899991</v>
      </c>
      <c r="T194" s="29">
        <v>0</v>
      </c>
      <c r="U194" s="24" t="s">
        <v>50</v>
      </c>
      <c r="V194" s="29">
        <v>0</v>
      </c>
      <c r="W194" s="29">
        <v>16773486.9692</v>
      </c>
      <c r="X194" s="24" t="s">
        <v>68</v>
      </c>
      <c r="Y194" s="29">
        <v>2683757.9149999996</v>
      </c>
      <c r="Z194" s="29">
        <v>0</v>
      </c>
      <c r="AA194" s="24" t="s">
        <v>50</v>
      </c>
      <c r="AB194" s="29">
        <v>0</v>
      </c>
      <c r="AC194" s="29">
        <v>144149.72</v>
      </c>
      <c r="AD194" s="24" t="s">
        <v>55</v>
      </c>
      <c r="AE194" s="29">
        <v>11531.9776</v>
      </c>
      <c r="AF194" s="24">
        <v>0</v>
      </c>
      <c r="AG194" s="24" t="s">
        <v>50</v>
      </c>
      <c r="AH194" s="29">
        <v>0</v>
      </c>
      <c r="AI194" s="29">
        <v>0</v>
      </c>
      <c r="AJ194" s="24" t="s">
        <v>50</v>
      </c>
      <c r="AK194" s="29">
        <v>0</v>
      </c>
      <c r="AL194" s="29">
        <v>0</v>
      </c>
      <c r="AM194" s="31" t="s">
        <v>53</v>
      </c>
      <c r="AN194" s="24" t="s">
        <v>53</v>
      </c>
      <c r="AO194" s="31" t="s">
        <v>53</v>
      </c>
      <c r="AP194" s="24" t="s">
        <v>53</v>
      </c>
    </row>
    <row r="195" spans="1:42">
      <c r="A195" s="24" t="s">
        <v>387</v>
      </c>
      <c r="B195" s="31" t="s">
        <v>46</v>
      </c>
      <c r="C195" s="24" t="s">
        <v>96</v>
      </c>
      <c r="D195" s="24" t="s">
        <v>74</v>
      </c>
      <c r="E195" s="24" t="s">
        <v>805</v>
      </c>
      <c r="F195" s="24" t="s">
        <v>935</v>
      </c>
      <c r="G195" s="24" t="s">
        <v>51</v>
      </c>
      <c r="H195" s="24" t="s">
        <v>101</v>
      </c>
      <c r="I195" s="29" t="s">
        <v>53</v>
      </c>
      <c r="J195" s="29" t="s">
        <v>53</v>
      </c>
      <c r="K195" s="29" t="s">
        <v>53</v>
      </c>
      <c r="L195" s="29" t="s">
        <v>53</v>
      </c>
      <c r="M195" s="29">
        <v>0</v>
      </c>
      <c r="N195" s="24" t="s">
        <v>53</v>
      </c>
      <c r="O195" s="24" t="s">
        <v>54</v>
      </c>
      <c r="P195" s="24" t="s">
        <v>53</v>
      </c>
      <c r="Q195" s="29">
        <f t="shared" si="2"/>
        <v>46036307.873800009</v>
      </c>
      <c r="R195" s="29">
        <v>0</v>
      </c>
      <c r="S195" s="29">
        <v>30956483.913700011</v>
      </c>
      <c r="T195" s="29">
        <v>0</v>
      </c>
      <c r="U195" s="24" t="s">
        <v>50</v>
      </c>
      <c r="V195" s="29">
        <v>0</v>
      </c>
      <c r="W195" s="29">
        <v>12999848.241500001</v>
      </c>
      <c r="X195" s="24" t="s">
        <v>68</v>
      </c>
      <c r="Y195" s="29">
        <v>2079975.7186</v>
      </c>
      <c r="Z195" s="29">
        <v>0</v>
      </c>
      <c r="AA195" s="24" t="s">
        <v>50</v>
      </c>
      <c r="AB195" s="29">
        <v>0</v>
      </c>
      <c r="AC195" s="29">
        <v>0</v>
      </c>
      <c r="AD195" s="24" t="s">
        <v>50</v>
      </c>
      <c r="AE195" s="29">
        <v>0</v>
      </c>
      <c r="AF195" s="24">
        <v>0</v>
      </c>
      <c r="AG195" s="24" t="s">
        <v>50</v>
      </c>
      <c r="AH195" s="29">
        <v>0</v>
      </c>
      <c r="AI195" s="29">
        <v>0</v>
      </c>
      <c r="AJ195" s="24" t="s">
        <v>50</v>
      </c>
      <c r="AK195" s="29">
        <v>0</v>
      </c>
      <c r="AL195" s="29">
        <v>0</v>
      </c>
      <c r="AM195" s="31" t="s">
        <v>53</v>
      </c>
      <c r="AN195" s="24" t="s">
        <v>53</v>
      </c>
      <c r="AO195" s="31" t="s">
        <v>53</v>
      </c>
      <c r="AP195" s="24" t="s">
        <v>53</v>
      </c>
    </row>
    <row r="196" spans="1:42">
      <c r="A196" s="24" t="s">
        <v>388</v>
      </c>
      <c r="B196" s="31" t="s">
        <v>46</v>
      </c>
      <c r="C196" s="24" t="s">
        <v>96</v>
      </c>
      <c r="D196" s="24" t="s">
        <v>74</v>
      </c>
      <c r="E196" s="24" t="s">
        <v>805</v>
      </c>
      <c r="F196" s="24" t="s">
        <v>935</v>
      </c>
      <c r="G196" s="24" t="s">
        <v>51</v>
      </c>
      <c r="H196" s="24" t="s">
        <v>103</v>
      </c>
      <c r="I196" s="29" t="s">
        <v>53</v>
      </c>
      <c r="J196" s="29" t="s">
        <v>53</v>
      </c>
      <c r="K196" s="29" t="s">
        <v>53</v>
      </c>
      <c r="L196" s="29" t="s">
        <v>53</v>
      </c>
      <c r="M196" s="29">
        <v>0</v>
      </c>
      <c r="N196" s="24" t="s">
        <v>53</v>
      </c>
      <c r="O196" s="24" t="s">
        <v>104</v>
      </c>
      <c r="P196" s="24" t="s">
        <v>105</v>
      </c>
      <c r="Q196" s="29">
        <f t="shared" si="2"/>
        <v>609009.89159999997</v>
      </c>
      <c r="R196" s="29">
        <v>0</v>
      </c>
      <c r="S196" s="29">
        <v>601469.59</v>
      </c>
      <c r="T196" s="29">
        <v>6500.26</v>
      </c>
      <c r="U196" s="24" t="s">
        <v>68</v>
      </c>
      <c r="V196" s="29">
        <v>1040.0416</v>
      </c>
      <c r="W196" s="29">
        <v>0</v>
      </c>
      <c r="X196" s="24" t="s">
        <v>50</v>
      </c>
      <c r="Y196" s="29">
        <v>0</v>
      </c>
      <c r="Z196" s="29">
        <v>0</v>
      </c>
      <c r="AA196" s="24" t="s">
        <v>50</v>
      </c>
      <c r="AB196" s="29">
        <v>0</v>
      </c>
      <c r="AC196" s="29">
        <v>0</v>
      </c>
      <c r="AD196" s="24" t="s">
        <v>50</v>
      </c>
      <c r="AE196" s="29">
        <v>0</v>
      </c>
      <c r="AF196" s="24">
        <v>0</v>
      </c>
      <c r="AG196" s="24" t="s">
        <v>50</v>
      </c>
      <c r="AH196" s="29">
        <v>0</v>
      </c>
      <c r="AI196" s="29">
        <v>0</v>
      </c>
      <c r="AJ196" s="24" t="s">
        <v>50</v>
      </c>
      <c r="AK196" s="29">
        <v>0</v>
      </c>
      <c r="AL196" s="29">
        <v>0</v>
      </c>
      <c r="AM196" s="31" t="s">
        <v>53</v>
      </c>
      <c r="AN196" s="24" t="s">
        <v>53</v>
      </c>
      <c r="AO196" s="31" t="s">
        <v>53</v>
      </c>
      <c r="AP196" s="24" t="s">
        <v>53</v>
      </c>
    </row>
    <row r="197" spans="1:42">
      <c r="A197" s="24" t="s">
        <v>389</v>
      </c>
      <c r="B197" s="31" t="s">
        <v>46</v>
      </c>
      <c r="C197" s="24" t="s">
        <v>96</v>
      </c>
      <c r="D197" s="24" t="s">
        <v>74</v>
      </c>
      <c r="E197" s="24" t="s">
        <v>805</v>
      </c>
      <c r="F197" s="24" t="s">
        <v>935</v>
      </c>
      <c r="G197" s="24" t="s">
        <v>51</v>
      </c>
      <c r="H197" s="24" t="s">
        <v>107</v>
      </c>
      <c r="I197" s="29" t="s">
        <v>53</v>
      </c>
      <c r="J197" s="29" t="s">
        <v>53</v>
      </c>
      <c r="K197" s="29" t="s">
        <v>53</v>
      </c>
      <c r="L197" s="29" t="s">
        <v>53</v>
      </c>
      <c r="M197" s="29">
        <v>0</v>
      </c>
      <c r="N197" s="24" t="s">
        <v>53</v>
      </c>
      <c r="O197" s="24" t="s">
        <v>54</v>
      </c>
      <c r="P197" s="24" t="s">
        <v>53</v>
      </c>
      <c r="Q197" s="29">
        <f t="shared" si="2"/>
        <v>2759689.6292000003</v>
      </c>
      <c r="R197" s="29">
        <v>0</v>
      </c>
      <c r="S197" s="29">
        <v>1902470.9545000002</v>
      </c>
      <c r="T197" s="29">
        <v>0</v>
      </c>
      <c r="U197" s="24" t="s">
        <v>50</v>
      </c>
      <c r="V197" s="29">
        <v>0</v>
      </c>
      <c r="W197" s="29">
        <v>738981.61609999998</v>
      </c>
      <c r="X197" s="24" t="s">
        <v>68</v>
      </c>
      <c r="Y197" s="29">
        <v>118237.0586</v>
      </c>
      <c r="Z197" s="29">
        <v>0</v>
      </c>
      <c r="AA197" s="24" t="s">
        <v>50</v>
      </c>
      <c r="AB197" s="29">
        <v>0</v>
      </c>
      <c r="AC197" s="29">
        <v>0</v>
      </c>
      <c r="AD197" s="24" t="s">
        <v>50</v>
      </c>
      <c r="AE197" s="29">
        <v>0</v>
      </c>
      <c r="AF197" s="24">
        <v>0</v>
      </c>
      <c r="AG197" s="24" t="s">
        <v>50</v>
      </c>
      <c r="AH197" s="29">
        <v>0</v>
      </c>
      <c r="AI197" s="29">
        <v>0</v>
      </c>
      <c r="AJ197" s="24" t="s">
        <v>50</v>
      </c>
      <c r="AK197" s="29">
        <v>0</v>
      </c>
      <c r="AL197" s="29">
        <v>0</v>
      </c>
      <c r="AM197" s="31" t="s">
        <v>53</v>
      </c>
      <c r="AN197" s="24" t="s">
        <v>53</v>
      </c>
      <c r="AO197" s="31" t="s">
        <v>53</v>
      </c>
      <c r="AP197" s="24" t="s">
        <v>53</v>
      </c>
    </row>
    <row r="198" spans="1:42">
      <c r="A198" s="24" t="s">
        <v>390</v>
      </c>
      <c r="B198" s="31" t="s">
        <v>178</v>
      </c>
      <c r="C198" s="24" t="s">
        <v>96</v>
      </c>
      <c r="D198" s="24" t="s">
        <v>74</v>
      </c>
      <c r="E198" s="24" t="s">
        <v>805</v>
      </c>
      <c r="F198" s="24" t="s">
        <v>965</v>
      </c>
      <c r="G198" s="24" t="s">
        <v>51</v>
      </c>
      <c r="H198" s="24" t="s">
        <v>218</v>
      </c>
      <c r="I198" s="29" t="s">
        <v>53</v>
      </c>
      <c r="J198" s="29" t="s">
        <v>53</v>
      </c>
      <c r="K198" s="29" t="s">
        <v>53</v>
      </c>
      <c r="L198" s="29" t="s">
        <v>53</v>
      </c>
      <c r="M198" s="29">
        <v>0</v>
      </c>
      <c r="N198" s="24" t="s">
        <v>53</v>
      </c>
      <c r="O198" s="24" t="s">
        <v>54</v>
      </c>
      <c r="P198" s="24" t="s">
        <v>53</v>
      </c>
      <c r="Q198" s="29">
        <f t="shared" si="2"/>
        <v>31673672.675099995</v>
      </c>
      <c r="R198" s="29">
        <v>0</v>
      </c>
      <c r="S198" s="29">
        <v>17863374.108099993</v>
      </c>
      <c r="T198" s="29">
        <v>0</v>
      </c>
      <c r="U198" s="24" t="s">
        <v>50</v>
      </c>
      <c r="V198" s="29">
        <v>0</v>
      </c>
      <c r="W198" s="29">
        <v>11905429.7991</v>
      </c>
      <c r="X198" s="24" t="s">
        <v>50</v>
      </c>
      <c r="Y198" s="29">
        <v>1904868.7679000003</v>
      </c>
      <c r="Z198" s="29">
        <v>0</v>
      </c>
      <c r="AA198" s="24" t="s">
        <v>50</v>
      </c>
      <c r="AB198" s="29">
        <v>0</v>
      </c>
      <c r="AC198" s="29">
        <v>0</v>
      </c>
      <c r="AD198" s="24" t="s">
        <v>50</v>
      </c>
      <c r="AE198" s="29">
        <v>0</v>
      </c>
      <c r="AF198" s="24">
        <v>0</v>
      </c>
      <c r="AG198" s="24" t="s">
        <v>50</v>
      </c>
      <c r="AH198" s="29">
        <v>0</v>
      </c>
      <c r="AI198" s="29">
        <v>0</v>
      </c>
      <c r="AJ198" s="24" t="s">
        <v>50</v>
      </c>
      <c r="AK198" s="29">
        <v>0</v>
      </c>
      <c r="AL198" s="29">
        <v>0</v>
      </c>
      <c r="AM198" s="31" t="s">
        <v>53</v>
      </c>
      <c r="AN198" s="24" t="s">
        <v>53</v>
      </c>
      <c r="AO198" s="31" t="s">
        <v>53</v>
      </c>
      <c r="AP198" s="24" t="s">
        <v>53</v>
      </c>
    </row>
    <row r="199" spans="1:42">
      <c r="A199" s="24" t="s">
        <v>391</v>
      </c>
      <c r="B199" s="31" t="s">
        <v>228</v>
      </c>
      <c r="C199" s="24" t="s">
        <v>96</v>
      </c>
      <c r="D199" s="24" t="s">
        <v>74</v>
      </c>
      <c r="E199" s="24" t="s">
        <v>805</v>
      </c>
      <c r="F199" s="24" t="s">
        <v>1175</v>
      </c>
      <c r="G199" s="24" t="s">
        <v>51</v>
      </c>
      <c r="H199" s="24" t="s">
        <v>274</v>
      </c>
      <c r="I199" s="29" t="s">
        <v>53</v>
      </c>
      <c r="J199" s="29" t="s">
        <v>53</v>
      </c>
      <c r="K199" s="29" t="s">
        <v>53</v>
      </c>
      <c r="L199" s="29" t="s">
        <v>53</v>
      </c>
      <c r="M199" s="29">
        <v>0</v>
      </c>
      <c r="N199" s="24" t="s">
        <v>53</v>
      </c>
      <c r="O199" s="24" t="s">
        <v>54</v>
      </c>
      <c r="P199" s="24" t="s">
        <v>53</v>
      </c>
      <c r="Q199" s="29">
        <f t="shared" si="2"/>
        <v>10515490.992199998</v>
      </c>
      <c r="R199" s="29">
        <v>0</v>
      </c>
      <c r="S199" s="29">
        <v>9381318.6589999981</v>
      </c>
      <c r="T199" s="29">
        <v>0</v>
      </c>
      <c r="U199" s="24" t="s">
        <v>50</v>
      </c>
      <c r="V199" s="29">
        <v>0</v>
      </c>
      <c r="W199" s="29">
        <v>977734.77000000014</v>
      </c>
      <c r="X199" s="24" t="s">
        <v>50</v>
      </c>
      <c r="Y199" s="29">
        <v>156437.5632</v>
      </c>
      <c r="Z199" s="29">
        <v>0</v>
      </c>
      <c r="AA199" s="24" t="s">
        <v>50</v>
      </c>
      <c r="AB199" s="29">
        <v>0</v>
      </c>
      <c r="AC199" s="29">
        <v>0</v>
      </c>
      <c r="AD199" s="24" t="s">
        <v>50</v>
      </c>
      <c r="AE199" s="29">
        <v>0</v>
      </c>
      <c r="AF199" s="24">
        <v>0</v>
      </c>
      <c r="AG199" s="24" t="s">
        <v>50</v>
      </c>
      <c r="AH199" s="29">
        <v>0</v>
      </c>
      <c r="AI199" s="29">
        <v>0</v>
      </c>
      <c r="AJ199" s="24" t="s">
        <v>50</v>
      </c>
      <c r="AK199" s="29">
        <v>0</v>
      </c>
      <c r="AL199" s="29">
        <v>0</v>
      </c>
      <c r="AM199" s="31" t="s">
        <v>53</v>
      </c>
      <c r="AN199" s="24" t="s">
        <v>53</v>
      </c>
      <c r="AO199" s="31" t="s">
        <v>53</v>
      </c>
      <c r="AP199" s="24" t="s">
        <v>53</v>
      </c>
    </row>
    <row r="200" spans="1:42">
      <c r="A200" s="24" t="s">
        <v>392</v>
      </c>
      <c r="B200" s="31" t="s">
        <v>228</v>
      </c>
      <c r="C200" s="24" t="s">
        <v>96</v>
      </c>
      <c r="D200" s="24" t="s">
        <v>74</v>
      </c>
      <c r="E200" s="24" t="s">
        <v>805</v>
      </c>
      <c r="F200" s="24" t="s">
        <v>1175</v>
      </c>
      <c r="G200" s="24" t="s">
        <v>51</v>
      </c>
      <c r="H200" s="24" t="s">
        <v>276</v>
      </c>
      <c r="I200" s="29" t="s">
        <v>53</v>
      </c>
      <c r="J200" s="29" t="s">
        <v>53</v>
      </c>
      <c r="K200" s="29" t="s">
        <v>53</v>
      </c>
      <c r="L200" s="29" t="s">
        <v>53</v>
      </c>
      <c r="M200" s="29">
        <v>0</v>
      </c>
      <c r="N200" s="24" t="s">
        <v>53</v>
      </c>
      <c r="O200" s="24" t="s">
        <v>277</v>
      </c>
      <c r="P200" s="24" t="s">
        <v>278</v>
      </c>
      <c r="Q200" s="29">
        <f t="shared" ref="Q200:Q244" si="3">SUM(R200:AP200)</f>
        <v>354344.6876</v>
      </c>
      <c r="R200" s="29">
        <v>0</v>
      </c>
      <c r="S200" s="29">
        <v>122413</v>
      </c>
      <c r="T200" s="29">
        <v>199941.11</v>
      </c>
      <c r="U200" s="24" t="s">
        <v>68</v>
      </c>
      <c r="V200" s="29">
        <v>31990.577600000001</v>
      </c>
      <c r="W200" s="29">
        <v>0</v>
      </c>
      <c r="X200" s="24" t="s">
        <v>50</v>
      </c>
      <c r="Y200" s="29">
        <v>0</v>
      </c>
      <c r="Z200" s="29">
        <v>0</v>
      </c>
      <c r="AA200" s="24" t="s">
        <v>50</v>
      </c>
      <c r="AB200" s="29">
        <v>0</v>
      </c>
      <c r="AC200" s="29">
        <v>0</v>
      </c>
      <c r="AD200" s="24" t="s">
        <v>50</v>
      </c>
      <c r="AE200" s="29">
        <v>0</v>
      </c>
      <c r="AF200" s="24">
        <v>0</v>
      </c>
      <c r="AG200" s="24" t="s">
        <v>50</v>
      </c>
      <c r="AH200" s="29">
        <v>0</v>
      </c>
      <c r="AI200" s="29">
        <v>0</v>
      </c>
      <c r="AJ200" s="24" t="s">
        <v>50</v>
      </c>
      <c r="AK200" s="29">
        <v>0</v>
      </c>
      <c r="AL200" s="29">
        <v>0</v>
      </c>
      <c r="AM200" s="31" t="s">
        <v>53</v>
      </c>
      <c r="AN200" s="24" t="s">
        <v>53</v>
      </c>
      <c r="AO200" s="31" t="s">
        <v>53</v>
      </c>
      <c r="AP200" s="24" t="s">
        <v>53</v>
      </c>
    </row>
    <row r="201" spans="1:42">
      <c r="A201" s="24" t="s">
        <v>393</v>
      </c>
      <c r="B201" s="31" t="s">
        <v>228</v>
      </c>
      <c r="C201" s="24" t="s">
        <v>96</v>
      </c>
      <c r="D201" s="24" t="s">
        <v>74</v>
      </c>
      <c r="E201" s="24" t="s">
        <v>805</v>
      </c>
      <c r="F201" s="24" t="s">
        <v>1175</v>
      </c>
      <c r="G201" s="24" t="s">
        <v>51</v>
      </c>
      <c r="H201" s="24" t="s">
        <v>280</v>
      </c>
      <c r="I201" s="29" t="s">
        <v>53</v>
      </c>
      <c r="J201" s="29" t="s">
        <v>53</v>
      </c>
      <c r="K201" s="29" t="s">
        <v>53</v>
      </c>
      <c r="L201" s="29" t="s">
        <v>53</v>
      </c>
      <c r="M201" s="29">
        <v>0</v>
      </c>
      <c r="N201" s="24" t="s">
        <v>53</v>
      </c>
      <c r="O201" s="24" t="s">
        <v>54</v>
      </c>
      <c r="P201" s="24" t="s">
        <v>53</v>
      </c>
      <c r="Q201" s="29">
        <f t="shared" si="3"/>
        <v>37736532.438849993</v>
      </c>
      <c r="R201" s="29">
        <v>0</v>
      </c>
      <c r="S201" s="29">
        <v>24255129.09799999</v>
      </c>
      <c r="T201" s="29">
        <v>0</v>
      </c>
      <c r="U201" s="24" t="s">
        <v>50</v>
      </c>
      <c r="V201" s="29">
        <v>0</v>
      </c>
      <c r="W201" s="29">
        <v>11621899.431749998</v>
      </c>
      <c r="X201" s="24" t="s">
        <v>68</v>
      </c>
      <c r="Y201" s="29">
        <v>1859503.9091000005</v>
      </c>
      <c r="Z201" s="29">
        <v>0</v>
      </c>
      <c r="AA201" s="24" t="s">
        <v>50</v>
      </c>
      <c r="AB201" s="29">
        <v>0</v>
      </c>
      <c r="AC201" s="29">
        <v>0</v>
      </c>
      <c r="AD201" s="24" t="s">
        <v>50</v>
      </c>
      <c r="AE201" s="29">
        <v>0</v>
      </c>
      <c r="AF201" s="24">
        <v>0</v>
      </c>
      <c r="AG201" s="24" t="s">
        <v>50</v>
      </c>
      <c r="AH201" s="29">
        <v>0</v>
      </c>
      <c r="AI201" s="29">
        <v>0</v>
      </c>
      <c r="AJ201" s="24" t="s">
        <v>50</v>
      </c>
      <c r="AK201" s="29">
        <v>0</v>
      </c>
      <c r="AL201" s="29">
        <v>0</v>
      </c>
      <c r="AM201" s="31" t="s">
        <v>53</v>
      </c>
      <c r="AN201" s="24" t="s">
        <v>53</v>
      </c>
      <c r="AO201" s="31" t="s">
        <v>53</v>
      </c>
      <c r="AP201" s="24" t="s">
        <v>53</v>
      </c>
    </row>
    <row r="202" spans="1:42">
      <c r="A202" s="24" t="s">
        <v>394</v>
      </c>
      <c r="B202" s="31" t="s">
        <v>286</v>
      </c>
      <c r="C202" s="24" t="s">
        <v>96</v>
      </c>
      <c r="D202" s="24" t="s">
        <v>74</v>
      </c>
      <c r="E202" s="24" t="s">
        <v>805</v>
      </c>
      <c r="F202" s="24" t="s">
        <v>1177</v>
      </c>
      <c r="G202" s="24" t="s">
        <v>51</v>
      </c>
      <c r="H202" s="24" t="s">
        <v>320</v>
      </c>
      <c r="I202" s="29" t="s">
        <v>53</v>
      </c>
      <c r="J202" s="29" t="s">
        <v>53</v>
      </c>
      <c r="K202" s="29" t="s">
        <v>53</v>
      </c>
      <c r="L202" s="29" t="s">
        <v>53</v>
      </c>
      <c r="M202" s="29">
        <v>0</v>
      </c>
      <c r="N202" s="24" t="s">
        <v>53</v>
      </c>
      <c r="O202" s="24" t="s">
        <v>54</v>
      </c>
      <c r="P202" s="24" t="s">
        <v>53</v>
      </c>
      <c r="Q202" s="29">
        <f t="shared" si="3"/>
        <v>2578580.7056</v>
      </c>
      <c r="R202" s="29">
        <v>0</v>
      </c>
      <c r="S202" s="29">
        <v>1845835.1999999997</v>
      </c>
      <c r="T202" s="29">
        <v>0</v>
      </c>
      <c r="U202" s="24" t="s">
        <v>50</v>
      </c>
      <c r="V202" s="29">
        <v>0</v>
      </c>
      <c r="W202" s="29">
        <v>631677.16</v>
      </c>
      <c r="X202" s="24" t="s">
        <v>68</v>
      </c>
      <c r="Y202" s="29">
        <v>101068.3456</v>
      </c>
      <c r="Z202" s="29">
        <v>0</v>
      </c>
      <c r="AA202" s="24" t="s">
        <v>50</v>
      </c>
      <c r="AB202" s="29">
        <v>0</v>
      </c>
      <c r="AC202" s="29">
        <v>0</v>
      </c>
      <c r="AD202" s="24" t="s">
        <v>50</v>
      </c>
      <c r="AE202" s="29">
        <v>0</v>
      </c>
      <c r="AF202" s="24">
        <v>0</v>
      </c>
      <c r="AG202" s="24" t="s">
        <v>50</v>
      </c>
      <c r="AH202" s="29">
        <v>0</v>
      </c>
      <c r="AI202" s="29">
        <v>0</v>
      </c>
      <c r="AJ202" s="24" t="s">
        <v>50</v>
      </c>
      <c r="AK202" s="29">
        <v>0</v>
      </c>
      <c r="AL202" s="29">
        <v>0</v>
      </c>
      <c r="AM202" s="31" t="s">
        <v>53</v>
      </c>
      <c r="AN202" s="24" t="s">
        <v>53</v>
      </c>
      <c r="AO202" s="31" t="s">
        <v>53</v>
      </c>
      <c r="AP202" s="24" t="s">
        <v>53</v>
      </c>
    </row>
    <row r="203" spans="1:42">
      <c r="A203" s="24" t="s">
        <v>395</v>
      </c>
      <c r="B203" s="31" t="s">
        <v>286</v>
      </c>
      <c r="C203" s="24" t="s">
        <v>96</v>
      </c>
      <c r="D203" s="24" t="s">
        <v>74</v>
      </c>
      <c r="E203" s="24" t="s">
        <v>805</v>
      </c>
      <c r="F203" s="24" t="s">
        <v>1177</v>
      </c>
      <c r="G203" s="24" t="s">
        <v>51</v>
      </c>
      <c r="H203" s="24" t="s">
        <v>322</v>
      </c>
      <c r="I203" s="29" t="s">
        <v>53</v>
      </c>
      <c r="J203" s="29" t="s">
        <v>53</v>
      </c>
      <c r="K203" s="29" t="s">
        <v>53</v>
      </c>
      <c r="L203" s="29" t="s">
        <v>53</v>
      </c>
      <c r="M203" s="29">
        <v>0</v>
      </c>
      <c r="N203" s="24" t="s">
        <v>53</v>
      </c>
      <c r="O203" s="24" t="s">
        <v>323</v>
      </c>
      <c r="P203" s="24" t="s">
        <v>324</v>
      </c>
      <c r="Q203" s="29">
        <f t="shared" si="3"/>
        <v>2875828.0112000001</v>
      </c>
      <c r="R203" s="29">
        <v>0</v>
      </c>
      <c r="S203" s="29">
        <v>1831556.2</v>
      </c>
      <c r="T203" s="29">
        <v>900234.32</v>
      </c>
      <c r="U203" s="24" t="s">
        <v>68</v>
      </c>
      <c r="V203" s="29">
        <v>144037.49119999999</v>
      </c>
      <c r="W203" s="29">
        <v>0</v>
      </c>
      <c r="X203" s="24" t="s">
        <v>50</v>
      </c>
      <c r="Y203" s="29">
        <v>0</v>
      </c>
      <c r="Z203" s="29">
        <v>0</v>
      </c>
      <c r="AA203" s="24" t="s">
        <v>50</v>
      </c>
      <c r="AB203" s="29">
        <v>0</v>
      </c>
      <c r="AC203" s="29">
        <v>0</v>
      </c>
      <c r="AD203" s="24" t="s">
        <v>50</v>
      </c>
      <c r="AE203" s="29">
        <v>0</v>
      </c>
      <c r="AF203" s="24">
        <v>0</v>
      </c>
      <c r="AG203" s="24" t="s">
        <v>50</v>
      </c>
      <c r="AH203" s="29">
        <v>0</v>
      </c>
      <c r="AI203" s="29">
        <v>0</v>
      </c>
      <c r="AJ203" s="24" t="s">
        <v>50</v>
      </c>
      <c r="AK203" s="29">
        <v>0</v>
      </c>
      <c r="AL203" s="29">
        <v>0</v>
      </c>
      <c r="AM203" s="31" t="s">
        <v>53</v>
      </c>
      <c r="AN203" s="24" t="s">
        <v>53</v>
      </c>
      <c r="AO203" s="31" t="s">
        <v>53</v>
      </c>
      <c r="AP203" s="24" t="s">
        <v>53</v>
      </c>
    </row>
    <row r="204" spans="1:42">
      <c r="A204" s="24" t="s">
        <v>396</v>
      </c>
      <c r="B204" s="31" t="s">
        <v>286</v>
      </c>
      <c r="C204" s="24" t="s">
        <v>96</v>
      </c>
      <c r="D204" s="24" t="s">
        <v>74</v>
      </c>
      <c r="E204" s="24" t="s">
        <v>805</v>
      </c>
      <c r="F204" s="24" t="s">
        <v>1177</v>
      </c>
      <c r="G204" s="24" t="s">
        <v>51</v>
      </c>
      <c r="H204" s="24" t="s">
        <v>326</v>
      </c>
      <c r="I204" s="29" t="s">
        <v>53</v>
      </c>
      <c r="J204" s="29" t="s">
        <v>53</v>
      </c>
      <c r="K204" s="29" t="s">
        <v>53</v>
      </c>
      <c r="L204" s="29" t="s">
        <v>53</v>
      </c>
      <c r="M204" s="29">
        <v>0</v>
      </c>
      <c r="N204" s="24" t="s">
        <v>53</v>
      </c>
      <c r="O204" s="24" t="s">
        <v>54</v>
      </c>
      <c r="P204" s="24" t="s">
        <v>53</v>
      </c>
      <c r="Q204" s="29">
        <f t="shared" si="3"/>
        <v>44660230.222499996</v>
      </c>
      <c r="R204" s="29">
        <v>0</v>
      </c>
      <c r="S204" s="29">
        <v>37270634.100000001</v>
      </c>
      <c r="T204" s="29">
        <v>0</v>
      </c>
      <c r="U204" s="24" t="s">
        <v>50</v>
      </c>
      <c r="V204" s="29">
        <v>0</v>
      </c>
      <c r="W204" s="29">
        <v>6370341.4848999996</v>
      </c>
      <c r="X204" s="24" t="s">
        <v>50</v>
      </c>
      <c r="Y204" s="29">
        <v>1019254.6376000002</v>
      </c>
      <c r="Z204" s="29">
        <v>0</v>
      </c>
      <c r="AA204" s="24" t="s">
        <v>50</v>
      </c>
      <c r="AB204" s="29">
        <v>0</v>
      </c>
      <c r="AC204" s="29">
        <v>0</v>
      </c>
      <c r="AD204" s="24" t="s">
        <v>50</v>
      </c>
      <c r="AE204" s="29">
        <v>0</v>
      </c>
      <c r="AF204" s="24">
        <v>0</v>
      </c>
      <c r="AG204" s="24" t="s">
        <v>50</v>
      </c>
      <c r="AH204" s="29">
        <v>0</v>
      </c>
      <c r="AI204" s="29">
        <v>0</v>
      </c>
      <c r="AJ204" s="24" t="s">
        <v>50</v>
      </c>
      <c r="AK204" s="29">
        <v>0</v>
      </c>
      <c r="AL204" s="29">
        <v>0</v>
      </c>
      <c r="AM204" s="31" t="s">
        <v>53</v>
      </c>
      <c r="AN204" s="24" t="s">
        <v>53</v>
      </c>
      <c r="AO204" s="31" t="s">
        <v>53</v>
      </c>
      <c r="AP204" s="24" t="s">
        <v>53</v>
      </c>
    </row>
    <row r="205" spans="1:42">
      <c r="A205" s="24" t="s">
        <v>397</v>
      </c>
      <c r="B205" s="31" t="s">
        <v>286</v>
      </c>
      <c r="C205" s="24" t="s">
        <v>96</v>
      </c>
      <c r="D205" s="24" t="s">
        <v>74</v>
      </c>
      <c r="E205" s="24" t="s">
        <v>805</v>
      </c>
      <c r="F205" s="24" t="s">
        <v>1177</v>
      </c>
      <c r="G205" s="24" t="s">
        <v>51</v>
      </c>
      <c r="H205" s="24" t="s">
        <v>328</v>
      </c>
      <c r="I205" s="29" t="s">
        <v>53</v>
      </c>
      <c r="J205" s="29" t="s">
        <v>53</v>
      </c>
      <c r="K205" s="29" t="s">
        <v>53</v>
      </c>
      <c r="L205" s="29" t="s">
        <v>53</v>
      </c>
      <c r="M205" s="29">
        <v>0</v>
      </c>
      <c r="N205" s="24" t="s">
        <v>53</v>
      </c>
      <c r="O205" s="24" t="s">
        <v>329</v>
      </c>
      <c r="P205" s="24" t="s">
        <v>330</v>
      </c>
      <c r="Q205" s="29">
        <f t="shared" si="3"/>
        <v>423168</v>
      </c>
      <c r="R205" s="29">
        <v>0</v>
      </c>
      <c r="S205" s="29">
        <v>0</v>
      </c>
      <c r="T205" s="29">
        <v>364800</v>
      </c>
      <c r="U205" s="24" t="s">
        <v>68</v>
      </c>
      <c r="V205" s="29">
        <v>58368</v>
      </c>
      <c r="W205" s="29">
        <v>0</v>
      </c>
      <c r="X205" s="24" t="s">
        <v>50</v>
      </c>
      <c r="Y205" s="29">
        <v>0</v>
      </c>
      <c r="Z205" s="29">
        <v>0</v>
      </c>
      <c r="AA205" s="24" t="s">
        <v>50</v>
      </c>
      <c r="AB205" s="29">
        <v>0</v>
      </c>
      <c r="AC205" s="29">
        <v>0</v>
      </c>
      <c r="AD205" s="24" t="s">
        <v>50</v>
      </c>
      <c r="AE205" s="29">
        <v>0</v>
      </c>
      <c r="AF205" s="24">
        <v>0</v>
      </c>
      <c r="AG205" s="24" t="s">
        <v>50</v>
      </c>
      <c r="AH205" s="29">
        <v>0</v>
      </c>
      <c r="AI205" s="29">
        <v>0</v>
      </c>
      <c r="AJ205" s="24" t="s">
        <v>50</v>
      </c>
      <c r="AK205" s="29">
        <v>0</v>
      </c>
      <c r="AL205" s="29">
        <v>0</v>
      </c>
      <c r="AM205" s="31" t="s">
        <v>53</v>
      </c>
      <c r="AN205" s="24" t="s">
        <v>53</v>
      </c>
      <c r="AO205" s="31" t="s">
        <v>53</v>
      </c>
      <c r="AP205" s="24" t="s">
        <v>53</v>
      </c>
    </row>
    <row r="206" spans="1:42">
      <c r="A206" s="24" t="s">
        <v>399</v>
      </c>
      <c r="B206" s="31" t="s">
        <v>286</v>
      </c>
      <c r="C206" s="24" t="s">
        <v>96</v>
      </c>
      <c r="D206" s="24" t="s">
        <v>74</v>
      </c>
      <c r="E206" s="24" t="s">
        <v>805</v>
      </c>
      <c r="F206" s="24" t="s">
        <v>1177</v>
      </c>
      <c r="G206" s="24" t="s">
        <v>51</v>
      </c>
      <c r="H206" s="24" t="s">
        <v>332</v>
      </c>
      <c r="I206" s="29" t="s">
        <v>53</v>
      </c>
      <c r="J206" s="29" t="s">
        <v>53</v>
      </c>
      <c r="K206" s="29" t="s">
        <v>53</v>
      </c>
      <c r="L206" s="29" t="s">
        <v>53</v>
      </c>
      <c r="M206" s="29">
        <v>0</v>
      </c>
      <c r="N206" s="24" t="s">
        <v>53</v>
      </c>
      <c r="O206" s="24" t="s">
        <v>54</v>
      </c>
      <c r="P206" s="24" t="s">
        <v>53</v>
      </c>
      <c r="Q206" s="29">
        <f t="shared" si="3"/>
        <v>73596912.471799999</v>
      </c>
      <c r="R206" s="29">
        <v>0</v>
      </c>
      <c r="S206" s="29">
        <v>53785447.5</v>
      </c>
      <c r="T206" s="29">
        <v>0</v>
      </c>
      <c r="U206" s="24" t="s">
        <v>50</v>
      </c>
      <c r="V206" s="29">
        <v>0</v>
      </c>
      <c r="W206" s="29">
        <v>17078849.113600001</v>
      </c>
      <c r="X206" s="24" t="s">
        <v>68</v>
      </c>
      <c r="Y206" s="29">
        <v>2732615.8582000001</v>
      </c>
      <c r="Z206" s="29">
        <v>0</v>
      </c>
      <c r="AA206" s="24" t="s">
        <v>50</v>
      </c>
      <c r="AB206" s="29">
        <v>0</v>
      </c>
      <c r="AC206" s="29">
        <v>0</v>
      </c>
      <c r="AD206" s="24" t="s">
        <v>50</v>
      </c>
      <c r="AE206" s="29">
        <v>0</v>
      </c>
      <c r="AF206" s="24">
        <v>0</v>
      </c>
      <c r="AG206" s="24" t="s">
        <v>50</v>
      </c>
      <c r="AH206" s="29">
        <v>0</v>
      </c>
      <c r="AI206" s="29">
        <v>0</v>
      </c>
      <c r="AJ206" s="24" t="s">
        <v>50</v>
      </c>
      <c r="AK206" s="29">
        <v>0</v>
      </c>
      <c r="AL206" s="29">
        <v>0</v>
      </c>
      <c r="AM206" s="31" t="s">
        <v>53</v>
      </c>
      <c r="AN206" s="24" t="s">
        <v>53</v>
      </c>
      <c r="AO206" s="31" t="s">
        <v>53</v>
      </c>
      <c r="AP206" s="24" t="s">
        <v>53</v>
      </c>
    </row>
    <row r="207" spans="1:42">
      <c r="A207" s="24" t="s">
        <v>403</v>
      </c>
      <c r="B207" s="31" t="s">
        <v>349</v>
      </c>
      <c r="C207" s="24" t="s">
        <v>96</v>
      </c>
      <c r="D207" s="24" t="s">
        <v>74</v>
      </c>
      <c r="E207" s="24" t="s">
        <v>805</v>
      </c>
      <c r="F207" s="24" t="s">
        <v>1174</v>
      </c>
      <c r="G207" s="24" t="s">
        <v>51</v>
      </c>
      <c r="H207" s="24" t="s">
        <v>418</v>
      </c>
      <c r="I207" s="29" t="s">
        <v>53</v>
      </c>
      <c r="J207" s="29" t="s">
        <v>53</v>
      </c>
      <c r="K207" s="29" t="s">
        <v>53</v>
      </c>
      <c r="L207" s="29" t="s">
        <v>53</v>
      </c>
      <c r="M207" s="29">
        <v>0</v>
      </c>
      <c r="N207" s="24" t="s">
        <v>53</v>
      </c>
      <c r="O207" s="24" t="s">
        <v>54</v>
      </c>
      <c r="P207" s="24" t="s">
        <v>53</v>
      </c>
      <c r="Q207" s="29">
        <f t="shared" si="3"/>
        <v>136925096.65215003</v>
      </c>
      <c r="R207" s="29">
        <v>0</v>
      </c>
      <c r="S207" s="29">
        <v>92752943.279000044</v>
      </c>
      <c r="T207" s="29">
        <v>0</v>
      </c>
      <c r="U207" s="24" t="s">
        <v>50</v>
      </c>
      <c r="V207" s="29">
        <v>0</v>
      </c>
      <c r="W207" s="29">
        <v>38079442.563050002</v>
      </c>
      <c r="X207" s="24" t="s">
        <v>68</v>
      </c>
      <c r="Y207" s="29">
        <v>6092710.8100999994</v>
      </c>
      <c r="Z207" s="29">
        <v>0</v>
      </c>
      <c r="AA207" s="24" t="s">
        <v>50</v>
      </c>
      <c r="AB207" s="29">
        <v>0</v>
      </c>
      <c r="AC207" s="29">
        <v>0</v>
      </c>
      <c r="AD207" s="24" t="s">
        <v>50</v>
      </c>
      <c r="AE207" s="29">
        <v>0</v>
      </c>
      <c r="AF207" s="24">
        <v>0</v>
      </c>
      <c r="AG207" s="24" t="s">
        <v>50</v>
      </c>
      <c r="AH207" s="29">
        <v>0</v>
      </c>
      <c r="AI207" s="29">
        <v>0</v>
      </c>
      <c r="AJ207" s="24" t="s">
        <v>50</v>
      </c>
      <c r="AK207" s="29">
        <v>0</v>
      </c>
      <c r="AL207" s="29">
        <v>0</v>
      </c>
      <c r="AM207" s="31" t="s">
        <v>53</v>
      </c>
      <c r="AN207" s="24" t="s">
        <v>53</v>
      </c>
      <c r="AO207" s="31" t="s">
        <v>53</v>
      </c>
      <c r="AP207" s="24" t="s">
        <v>53</v>
      </c>
    </row>
    <row r="208" spans="1:42">
      <c r="A208" s="24" t="s">
        <v>405</v>
      </c>
      <c r="B208" s="31" t="s">
        <v>448</v>
      </c>
      <c r="C208" s="24" t="s">
        <v>96</v>
      </c>
      <c r="D208" s="24" t="s">
        <v>74</v>
      </c>
      <c r="E208" s="24" t="s">
        <v>805</v>
      </c>
      <c r="F208" s="24" t="s">
        <v>1172</v>
      </c>
      <c r="G208" s="24" t="s">
        <v>51</v>
      </c>
      <c r="H208" s="24" t="s">
        <v>501</v>
      </c>
      <c r="I208" s="29" t="s">
        <v>53</v>
      </c>
      <c r="J208" s="29" t="s">
        <v>53</v>
      </c>
      <c r="K208" s="29" t="s">
        <v>53</v>
      </c>
      <c r="L208" s="29" t="s">
        <v>53</v>
      </c>
      <c r="M208" s="29">
        <v>0</v>
      </c>
      <c r="N208" s="24" t="s">
        <v>53</v>
      </c>
      <c r="O208" s="24" t="s">
        <v>54</v>
      </c>
      <c r="P208" s="24" t="s">
        <v>53</v>
      </c>
      <c r="Q208" s="29">
        <f t="shared" si="3"/>
        <v>53784576.123549975</v>
      </c>
      <c r="R208" s="29">
        <v>0</v>
      </c>
      <c r="S208" s="29">
        <v>38809326.976599976</v>
      </c>
      <c r="T208" s="29">
        <v>0</v>
      </c>
      <c r="U208" s="24" t="s">
        <v>50</v>
      </c>
      <c r="V208" s="29">
        <v>0</v>
      </c>
      <c r="W208" s="29">
        <v>12909697.540449999</v>
      </c>
      <c r="X208" s="24" t="s">
        <v>68</v>
      </c>
      <c r="Y208" s="29">
        <v>2065551.6065</v>
      </c>
      <c r="Z208" s="29">
        <v>0</v>
      </c>
      <c r="AA208" s="24" t="s">
        <v>50</v>
      </c>
      <c r="AB208" s="29">
        <v>0</v>
      </c>
      <c r="AC208" s="29">
        <v>0</v>
      </c>
      <c r="AD208" s="24" t="s">
        <v>50</v>
      </c>
      <c r="AE208" s="29">
        <v>0</v>
      </c>
      <c r="AF208" s="24">
        <v>0</v>
      </c>
      <c r="AG208" s="24" t="s">
        <v>50</v>
      </c>
      <c r="AH208" s="29">
        <v>0</v>
      </c>
      <c r="AI208" s="29">
        <v>0</v>
      </c>
      <c r="AJ208" s="24" t="s">
        <v>50</v>
      </c>
      <c r="AK208" s="29">
        <v>0</v>
      </c>
      <c r="AL208" s="29">
        <v>0</v>
      </c>
      <c r="AM208" s="31" t="s">
        <v>53</v>
      </c>
      <c r="AN208" s="24" t="s">
        <v>53</v>
      </c>
      <c r="AO208" s="31" t="s">
        <v>53</v>
      </c>
      <c r="AP208" s="24" t="s">
        <v>53</v>
      </c>
    </row>
    <row r="209" spans="1:42">
      <c r="A209" s="24" t="s">
        <v>409</v>
      </c>
      <c r="B209" s="31" t="s">
        <v>448</v>
      </c>
      <c r="C209" s="24" t="s">
        <v>96</v>
      </c>
      <c r="D209" s="24" t="s">
        <v>74</v>
      </c>
      <c r="E209" s="24" t="s">
        <v>805</v>
      </c>
      <c r="F209" s="24" t="s">
        <v>1172</v>
      </c>
      <c r="G209" s="24" t="s">
        <v>51</v>
      </c>
      <c r="H209" s="24" t="s">
        <v>502</v>
      </c>
      <c r="I209" s="29" t="s">
        <v>53</v>
      </c>
      <c r="J209" s="29" t="s">
        <v>53</v>
      </c>
      <c r="K209" s="29" t="s">
        <v>53</v>
      </c>
      <c r="L209" s="29" t="s">
        <v>53</v>
      </c>
      <c r="M209" s="29">
        <v>0</v>
      </c>
      <c r="N209" s="24" t="s">
        <v>53</v>
      </c>
      <c r="O209" s="24" t="s">
        <v>503</v>
      </c>
      <c r="P209" s="24" t="s">
        <v>504</v>
      </c>
      <c r="Q209" s="29">
        <f t="shared" si="3"/>
        <v>8611515.1661999989</v>
      </c>
      <c r="R209" s="29">
        <v>0</v>
      </c>
      <c r="S209" s="29">
        <v>4871569.8149999995</v>
      </c>
      <c r="T209" s="29">
        <v>3224090.82</v>
      </c>
      <c r="U209" s="24" t="s">
        <v>68</v>
      </c>
      <c r="V209" s="29">
        <v>515854.53120000003</v>
      </c>
      <c r="W209" s="29">
        <v>0</v>
      </c>
      <c r="X209" s="24" t="s">
        <v>50</v>
      </c>
      <c r="Y209" s="29">
        <v>0</v>
      </c>
      <c r="Z209" s="29">
        <v>0</v>
      </c>
      <c r="AA209" s="24" t="s">
        <v>50</v>
      </c>
      <c r="AB209" s="29">
        <v>0</v>
      </c>
      <c r="AC209" s="29">
        <v>0</v>
      </c>
      <c r="AD209" s="24" t="s">
        <v>50</v>
      </c>
      <c r="AE209" s="29">
        <v>0</v>
      </c>
      <c r="AF209" s="24">
        <v>0</v>
      </c>
      <c r="AG209" s="24" t="s">
        <v>50</v>
      </c>
      <c r="AH209" s="29">
        <v>0</v>
      </c>
      <c r="AI209" s="29">
        <v>0</v>
      </c>
      <c r="AJ209" s="24" t="s">
        <v>50</v>
      </c>
      <c r="AK209" s="29">
        <v>0</v>
      </c>
      <c r="AL209" s="29">
        <v>0</v>
      </c>
      <c r="AM209" s="31" t="s">
        <v>53</v>
      </c>
      <c r="AN209" s="24" t="s">
        <v>53</v>
      </c>
      <c r="AO209" s="31" t="s">
        <v>53</v>
      </c>
      <c r="AP209" s="24" t="s">
        <v>53</v>
      </c>
    </row>
    <row r="210" spans="1:42">
      <c r="A210" s="24" t="s">
        <v>411</v>
      </c>
      <c r="B210" s="31" t="s">
        <v>448</v>
      </c>
      <c r="C210" s="24" t="s">
        <v>96</v>
      </c>
      <c r="D210" s="24" t="s">
        <v>74</v>
      </c>
      <c r="E210" s="24" t="s">
        <v>805</v>
      </c>
      <c r="F210" s="24" t="s">
        <v>1172</v>
      </c>
      <c r="G210" s="24" t="s">
        <v>51</v>
      </c>
      <c r="H210" s="24" t="s">
        <v>505</v>
      </c>
      <c r="I210" s="29" t="s">
        <v>53</v>
      </c>
      <c r="J210" s="29" t="s">
        <v>53</v>
      </c>
      <c r="K210" s="29" t="s">
        <v>53</v>
      </c>
      <c r="L210" s="29" t="s">
        <v>53</v>
      </c>
      <c r="M210" s="29">
        <v>0</v>
      </c>
      <c r="N210" s="24" t="s">
        <v>53</v>
      </c>
      <c r="O210" s="24" t="s">
        <v>54</v>
      </c>
      <c r="P210" s="24" t="s">
        <v>53</v>
      </c>
      <c r="Q210" s="29">
        <f t="shared" si="3"/>
        <v>39891653.091199994</v>
      </c>
      <c r="R210" s="29">
        <v>0</v>
      </c>
      <c r="S210" s="29">
        <v>24380148.294999987</v>
      </c>
      <c r="T210" s="29">
        <v>0</v>
      </c>
      <c r="U210" s="24" t="s">
        <v>50</v>
      </c>
      <c r="V210" s="29">
        <v>0</v>
      </c>
      <c r="W210" s="29">
        <v>13371986.893300002</v>
      </c>
      <c r="X210" s="24" t="s">
        <v>50</v>
      </c>
      <c r="Y210" s="29">
        <v>2139517.9029000001</v>
      </c>
      <c r="Z210" s="29">
        <v>0</v>
      </c>
      <c r="AA210" s="24" t="s">
        <v>50</v>
      </c>
      <c r="AB210" s="29">
        <v>0</v>
      </c>
      <c r="AC210" s="29">
        <v>0</v>
      </c>
      <c r="AD210" s="24" t="s">
        <v>50</v>
      </c>
      <c r="AE210" s="29">
        <v>0</v>
      </c>
      <c r="AF210" s="24">
        <v>0</v>
      </c>
      <c r="AG210" s="24" t="s">
        <v>50</v>
      </c>
      <c r="AH210" s="29">
        <v>0</v>
      </c>
      <c r="AI210" s="29">
        <v>0</v>
      </c>
      <c r="AJ210" s="24" t="s">
        <v>50</v>
      </c>
      <c r="AK210" s="29">
        <v>0</v>
      </c>
      <c r="AL210" s="29">
        <v>0</v>
      </c>
      <c r="AM210" s="31" t="s">
        <v>53</v>
      </c>
      <c r="AN210" s="24" t="s">
        <v>53</v>
      </c>
      <c r="AO210" s="31" t="s">
        <v>53</v>
      </c>
      <c r="AP210" s="24" t="s">
        <v>53</v>
      </c>
    </row>
    <row r="211" spans="1:42">
      <c r="A211" s="24" t="s">
        <v>415</v>
      </c>
      <c r="B211" s="31" t="s">
        <v>46</v>
      </c>
      <c r="C211" s="24" t="s">
        <v>96</v>
      </c>
      <c r="D211" s="24" t="s">
        <v>94</v>
      </c>
      <c r="E211" s="24" t="s">
        <v>173</v>
      </c>
      <c r="F211" s="24" t="s">
        <v>965</v>
      </c>
      <c r="G211" s="24" t="s">
        <v>51</v>
      </c>
      <c r="H211" s="24" t="s">
        <v>109</v>
      </c>
      <c r="I211" s="29" t="s">
        <v>53</v>
      </c>
      <c r="J211" s="29" t="s">
        <v>53</v>
      </c>
      <c r="K211" s="29" t="s">
        <v>53</v>
      </c>
      <c r="L211" s="29" t="s">
        <v>53</v>
      </c>
      <c r="M211" s="29">
        <v>0</v>
      </c>
      <c r="N211" s="24" t="s">
        <v>53</v>
      </c>
      <c r="O211" s="24" t="s">
        <v>54</v>
      </c>
      <c r="P211" s="24" t="s">
        <v>53</v>
      </c>
      <c r="Q211" s="29">
        <f t="shared" si="3"/>
        <v>7749610.0448000003</v>
      </c>
      <c r="R211" s="29">
        <v>0</v>
      </c>
      <c r="S211" s="29">
        <v>5356429.96</v>
      </c>
      <c r="T211" s="29">
        <v>0</v>
      </c>
      <c r="U211" s="24" t="s">
        <v>50</v>
      </c>
      <c r="V211" s="29">
        <v>0</v>
      </c>
      <c r="W211" s="29">
        <v>2063086.28</v>
      </c>
      <c r="X211" s="24" t="s">
        <v>50</v>
      </c>
      <c r="Y211" s="29">
        <v>330093.80479999998</v>
      </c>
      <c r="Z211" s="29">
        <v>0</v>
      </c>
      <c r="AA211" s="24" t="s">
        <v>50</v>
      </c>
      <c r="AB211" s="29">
        <v>0</v>
      </c>
      <c r="AC211" s="29">
        <v>0</v>
      </c>
      <c r="AD211" s="24" t="s">
        <v>50</v>
      </c>
      <c r="AE211" s="29">
        <v>0</v>
      </c>
      <c r="AF211" s="24">
        <v>0</v>
      </c>
      <c r="AG211" s="24" t="s">
        <v>50</v>
      </c>
      <c r="AH211" s="29">
        <v>0</v>
      </c>
      <c r="AI211" s="29">
        <v>0</v>
      </c>
      <c r="AJ211" s="24" t="s">
        <v>50</v>
      </c>
      <c r="AK211" s="29">
        <v>0</v>
      </c>
      <c r="AL211" s="29">
        <v>0</v>
      </c>
      <c r="AM211" s="31" t="s">
        <v>53</v>
      </c>
      <c r="AN211" s="24" t="s">
        <v>53</v>
      </c>
      <c r="AO211" s="31" t="s">
        <v>53</v>
      </c>
      <c r="AP211" s="24" t="s">
        <v>53</v>
      </c>
    </row>
    <row r="212" spans="1:42">
      <c r="A212" s="24" t="s">
        <v>417</v>
      </c>
      <c r="B212" s="31" t="s">
        <v>114</v>
      </c>
      <c r="C212" s="24" t="s">
        <v>96</v>
      </c>
      <c r="D212" s="24" t="s">
        <v>94</v>
      </c>
      <c r="E212" s="24" t="s">
        <v>173</v>
      </c>
      <c r="F212" s="24" t="s">
        <v>1175</v>
      </c>
      <c r="G212" s="24" t="s">
        <v>51</v>
      </c>
      <c r="H212" s="24" t="s">
        <v>174</v>
      </c>
      <c r="I212" s="29" t="s">
        <v>53</v>
      </c>
      <c r="J212" s="29" t="s">
        <v>53</v>
      </c>
      <c r="K212" s="29" t="s">
        <v>53</v>
      </c>
      <c r="L212" s="29" t="s">
        <v>53</v>
      </c>
      <c r="M212" s="29">
        <v>0</v>
      </c>
      <c r="N212" s="24" t="s">
        <v>53</v>
      </c>
      <c r="O212" s="24" t="s">
        <v>54</v>
      </c>
      <c r="P212" s="24" t="s">
        <v>53</v>
      </c>
      <c r="Q212" s="29">
        <f t="shared" si="3"/>
        <v>9910620.8925999999</v>
      </c>
      <c r="R212" s="29">
        <v>0</v>
      </c>
      <c r="S212" s="29">
        <v>8376926.7650000006</v>
      </c>
      <c r="T212" s="29">
        <v>0</v>
      </c>
      <c r="U212" s="24" t="s">
        <v>50</v>
      </c>
      <c r="V212" s="29">
        <v>0</v>
      </c>
      <c r="W212" s="29">
        <v>1322150.1099999999</v>
      </c>
      <c r="X212" s="24" t="s">
        <v>50</v>
      </c>
      <c r="Y212" s="29">
        <v>211544.01760000002</v>
      </c>
      <c r="Z212" s="29">
        <v>0</v>
      </c>
      <c r="AA212" s="24" t="s">
        <v>50</v>
      </c>
      <c r="AB212" s="29">
        <v>0</v>
      </c>
      <c r="AC212" s="29">
        <v>0</v>
      </c>
      <c r="AD212" s="24" t="s">
        <v>50</v>
      </c>
      <c r="AE212" s="29">
        <v>0</v>
      </c>
      <c r="AF212" s="24">
        <v>0</v>
      </c>
      <c r="AG212" s="24" t="s">
        <v>50</v>
      </c>
      <c r="AH212" s="29">
        <v>0</v>
      </c>
      <c r="AI212" s="29">
        <v>0</v>
      </c>
      <c r="AJ212" s="24" t="s">
        <v>50</v>
      </c>
      <c r="AK212" s="29">
        <v>0</v>
      </c>
      <c r="AL212" s="29">
        <v>0</v>
      </c>
      <c r="AM212" s="31" t="s">
        <v>53</v>
      </c>
      <c r="AN212" s="24" t="s">
        <v>53</v>
      </c>
      <c r="AO212" s="31" t="s">
        <v>53</v>
      </c>
      <c r="AP212" s="24" t="s">
        <v>53</v>
      </c>
    </row>
    <row r="213" spans="1:42">
      <c r="A213" s="24" t="s">
        <v>419</v>
      </c>
      <c r="B213" s="31" t="s">
        <v>114</v>
      </c>
      <c r="C213" s="24" t="s">
        <v>96</v>
      </c>
      <c r="D213" s="24" t="s">
        <v>94</v>
      </c>
      <c r="E213" s="24" t="s">
        <v>173</v>
      </c>
      <c r="F213" s="24" t="s">
        <v>1175</v>
      </c>
      <c r="G213" s="24" t="s">
        <v>51</v>
      </c>
      <c r="H213" s="24" t="s">
        <v>176</v>
      </c>
      <c r="I213" s="29" t="s">
        <v>53</v>
      </c>
      <c r="J213" s="29" t="s">
        <v>53</v>
      </c>
      <c r="K213" s="29" t="s">
        <v>53</v>
      </c>
      <c r="L213" s="29" t="s">
        <v>53</v>
      </c>
      <c r="M213" s="29">
        <v>0</v>
      </c>
      <c r="N213" s="24" t="s">
        <v>53</v>
      </c>
      <c r="O213" s="24" t="s">
        <v>54</v>
      </c>
      <c r="P213" s="24" t="s">
        <v>53</v>
      </c>
      <c r="Q213" s="29">
        <f t="shared" si="3"/>
        <v>18335786.427900001</v>
      </c>
      <c r="R213" s="29">
        <v>0</v>
      </c>
      <c r="S213" s="29">
        <v>10982318.714200003</v>
      </c>
      <c r="T213" s="29">
        <v>0</v>
      </c>
      <c r="U213" s="24" t="s">
        <v>50</v>
      </c>
      <c r="V213" s="29">
        <v>0</v>
      </c>
      <c r="W213" s="29">
        <v>6339196.3048999999</v>
      </c>
      <c r="X213" s="24" t="s">
        <v>68</v>
      </c>
      <c r="Y213" s="29">
        <v>1014271.4088000003</v>
      </c>
      <c r="Z213" s="29">
        <v>0</v>
      </c>
      <c r="AA213" s="24" t="s">
        <v>50</v>
      </c>
      <c r="AB213" s="29">
        <v>0</v>
      </c>
      <c r="AC213" s="29">
        <v>0</v>
      </c>
      <c r="AD213" s="24" t="s">
        <v>50</v>
      </c>
      <c r="AE213" s="29">
        <v>0</v>
      </c>
      <c r="AF213" s="24">
        <v>0</v>
      </c>
      <c r="AG213" s="24" t="s">
        <v>50</v>
      </c>
      <c r="AH213" s="29">
        <v>0</v>
      </c>
      <c r="AI213" s="29">
        <v>0</v>
      </c>
      <c r="AJ213" s="24" t="s">
        <v>50</v>
      </c>
      <c r="AK213" s="29">
        <v>0</v>
      </c>
      <c r="AL213" s="29">
        <v>0</v>
      </c>
      <c r="AM213" s="31" t="s">
        <v>53</v>
      </c>
      <c r="AN213" s="24" t="s">
        <v>53</v>
      </c>
      <c r="AO213" s="31" t="s">
        <v>53</v>
      </c>
      <c r="AP213" s="24" t="s">
        <v>53</v>
      </c>
    </row>
    <row r="214" spans="1:42">
      <c r="A214" s="24" t="s">
        <v>421</v>
      </c>
      <c r="B214" s="31" t="s">
        <v>178</v>
      </c>
      <c r="C214" s="24" t="s">
        <v>96</v>
      </c>
      <c r="D214" s="24" t="s">
        <v>94</v>
      </c>
      <c r="E214" s="24" t="s">
        <v>173</v>
      </c>
      <c r="F214" s="24" t="s">
        <v>1177</v>
      </c>
      <c r="G214" s="24" t="s">
        <v>51</v>
      </c>
      <c r="H214" s="24" t="s">
        <v>220</v>
      </c>
      <c r="I214" s="29" t="s">
        <v>53</v>
      </c>
      <c r="J214" s="29" t="s">
        <v>53</v>
      </c>
      <c r="K214" s="29" t="s">
        <v>53</v>
      </c>
      <c r="L214" s="29" t="s">
        <v>53</v>
      </c>
      <c r="M214" s="29">
        <v>0</v>
      </c>
      <c r="N214" s="24" t="s">
        <v>53</v>
      </c>
      <c r="O214" s="24" t="s">
        <v>54</v>
      </c>
      <c r="P214" s="24" t="s">
        <v>53</v>
      </c>
      <c r="Q214" s="29">
        <f t="shared" si="3"/>
        <v>32183423.9351</v>
      </c>
      <c r="R214" s="29">
        <v>0</v>
      </c>
      <c r="S214" s="29">
        <v>20258971.905950002</v>
      </c>
      <c r="T214" s="29">
        <v>0</v>
      </c>
      <c r="U214" s="24" t="s">
        <v>50</v>
      </c>
      <c r="V214" s="29">
        <v>0</v>
      </c>
      <c r="W214" s="29">
        <v>10279700.025049999</v>
      </c>
      <c r="X214" s="24" t="s">
        <v>68</v>
      </c>
      <c r="Y214" s="29">
        <v>1644752.0041</v>
      </c>
      <c r="Z214" s="29">
        <v>0</v>
      </c>
      <c r="AA214" s="24" t="s">
        <v>50</v>
      </c>
      <c r="AB214" s="29">
        <v>0</v>
      </c>
      <c r="AC214" s="29">
        <v>0</v>
      </c>
      <c r="AD214" s="24" t="s">
        <v>50</v>
      </c>
      <c r="AE214" s="29">
        <v>0</v>
      </c>
      <c r="AF214" s="24">
        <v>0</v>
      </c>
      <c r="AG214" s="24" t="s">
        <v>50</v>
      </c>
      <c r="AH214" s="29">
        <v>0</v>
      </c>
      <c r="AI214" s="29">
        <v>0</v>
      </c>
      <c r="AJ214" s="24" t="s">
        <v>50</v>
      </c>
      <c r="AK214" s="29">
        <v>0</v>
      </c>
      <c r="AL214" s="29">
        <v>0</v>
      </c>
      <c r="AM214" s="31" t="s">
        <v>53</v>
      </c>
      <c r="AN214" s="24" t="s">
        <v>53</v>
      </c>
      <c r="AO214" s="31" t="s">
        <v>53</v>
      </c>
      <c r="AP214" s="24" t="s">
        <v>53</v>
      </c>
    </row>
    <row r="215" spans="1:42">
      <c r="A215" s="24" t="s">
        <v>423</v>
      </c>
      <c r="B215" s="31" t="s">
        <v>178</v>
      </c>
      <c r="C215" s="24" t="s">
        <v>96</v>
      </c>
      <c r="D215" s="24" t="s">
        <v>94</v>
      </c>
      <c r="E215" s="24" t="s">
        <v>173</v>
      </c>
      <c r="F215" s="24" t="s">
        <v>1177</v>
      </c>
      <c r="G215" s="24" t="s">
        <v>123</v>
      </c>
      <c r="H215" s="24" t="s">
        <v>53</v>
      </c>
      <c r="I215" s="29" t="s">
        <v>222</v>
      </c>
      <c r="J215" s="29" t="s">
        <v>53</v>
      </c>
      <c r="K215" s="29" t="s">
        <v>223</v>
      </c>
      <c r="L215" s="29" t="s">
        <v>224</v>
      </c>
      <c r="M215" s="29">
        <v>74.709999999999994</v>
      </c>
      <c r="N215" s="24" t="s">
        <v>127</v>
      </c>
      <c r="O215" s="24" t="s">
        <v>225</v>
      </c>
      <c r="P215" s="24" t="s">
        <v>226</v>
      </c>
      <c r="Q215" s="29">
        <f t="shared" si="3"/>
        <v>-139990</v>
      </c>
      <c r="R215" s="29">
        <v>0</v>
      </c>
      <c r="S215" s="29">
        <v>-139990</v>
      </c>
      <c r="T215" s="29">
        <v>0</v>
      </c>
      <c r="U215" s="24" t="s">
        <v>50</v>
      </c>
      <c r="V215" s="29">
        <v>0</v>
      </c>
      <c r="W215" s="29">
        <v>0</v>
      </c>
      <c r="X215" s="24" t="s">
        <v>50</v>
      </c>
      <c r="Y215" s="29">
        <v>0</v>
      </c>
      <c r="Z215" s="29">
        <v>0</v>
      </c>
      <c r="AA215" s="24" t="s">
        <v>50</v>
      </c>
      <c r="AB215" s="29">
        <v>0</v>
      </c>
      <c r="AC215" s="29">
        <v>0</v>
      </c>
      <c r="AD215" s="24" t="s">
        <v>50</v>
      </c>
      <c r="AE215" s="29">
        <v>0</v>
      </c>
      <c r="AF215" s="24">
        <v>0</v>
      </c>
      <c r="AG215" s="24" t="s">
        <v>50</v>
      </c>
      <c r="AH215" s="29">
        <v>0</v>
      </c>
      <c r="AI215" s="29">
        <v>0</v>
      </c>
      <c r="AJ215" s="24" t="s">
        <v>50</v>
      </c>
      <c r="AK215" s="29">
        <v>0</v>
      </c>
      <c r="AL215" s="29">
        <v>0</v>
      </c>
      <c r="AM215" s="31" t="s">
        <v>53</v>
      </c>
      <c r="AN215" s="24" t="s">
        <v>53</v>
      </c>
      <c r="AO215" s="31" t="s">
        <v>53</v>
      </c>
      <c r="AP215" s="24" t="s">
        <v>53</v>
      </c>
    </row>
    <row r="216" spans="1:42">
      <c r="A216" s="24" t="s">
        <v>427</v>
      </c>
      <c r="B216" s="31" t="s">
        <v>228</v>
      </c>
      <c r="C216" s="24" t="s">
        <v>96</v>
      </c>
      <c r="D216" s="24" t="s">
        <v>94</v>
      </c>
      <c r="E216" s="24" t="s">
        <v>173</v>
      </c>
      <c r="F216" s="24" t="s">
        <v>1174</v>
      </c>
      <c r="G216" s="24" t="s">
        <v>51</v>
      </c>
      <c r="H216" s="24" t="s">
        <v>282</v>
      </c>
      <c r="I216" s="29" t="s">
        <v>53</v>
      </c>
      <c r="J216" s="29" t="s">
        <v>53</v>
      </c>
      <c r="K216" s="29" t="s">
        <v>53</v>
      </c>
      <c r="L216" s="29" t="s">
        <v>53</v>
      </c>
      <c r="M216" s="29">
        <v>0</v>
      </c>
      <c r="N216" s="24" t="s">
        <v>53</v>
      </c>
      <c r="O216" s="24" t="s">
        <v>54</v>
      </c>
      <c r="P216" s="24" t="s">
        <v>53</v>
      </c>
      <c r="Q216" s="29">
        <f t="shared" si="3"/>
        <v>4929907.2488000002</v>
      </c>
      <c r="R216" s="29">
        <v>0</v>
      </c>
      <c r="S216" s="29">
        <v>3209438.54</v>
      </c>
      <c r="T216" s="29">
        <v>0</v>
      </c>
      <c r="U216" s="24" t="s">
        <v>50</v>
      </c>
      <c r="V216" s="29">
        <v>0</v>
      </c>
      <c r="W216" s="29">
        <v>1483162.6799999997</v>
      </c>
      <c r="X216" s="24" t="s">
        <v>50</v>
      </c>
      <c r="Y216" s="29">
        <v>237306.02879999997</v>
      </c>
      <c r="Z216" s="29">
        <v>0</v>
      </c>
      <c r="AA216" s="24" t="s">
        <v>50</v>
      </c>
      <c r="AB216" s="29">
        <v>0</v>
      </c>
      <c r="AC216" s="29">
        <v>0</v>
      </c>
      <c r="AD216" s="24" t="s">
        <v>50</v>
      </c>
      <c r="AE216" s="29">
        <v>0</v>
      </c>
      <c r="AF216" s="24">
        <v>0</v>
      </c>
      <c r="AG216" s="24" t="s">
        <v>50</v>
      </c>
      <c r="AH216" s="29">
        <v>0</v>
      </c>
      <c r="AI216" s="29">
        <v>0</v>
      </c>
      <c r="AJ216" s="24" t="s">
        <v>50</v>
      </c>
      <c r="AK216" s="29">
        <v>0</v>
      </c>
      <c r="AL216" s="29">
        <v>0</v>
      </c>
      <c r="AM216" s="31" t="s">
        <v>53</v>
      </c>
      <c r="AN216" s="24" t="s">
        <v>53</v>
      </c>
      <c r="AO216" s="31" t="s">
        <v>53</v>
      </c>
      <c r="AP216" s="24" t="s">
        <v>53</v>
      </c>
    </row>
    <row r="217" spans="1:42">
      <c r="A217" s="24" t="s">
        <v>429</v>
      </c>
      <c r="B217" s="31" t="s">
        <v>286</v>
      </c>
      <c r="C217" s="24" t="s">
        <v>96</v>
      </c>
      <c r="D217" s="24" t="s">
        <v>94</v>
      </c>
      <c r="E217" s="24" t="s">
        <v>173</v>
      </c>
      <c r="F217" s="24" t="s">
        <v>1172</v>
      </c>
      <c r="G217" s="24" t="s">
        <v>51</v>
      </c>
      <c r="H217" s="24" t="s">
        <v>334</v>
      </c>
      <c r="I217" s="29" t="s">
        <v>53</v>
      </c>
      <c r="J217" s="29" t="s">
        <v>53</v>
      </c>
      <c r="K217" s="29" t="s">
        <v>53</v>
      </c>
      <c r="L217" s="29" t="s">
        <v>53</v>
      </c>
      <c r="M217" s="29">
        <v>0</v>
      </c>
      <c r="N217" s="24" t="s">
        <v>53</v>
      </c>
      <c r="O217" s="24" t="s">
        <v>54</v>
      </c>
      <c r="P217" s="24" t="s">
        <v>53</v>
      </c>
      <c r="Q217" s="29">
        <f t="shared" si="3"/>
        <v>102930022.93670003</v>
      </c>
      <c r="R217" s="29">
        <v>0</v>
      </c>
      <c r="S217" s="29">
        <v>69480264.721800029</v>
      </c>
      <c r="T217" s="29">
        <v>0</v>
      </c>
      <c r="U217" s="24" t="s">
        <v>50</v>
      </c>
      <c r="V217" s="29">
        <v>0</v>
      </c>
      <c r="W217" s="29">
        <v>28835998.461099993</v>
      </c>
      <c r="X217" s="24" t="s">
        <v>68</v>
      </c>
      <c r="Y217" s="29">
        <v>4613759.7538000001</v>
      </c>
      <c r="Z217" s="29">
        <v>0</v>
      </c>
      <c r="AA217" s="24" t="s">
        <v>50</v>
      </c>
      <c r="AB217" s="29">
        <v>0</v>
      </c>
      <c r="AC217" s="29">
        <v>0</v>
      </c>
      <c r="AD217" s="24" t="s">
        <v>50</v>
      </c>
      <c r="AE217" s="29">
        <v>0</v>
      </c>
      <c r="AF217" s="24">
        <v>0</v>
      </c>
      <c r="AG217" s="24" t="s">
        <v>50</v>
      </c>
      <c r="AH217" s="29">
        <v>0</v>
      </c>
      <c r="AI217" s="29">
        <v>0</v>
      </c>
      <c r="AJ217" s="24" t="s">
        <v>50</v>
      </c>
      <c r="AK217" s="29">
        <v>0</v>
      </c>
      <c r="AL217" s="29">
        <v>0</v>
      </c>
      <c r="AM217" s="31" t="s">
        <v>53</v>
      </c>
      <c r="AN217" s="24" t="s">
        <v>53</v>
      </c>
      <c r="AO217" s="31" t="s">
        <v>53</v>
      </c>
      <c r="AP217" s="24" t="s">
        <v>53</v>
      </c>
    </row>
    <row r="218" spans="1:42">
      <c r="A218" s="24" t="s">
        <v>433</v>
      </c>
      <c r="B218" s="31" t="s">
        <v>286</v>
      </c>
      <c r="C218" s="24" t="s">
        <v>96</v>
      </c>
      <c r="D218" s="24" t="s">
        <v>94</v>
      </c>
      <c r="E218" s="24" t="s">
        <v>173</v>
      </c>
      <c r="F218" s="24" t="s">
        <v>1172</v>
      </c>
      <c r="G218" s="24" t="s">
        <v>123</v>
      </c>
      <c r="H218" s="24" t="s">
        <v>53</v>
      </c>
      <c r="I218" s="29" t="s">
        <v>336</v>
      </c>
      <c r="J218" s="29" t="s">
        <v>53</v>
      </c>
      <c r="K218" s="29" t="s">
        <v>337</v>
      </c>
      <c r="L218" s="29" t="s">
        <v>224</v>
      </c>
      <c r="M218" s="29">
        <v>5.22</v>
      </c>
      <c r="N218" s="24" t="s">
        <v>127</v>
      </c>
      <c r="O218" s="24" t="s">
        <v>338</v>
      </c>
      <c r="P218" s="24" t="s">
        <v>339</v>
      </c>
      <c r="Q218" s="29">
        <f t="shared" si="3"/>
        <v>-87725.39439999999</v>
      </c>
      <c r="R218" s="29">
        <v>0</v>
      </c>
      <c r="S218" s="29">
        <v>0</v>
      </c>
      <c r="T218" s="29">
        <v>0</v>
      </c>
      <c r="U218" s="24" t="s">
        <v>50</v>
      </c>
      <c r="V218" s="29">
        <v>0</v>
      </c>
      <c r="W218" s="29">
        <v>-75625.34</v>
      </c>
      <c r="X218" s="24" t="s">
        <v>68</v>
      </c>
      <c r="Y218" s="29">
        <v>-12100.054400000001</v>
      </c>
      <c r="Z218" s="29">
        <v>0</v>
      </c>
      <c r="AA218" s="24" t="s">
        <v>50</v>
      </c>
      <c r="AB218" s="29">
        <v>0</v>
      </c>
      <c r="AC218" s="29">
        <v>0</v>
      </c>
      <c r="AD218" s="24" t="s">
        <v>50</v>
      </c>
      <c r="AE218" s="29">
        <v>0</v>
      </c>
      <c r="AF218" s="24">
        <v>0</v>
      </c>
      <c r="AG218" s="24" t="s">
        <v>50</v>
      </c>
      <c r="AH218" s="29">
        <v>0</v>
      </c>
      <c r="AI218" s="29">
        <v>0</v>
      </c>
      <c r="AJ218" s="24" t="s">
        <v>50</v>
      </c>
      <c r="AK218" s="29">
        <v>0</v>
      </c>
      <c r="AL218" s="29">
        <v>0</v>
      </c>
      <c r="AM218" s="31" t="s">
        <v>53</v>
      </c>
      <c r="AN218" s="24" t="s">
        <v>53</v>
      </c>
      <c r="AO218" s="31" t="s">
        <v>53</v>
      </c>
      <c r="AP218" s="24" t="s">
        <v>53</v>
      </c>
    </row>
    <row r="219" spans="1:42">
      <c r="A219" s="24" t="s">
        <v>435</v>
      </c>
      <c r="B219" s="31" t="s">
        <v>349</v>
      </c>
      <c r="C219" s="24" t="s">
        <v>96</v>
      </c>
      <c r="D219" s="24" t="s">
        <v>94</v>
      </c>
      <c r="E219" s="24" t="s">
        <v>173</v>
      </c>
      <c r="F219" s="24" t="s">
        <v>1173</v>
      </c>
      <c r="G219" s="24" t="s">
        <v>51</v>
      </c>
      <c r="H219" s="24" t="s">
        <v>420</v>
      </c>
      <c r="I219" s="29" t="s">
        <v>53</v>
      </c>
      <c r="J219" s="29" t="s">
        <v>53</v>
      </c>
      <c r="K219" s="29" t="s">
        <v>53</v>
      </c>
      <c r="L219" s="29" t="s">
        <v>53</v>
      </c>
      <c r="M219" s="29">
        <v>0</v>
      </c>
      <c r="N219" s="24" t="s">
        <v>53</v>
      </c>
      <c r="O219" s="24" t="s">
        <v>54</v>
      </c>
      <c r="P219" s="24" t="s">
        <v>53</v>
      </c>
      <c r="Q219" s="29">
        <f t="shared" si="3"/>
        <v>21775649.004799999</v>
      </c>
      <c r="R219" s="29">
        <v>0</v>
      </c>
      <c r="S219" s="29">
        <v>15081798.789999999</v>
      </c>
      <c r="T219" s="29">
        <v>0</v>
      </c>
      <c r="U219" s="24" t="s">
        <v>50</v>
      </c>
      <c r="V219" s="29">
        <v>0</v>
      </c>
      <c r="W219" s="29">
        <v>5770560.5300000003</v>
      </c>
      <c r="X219" s="24" t="s">
        <v>68</v>
      </c>
      <c r="Y219" s="29">
        <v>923289.68480000005</v>
      </c>
      <c r="Z219" s="29">
        <v>0</v>
      </c>
      <c r="AA219" s="24" t="s">
        <v>50</v>
      </c>
      <c r="AB219" s="29">
        <v>0</v>
      </c>
      <c r="AC219" s="29">
        <v>0</v>
      </c>
      <c r="AD219" s="24" t="s">
        <v>50</v>
      </c>
      <c r="AE219" s="29">
        <v>0</v>
      </c>
      <c r="AF219" s="24">
        <v>0</v>
      </c>
      <c r="AG219" s="24" t="s">
        <v>50</v>
      </c>
      <c r="AH219" s="29">
        <v>0</v>
      </c>
      <c r="AI219" s="29">
        <v>0</v>
      </c>
      <c r="AJ219" s="24" t="s">
        <v>50</v>
      </c>
      <c r="AK219" s="29">
        <v>0</v>
      </c>
      <c r="AL219" s="29">
        <v>0</v>
      </c>
      <c r="AM219" s="31" t="s">
        <v>53</v>
      </c>
      <c r="AN219" s="24" t="s">
        <v>53</v>
      </c>
      <c r="AO219" s="31" t="s">
        <v>53</v>
      </c>
      <c r="AP219" s="24" t="s">
        <v>53</v>
      </c>
    </row>
    <row r="220" spans="1:42">
      <c r="A220" s="24" t="s">
        <v>439</v>
      </c>
      <c r="B220" s="31" t="s">
        <v>448</v>
      </c>
      <c r="C220" s="24" t="s">
        <v>96</v>
      </c>
      <c r="D220" s="24" t="s">
        <v>94</v>
      </c>
      <c r="E220" s="24" t="s">
        <v>173</v>
      </c>
      <c r="F220" s="24" t="s">
        <v>1170</v>
      </c>
      <c r="G220" s="24" t="s">
        <v>51</v>
      </c>
      <c r="H220" s="24" t="s">
        <v>506</v>
      </c>
      <c r="I220" s="29" t="s">
        <v>53</v>
      </c>
      <c r="J220" s="29" t="s">
        <v>53</v>
      </c>
      <c r="K220" s="29" t="s">
        <v>53</v>
      </c>
      <c r="L220" s="29" t="s">
        <v>53</v>
      </c>
      <c r="M220" s="29">
        <v>0</v>
      </c>
      <c r="N220" s="24" t="s">
        <v>53</v>
      </c>
      <c r="O220" s="24" t="s">
        <v>507</v>
      </c>
      <c r="P220" s="24" t="s">
        <v>508</v>
      </c>
      <c r="Q220" s="29">
        <f t="shared" si="3"/>
        <v>521419.31919999997</v>
      </c>
      <c r="R220" s="29">
        <v>0</v>
      </c>
      <c r="S220" s="29">
        <v>387580.12</v>
      </c>
      <c r="T220" s="29">
        <v>0</v>
      </c>
      <c r="U220" s="24" t="s">
        <v>50</v>
      </c>
      <c r="V220" s="29">
        <v>0</v>
      </c>
      <c r="W220" s="29">
        <v>115378.62</v>
      </c>
      <c r="X220" s="24" t="s">
        <v>68</v>
      </c>
      <c r="Y220" s="29">
        <v>18460.5792</v>
      </c>
      <c r="Z220" s="29">
        <v>0</v>
      </c>
      <c r="AA220" s="24" t="s">
        <v>50</v>
      </c>
      <c r="AB220" s="29">
        <v>0</v>
      </c>
      <c r="AC220" s="29">
        <v>0</v>
      </c>
      <c r="AD220" s="24" t="s">
        <v>50</v>
      </c>
      <c r="AE220" s="29">
        <v>0</v>
      </c>
      <c r="AF220" s="24">
        <v>0</v>
      </c>
      <c r="AG220" s="24" t="s">
        <v>50</v>
      </c>
      <c r="AH220" s="29">
        <v>0</v>
      </c>
      <c r="AI220" s="29">
        <v>0</v>
      </c>
      <c r="AJ220" s="24" t="s">
        <v>50</v>
      </c>
      <c r="AK220" s="29">
        <v>0</v>
      </c>
      <c r="AL220" s="29">
        <v>0</v>
      </c>
      <c r="AM220" s="31" t="s">
        <v>53</v>
      </c>
      <c r="AN220" s="24" t="s">
        <v>53</v>
      </c>
      <c r="AO220" s="31" t="s">
        <v>53</v>
      </c>
      <c r="AP220" s="24" t="s">
        <v>53</v>
      </c>
    </row>
    <row r="221" spans="1:42">
      <c r="A221" s="24" t="s">
        <v>441</v>
      </c>
      <c r="B221" s="31" t="s">
        <v>448</v>
      </c>
      <c r="C221" s="24" t="s">
        <v>96</v>
      </c>
      <c r="D221" s="24" t="s">
        <v>94</v>
      </c>
      <c r="E221" s="24" t="s">
        <v>173</v>
      </c>
      <c r="F221" s="24" t="s">
        <v>1170</v>
      </c>
      <c r="G221" s="24" t="s">
        <v>51</v>
      </c>
      <c r="H221" s="24" t="s">
        <v>509</v>
      </c>
      <c r="I221" s="29" t="s">
        <v>53</v>
      </c>
      <c r="J221" s="29" t="s">
        <v>53</v>
      </c>
      <c r="K221" s="29" t="s">
        <v>53</v>
      </c>
      <c r="L221" s="29" t="s">
        <v>53</v>
      </c>
      <c r="M221" s="29">
        <v>0</v>
      </c>
      <c r="N221" s="24" t="s">
        <v>53</v>
      </c>
      <c r="O221" s="24" t="s">
        <v>487</v>
      </c>
      <c r="P221" s="24" t="s">
        <v>488</v>
      </c>
      <c r="Q221" s="29">
        <f t="shared" si="3"/>
        <v>159200</v>
      </c>
      <c r="R221" s="29">
        <v>0</v>
      </c>
      <c r="S221" s="29">
        <v>159200</v>
      </c>
      <c r="T221" s="29">
        <v>0</v>
      </c>
      <c r="U221" s="24" t="s">
        <v>50</v>
      </c>
      <c r="V221" s="29">
        <v>0</v>
      </c>
      <c r="W221" s="29">
        <v>0</v>
      </c>
      <c r="X221" s="24" t="s">
        <v>50</v>
      </c>
      <c r="Y221" s="29">
        <v>0</v>
      </c>
      <c r="Z221" s="29">
        <v>0</v>
      </c>
      <c r="AA221" s="24" t="s">
        <v>50</v>
      </c>
      <c r="AB221" s="29">
        <v>0</v>
      </c>
      <c r="AC221" s="29">
        <v>0</v>
      </c>
      <c r="AD221" s="24" t="s">
        <v>50</v>
      </c>
      <c r="AE221" s="29">
        <v>0</v>
      </c>
      <c r="AF221" s="24">
        <v>0</v>
      </c>
      <c r="AG221" s="24" t="s">
        <v>50</v>
      </c>
      <c r="AH221" s="29">
        <v>0</v>
      </c>
      <c r="AI221" s="29">
        <v>0</v>
      </c>
      <c r="AJ221" s="24" t="s">
        <v>50</v>
      </c>
      <c r="AK221" s="29">
        <v>0</v>
      </c>
      <c r="AL221" s="29">
        <v>0</v>
      </c>
      <c r="AM221" s="31" t="s">
        <v>53</v>
      </c>
      <c r="AN221" s="24" t="s">
        <v>53</v>
      </c>
      <c r="AO221" s="31" t="s">
        <v>53</v>
      </c>
      <c r="AP221" s="24" t="s">
        <v>53</v>
      </c>
    </row>
    <row r="222" spans="1:42">
      <c r="A222" s="24" t="s">
        <v>447</v>
      </c>
      <c r="B222" s="31" t="s">
        <v>448</v>
      </c>
      <c r="C222" s="24" t="s">
        <v>96</v>
      </c>
      <c r="D222" s="24" t="s">
        <v>94</v>
      </c>
      <c r="E222" s="24" t="s">
        <v>173</v>
      </c>
      <c r="F222" s="24" t="s">
        <v>1170</v>
      </c>
      <c r="G222" s="24" t="s">
        <v>51</v>
      </c>
      <c r="H222" s="24" t="s">
        <v>510</v>
      </c>
      <c r="I222" s="29" t="s">
        <v>53</v>
      </c>
      <c r="J222" s="29" t="s">
        <v>53</v>
      </c>
      <c r="K222" s="29" t="s">
        <v>53</v>
      </c>
      <c r="L222" s="29" t="s">
        <v>53</v>
      </c>
      <c r="M222" s="29">
        <v>0</v>
      </c>
      <c r="N222" s="24" t="s">
        <v>53</v>
      </c>
      <c r="O222" s="24" t="s">
        <v>54</v>
      </c>
      <c r="P222" s="24" t="s">
        <v>53</v>
      </c>
      <c r="Q222" s="29">
        <f t="shared" si="3"/>
        <v>17646139.240600001</v>
      </c>
      <c r="R222" s="29">
        <v>0</v>
      </c>
      <c r="S222" s="29">
        <v>13917026.734999999</v>
      </c>
      <c r="T222" s="29">
        <v>0</v>
      </c>
      <c r="U222" s="24" t="s">
        <v>50</v>
      </c>
      <c r="V222" s="29">
        <v>0</v>
      </c>
      <c r="W222" s="29">
        <v>3214752.1599999997</v>
      </c>
      <c r="X222" s="24" t="s">
        <v>68</v>
      </c>
      <c r="Y222" s="29">
        <v>514360.3456</v>
      </c>
      <c r="Z222" s="29">
        <v>0</v>
      </c>
      <c r="AA222" s="24" t="s">
        <v>50</v>
      </c>
      <c r="AB222" s="29">
        <v>0</v>
      </c>
      <c r="AC222" s="29">
        <v>0</v>
      </c>
      <c r="AD222" s="24" t="s">
        <v>50</v>
      </c>
      <c r="AE222" s="29">
        <v>0</v>
      </c>
      <c r="AF222" s="24">
        <v>0</v>
      </c>
      <c r="AG222" s="24" t="s">
        <v>50</v>
      </c>
      <c r="AH222" s="29">
        <v>0</v>
      </c>
      <c r="AI222" s="29">
        <v>0</v>
      </c>
      <c r="AJ222" s="24" t="s">
        <v>50</v>
      </c>
      <c r="AK222" s="29">
        <v>0</v>
      </c>
      <c r="AL222" s="29">
        <v>0</v>
      </c>
      <c r="AM222" s="31" t="s">
        <v>53</v>
      </c>
      <c r="AN222" s="24" t="s">
        <v>53</v>
      </c>
      <c r="AO222" s="31" t="s">
        <v>53</v>
      </c>
      <c r="AP222" s="24" t="s">
        <v>53</v>
      </c>
    </row>
    <row r="223" spans="1:42">
      <c r="A223" s="24" t="s">
        <v>450</v>
      </c>
      <c r="B223" s="31" t="s">
        <v>448</v>
      </c>
      <c r="C223" s="24" t="s">
        <v>96</v>
      </c>
      <c r="D223" s="24" t="s">
        <v>94</v>
      </c>
      <c r="E223" s="24" t="s">
        <v>173</v>
      </c>
      <c r="F223" s="24" t="s">
        <v>1170</v>
      </c>
      <c r="G223" s="24" t="s">
        <v>51</v>
      </c>
      <c r="H223" s="24" t="s">
        <v>511</v>
      </c>
      <c r="I223" s="29" t="s">
        <v>53</v>
      </c>
      <c r="J223" s="29" t="s">
        <v>53</v>
      </c>
      <c r="K223" s="29" t="s">
        <v>53</v>
      </c>
      <c r="L223" s="29" t="s">
        <v>53</v>
      </c>
      <c r="M223" s="29">
        <v>0</v>
      </c>
      <c r="N223" s="24" t="s">
        <v>53</v>
      </c>
      <c r="O223" s="24" t="s">
        <v>512</v>
      </c>
      <c r="P223" s="24" t="s">
        <v>513</v>
      </c>
      <c r="Q223" s="29">
        <f t="shared" si="3"/>
        <v>418970.04</v>
      </c>
      <c r="R223" s="29">
        <v>0</v>
      </c>
      <c r="S223" s="29">
        <v>319906.62</v>
      </c>
      <c r="T223" s="29">
        <v>85399.5</v>
      </c>
      <c r="U223" s="24" t="s">
        <v>68</v>
      </c>
      <c r="V223" s="29">
        <v>13663.92</v>
      </c>
      <c r="W223" s="29">
        <v>0</v>
      </c>
      <c r="X223" s="24" t="s">
        <v>50</v>
      </c>
      <c r="Y223" s="29">
        <v>0</v>
      </c>
      <c r="Z223" s="29">
        <v>0</v>
      </c>
      <c r="AA223" s="24" t="s">
        <v>50</v>
      </c>
      <c r="AB223" s="29">
        <v>0</v>
      </c>
      <c r="AC223" s="29">
        <v>0</v>
      </c>
      <c r="AD223" s="24" t="s">
        <v>50</v>
      </c>
      <c r="AE223" s="29">
        <v>0</v>
      </c>
      <c r="AF223" s="24">
        <v>0</v>
      </c>
      <c r="AG223" s="24" t="s">
        <v>50</v>
      </c>
      <c r="AH223" s="29">
        <v>0</v>
      </c>
      <c r="AI223" s="29">
        <v>0</v>
      </c>
      <c r="AJ223" s="24" t="s">
        <v>50</v>
      </c>
      <c r="AK223" s="29">
        <v>0</v>
      </c>
      <c r="AL223" s="29">
        <v>0</v>
      </c>
      <c r="AM223" s="31" t="s">
        <v>53</v>
      </c>
      <c r="AN223" s="24" t="s">
        <v>53</v>
      </c>
      <c r="AO223" s="31" t="s">
        <v>53</v>
      </c>
      <c r="AP223" s="24" t="s">
        <v>53</v>
      </c>
    </row>
    <row r="224" spans="1:42">
      <c r="A224" s="24" t="s">
        <v>454</v>
      </c>
      <c r="B224" s="31" t="s">
        <v>448</v>
      </c>
      <c r="C224" s="24" t="s">
        <v>96</v>
      </c>
      <c r="D224" s="24" t="s">
        <v>94</v>
      </c>
      <c r="E224" s="24" t="s">
        <v>173</v>
      </c>
      <c r="F224" s="24" t="s">
        <v>1170</v>
      </c>
      <c r="G224" s="24" t="s">
        <v>51</v>
      </c>
      <c r="H224" s="24" t="s">
        <v>514</v>
      </c>
      <c r="I224" s="29" t="s">
        <v>53</v>
      </c>
      <c r="J224" s="29" t="s">
        <v>53</v>
      </c>
      <c r="K224" s="29" t="s">
        <v>53</v>
      </c>
      <c r="L224" s="29" t="s">
        <v>53</v>
      </c>
      <c r="M224" s="29">
        <v>0</v>
      </c>
      <c r="N224" s="24" t="s">
        <v>53</v>
      </c>
      <c r="O224" s="24" t="s">
        <v>54</v>
      </c>
      <c r="P224" s="24" t="s">
        <v>53</v>
      </c>
      <c r="Q224" s="29">
        <f t="shared" si="3"/>
        <v>28277202.018600006</v>
      </c>
      <c r="R224" s="29">
        <v>0</v>
      </c>
      <c r="S224" s="29">
        <v>18660373.590000004</v>
      </c>
      <c r="T224" s="29">
        <v>0</v>
      </c>
      <c r="U224" s="24" t="s">
        <v>50</v>
      </c>
      <c r="V224" s="29">
        <v>0</v>
      </c>
      <c r="W224" s="29">
        <v>8290369.334999999</v>
      </c>
      <c r="X224" s="24" t="s">
        <v>68</v>
      </c>
      <c r="Y224" s="29">
        <v>1326459.0935999998</v>
      </c>
      <c r="Z224" s="29">
        <v>0</v>
      </c>
      <c r="AA224" s="24" t="s">
        <v>50</v>
      </c>
      <c r="AB224" s="29">
        <v>0</v>
      </c>
      <c r="AC224" s="29">
        <v>0</v>
      </c>
      <c r="AD224" s="24" t="s">
        <v>50</v>
      </c>
      <c r="AE224" s="29">
        <v>0</v>
      </c>
      <c r="AF224" s="24">
        <v>0</v>
      </c>
      <c r="AG224" s="24" t="s">
        <v>50</v>
      </c>
      <c r="AH224" s="29">
        <v>0</v>
      </c>
      <c r="AI224" s="29">
        <v>0</v>
      </c>
      <c r="AJ224" s="24" t="s">
        <v>50</v>
      </c>
      <c r="AK224" s="29">
        <v>0</v>
      </c>
      <c r="AL224" s="29">
        <v>0</v>
      </c>
      <c r="AM224" s="31" t="s">
        <v>53</v>
      </c>
      <c r="AN224" s="24" t="s">
        <v>53</v>
      </c>
      <c r="AO224" s="31" t="s">
        <v>53</v>
      </c>
      <c r="AP224" s="24" t="s">
        <v>53</v>
      </c>
    </row>
    <row r="225" spans="1:42">
      <c r="A225" s="24" t="s">
        <v>456</v>
      </c>
      <c r="B225" s="31" t="s">
        <v>46</v>
      </c>
      <c r="C225" s="24" t="s">
        <v>96</v>
      </c>
      <c r="D225" s="24" t="s">
        <v>111</v>
      </c>
      <c r="E225" s="24" t="s">
        <v>761</v>
      </c>
      <c r="F225" s="24" t="s">
        <v>864</v>
      </c>
      <c r="G225" s="24" t="s">
        <v>51</v>
      </c>
      <c r="H225" s="24" t="s">
        <v>112</v>
      </c>
      <c r="I225" s="29" t="s">
        <v>53</v>
      </c>
      <c r="J225" s="29" t="s">
        <v>53</v>
      </c>
      <c r="K225" s="29" t="s">
        <v>53</v>
      </c>
      <c r="L225" s="29" t="s">
        <v>53</v>
      </c>
      <c r="M225" s="29">
        <v>0</v>
      </c>
      <c r="N225" s="24" t="s">
        <v>53</v>
      </c>
      <c r="O225" s="24" t="s">
        <v>54</v>
      </c>
      <c r="P225" s="24" t="s">
        <v>53</v>
      </c>
      <c r="Q225" s="29">
        <f t="shared" si="3"/>
        <v>21716303.456099998</v>
      </c>
      <c r="R225" s="29">
        <v>0</v>
      </c>
      <c r="S225" s="29">
        <v>15296444.725499999</v>
      </c>
      <c r="T225" s="29">
        <v>0</v>
      </c>
      <c r="U225" s="24" t="s">
        <v>50</v>
      </c>
      <c r="V225" s="29">
        <v>0</v>
      </c>
      <c r="W225" s="29">
        <v>5534360.9747000001</v>
      </c>
      <c r="X225" s="24" t="s">
        <v>68</v>
      </c>
      <c r="Y225" s="29">
        <v>885497.75589999999</v>
      </c>
      <c r="Z225" s="29">
        <v>0</v>
      </c>
      <c r="AA225" s="24" t="s">
        <v>50</v>
      </c>
      <c r="AB225" s="29">
        <v>0</v>
      </c>
      <c r="AC225" s="29">
        <v>0</v>
      </c>
      <c r="AD225" s="24" t="s">
        <v>50</v>
      </c>
      <c r="AE225" s="29">
        <v>0</v>
      </c>
      <c r="AF225" s="24">
        <v>0</v>
      </c>
      <c r="AG225" s="24" t="s">
        <v>50</v>
      </c>
      <c r="AH225" s="29">
        <v>0</v>
      </c>
      <c r="AI225" s="29">
        <v>0</v>
      </c>
      <c r="AJ225" s="24" t="s">
        <v>50</v>
      </c>
      <c r="AK225" s="29">
        <v>0</v>
      </c>
      <c r="AL225" s="29">
        <v>0</v>
      </c>
      <c r="AM225" s="31" t="s">
        <v>53</v>
      </c>
      <c r="AN225" s="24" t="s">
        <v>53</v>
      </c>
      <c r="AO225" s="31" t="s">
        <v>53</v>
      </c>
      <c r="AP225" s="24" t="s">
        <v>53</v>
      </c>
    </row>
    <row r="226" spans="1:42">
      <c r="A226" s="24" t="s">
        <v>460</v>
      </c>
      <c r="B226" s="31" t="s">
        <v>228</v>
      </c>
      <c r="C226" s="24" t="s">
        <v>96</v>
      </c>
      <c r="D226" s="24" t="s">
        <v>111</v>
      </c>
      <c r="E226" s="24" t="s">
        <v>761</v>
      </c>
      <c r="F226" s="24" t="s">
        <v>916</v>
      </c>
      <c r="G226" s="24" t="s">
        <v>51</v>
      </c>
      <c r="H226" s="24" t="s">
        <v>284</v>
      </c>
      <c r="I226" s="29" t="s">
        <v>53</v>
      </c>
      <c r="J226" s="29" t="s">
        <v>53</v>
      </c>
      <c r="K226" s="29" t="s">
        <v>53</v>
      </c>
      <c r="L226" s="29" t="s">
        <v>53</v>
      </c>
      <c r="M226" s="29">
        <v>0</v>
      </c>
      <c r="N226" s="24" t="s">
        <v>53</v>
      </c>
      <c r="O226" s="24" t="s">
        <v>54</v>
      </c>
      <c r="P226" s="24" t="s">
        <v>53</v>
      </c>
      <c r="Q226" s="29">
        <f t="shared" si="3"/>
        <v>9246856.4070000034</v>
      </c>
      <c r="R226" s="29">
        <v>0</v>
      </c>
      <c r="S226" s="29">
        <v>6336718.0650000023</v>
      </c>
      <c r="T226" s="29">
        <v>0</v>
      </c>
      <c r="U226" s="24" t="s">
        <v>50</v>
      </c>
      <c r="V226" s="29">
        <v>0</v>
      </c>
      <c r="W226" s="29">
        <v>2508739.9500000002</v>
      </c>
      <c r="X226" s="24" t="s">
        <v>68</v>
      </c>
      <c r="Y226" s="29">
        <v>401398.39200000005</v>
      </c>
      <c r="Z226" s="29">
        <v>0</v>
      </c>
      <c r="AA226" s="24" t="s">
        <v>50</v>
      </c>
      <c r="AB226" s="29">
        <v>0</v>
      </c>
      <c r="AC226" s="29">
        <v>0</v>
      </c>
      <c r="AD226" s="24" t="s">
        <v>50</v>
      </c>
      <c r="AE226" s="29">
        <v>0</v>
      </c>
      <c r="AF226" s="24">
        <v>0</v>
      </c>
      <c r="AG226" s="24" t="s">
        <v>50</v>
      </c>
      <c r="AH226" s="29">
        <v>0</v>
      </c>
      <c r="AI226" s="29">
        <v>0</v>
      </c>
      <c r="AJ226" s="24" t="s">
        <v>50</v>
      </c>
      <c r="AK226" s="29">
        <v>0</v>
      </c>
      <c r="AL226" s="29">
        <v>0</v>
      </c>
      <c r="AM226" s="31" t="s">
        <v>53</v>
      </c>
      <c r="AN226" s="24" t="s">
        <v>53</v>
      </c>
      <c r="AO226" s="31" t="s">
        <v>53</v>
      </c>
      <c r="AP226" s="24" t="s">
        <v>53</v>
      </c>
    </row>
    <row r="227" spans="1:42">
      <c r="A227" s="24" t="s">
        <v>462</v>
      </c>
      <c r="B227" s="31" t="s">
        <v>286</v>
      </c>
      <c r="C227" s="24" t="s">
        <v>96</v>
      </c>
      <c r="D227" s="24" t="s">
        <v>111</v>
      </c>
      <c r="E227" s="24" t="s">
        <v>761</v>
      </c>
      <c r="F227" s="24" t="s">
        <v>935</v>
      </c>
      <c r="G227" s="24" t="s">
        <v>51</v>
      </c>
      <c r="H227" s="24" t="s">
        <v>341</v>
      </c>
      <c r="I227" s="29" t="s">
        <v>53</v>
      </c>
      <c r="J227" s="29" t="s">
        <v>53</v>
      </c>
      <c r="K227" s="29" t="s">
        <v>53</v>
      </c>
      <c r="L227" s="29" t="s">
        <v>53</v>
      </c>
      <c r="M227" s="29">
        <v>0</v>
      </c>
      <c r="N227" s="24" t="s">
        <v>53</v>
      </c>
      <c r="O227" s="24" t="s">
        <v>54</v>
      </c>
      <c r="P227" s="24" t="s">
        <v>53</v>
      </c>
      <c r="Q227" s="29">
        <f t="shared" si="3"/>
        <v>38820480.110799998</v>
      </c>
      <c r="R227" s="29">
        <v>0</v>
      </c>
      <c r="S227" s="29">
        <v>31256939.789999999</v>
      </c>
      <c r="T227" s="29">
        <v>0</v>
      </c>
      <c r="U227" s="24" t="s">
        <v>50</v>
      </c>
      <c r="V227" s="29">
        <v>0</v>
      </c>
      <c r="W227" s="29">
        <v>6520293.3800000008</v>
      </c>
      <c r="X227" s="24" t="s">
        <v>50</v>
      </c>
      <c r="Y227" s="29">
        <v>1043246.9408</v>
      </c>
      <c r="Z227" s="29">
        <v>0</v>
      </c>
      <c r="AA227" s="24" t="s">
        <v>50</v>
      </c>
      <c r="AB227" s="29">
        <v>0</v>
      </c>
      <c r="AC227" s="29">
        <v>0</v>
      </c>
      <c r="AD227" s="24" t="s">
        <v>50</v>
      </c>
      <c r="AE227" s="29">
        <v>0</v>
      </c>
      <c r="AF227" s="24">
        <v>0</v>
      </c>
      <c r="AG227" s="24" t="s">
        <v>50</v>
      </c>
      <c r="AH227" s="29">
        <v>0</v>
      </c>
      <c r="AI227" s="29">
        <v>0</v>
      </c>
      <c r="AJ227" s="24" t="s">
        <v>50</v>
      </c>
      <c r="AK227" s="29">
        <v>0</v>
      </c>
      <c r="AL227" s="29">
        <v>0</v>
      </c>
      <c r="AM227" s="31" t="s">
        <v>53</v>
      </c>
      <c r="AN227" s="24" t="s">
        <v>53</v>
      </c>
      <c r="AO227" s="31" t="s">
        <v>53</v>
      </c>
      <c r="AP227" s="24" t="s">
        <v>53</v>
      </c>
    </row>
    <row r="228" spans="1:42">
      <c r="A228" s="24" t="s">
        <v>464</v>
      </c>
      <c r="B228" s="31" t="s">
        <v>286</v>
      </c>
      <c r="C228" s="24" t="s">
        <v>96</v>
      </c>
      <c r="D228" s="24" t="s">
        <v>111</v>
      </c>
      <c r="E228" s="24" t="s">
        <v>761</v>
      </c>
      <c r="F228" s="24" t="s">
        <v>935</v>
      </c>
      <c r="G228" s="24" t="s">
        <v>51</v>
      </c>
      <c r="H228" s="24" t="s">
        <v>343</v>
      </c>
      <c r="I228" s="29" t="s">
        <v>53</v>
      </c>
      <c r="J228" s="29" t="s">
        <v>53</v>
      </c>
      <c r="K228" s="29" t="s">
        <v>53</v>
      </c>
      <c r="L228" s="29" t="s">
        <v>53</v>
      </c>
      <c r="M228" s="29">
        <v>0</v>
      </c>
      <c r="N228" s="24" t="s">
        <v>53</v>
      </c>
      <c r="O228" s="24" t="s">
        <v>344</v>
      </c>
      <c r="P228" s="24" t="s">
        <v>345</v>
      </c>
      <c r="Q228" s="29">
        <f t="shared" si="3"/>
        <v>1780193.8476</v>
      </c>
      <c r="R228" s="29">
        <v>0</v>
      </c>
      <c r="S228" s="29">
        <v>633038.9800000001</v>
      </c>
      <c r="T228" s="29">
        <v>988926.61</v>
      </c>
      <c r="U228" s="24" t="s">
        <v>68</v>
      </c>
      <c r="V228" s="29">
        <v>158228.25760000001</v>
      </c>
      <c r="W228" s="29">
        <v>0</v>
      </c>
      <c r="X228" s="24" t="s">
        <v>50</v>
      </c>
      <c r="Y228" s="29">
        <v>0</v>
      </c>
      <c r="Z228" s="29">
        <v>0</v>
      </c>
      <c r="AA228" s="24" t="s">
        <v>50</v>
      </c>
      <c r="AB228" s="29">
        <v>0</v>
      </c>
      <c r="AC228" s="29">
        <v>0</v>
      </c>
      <c r="AD228" s="24" t="s">
        <v>50</v>
      </c>
      <c r="AE228" s="29">
        <v>0</v>
      </c>
      <c r="AF228" s="24">
        <v>0</v>
      </c>
      <c r="AG228" s="24" t="s">
        <v>50</v>
      </c>
      <c r="AH228" s="29">
        <v>0</v>
      </c>
      <c r="AI228" s="29">
        <v>0</v>
      </c>
      <c r="AJ228" s="24" t="s">
        <v>50</v>
      </c>
      <c r="AK228" s="29">
        <v>0</v>
      </c>
      <c r="AL228" s="29">
        <v>0</v>
      </c>
      <c r="AM228" s="31" t="s">
        <v>53</v>
      </c>
      <c r="AN228" s="24" t="s">
        <v>53</v>
      </c>
      <c r="AO228" s="31" t="s">
        <v>53</v>
      </c>
      <c r="AP228" s="24" t="s">
        <v>53</v>
      </c>
    </row>
    <row r="229" spans="1:42">
      <c r="A229" s="24" t="s">
        <v>466</v>
      </c>
      <c r="B229" s="31" t="s">
        <v>286</v>
      </c>
      <c r="C229" s="24" t="s">
        <v>96</v>
      </c>
      <c r="D229" s="24" t="s">
        <v>111</v>
      </c>
      <c r="E229" s="24" t="s">
        <v>761</v>
      </c>
      <c r="F229" s="24" t="s">
        <v>935</v>
      </c>
      <c r="G229" s="24" t="s">
        <v>51</v>
      </c>
      <c r="H229" s="24" t="s">
        <v>347</v>
      </c>
      <c r="I229" s="29" t="s">
        <v>53</v>
      </c>
      <c r="J229" s="29" t="s">
        <v>53</v>
      </c>
      <c r="K229" s="29" t="s">
        <v>53</v>
      </c>
      <c r="L229" s="29" t="s">
        <v>53</v>
      </c>
      <c r="M229" s="29">
        <v>0</v>
      </c>
      <c r="N229" s="24" t="s">
        <v>53</v>
      </c>
      <c r="O229" s="24" t="s">
        <v>54</v>
      </c>
      <c r="P229" s="24" t="s">
        <v>53</v>
      </c>
      <c r="Q229" s="29">
        <f t="shared" si="3"/>
        <v>103799407.16689999</v>
      </c>
      <c r="R229" s="29">
        <v>0</v>
      </c>
      <c r="S229" s="29">
        <v>80274478.75</v>
      </c>
      <c r="T229" s="29">
        <v>0</v>
      </c>
      <c r="U229" s="24" t="s">
        <v>50</v>
      </c>
      <c r="V229" s="29">
        <v>0</v>
      </c>
      <c r="W229" s="29">
        <v>20280110.704300001</v>
      </c>
      <c r="X229" s="24" t="s">
        <v>50</v>
      </c>
      <c r="Y229" s="29">
        <v>3244817.7125999993</v>
      </c>
      <c r="Z229" s="29">
        <v>0</v>
      </c>
      <c r="AA229" s="24" t="s">
        <v>50</v>
      </c>
      <c r="AB229" s="29">
        <v>0</v>
      </c>
      <c r="AC229" s="29">
        <v>0</v>
      </c>
      <c r="AD229" s="24" t="s">
        <v>50</v>
      </c>
      <c r="AE229" s="29">
        <v>0</v>
      </c>
      <c r="AF229" s="24">
        <v>0</v>
      </c>
      <c r="AG229" s="24" t="s">
        <v>50</v>
      </c>
      <c r="AH229" s="29">
        <v>0</v>
      </c>
      <c r="AI229" s="29">
        <v>0</v>
      </c>
      <c r="AJ229" s="24" t="s">
        <v>50</v>
      </c>
      <c r="AK229" s="29">
        <v>0</v>
      </c>
      <c r="AL229" s="29">
        <v>0</v>
      </c>
      <c r="AM229" s="31" t="s">
        <v>53</v>
      </c>
      <c r="AN229" s="24" t="s">
        <v>53</v>
      </c>
      <c r="AO229" s="31" t="s">
        <v>53</v>
      </c>
      <c r="AP229" s="24" t="s">
        <v>53</v>
      </c>
    </row>
    <row r="230" spans="1:42">
      <c r="A230" s="24" t="s">
        <v>467</v>
      </c>
      <c r="B230" s="31" t="s">
        <v>349</v>
      </c>
      <c r="C230" s="24" t="s">
        <v>96</v>
      </c>
      <c r="D230" s="24" t="s">
        <v>111</v>
      </c>
      <c r="E230" s="24" t="s">
        <v>761</v>
      </c>
      <c r="F230" s="24" t="s">
        <v>965</v>
      </c>
      <c r="G230" s="24" t="s">
        <v>51</v>
      </c>
      <c r="H230" s="24" t="s">
        <v>422</v>
      </c>
      <c r="I230" s="29" t="s">
        <v>53</v>
      </c>
      <c r="J230" s="29" t="s">
        <v>53</v>
      </c>
      <c r="K230" s="29" t="s">
        <v>53</v>
      </c>
      <c r="L230" s="29" t="s">
        <v>53</v>
      </c>
      <c r="M230" s="29">
        <v>0</v>
      </c>
      <c r="N230" s="24" t="s">
        <v>53</v>
      </c>
      <c r="O230" s="24" t="s">
        <v>54</v>
      </c>
      <c r="P230" s="24" t="s">
        <v>53</v>
      </c>
      <c r="Q230" s="29">
        <f t="shared" si="3"/>
        <v>110392156.12825002</v>
      </c>
      <c r="R230" s="29">
        <v>0</v>
      </c>
      <c r="S230" s="29">
        <v>68838895.683100015</v>
      </c>
      <c r="T230" s="29">
        <v>0</v>
      </c>
      <c r="U230" s="24" t="s">
        <v>50</v>
      </c>
      <c r="V230" s="29">
        <v>0</v>
      </c>
      <c r="W230" s="29">
        <v>35821776.245849989</v>
      </c>
      <c r="X230" s="24" t="s">
        <v>68</v>
      </c>
      <c r="Y230" s="29">
        <v>5731484.1992999995</v>
      </c>
      <c r="Z230" s="29">
        <v>0</v>
      </c>
      <c r="AA230" s="24" t="s">
        <v>50</v>
      </c>
      <c r="AB230" s="29">
        <v>0</v>
      </c>
      <c r="AC230" s="29">
        <v>0</v>
      </c>
      <c r="AD230" s="24" t="s">
        <v>50</v>
      </c>
      <c r="AE230" s="29">
        <v>0</v>
      </c>
      <c r="AF230" s="24">
        <v>0</v>
      </c>
      <c r="AG230" s="24" t="s">
        <v>50</v>
      </c>
      <c r="AH230" s="29">
        <v>0</v>
      </c>
      <c r="AI230" s="29">
        <v>0</v>
      </c>
      <c r="AJ230" s="24" t="s">
        <v>50</v>
      </c>
      <c r="AK230" s="29">
        <v>0</v>
      </c>
      <c r="AL230" s="29">
        <v>0</v>
      </c>
      <c r="AM230" s="31" t="s">
        <v>53</v>
      </c>
      <c r="AN230" s="24" t="s">
        <v>53</v>
      </c>
      <c r="AO230" s="31" t="s">
        <v>53</v>
      </c>
      <c r="AP230" s="24" t="s">
        <v>53</v>
      </c>
    </row>
    <row r="231" spans="1:42">
      <c r="A231" s="24" t="s">
        <v>468</v>
      </c>
      <c r="B231" s="31" t="s">
        <v>349</v>
      </c>
      <c r="C231" s="24" t="s">
        <v>96</v>
      </c>
      <c r="D231" s="24" t="s">
        <v>111</v>
      </c>
      <c r="E231" s="24" t="s">
        <v>761</v>
      </c>
      <c r="F231" s="24" t="s">
        <v>965</v>
      </c>
      <c r="G231" s="24" t="s">
        <v>51</v>
      </c>
      <c r="H231" s="24" t="s">
        <v>424</v>
      </c>
      <c r="I231" s="29" t="s">
        <v>53</v>
      </c>
      <c r="J231" s="29" t="s">
        <v>53</v>
      </c>
      <c r="K231" s="29" t="s">
        <v>53</v>
      </c>
      <c r="L231" s="29" t="s">
        <v>53</v>
      </c>
      <c r="M231" s="29">
        <v>0</v>
      </c>
      <c r="N231" s="24" t="s">
        <v>53</v>
      </c>
      <c r="O231" s="24" t="s">
        <v>425</v>
      </c>
      <c r="P231" s="24" t="s">
        <v>426</v>
      </c>
      <c r="Q231" s="29">
        <f t="shared" si="3"/>
        <v>1067737.3698</v>
      </c>
      <c r="R231" s="29">
        <v>0</v>
      </c>
      <c r="S231" s="29">
        <v>667916.36499999999</v>
      </c>
      <c r="T231" s="29">
        <v>344673.28000000003</v>
      </c>
      <c r="U231" s="24" t="s">
        <v>68</v>
      </c>
      <c r="V231" s="29">
        <v>55147.724800000004</v>
      </c>
      <c r="W231" s="29">
        <v>0</v>
      </c>
      <c r="X231" s="24" t="s">
        <v>50</v>
      </c>
      <c r="Y231" s="29">
        <v>0</v>
      </c>
      <c r="Z231" s="29">
        <v>0</v>
      </c>
      <c r="AA231" s="24" t="s">
        <v>50</v>
      </c>
      <c r="AB231" s="29">
        <v>0</v>
      </c>
      <c r="AC231" s="29">
        <v>0</v>
      </c>
      <c r="AD231" s="24" t="s">
        <v>50</v>
      </c>
      <c r="AE231" s="29">
        <v>0</v>
      </c>
      <c r="AF231" s="24">
        <v>0</v>
      </c>
      <c r="AG231" s="24" t="s">
        <v>50</v>
      </c>
      <c r="AH231" s="29">
        <v>0</v>
      </c>
      <c r="AI231" s="29">
        <v>0</v>
      </c>
      <c r="AJ231" s="24" t="s">
        <v>50</v>
      </c>
      <c r="AK231" s="29">
        <v>0</v>
      </c>
      <c r="AL231" s="29">
        <v>0</v>
      </c>
      <c r="AM231" s="31" t="s">
        <v>53</v>
      </c>
      <c r="AN231" s="24" t="s">
        <v>53</v>
      </c>
      <c r="AO231" s="31" t="s">
        <v>53</v>
      </c>
      <c r="AP231" s="24" t="s">
        <v>53</v>
      </c>
    </row>
    <row r="232" spans="1:42">
      <c r="A232" s="24" t="s">
        <v>469</v>
      </c>
      <c r="B232" s="31" t="s">
        <v>349</v>
      </c>
      <c r="C232" s="24" t="s">
        <v>96</v>
      </c>
      <c r="D232" s="24" t="s">
        <v>111</v>
      </c>
      <c r="E232" s="24" t="s">
        <v>761</v>
      </c>
      <c r="F232" s="24" t="s">
        <v>965</v>
      </c>
      <c r="G232" s="24" t="s">
        <v>51</v>
      </c>
      <c r="H232" s="24" t="s">
        <v>428</v>
      </c>
      <c r="I232" s="29" t="s">
        <v>53</v>
      </c>
      <c r="J232" s="29" t="s">
        <v>53</v>
      </c>
      <c r="K232" s="29" t="s">
        <v>53</v>
      </c>
      <c r="L232" s="29" t="s">
        <v>53</v>
      </c>
      <c r="M232" s="29">
        <v>0</v>
      </c>
      <c r="N232" s="24" t="s">
        <v>53</v>
      </c>
      <c r="O232" s="24" t="s">
        <v>54</v>
      </c>
      <c r="P232" s="24" t="s">
        <v>53</v>
      </c>
      <c r="Q232" s="29">
        <f t="shared" si="3"/>
        <v>4520495.5734000001</v>
      </c>
      <c r="R232" s="29">
        <v>0</v>
      </c>
      <c r="S232" s="29">
        <v>1502487.3199999998</v>
      </c>
      <c r="T232" s="29">
        <v>0</v>
      </c>
      <c r="U232" s="24" t="s">
        <v>50</v>
      </c>
      <c r="V232" s="29">
        <v>0</v>
      </c>
      <c r="W232" s="29">
        <v>2601731.2529000002</v>
      </c>
      <c r="X232" s="24" t="s">
        <v>50</v>
      </c>
      <c r="Y232" s="29">
        <v>416277.00050000002</v>
      </c>
      <c r="Z232" s="29">
        <v>0</v>
      </c>
      <c r="AA232" s="24" t="s">
        <v>50</v>
      </c>
      <c r="AB232" s="29">
        <v>0</v>
      </c>
      <c r="AC232" s="29">
        <v>0</v>
      </c>
      <c r="AD232" s="24" t="s">
        <v>50</v>
      </c>
      <c r="AE232" s="29">
        <v>0</v>
      </c>
      <c r="AF232" s="24">
        <v>0</v>
      </c>
      <c r="AG232" s="24" t="s">
        <v>50</v>
      </c>
      <c r="AH232" s="29">
        <v>0</v>
      </c>
      <c r="AI232" s="29">
        <v>0</v>
      </c>
      <c r="AJ232" s="24" t="s">
        <v>50</v>
      </c>
      <c r="AK232" s="29">
        <v>0</v>
      </c>
      <c r="AL232" s="29">
        <v>0</v>
      </c>
      <c r="AM232" s="31" t="s">
        <v>53</v>
      </c>
      <c r="AN232" s="24" t="s">
        <v>53</v>
      </c>
      <c r="AO232" s="31" t="s">
        <v>53</v>
      </c>
      <c r="AP232" s="24" t="s">
        <v>53</v>
      </c>
    </row>
    <row r="233" spans="1:42">
      <c r="A233" s="24" t="s">
        <v>470</v>
      </c>
      <c r="B233" s="31" t="s">
        <v>349</v>
      </c>
      <c r="C233" s="24" t="s">
        <v>96</v>
      </c>
      <c r="D233" s="24" t="s">
        <v>111</v>
      </c>
      <c r="E233" s="24" t="s">
        <v>761</v>
      </c>
      <c r="F233" s="24" t="s">
        <v>965</v>
      </c>
      <c r="G233" s="24" t="s">
        <v>51</v>
      </c>
      <c r="H233" s="24" t="s">
        <v>430</v>
      </c>
      <c r="I233" s="29" t="s">
        <v>53</v>
      </c>
      <c r="J233" s="29" t="s">
        <v>53</v>
      </c>
      <c r="K233" s="29" t="s">
        <v>53</v>
      </c>
      <c r="L233" s="29" t="s">
        <v>53</v>
      </c>
      <c r="M233" s="29">
        <v>0</v>
      </c>
      <c r="N233" s="24" t="s">
        <v>53</v>
      </c>
      <c r="O233" s="24" t="s">
        <v>431</v>
      </c>
      <c r="P233" s="24" t="s">
        <v>432</v>
      </c>
      <c r="Q233" s="29">
        <f t="shared" si="3"/>
        <v>2599540.2560000001</v>
      </c>
      <c r="R233" s="29">
        <v>0</v>
      </c>
      <c r="S233" s="29">
        <v>1515175.33</v>
      </c>
      <c r="T233" s="29">
        <v>934797.35</v>
      </c>
      <c r="U233" s="24" t="s">
        <v>68</v>
      </c>
      <c r="V233" s="29">
        <v>149567.576</v>
      </c>
      <c r="W233" s="29">
        <v>0</v>
      </c>
      <c r="X233" s="24" t="s">
        <v>50</v>
      </c>
      <c r="Y233" s="29">
        <v>0</v>
      </c>
      <c r="Z233" s="29">
        <v>0</v>
      </c>
      <c r="AA233" s="24" t="s">
        <v>50</v>
      </c>
      <c r="AB233" s="29">
        <v>0</v>
      </c>
      <c r="AC233" s="29">
        <v>0</v>
      </c>
      <c r="AD233" s="24" t="s">
        <v>50</v>
      </c>
      <c r="AE233" s="29">
        <v>0</v>
      </c>
      <c r="AF233" s="24">
        <v>0</v>
      </c>
      <c r="AG233" s="24" t="s">
        <v>50</v>
      </c>
      <c r="AH233" s="29">
        <v>0</v>
      </c>
      <c r="AI233" s="29">
        <v>0</v>
      </c>
      <c r="AJ233" s="24" t="s">
        <v>50</v>
      </c>
      <c r="AK233" s="29">
        <v>0</v>
      </c>
      <c r="AL233" s="29">
        <v>0</v>
      </c>
      <c r="AM233" s="31" t="s">
        <v>53</v>
      </c>
      <c r="AN233" s="24" t="s">
        <v>53</v>
      </c>
      <c r="AO233" s="31" t="s">
        <v>53</v>
      </c>
      <c r="AP233" s="24" t="s">
        <v>53</v>
      </c>
    </row>
    <row r="234" spans="1:42">
      <c r="A234" s="24" t="s">
        <v>471</v>
      </c>
      <c r="B234" s="31" t="s">
        <v>349</v>
      </c>
      <c r="C234" s="24" t="s">
        <v>96</v>
      </c>
      <c r="D234" s="24" t="s">
        <v>111</v>
      </c>
      <c r="E234" s="24" t="s">
        <v>761</v>
      </c>
      <c r="F234" s="24" t="s">
        <v>965</v>
      </c>
      <c r="G234" s="24" t="s">
        <v>51</v>
      </c>
      <c r="H234" s="24" t="s">
        <v>434</v>
      </c>
      <c r="I234" s="29" t="s">
        <v>53</v>
      </c>
      <c r="J234" s="29" t="s">
        <v>53</v>
      </c>
      <c r="K234" s="29" t="s">
        <v>53</v>
      </c>
      <c r="L234" s="29" t="s">
        <v>53</v>
      </c>
      <c r="M234" s="29">
        <v>0</v>
      </c>
      <c r="N234" s="24" t="s">
        <v>53</v>
      </c>
      <c r="O234" s="24" t="s">
        <v>329</v>
      </c>
      <c r="P234" s="24" t="s">
        <v>330</v>
      </c>
      <c r="Q234" s="29">
        <f t="shared" si="3"/>
        <v>1734701.51</v>
      </c>
      <c r="R234" s="29">
        <v>0</v>
      </c>
      <c r="S234" s="29">
        <v>1305821.67</v>
      </c>
      <c r="T234" s="29">
        <v>369724</v>
      </c>
      <c r="U234" s="24" t="s">
        <v>68</v>
      </c>
      <c r="V234" s="29">
        <v>59155.839999999997</v>
      </c>
      <c r="W234" s="29">
        <v>0</v>
      </c>
      <c r="X234" s="24" t="s">
        <v>50</v>
      </c>
      <c r="Y234" s="29">
        <v>0</v>
      </c>
      <c r="Z234" s="29">
        <v>0</v>
      </c>
      <c r="AA234" s="24" t="s">
        <v>50</v>
      </c>
      <c r="AB234" s="29">
        <v>0</v>
      </c>
      <c r="AC234" s="29">
        <v>0</v>
      </c>
      <c r="AD234" s="24" t="s">
        <v>50</v>
      </c>
      <c r="AE234" s="29">
        <v>0</v>
      </c>
      <c r="AF234" s="24">
        <v>0</v>
      </c>
      <c r="AG234" s="24" t="s">
        <v>50</v>
      </c>
      <c r="AH234" s="29">
        <v>0</v>
      </c>
      <c r="AI234" s="29">
        <v>0</v>
      </c>
      <c r="AJ234" s="24" t="s">
        <v>50</v>
      </c>
      <c r="AK234" s="29">
        <v>0</v>
      </c>
      <c r="AL234" s="29">
        <v>0</v>
      </c>
      <c r="AM234" s="31" t="s">
        <v>53</v>
      </c>
      <c r="AN234" s="24" t="s">
        <v>53</v>
      </c>
      <c r="AO234" s="31" t="s">
        <v>53</v>
      </c>
      <c r="AP234" s="24" t="s">
        <v>53</v>
      </c>
    </row>
    <row r="235" spans="1:42">
      <c r="A235" s="24" t="s">
        <v>472</v>
      </c>
      <c r="B235" s="31" t="s">
        <v>349</v>
      </c>
      <c r="C235" s="24" t="s">
        <v>96</v>
      </c>
      <c r="D235" s="24" t="s">
        <v>111</v>
      </c>
      <c r="E235" s="24" t="s">
        <v>761</v>
      </c>
      <c r="F235" s="24" t="s">
        <v>965</v>
      </c>
      <c r="G235" s="24" t="s">
        <v>51</v>
      </c>
      <c r="H235" s="24" t="s">
        <v>436</v>
      </c>
      <c r="I235" s="29" t="s">
        <v>53</v>
      </c>
      <c r="J235" s="29" t="s">
        <v>53</v>
      </c>
      <c r="K235" s="29" t="s">
        <v>53</v>
      </c>
      <c r="L235" s="29" t="s">
        <v>53</v>
      </c>
      <c r="M235" s="29">
        <v>0</v>
      </c>
      <c r="N235" s="24" t="s">
        <v>53</v>
      </c>
      <c r="O235" s="24" t="s">
        <v>437</v>
      </c>
      <c r="P235" s="24" t="s">
        <v>438</v>
      </c>
      <c r="Q235" s="29">
        <f t="shared" si="3"/>
        <v>1211493.4948</v>
      </c>
      <c r="R235" s="29">
        <v>0</v>
      </c>
      <c r="S235" s="29">
        <v>394339</v>
      </c>
      <c r="T235" s="29">
        <v>704443.53</v>
      </c>
      <c r="U235" s="24" t="s">
        <v>68</v>
      </c>
      <c r="V235" s="29">
        <v>112710.9648</v>
      </c>
      <c r="W235" s="29">
        <v>0</v>
      </c>
      <c r="X235" s="24" t="s">
        <v>50</v>
      </c>
      <c r="Y235" s="29">
        <v>0</v>
      </c>
      <c r="Z235" s="29">
        <v>0</v>
      </c>
      <c r="AA235" s="24" t="s">
        <v>50</v>
      </c>
      <c r="AB235" s="29">
        <v>0</v>
      </c>
      <c r="AC235" s="29">
        <v>0</v>
      </c>
      <c r="AD235" s="24" t="s">
        <v>50</v>
      </c>
      <c r="AE235" s="29">
        <v>0</v>
      </c>
      <c r="AF235" s="24">
        <v>0</v>
      </c>
      <c r="AG235" s="24" t="s">
        <v>50</v>
      </c>
      <c r="AH235" s="29">
        <v>0</v>
      </c>
      <c r="AI235" s="29">
        <v>0</v>
      </c>
      <c r="AJ235" s="24" t="s">
        <v>50</v>
      </c>
      <c r="AK235" s="29">
        <v>0</v>
      </c>
      <c r="AL235" s="29">
        <v>0</v>
      </c>
      <c r="AM235" s="31" t="s">
        <v>53</v>
      </c>
      <c r="AN235" s="24" t="s">
        <v>53</v>
      </c>
      <c r="AO235" s="31" t="s">
        <v>53</v>
      </c>
      <c r="AP235" s="24" t="s">
        <v>53</v>
      </c>
    </row>
    <row r="236" spans="1:42">
      <c r="A236" s="24" t="s">
        <v>473</v>
      </c>
      <c r="B236" s="31" t="s">
        <v>349</v>
      </c>
      <c r="C236" s="24" t="s">
        <v>96</v>
      </c>
      <c r="D236" s="24" t="s">
        <v>111</v>
      </c>
      <c r="E236" s="24" t="s">
        <v>761</v>
      </c>
      <c r="F236" s="24" t="s">
        <v>965</v>
      </c>
      <c r="G236" s="24" t="s">
        <v>51</v>
      </c>
      <c r="H236" s="24" t="s">
        <v>440</v>
      </c>
      <c r="I236" s="29" t="s">
        <v>53</v>
      </c>
      <c r="J236" s="29" t="s">
        <v>53</v>
      </c>
      <c r="K236" s="29" t="s">
        <v>53</v>
      </c>
      <c r="L236" s="29" t="s">
        <v>53</v>
      </c>
      <c r="M236" s="29">
        <v>0</v>
      </c>
      <c r="N236" s="24" t="s">
        <v>53</v>
      </c>
      <c r="O236" s="24" t="s">
        <v>54</v>
      </c>
      <c r="P236" s="24" t="s">
        <v>53</v>
      </c>
      <c r="Q236" s="29">
        <f t="shared" si="3"/>
        <v>2441795.1526000001</v>
      </c>
      <c r="R236" s="29">
        <v>0</v>
      </c>
      <c r="S236" s="29">
        <v>1174817.7950000004</v>
      </c>
      <c r="T236" s="29">
        <v>0</v>
      </c>
      <c r="U236" s="24" t="s">
        <v>50</v>
      </c>
      <c r="V236" s="29">
        <v>0</v>
      </c>
      <c r="W236" s="29">
        <v>1092221.8599999999</v>
      </c>
      <c r="X236" s="24" t="s">
        <v>68</v>
      </c>
      <c r="Y236" s="29">
        <v>174755.4976</v>
      </c>
      <c r="Z236" s="29">
        <v>0</v>
      </c>
      <c r="AA236" s="24" t="s">
        <v>50</v>
      </c>
      <c r="AB236" s="29">
        <v>0</v>
      </c>
      <c r="AC236" s="29">
        <v>0</v>
      </c>
      <c r="AD236" s="24" t="s">
        <v>50</v>
      </c>
      <c r="AE236" s="29">
        <v>0</v>
      </c>
      <c r="AF236" s="24">
        <v>0</v>
      </c>
      <c r="AG236" s="24" t="s">
        <v>50</v>
      </c>
      <c r="AH236" s="29">
        <v>0</v>
      </c>
      <c r="AI236" s="29">
        <v>0</v>
      </c>
      <c r="AJ236" s="24" t="s">
        <v>50</v>
      </c>
      <c r="AK236" s="29">
        <v>0</v>
      </c>
      <c r="AL236" s="29">
        <v>0</v>
      </c>
      <c r="AM236" s="31" t="s">
        <v>53</v>
      </c>
      <c r="AN236" s="24" t="s">
        <v>53</v>
      </c>
      <c r="AO236" s="31" t="s">
        <v>53</v>
      </c>
      <c r="AP236" s="24" t="s">
        <v>53</v>
      </c>
    </row>
    <row r="237" spans="1:42">
      <c r="A237" s="24" t="s">
        <v>474</v>
      </c>
      <c r="B237" s="31" t="s">
        <v>349</v>
      </c>
      <c r="C237" s="24" t="s">
        <v>96</v>
      </c>
      <c r="D237" s="24" t="s">
        <v>111</v>
      </c>
      <c r="E237" s="24" t="s">
        <v>761</v>
      </c>
      <c r="F237" s="24" t="s">
        <v>965</v>
      </c>
      <c r="G237" s="24" t="s">
        <v>123</v>
      </c>
      <c r="H237" s="24" t="s">
        <v>53</v>
      </c>
      <c r="I237" s="29" t="s">
        <v>442</v>
      </c>
      <c r="J237" s="29" t="s">
        <v>53</v>
      </c>
      <c r="K237" s="29" t="s">
        <v>443</v>
      </c>
      <c r="L237" s="29" t="s">
        <v>444</v>
      </c>
      <c r="M237" s="29">
        <v>7.16</v>
      </c>
      <c r="N237" s="24" t="s">
        <v>127</v>
      </c>
      <c r="O237" s="24" t="s">
        <v>445</v>
      </c>
      <c r="P237" s="24" t="s">
        <v>446</v>
      </c>
      <c r="Q237" s="29">
        <f t="shared" si="3"/>
        <v>-60322.412800000006</v>
      </c>
      <c r="R237" s="29">
        <v>0</v>
      </c>
      <c r="S237" s="29">
        <v>0</v>
      </c>
      <c r="T237" s="29">
        <v>0</v>
      </c>
      <c r="U237" s="24" t="s">
        <v>50</v>
      </c>
      <c r="V237" s="29">
        <v>0</v>
      </c>
      <c r="W237" s="29">
        <v>-52002.080000000002</v>
      </c>
      <c r="X237" s="24" t="s">
        <v>68</v>
      </c>
      <c r="Y237" s="29">
        <v>-8320.3328000000001</v>
      </c>
      <c r="Z237" s="29">
        <v>0</v>
      </c>
      <c r="AA237" s="24" t="s">
        <v>50</v>
      </c>
      <c r="AB237" s="29">
        <v>0</v>
      </c>
      <c r="AC237" s="29">
        <v>0</v>
      </c>
      <c r="AD237" s="24" t="s">
        <v>50</v>
      </c>
      <c r="AE237" s="29">
        <v>0</v>
      </c>
      <c r="AF237" s="24">
        <v>0</v>
      </c>
      <c r="AG237" s="24" t="s">
        <v>50</v>
      </c>
      <c r="AH237" s="29">
        <v>0</v>
      </c>
      <c r="AI237" s="29">
        <v>0</v>
      </c>
      <c r="AJ237" s="24" t="s">
        <v>50</v>
      </c>
      <c r="AK237" s="29">
        <v>0</v>
      </c>
      <c r="AL237" s="29">
        <v>0</v>
      </c>
      <c r="AM237" s="31" t="s">
        <v>53</v>
      </c>
      <c r="AN237" s="24" t="s">
        <v>53</v>
      </c>
      <c r="AO237" s="31" t="s">
        <v>53</v>
      </c>
      <c r="AP237" s="24" t="s">
        <v>53</v>
      </c>
    </row>
    <row r="238" spans="1:42">
      <c r="A238" s="24" t="s">
        <v>475</v>
      </c>
      <c r="B238" s="31" t="s">
        <v>448</v>
      </c>
      <c r="C238" s="24" t="s">
        <v>96</v>
      </c>
      <c r="D238" s="24" t="s">
        <v>111</v>
      </c>
      <c r="E238" s="24" t="s">
        <v>761</v>
      </c>
      <c r="F238" s="24" t="s">
        <v>1175</v>
      </c>
      <c r="G238" s="24" t="s">
        <v>51</v>
      </c>
      <c r="H238" s="24" t="s">
        <v>515</v>
      </c>
      <c r="I238" s="29" t="s">
        <v>53</v>
      </c>
      <c r="J238" s="29" t="s">
        <v>53</v>
      </c>
      <c r="K238" s="29" t="s">
        <v>53</v>
      </c>
      <c r="L238" s="29" t="s">
        <v>53</v>
      </c>
      <c r="M238" s="29">
        <v>0</v>
      </c>
      <c r="N238" s="24" t="s">
        <v>53</v>
      </c>
      <c r="O238" s="24" t="s">
        <v>54</v>
      </c>
      <c r="P238" s="24" t="s">
        <v>53</v>
      </c>
      <c r="Q238" s="29">
        <f t="shared" si="3"/>
        <v>11641333.064799998</v>
      </c>
      <c r="R238" s="29">
        <v>0</v>
      </c>
      <c r="S238" s="29">
        <v>9127503.6999999993</v>
      </c>
      <c r="T238" s="29">
        <v>0</v>
      </c>
      <c r="U238" s="24" t="s">
        <v>50</v>
      </c>
      <c r="V238" s="29">
        <v>0</v>
      </c>
      <c r="W238" s="29">
        <v>2167094.2799999998</v>
      </c>
      <c r="X238" s="24" t="s">
        <v>68</v>
      </c>
      <c r="Y238" s="29">
        <v>346735.08480000001</v>
      </c>
      <c r="Z238" s="29">
        <v>0</v>
      </c>
      <c r="AA238" s="24" t="s">
        <v>50</v>
      </c>
      <c r="AB238" s="29">
        <v>0</v>
      </c>
      <c r="AC238" s="29">
        <v>0</v>
      </c>
      <c r="AD238" s="24" t="s">
        <v>50</v>
      </c>
      <c r="AE238" s="29">
        <v>0</v>
      </c>
      <c r="AF238" s="24">
        <v>0</v>
      </c>
      <c r="AG238" s="24" t="s">
        <v>50</v>
      </c>
      <c r="AH238" s="29">
        <v>0</v>
      </c>
      <c r="AI238" s="29">
        <v>0</v>
      </c>
      <c r="AJ238" s="24" t="s">
        <v>50</v>
      </c>
      <c r="AK238" s="29">
        <v>0</v>
      </c>
      <c r="AL238" s="29">
        <v>0</v>
      </c>
      <c r="AM238" s="31" t="s">
        <v>53</v>
      </c>
      <c r="AN238" s="24" t="s">
        <v>53</v>
      </c>
      <c r="AO238" s="31" t="s">
        <v>53</v>
      </c>
      <c r="AP238" s="24" t="s">
        <v>53</v>
      </c>
    </row>
    <row r="239" spans="1:42">
      <c r="A239" s="24" t="s">
        <v>476</v>
      </c>
      <c r="B239" s="31" t="s">
        <v>448</v>
      </c>
      <c r="C239" s="24" t="s">
        <v>96</v>
      </c>
      <c r="D239" s="24" t="s">
        <v>111</v>
      </c>
      <c r="E239" s="24" t="s">
        <v>761</v>
      </c>
      <c r="F239" s="24" t="s">
        <v>1175</v>
      </c>
      <c r="G239" s="24" t="s">
        <v>51</v>
      </c>
      <c r="H239" s="24" t="s">
        <v>516</v>
      </c>
      <c r="I239" s="29" t="s">
        <v>53</v>
      </c>
      <c r="J239" s="29" t="s">
        <v>53</v>
      </c>
      <c r="K239" s="29" t="s">
        <v>53</v>
      </c>
      <c r="L239" s="29" t="s">
        <v>53</v>
      </c>
      <c r="M239" s="29">
        <v>0</v>
      </c>
      <c r="N239" s="24" t="s">
        <v>53</v>
      </c>
      <c r="O239" s="24" t="s">
        <v>517</v>
      </c>
      <c r="P239" s="24" t="s">
        <v>518</v>
      </c>
      <c r="Q239" s="29">
        <f t="shared" si="3"/>
        <v>624759.32499999995</v>
      </c>
      <c r="R239" s="29">
        <v>0</v>
      </c>
      <c r="S239" s="29">
        <v>624759.32499999995</v>
      </c>
      <c r="T239" s="29">
        <v>0</v>
      </c>
      <c r="U239" s="24" t="s">
        <v>50</v>
      </c>
      <c r="V239" s="29">
        <v>0</v>
      </c>
      <c r="W239" s="29">
        <v>0</v>
      </c>
      <c r="X239" s="24" t="s">
        <v>50</v>
      </c>
      <c r="Y239" s="29">
        <v>0</v>
      </c>
      <c r="Z239" s="29">
        <v>0</v>
      </c>
      <c r="AA239" s="24" t="s">
        <v>50</v>
      </c>
      <c r="AB239" s="29">
        <v>0</v>
      </c>
      <c r="AC239" s="29">
        <v>0</v>
      </c>
      <c r="AD239" s="24" t="s">
        <v>50</v>
      </c>
      <c r="AE239" s="29">
        <v>0</v>
      </c>
      <c r="AF239" s="24">
        <v>0</v>
      </c>
      <c r="AG239" s="24" t="s">
        <v>50</v>
      </c>
      <c r="AH239" s="29">
        <v>0</v>
      </c>
      <c r="AI239" s="29">
        <v>0</v>
      </c>
      <c r="AJ239" s="24" t="s">
        <v>50</v>
      </c>
      <c r="AK239" s="29">
        <v>0</v>
      </c>
      <c r="AL239" s="29">
        <v>0</v>
      </c>
      <c r="AM239" s="31" t="s">
        <v>53</v>
      </c>
      <c r="AN239" s="24" t="s">
        <v>53</v>
      </c>
      <c r="AO239" s="31" t="s">
        <v>53</v>
      </c>
      <c r="AP239" s="24" t="s">
        <v>53</v>
      </c>
    </row>
    <row r="240" spans="1:42">
      <c r="A240" s="24" t="s">
        <v>477</v>
      </c>
      <c r="B240" s="31" t="s">
        <v>448</v>
      </c>
      <c r="C240" s="24" t="s">
        <v>96</v>
      </c>
      <c r="D240" s="24" t="s">
        <v>111</v>
      </c>
      <c r="E240" s="24" t="s">
        <v>761</v>
      </c>
      <c r="F240" s="24" t="s">
        <v>1175</v>
      </c>
      <c r="G240" s="24" t="s">
        <v>51</v>
      </c>
      <c r="H240" s="24" t="s">
        <v>519</v>
      </c>
      <c r="I240" s="29" t="s">
        <v>53</v>
      </c>
      <c r="J240" s="29" t="s">
        <v>53</v>
      </c>
      <c r="K240" s="29" t="s">
        <v>53</v>
      </c>
      <c r="L240" s="29" t="s">
        <v>53</v>
      </c>
      <c r="M240" s="29">
        <v>0</v>
      </c>
      <c r="N240" s="24" t="s">
        <v>53</v>
      </c>
      <c r="O240" s="24" t="s">
        <v>517</v>
      </c>
      <c r="P240" s="24" t="s">
        <v>518</v>
      </c>
      <c r="Q240" s="29">
        <f t="shared" si="3"/>
        <v>1269920.9265999999</v>
      </c>
      <c r="R240" s="29">
        <v>0</v>
      </c>
      <c r="S240" s="29">
        <v>667706.33499999996</v>
      </c>
      <c r="T240" s="29">
        <v>519150.51</v>
      </c>
      <c r="U240" s="24" t="s">
        <v>68</v>
      </c>
      <c r="V240" s="29">
        <v>83064.081600000005</v>
      </c>
      <c r="W240" s="29">
        <v>0</v>
      </c>
      <c r="X240" s="24" t="s">
        <v>50</v>
      </c>
      <c r="Y240" s="29">
        <v>0</v>
      </c>
      <c r="Z240" s="29">
        <v>0</v>
      </c>
      <c r="AA240" s="24" t="s">
        <v>50</v>
      </c>
      <c r="AB240" s="29">
        <v>0</v>
      </c>
      <c r="AC240" s="29">
        <v>0</v>
      </c>
      <c r="AD240" s="24" t="s">
        <v>50</v>
      </c>
      <c r="AE240" s="29">
        <v>0</v>
      </c>
      <c r="AF240" s="24">
        <v>0</v>
      </c>
      <c r="AG240" s="24" t="s">
        <v>50</v>
      </c>
      <c r="AH240" s="29">
        <v>0</v>
      </c>
      <c r="AI240" s="29">
        <v>0</v>
      </c>
      <c r="AJ240" s="24" t="s">
        <v>50</v>
      </c>
      <c r="AK240" s="29">
        <v>0</v>
      </c>
      <c r="AL240" s="29">
        <v>0</v>
      </c>
      <c r="AM240" s="31" t="s">
        <v>53</v>
      </c>
      <c r="AN240" s="24" t="s">
        <v>53</v>
      </c>
      <c r="AO240" s="31" t="s">
        <v>53</v>
      </c>
      <c r="AP240" s="24" t="s">
        <v>53</v>
      </c>
    </row>
    <row r="241" spans="1:42">
      <c r="A241" s="24" t="s">
        <v>478</v>
      </c>
      <c r="B241" s="31" t="s">
        <v>448</v>
      </c>
      <c r="C241" s="24" t="s">
        <v>96</v>
      </c>
      <c r="D241" s="24" t="s">
        <v>111</v>
      </c>
      <c r="E241" s="24" t="s">
        <v>761</v>
      </c>
      <c r="F241" s="24" t="s">
        <v>1175</v>
      </c>
      <c r="G241" s="24" t="s">
        <v>51</v>
      </c>
      <c r="H241" s="24" t="s">
        <v>520</v>
      </c>
      <c r="I241" s="29" t="s">
        <v>53</v>
      </c>
      <c r="J241" s="29" t="s">
        <v>53</v>
      </c>
      <c r="K241" s="29" t="s">
        <v>53</v>
      </c>
      <c r="L241" s="29" t="s">
        <v>53</v>
      </c>
      <c r="M241" s="29">
        <v>0</v>
      </c>
      <c r="N241" s="24" t="s">
        <v>53</v>
      </c>
      <c r="O241" s="24" t="s">
        <v>521</v>
      </c>
      <c r="P241" s="24" t="s">
        <v>522</v>
      </c>
      <c r="Q241" s="29">
        <f t="shared" si="3"/>
        <v>1866303.5549999999</v>
      </c>
      <c r="R241" s="29">
        <v>0</v>
      </c>
      <c r="S241" s="29">
        <v>1866303.5549999999</v>
      </c>
      <c r="T241" s="29">
        <v>0</v>
      </c>
      <c r="U241" s="24" t="s">
        <v>50</v>
      </c>
      <c r="V241" s="29">
        <v>0</v>
      </c>
      <c r="W241" s="29">
        <v>0</v>
      </c>
      <c r="X241" s="24" t="s">
        <v>50</v>
      </c>
      <c r="Y241" s="29">
        <v>0</v>
      </c>
      <c r="Z241" s="29">
        <v>0</v>
      </c>
      <c r="AA241" s="24" t="s">
        <v>50</v>
      </c>
      <c r="AB241" s="29">
        <v>0</v>
      </c>
      <c r="AC241" s="29">
        <v>0</v>
      </c>
      <c r="AD241" s="24" t="s">
        <v>50</v>
      </c>
      <c r="AE241" s="29">
        <v>0</v>
      </c>
      <c r="AF241" s="24">
        <v>0</v>
      </c>
      <c r="AG241" s="24" t="s">
        <v>50</v>
      </c>
      <c r="AH241" s="29">
        <v>0</v>
      </c>
      <c r="AI241" s="29">
        <v>0</v>
      </c>
      <c r="AJ241" s="24" t="s">
        <v>50</v>
      </c>
      <c r="AK241" s="29">
        <v>0</v>
      </c>
      <c r="AL241" s="29">
        <v>0</v>
      </c>
      <c r="AM241" s="31" t="s">
        <v>53</v>
      </c>
      <c r="AN241" s="24" t="s">
        <v>53</v>
      </c>
      <c r="AO241" s="31" t="s">
        <v>53</v>
      </c>
      <c r="AP241" s="24" t="s">
        <v>53</v>
      </c>
    </row>
    <row r="242" spans="1:42">
      <c r="A242" s="24" t="s">
        <v>479</v>
      </c>
      <c r="B242" s="31" t="s">
        <v>448</v>
      </c>
      <c r="C242" s="24" t="s">
        <v>96</v>
      </c>
      <c r="D242" s="24" t="s">
        <v>111</v>
      </c>
      <c r="E242" s="24" t="s">
        <v>761</v>
      </c>
      <c r="F242" s="24" t="s">
        <v>1175</v>
      </c>
      <c r="G242" s="24" t="s">
        <v>51</v>
      </c>
      <c r="H242" s="24" t="s">
        <v>523</v>
      </c>
      <c r="I242" s="29" t="s">
        <v>53</v>
      </c>
      <c r="J242" s="29" t="s">
        <v>53</v>
      </c>
      <c r="K242" s="29" t="s">
        <v>53</v>
      </c>
      <c r="L242" s="29" t="s">
        <v>53</v>
      </c>
      <c r="M242" s="29">
        <v>0</v>
      </c>
      <c r="N242" s="24" t="s">
        <v>53</v>
      </c>
      <c r="O242" s="24" t="s">
        <v>54</v>
      </c>
      <c r="P242" s="24" t="s">
        <v>53</v>
      </c>
      <c r="Q242" s="29">
        <f t="shared" si="3"/>
        <v>74849020.573999971</v>
      </c>
      <c r="R242" s="29">
        <v>0</v>
      </c>
      <c r="S242" s="29">
        <v>50869189.182499975</v>
      </c>
      <c r="T242" s="29">
        <v>0</v>
      </c>
      <c r="U242" s="24" t="s">
        <v>50</v>
      </c>
      <c r="V242" s="29">
        <v>0</v>
      </c>
      <c r="W242" s="29">
        <v>20672268.441</v>
      </c>
      <c r="X242" s="24" t="s">
        <v>68</v>
      </c>
      <c r="Y242" s="29">
        <v>3307562.9505000003</v>
      </c>
      <c r="Z242" s="29">
        <v>0</v>
      </c>
      <c r="AA242" s="24" t="s">
        <v>50</v>
      </c>
      <c r="AB242" s="29">
        <v>0</v>
      </c>
      <c r="AC242" s="29">
        <v>0</v>
      </c>
      <c r="AD242" s="24" t="s">
        <v>50</v>
      </c>
      <c r="AE242" s="29">
        <v>0</v>
      </c>
      <c r="AF242" s="24">
        <v>0</v>
      </c>
      <c r="AG242" s="24" t="s">
        <v>50</v>
      </c>
      <c r="AH242" s="29">
        <v>0</v>
      </c>
      <c r="AI242" s="29">
        <v>0</v>
      </c>
      <c r="AJ242" s="24" t="s">
        <v>50</v>
      </c>
      <c r="AK242" s="29">
        <v>0</v>
      </c>
      <c r="AL242" s="29">
        <v>0</v>
      </c>
      <c r="AM242" s="31" t="s">
        <v>53</v>
      </c>
      <c r="AN242" s="24" t="s">
        <v>53</v>
      </c>
      <c r="AO242" s="31" t="s">
        <v>53</v>
      </c>
      <c r="AP242" s="24" t="s">
        <v>53</v>
      </c>
    </row>
    <row r="243" spans="1:42">
      <c r="A243" s="24" t="s">
        <v>480</v>
      </c>
      <c r="B243" s="31" t="s">
        <v>448</v>
      </c>
      <c r="C243" s="24" t="s">
        <v>96</v>
      </c>
      <c r="D243" s="24" t="s">
        <v>111</v>
      </c>
      <c r="E243" s="24" t="s">
        <v>761</v>
      </c>
      <c r="F243" s="24" t="s">
        <v>1175</v>
      </c>
      <c r="G243" s="24" t="s">
        <v>51</v>
      </c>
      <c r="H243" s="24" t="s">
        <v>524</v>
      </c>
      <c r="I243" s="29" t="s">
        <v>53</v>
      </c>
      <c r="J243" s="29" t="s">
        <v>53</v>
      </c>
      <c r="K243" s="29" t="s">
        <v>53</v>
      </c>
      <c r="L243" s="29" t="s">
        <v>53</v>
      </c>
      <c r="M243" s="29">
        <v>0</v>
      </c>
      <c r="N243" s="24" t="s">
        <v>53</v>
      </c>
      <c r="O243" s="24" t="s">
        <v>525</v>
      </c>
      <c r="P243" s="24" t="s">
        <v>526</v>
      </c>
      <c r="Q243" s="29">
        <f t="shared" si="3"/>
        <v>444470.59480000002</v>
      </c>
      <c r="R243" s="29">
        <v>0</v>
      </c>
      <c r="S243" s="29">
        <v>172200.00000000003</v>
      </c>
      <c r="T243" s="29">
        <v>234716.03</v>
      </c>
      <c r="U243" s="24" t="s">
        <v>68</v>
      </c>
      <c r="V243" s="29">
        <v>37554.5648</v>
      </c>
      <c r="W243" s="29">
        <v>0</v>
      </c>
      <c r="X243" s="24" t="s">
        <v>50</v>
      </c>
      <c r="Y243" s="29">
        <v>0</v>
      </c>
      <c r="Z243" s="29">
        <v>0</v>
      </c>
      <c r="AA243" s="24" t="s">
        <v>50</v>
      </c>
      <c r="AB243" s="29">
        <v>0</v>
      </c>
      <c r="AC243" s="29">
        <v>0</v>
      </c>
      <c r="AD243" s="24" t="s">
        <v>50</v>
      </c>
      <c r="AE243" s="29">
        <v>0</v>
      </c>
      <c r="AF243" s="24">
        <v>0</v>
      </c>
      <c r="AG243" s="24" t="s">
        <v>50</v>
      </c>
      <c r="AH243" s="29">
        <v>0</v>
      </c>
      <c r="AI243" s="29">
        <v>0</v>
      </c>
      <c r="AJ243" s="24" t="s">
        <v>50</v>
      </c>
      <c r="AK243" s="29">
        <v>0</v>
      </c>
      <c r="AL243" s="29">
        <v>0</v>
      </c>
      <c r="AM243" s="31" t="s">
        <v>53</v>
      </c>
      <c r="AN243" s="24" t="s">
        <v>53</v>
      </c>
      <c r="AO243" s="31" t="s">
        <v>53</v>
      </c>
      <c r="AP243" s="24" t="s">
        <v>53</v>
      </c>
    </row>
    <row r="244" spans="1:42">
      <c r="A244" s="24" t="s">
        <v>1182</v>
      </c>
      <c r="B244" s="31" t="s">
        <v>448</v>
      </c>
      <c r="C244" s="24" t="s">
        <v>96</v>
      </c>
      <c r="D244" s="24" t="s">
        <v>111</v>
      </c>
      <c r="E244" s="24" t="s">
        <v>761</v>
      </c>
      <c r="F244" s="24" t="s">
        <v>1175</v>
      </c>
      <c r="G244" s="24" t="s">
        <v>51</v>
      </c>
      <c r="H244" s="24" t="s">
        <v>527</v>
      </c>
      <c r="I244" s="29" t="s">
        <v>53</v>
      </c>
      <c r="J244" s="29" t="s">
        <v>53</v>
      </c>
      <c r="K244" s="29" t="s">
        <v>53</v>
      </c>
      <c r="L244" s="29" t="s">
        <v>53</v>
      </c>
      <c r="M244" s="29">
        <v>0</v>
      </c>
      <c r="N244" s="24" t="s">
        <v>53</v>
      </c>
      <c r="O244" s="24" t="s">
        <v>54</v>
      </c>
      <c r="P244" s="24" t="s">
        <v>53</v>
      </c>
      <c r="Q244" s="29">
        <f t="shared" si="3"/>
        <v>340380.2</v>
      </c>
      <c r="R244" s="29">
        <v>0</v>
      </c>
      <c r="S244" s="29">
        <v>340380.2</v>
      </c>
      <c r="T244" s="29">
        <v>0</v>
      </c>
      <c r="U244" s="24" t="s">
        <v>50</v>
      </c>
      <c r="V244" s="29">
        <v>0</v>
      </c>
      <c r="W244" s="29">
        <v>0</v>
      </c>
      <c r="X244" s="24" t="s">
        <v>50</v>
      </c>
      <c r="Y244" s="29">
        <v>0</v>
      </c>
      <c r="Z244" s="29">
        <v>0</v>
      </c>
      <c r="AA244" s="24" t="s">
        <v>50</v>
      </c>
      <c r="AB244" s="29">
        <v>0</v>
      </c>
      <c r="AC244" s="29">
        <v>0</v>
      </c>
      <c r="AD244" s="24" t="s">
        <v>50</v>
      </c>
      <c r="AE244" s="29">
        <v>0</v>
      </c>
      <c r="AF244" s="24">
        <v>0</v>
      </c>
      <c r="AG244" s="24" t="s">
        <v>50</v>
      </c>
      <c r="AH244" s="29">
        <v>0</v>
      </c>
      <c r="AI244" s="29">
        <v>0</v>
      </c>
      <c r="AJ244" s="24" t="s">
        <v>50</v>
      </c>
      <c r="AK244" s="29">
        <v>0</v>
      </c>
      <c r="AL244" s="29">
        <v>0</v>
      </c>
      <c r="AM244" s="31" t="s">
        <v>53</v>
      </c>
      <c r="AN244" s="24" t="s">
        <v>53</v>
      </c>
      <c r="AO244" s="31" t="s">
        <v>53</v>
      </c>
      <c r="AP244" s="24" t="s">
        <v>53</v>
      </c>
    </row>
    <row r="245" spans="1:42">
      <c r="A245" s="57"/>
      <c r="B245" s="58"/>
      <c r="C245" s="57"/>
      <c r="D245" s="57"/>
      <c r="E245" s="57"/>
      <c r="F245" s="57"/>
      <c r="G245" s="57"/>
      <c r="H245" s="57"/>
      <c r="I245" s="47"/>
      <c r="J245" s="47"/>
      <c r="K245" s="47"/>
      <c r="L245" s="47"/>
      <c r="M245" s="47"/>
      <c r="N245" s="57"/>
      <c r="O245" s="57"/>
      <c r="P245" s="57"/>
      <c r="Q245" s="47"/>
      <c r="R245" s="47"/>
      <c r="S245" s="47"/>
      <c r="T245" s="47"/>
      <c r="U245" s="57"/>
      <c r="V245" s="47"/>
      <c r="W245" s="47"/>
      <c r="X245" s="57"/>
      <c r="Y245" s="47"/>
      <c r="Z245" s="47"/>
      <c r="AA245" s="57"/>
      <c r="AB245" s="47"/>
      <c r="AC245" s="47"/>
      <c r="AD245" s="57"/>
      <c r="AE245" s="47"/>
      <c r="AF245" s="57"/>
      <c r="AG245" s="57"/>
      <c r="AH245" s="47"/>
      <c r="AI245" s="47"/>
      <c r="AJ245" s="57"/>
      <c r="AK245" s="47"/>
      <c r="AL245" s="47"/>
      <c r="AM245" s="58"/>
      <c r="AN245" s="57"/>
      <c r="AO245" s="58"/>
      <c r="AP245" s="57"/>
    </row>
    <row r="246" spans="1:42" hidden="1">
      <c r="Q246" s="27">
        <f>SUM(Q2:Q244)</f>
        <v>7793035190.9699554</v>
      </c>
      <c r="R246" s="27">
        <f>SUM(R2:R156)</f>
        <v>0</v>
      </c>
      <c r="S246" s="27">
        <f>SUM(S2:S244)</f>
        <v>5704240827.7419996</v>
      </c>
      <c r="T246" s="27">
        <f>SUM(T2:T244)</f>
        <v>13120789.164999997</v>
      </c>
      <c r="V246" s="27">
        <f>SUM(V2:V244)</f>
        <v>2099326.2664000001</v>
      </c>
      <c r="W246" s="27">
        <f>SUM(W2:W244)</f>
        <v>1785748998.0404494</v>
      </c>
      <c r="Y246" s="27">
        <f>SUM(Y2:Y244)</f>
        <v>285719839.66090029</v>
      </c>
      <c r="Z246" s="27">
        <f>SUM(Z2:Z156)</f>
        <v>0</v>
      </c>
      <c r="AB246" s="27">
        <f>SUM(AB2:AB156)</f>
        <v>0</v>
      </c>
      <c r="AC246" s="27">
        <f>SUM(AC2:AC244)</f>
        <v>1949453.7799999998</v>
      </c>
      <c r="AE246" s="27">
        <f>SUM(AE2:AE244)</f>
        <v>155956.31519999998</v>
      </c>
      <c r="AI246" s="27">
        <f>SUM(AI2:AI156)</f>
        <v>0</v>
      </c>
      <c r="AK246" s="27">
        <f>SUM(AK2:AK156)</f>
        <v>0</v>
      </c>
      <c r="AL246" s="27">
        <f>SUM(AL2:AL156)</f>
        <v>0</v>
      </c>
    </row>
    <row r="247" spans="1:42" hidden="1">
      <c r="Q247" s="27">
        <f>+Q246*0.4</f>
        <v>3117214076.3879824</v>
      </c>
      <c r="R247" s="27">
        <f>SUM(R3:R157)</f>
        <v>0</v>
      </c>
      <c r="S247" s="27">
        <f>+S246*0.4</f>
        <v>2281696331.0967999</v>
      </c>
      <c r="T247" s="27">
        <f>+T246*0.4</f>
        <v>5248315.6659999993</v>
      </c>
      <c r="V247" s="27">
        <f>+V246*0.4</f>
        <v>839730.50656000013</v>
      </c>
      <c r="W247" s="27">
        <f>+W246*0.4</f>
        <v>714299599.21617985</v>
      </c>
      <c r="Y247" s="27">
        <f>+Y246*0.4</f>
        <v>114287935.86436012</v>
      </c>
      <c r="Z247" s="27">
        <f>SUM(Z3:Z157)</f>
        <v>0</v>
      </c>
      <c r="AB247" s="27">
        <f>SUM(AB3:AB157)</f>
        <v>0</v>
      </c>
      <c r="AC247" s="27">
        <f>+AC246*0.4</f>
        <v>779781.51199999999</v>
      </c>
      <c r="AE247" s="27">
        <f>+AE246*0.4</f>
        <v>62382.526079999996</v>
      </c>
      <c r="AI247" s="27">
        <f>SUM(AI3:AI157)</f>
        <v>0</v>
      </c>
      <c r="AK247" s="27">
        <f>SUM(AK3:AK157)</f>
        <v>0</v>
      </c>
      <c r="AL247" s="27">
        <f>SUM(AL3:AL157)</f>
        <v>0</v>
      </c>
    </row>
    <row r="248" spans="1:42">
      <c r="Q248" s="27">
        <f>+Q246-Q247</f>
        <v>4675821114.5819731</v>
      </c>
      <c r="R248" s="27">
        <f>SUM(R4:R158)</f>
        <v>0</v>
      </c>
      <c r="S248" s="27">
        <f>+S246-S247</f>
        <v>3422544496.6451998</v>
      </c>
      <c r="T248" s="27">
        <f>+T246-T247</f>
        <v>7872473.498999998</v>
      </c>
      <c r="V248" s="27">
        <f>+V246-V247</f>
        <v>1259595.75984</v>
      </c>
      <c r="W248" s="27">
        <f>+W246-W247</f>
        <v>1071449398.8242695</v>
      </c>
      <c r="Y248" s="27">
        <f>+Y246-Y247</f>
        <v>171431903.79654017</v>
      </c>
      <c r="Z248" s="27">
        <f>SUM(Z4:Z158)</f>
        <v>0</v>
      </c>
      <c r="AB248" s="27">
        <f>SUM(AB4:AB158)</f>
        <v>0</v>
      </c>
      <c r="AC248" s="27">
        <f>+AC246-AC247</f>
        <v>1169672.2679999997</v>
      </c>
      <c r="AE248" s="27">
        <f>+AE246-AE247</f>
        <v>93573.789119999987</v>
      </c>
      <c r="AI248" s="27">
        <f>SUM(AI4:AI158)</f>
        <v>0</v>
      </c>
      <c r="AK248" s="27">
        <f>SUM(AK4:AK158)</f>
        <v>0</v>
      </c>
      <c r="AL248" s="27">
        <f>SUM(AL4:AL158)</f>
        <v>0</v>
      </c>
    </row>
    <row r="250" spans="1:42">
      <c r="S250" s="88"/>
      <c r="T250" s="47"/>
      <c r="U250" s="57"/>
      <c r="V250" s="47"/>
      <c r="W250" s="47"/>
      <c r="X250" s="57"/>
      <c r="Y250" s="47"/>
    </row>
    <row r="251" spans="1:42">
      <c r="O251" s="3"/>
      <c r="P251" s="40" t="s">
        <v>528</v>
      </c>
      <c r="S251" s="40"/>
      <c r="T251" s="86"/>
      <c r="U251" s="87"/>
      <c r="V251" s="47"/>
      <c r="W251" s="86"/>
      <c r="X251" s="87"/>
      <c r="Y251" s="86"/>
    </row>
    <row r="252" spans="1:42">
      <c r="O252" s="3"/>
      <c r="P252" s="3"/>
      <c r="T252" s="86"/>
      <c r="U252" s="87"/>
      <c r="V252" s="47"/>
      <c r="W252" s="47"/>
      <c r="X252" s="87"/>
      <c r="Y252" s="47"/>
    </row>
    <row r="253" spans="1:42">
      <c r="O253" s="3"/>
      <c r="P253" s="29" t="s">
        <v>529</v>
      </c>
      <c r="Q253" s="29" t="s">
        <v>530</v>
      </c>
      <c r="R253" s="29" t="s">
        <v>531</v>
      </c>
      <c r="T253" s="86"/>
      <c r="U253" s="87"/>
      <c r="V253" s="47"/>
      <c r="W253" s="47"/>
      <c r="X253" s="87"/>
      <c r="Y253" s="47"/>
    </row>
    <row r="254" spans="1:42">
      <c r="O254" s="3"/>
      <c r="P254" s="43"/>
      <c r="Q254" s="44"/>
      <c r="R254" s="45"/>
      <c r="T254" s="86"/>
      <c r="U254" s="87"/>
      <c r="V254" s="47"/>
      <c r="W254" s="47"/>
      <c r="X254" s="87"/>
      <c r="Y254" s="47"/>
    </row>
    <row r="255" spans="1:42">
      <c r="O255" s="52" t="s">
        <v>532</v>
      </c>
      <c r="P255" s="46">
        <f>+S248</f>
        <v>3422544496.6451998</v>
      </c>
      <c r="Q255" s="47"/>
      <c r="R255" s="48"/>
      <c r="T255" s="47"/>
      <c r="U255" s="57"/>
      <c r="V255" s="47"/>
      <c r="W255" s="47"/>
      <c r="X255" s="57"/>
      <c r="Y255" s="47"/>
    </row>
    <row r="256" spans="1:42">
      <c r="O256" s="3"/>
      <c r="P256" s="46"/>
      <c r="Q256" s="47"/>
      <c r="R256" s="48"/>
      <c r="T256" s="47"/>
      <c r="U256" s="57"/>
      <c r="V256" s="47"/>
      <c r="W256" s="47"/>
      <c r="X256" s="57"/>
      <c r="Y256" s="47"/>
    </row>
    <row r="257" spans="15:25">
      <c r="O257" s="52" t="s">
        <v>533</v>
      </c>
      <c r="P257" s="46">
        <f>+T248+W248</f>
        <v>1079321872.3232696</v>
      </c>
      <c r="Q257" s="47">
        <f>+V248+Y248</f>
        <v>172691499.55638018</v>
      </c>
      <c r="R257" s="48"/>
      <c r="T257" s="47"/>
      <c r="U257" s="57"/>
      <c r="V257" s="47"/>
      <c r="W257" s="47"/>
      <c r="X257" s="57"/>
      <c r="Y257" s="47"/>
    </row>
    <row r="258" spans="15:25">
      <c r="O258" s="3"/>
      <c r="P258" s="46"/>
      <c r="Q258" s="47"/>
      <c r="R258" s="48"/>
      <c r="T258" s="47"/>
      <c r="U258" s="57"/>
      <c r="V258" s="47"/>
      <c r="W258" s="47"/>
      <c r="X258" s="57"/>
      <c r="Y258" s="47"/>
    </row>
    <row r="259" spans="15:25">
      <c r="O259" s="52" t="s">
        <v>534</v>
      </c>
      <c r="P259" s="46">
        <f>+AC248</f>
        <v>1169672.2679999997</v>
      </c>
      <c r="Q259" s="47">
        <f>+AE248</f>
        <v>93573.789119999987</v>
      </c>
      <c r="R259" s="48">
        <v>0</v>
      </c>
    </row>
    <row r="260" spans="15:25">
      <c r="O260" s="3"/>
      <c r="P260" s="46"/>
      <c r="Q260" s="47"/>
      <c r="R260" s="48"/>
    </row>
    <row r="261" spans="15:25">
      <c r="O261" s="52" t="s">
        <v>535</v>
      </c>
      <c r="P261" s="46">
        <v>0</v>
      </c>
      <c r="Q261" s="47">
        <v>0</v>
      </c>
      <c r="R261" s="48"/>
    </row>
    <row r="262" spans="15:25">
      <c r="O262" s="3"/>
      <c r="P262" s="46"/>
      <c r="Q262" s="47"/>
      <c r="R262" s="48"/>
    </row>
    <row r="263" spans="15:25">
      <c r="O263" s="52" t="s">
        <v>536</v>
      </c>
      <c r="P263" s="49">
        <f>SUM(P255:P262)</f>
        <v>4503036041.2364693</v>
      </c>
      <c r="Q263" s="50">
        <f>SUM(Q255:Q262)</f>
        <v>172785073.34550017</v>
      </c>
      <c r="R263" s="51">
        <v>0</v>
      </c>
    </row>
    <row r="264" spans="15:25">
      <c r="O264" s="3"/>
      <c r="P264" s="3"/>
    </row>
    <row r="265" spans="15:25">
      <c r="O265" s="3"/>
      <c r="P265" s="3">
        <f>+P263+Q263-Q248</f>
        <v>0</v>
      </c>
    </row>
  </sheetData>
  <autoFilter ref="A7:AP244"/>
  <sortState ref="A8:AP244">
    <sortCondition ref="C8:C244"/>
  </sortState>
  <pageMargins left="0.11811023622047244" right="0.11811023622047244" top="0.51181102362204722" bottom="0.15748031496062992" header="0" footer="0"/>
  <pageSetup paperSize="300" scale="23" fitToHeight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259"/>
  <sheetViews>
    <sheetView topLeftCell="A231" workbookViewId="0">
      <selection activeCell="H14" sqref="H14"/>
    </sheetView>
  </sheetViews>
  <sheetFormatPr baseColWidth="10" defaultRowHeight="15"/>
  <cols>
    <col min="1" max="7" width="11.42578125" style="4"/>
    <col min="8" max="8" width="19.85546875" style="4" bestFit="1" customWidth="1"/>
    <col min="9" max="9" width="11.42578125" style="4"/>
    <col min="10" max="10" width="23.7109375" style="4" bestFit="1" customWidth="1"/>
    <col min="11" max="11" width="25.28515625" style="4" bestFit="1" customWidth="1"/>
    <col min="12" max="16" width="11.42578125" style="4"/>
    <col min="17" max="17" width="16.85546875" style="4" bestFit="1" customWidth="1"/>
    <col min="18" max="16384" width="11.42578125" style="4"/>
  </cols>
  <sheetData>
    <row r="1" spans="1:42">
      <c r="P1" s="17"/>
      <c r="Q1" s="18"/>
    </row>
    <row r="2" spans="1:42">
      <c r="A2" s="84" t="s">
        <v>0</v>
      </c>
      <c r="B2" s="84"/>
      <c r="C2" s="84"/>
      <c r="D2" s="84"/>
      <c r="E2" s="84"/>
      <c r="F2" s="84"/>
      <c r="G2" s="84"/>
      <c r="H2" s="84"/>
      <c r="I2" s="84"/>
      <c r="J2" s="5"/>
      <c r="K2" s="5"/>
      <c r="L2" s="5"/>
      <c r="M2" s="5"/>
      <c r="N2" s="6"/>
      <c r="O2" s="6"/>
      <c r="P2" s="19"/>
      <c r="Q2" s="20"/>
      <c r="R2" s="7"/>
      <c r="S2" s="7"/>
      <c r="T2" s="7"/>
      <c r="U2" s="7"/>
      <c r="V2" s="7"/>
      <c r="W2" s="5"/>
      <c r="X2" s="6"/>
      <c r="Y2" s="5"/>
      <c r="Z2" s="7"/>
      <c r="AA2" s="7"/>
      <c r="AB2" s="7"/>
      <c r="AC2" s="7"/>
      <c r="AD2" s="7"/>
      <c r="AE2" s="7"/>
      <c r="AF2" s="7"/>
      <c r="AG2" s="7"/>
      <c r="AH2" s="5"/>
      <c r="AI2" s="5"/>
      <c r="AJ2" s="6"/>
      <c r="AK2" s="5"/>
      <c r="AL2" s="5"/>
      <c r="AM2" s="8"/>
      <c r="AN2" s="6"/>
      <c r="AO2" s="8"/>
      <c r="AP2" s="6"/>
    </row>
    <row r="3" spans="1:42">
      <c r="A3" s="85" t="s">
        <v>1</v>
      </c>
      <c r="B3" s="85"/>
      <c r="C3" s="85"/>
      <c r="D3" s="85"/>
      <c r="E3" s="85"/>
      <c r="F3" s="85"/>
      <c r="G3" s="85"/>
      <c r="H3" s="85"/>
      <c r="I3" s="85"/>
      <c r="J3" s="5"/>
      <c r="K3" s="5"/>
      <c r="L3" s="5"/>
      <c r="M3" s="5"/>
      <c r="N3" s="6"/>
      <c r="O3" s="6"/>
      <c r="P3" s="19"/>
      <c r="Q3" s="20"/>
      <c r="R3" s="7"/>
      <c r="S3" s="7"/>
      <c r="T3" s="7"/>
      <c r="U3" s="7"/>
      <c r="V3" s="7"/>
      <c r="W3" s="5"/>
      <c r="X3" s="6"/>
      <c r="Y3" s="5"/>
      <c r="Z3" s="7"/>
      <c r="AA3" s="7"/>
      <c r="AB3" s="7"/>
      <c r="AC3" s="7"/>
      <c r="AD3" s="7"/>
      <c r="AE3" s="7"/>
      <c r="AF3" s="7"/>
      <c r="AG3" s="7"/>
      <c r="AH3" s="5"/>
      <c r="AI3" s="5"/>
      <c r="AJ3" s="6"/>
      <c r="AK3" s="5"/>
      <c r="AL3" s="5"/>
      <c r="AM3" s="8"/>
      <c r="AN3" s="6"/>
      <c r="AO3" s="8"/>
      <c r="AP3" s="6"/>
    </row>
    <row r="4" spans="1:42">
      <c r="A4" s="85" t="s">
        <v>537</v>
      </c>
      <c r="B4" s="85"/>
      <c r="C4" s="85"/>
      <c r="D4" s="85"/>
      <c r="E4" s="85"/>
      <c r="F4" s="85"/>
      <c r="G4" s="85"/>
      <c r="H4" s="85"/>
      <c r="I4" s="85"/>
      <c r="J4" s="5"/>
      <c r="K4" s="5"/>
      <c r="L4" s="5"/>
      <c r="M4" s="5"/>
      <c r="N4" s="6"/>
      <c r="O4" s="7"/>
      <c r="P4" s="21"/>
      <c r="Q4" s="22"/>
      <c r="R4" s="7"/>
      <c r="S4" s="7"/>
      <c r="T4" s="7"/>
      <c r="U4" s="7"/>
      <c r="V4" s="7"/>
      <c r="W4" s="5"/>
      <c r="X4" s="6"/>
      <c r="Y4" s="5"/>
      <c r="Z4" s="7"/>
      <c r="AA4" s="7"/>
      <c r="AB4" s="7"/>
      <c r="AC4" s="7"/>
      <c r="AD4" s="7"/>
      <c r="AE4" s="7"/>
      <c r="AF4" s="7"/>
      <c r="AG4" s="7"/>
      <c r="AH4" s="5"/>
      <c r="AI4" s="5"/>
      <c r="AJ4" s="6"/>
      <c r="AK4" s="5"/>
      <c r="AL4" s="5"/>
      <c r="AM4" s="8"/>
      <c r="AN4" s="6"/>
      <c r="AO4" s="8"/>
      <c r="AP4" s="6"/>
    </row>
    <row r="5" spans="1:42">
      <c r="A5" s="84" t="s">
        <v>2</v>
      </c>
      <c r="B5" s="84"/>
      <c r="C5" s="84"/>
      <c r="D5" s="84"/>
      <c r="E5" s="84"/>
      <c r="F5" s="84"/>
      <c r="G5" s="84"/>
      <c r="H5" s="84"/>
      <c r="I5" s="84"/>
      <c r="J5" s="5"/>
      <c r="K5" s="5"/>
      <c r="L5" s="5"/>
      <c r="M5" s="5"/>
      <c r="N5" s="6"/>
      <c r="O5" s="7"/>
      <c r="P5" s="7"/>
      <c r="Q5" s="7"/>
      <c r="R5" s="7"/>
      <c r="S5" s="7"/>
      <c r="T5" s="7"/>
      <c r="U5" s="7"/>
      <c r="V5" s="7"/>
      <c r="W5" s="5"/>
      <c r="X5" s="6"/>
      <c r="Y5" s="5"/>
      <c r="Z5" s="7"/>
      <c r="AA5" s="7"/>
      <c r="AB5" s="7"/>
      <c r="AC5" s="7"/>
      <c r="AD5" s="7"/>
      <c r="AE5" s="7"/>
      <c r="AF5" s="7"/>
      <c r="AG5" s="7"/>
      <c r="AH5" s="5"/>
      <c r="AI5" s="5"/>
      <c r="AJ5" s="6"/>
      <c r="AK5" s="5"/>
      <c r="AL5" s="5"/>
      <c r="AM5" s="8"/>
      <c r="AN5" s="6"/>
      <c r="AO5" s="8"/>
      <c r="AP5" s="6"/>
    </row>
    <row r="7" spans="1:42">
      <c r="A7" s="13" t="s">
        <v>3</v>
      </c>
      <c r="B7" s="14" t="s">
        <v>4</v>
      </c>
      <c r="C7" s="13" t="s">
        <v>5</v>
      </c>
      <c r="D7" s="13" t="s">
        <v>6</v>
      </c>
      <c r="E7" s="13" t="s">
        <v>7</v>
      </c>
      <c r="F7" s="13" t="s">
        <v>8</v>
      </c>
      <c r="G7" s="13" t="s">
        <v>9</v>
      </c>
      <c r="H7" s="13" t="s">
        <v>10</v>
      </c>
      <c r="I7" s="15" t="s">
        <v>11</v>
      </c>
      <c r="J7" s="15" t="s">
        <v>12</v>
      </c>
      <c r="K7" s="15" t="s">
        <v>13</v>
      </c>
      <c r="L7" s="15" t="s">
        <v>14</v>
      </c>
      <c r="M7" s="15" t="s">
        <v>15</v>
      </c>
      <c r="N7" s="13" t="s">
        <v>16</v>
      </c>
      <c r="O7" s="13" t="s">
        <v>17</v>
      </c>
      <c r="P7" s="13" t="s">
        <v>18</v>
      </c>
      <c r="Q7" s="25" t="s">
        <v>19</v>
      </c>
      <c r="R7" s="25" t="s">
        <v>20</v>
      </c>
      <c r="S7" s="25" t="s">
        <v>21</v>
      </c>
      <c r="T7" s="25" t="s">
        <v>22</v>
      </c>
      <c r="U7" s="25" t="s">
        <v>23</v>
      </c>
      <c r="V7" s="25" t="s">
        <v>24</v>
      </c>
      <c r="W7" s="15" t="s">
        <v>25</v>
      </c>
      <c r="X7" s="13" t="s">
        <v>26</v>
      </c>
      <c r="Y7" s="15" t="s">
        <v>27</v>
      </c>
      <c r="Z7" s="25" t="s">
        <v>28</v>
      </c>
      <c r="AA7" s="25" t="s">
        <v>29</v>
      </c>
      <c r="AB7" s="25" t="s">
        <v>30</v>
      </c>
      <c r="AC7" s="25" t="s">
        <v>31</v>
      </c>
      <c r="AD7" s="25" t="s">
        <v>32</v>
      </c>
      <c r="AE7" s="25" t="s">
        <v>33</v>
      </c>
      <c r="AF7" s="25" t="s">
        <v>34</v>
      </c>
      <c r="AG7" s="25" t="s">
        <v>35</v>
      </c>
      <c r="AH7" s="15" t="s">
        <v>36</v>
      </c>
      <c r="AI7" s="15" t="s">
        <v>37</v>
      </c>
      <c r="AJ7" s="13" t="s">
        <v>38</v>
      </c>
      <c r="AK7" s="15" t="s">
        <v>39</v>
      </c>
      <c r="AL7" s="15" t="s">
        <v>40</v>
      </c>
      <c r="AM7" s="14" t="s">
        <v>41</v>
      </c>
      <c r="AN7" s="13" t="s">
        <v>42</v>
      </c>
      <c r="AO7" s="14" t="s">
        <v>43</v>
      </c>
      <c r="AP7" s="13" t="s">
        <v>44</v>
      </c>
    </row>
    <row r="8" spans="1:42">
      <c r="A8" s="24" t="s">
        <v>45</v>
      </c>
      <c r="B8" s="28">
        <v>43892</v>
      </c>
      <c r="C8" s="9" t="s">
        <v>538</v>
      </c>
      <c r="D8" s="9" t="s">
        <v>48</v>
      </c>
      <c r="E8" s="10" t="s">
        <v>539</v>
      </c>
      <c r="F8" s="10">
        <v>1099</v>
      </c>
      <c r="G8" s="10" t="s">
        <v>51</v>
      </c>
      <c r="H8" s="9" t="s">
        <v>540</v>
      </c>
      <c r="I8" s="24"/>
      <c r="J8" s="29"/>
      <c r="K8" s="29"/>
      <c r="L8" s="29"/>
      <c r="M8" s="29"/>
      <c r="N8" s="24"/>
      <c r="O8" s="24" t="s">
        <v>54</v>
      </c>
      <c r="P8" s="24"/>
      <c r="Q8" s="12">
        <v>64817586.689999998</v>
      </c>
      <c r="R8" s="30">
        <v>0</v>
      </c>
      <c r="S8" s="30">
        <v>49623409.82</v>
      </c>
      <c r="T8" s="30"/>
      <c r="U8" s="30"/>
      <c r="V8" s="30"/>
      <c r="W8" s="29">
        <v>13098428.34</v>
      </c>
      <c r="X8" s="24"/>
      <c r="Y8" s="29">
        <v>2095748.53</v>
      </c>
      <c r="Z8" s="30">
        <v>0</v>
      </c>
      <c r="AA8" s="30"/>
      <c r="AB8" s="30">
        <v>0</v>
      </c>
      <c r="AC8" s="30">
        <v>0</v>
      </c>
      <c r="AD8" s="30"/>
      <c r="AE8" s="30">
        <v>0</v>
      </c>
      <c r="AF8" s="30"/>
      <c r="AG8" s="30"/>
      <c r="AH8" s="29">
        <v>0</v>
      </c>
      <c r="AI8" s="29">
        <v>0</v>
      </c>
      <c r="AJ8" s="24"/>
      <c r="AK8" s="29">
        <v>0</v>
      </c>
      <c r="AL8" s="29">
        <v>0</v>
      </c>
      <c r="AM8" s="31"/>
      <c r="AN8" s="24"/>
      <c r="AO8" s="31"/>
      <c r="AP8" s="24"/>
    </row>
    <row r="9" spans="1:42">
      <c r="A9" s="24" t="s">
        <v>56</v>
      </c>
      <c r="B9" s="28">
        <v>43892</v>
      </c>
      <c r="C9" s="9" t="s">
        <v>538</v>
      </c>
      <c r="D9" s="9" t="s">
        <v>57</v>
      </c>
      <c r="E9" s="10" t="s">
        <v>541</v>
      </c>
      <c r="F9" s="10">
        <v>1359</v>
      </c>
      <c r="G9" s="10" t="s">
        <v>51</v>
      </c>
      <c r="H9" s="9" t="s">
        <v>542</v>
      </c>
      <c r="I9" s="29"/>
      <c r="J9" s="29"/>
      <c r="K9" s="29"/>
      <c r="L9" s="29"/>
      <c r="M9" s="29"/>
      <c r="N9" s="24"/>
      <c r="O9" s="24" t="s">
        <v>54</v>
      </c>
      <c r="P9" s="24"/>
      <c r="Q9" s="12">
        <v>12876287.18</v>
      </c>
      <c r="R9" s="30">
        <v>0</v>
      </c>
      <c r="S9" s="30">
        <v>12876287.18</v>
      </c>
      <c r="T9" s="30">
        <v>0</v>
      </c>
      <c r="U9" s="30"/>
      <c r="V9" s="30">
        <v>0</v>
      </c>
      <c r="W9" s="29"/>
      <c r="X9" s="24"/>
      <c r="Y9" s="29"/>
      <c r="Z9" s="30">
        <v>0</v>
      </c>
      <c r="AA9" s="30"/>
      <c r="AB9" s="30">
        <v>0</v>
      </c>
      <c r="AC9" s="30">
        <v>0</v>
      </c>
      <c r="AD9" s="30"/>
      <c r="AE9" s="30">
        <v>0</v>
      </c>
      <c r="AF9" s="30"/>
      <c r="AG9" s="30"/>
      <c r="AH9" s="29">
        <v>0</v>
      </c>
      <c r="AI9" s="29">
        <v>0</v>
      </c>
      <c r="AJ9" s="24"/>
      <c r="AK9" s="29">
        <v>0</v>
      </c>
      <c r="AL9" s="29">
        <v>0</v>
      </c>
      <c r="AM9" s="31"/>
      <c r="AN9" s="24"/>
      <c r="AO9" s="31"/>
      <c r="AP9" s="24"/>
    </row>
    <row r="10" spans="1:42">
      <c r="A10" s="24" t="s">
        <v>60</v>
      </c>
      <c r="B10" s="28">
        <v>43892</v>
      </c>
      <c r="C10" s="9" t="s">
        <v>538</v>
      </c>
      <c r="D10" s="9" t="s">
        <v>57</v>
      </c>
      <c r="E10" s="10" t="s">
        <v>543</v>
      </c>
      <c r="F10" s="10">
        <v>1435</v>
      </c>
      <c r="G10" s="10" t="s">
        <v>51</v>
      </c>
      <c r="H10" s="9" t="s">
        <v>544</v>
      </c>
      <c r="I10" s="29"/>
      <c r="J10" s="29"/>
      <c r="K10" s="29"/>
      <c r="L10" s="29"/>
      <c r="M10" s="29"/>
      <c r="N10" s="24"/>
      <c r="O10" s="24" t="s">
        <v>54</v>
      </c>
      <c r="P10" s="24"/>
      <c r="Q10" s="12">
        <v>53835257.769999996</v>
      </c>
      <c r="R10" s="30">
        <v>0</v>
      </c>
      <c r="S10" s="30">
        <v>39380137.740000002</v>
      </c>
      <c r="T10" s="30"/>
      <c r="U10" s="30"/>
      <c r="V10" s="30"/>
      <c r="W10" s="29">
        <v>12461310.369999999</v>
      </c>
      <c r="X10" s="24"/>
      <c r="Y10" s="29">
        <v>1993809.66</v>
      </c>
      <c r="Z10" s="30">
        <v>0</v>
      </c>
      <c r="AA10" s="30"/>
      <c r="AB10" s="30">
        <v>0</v>
      </c>
      <c r="AC10" s="30">
        <v>0</v>
      </c>
      <c r="AD10" s="30"/>
      <c r="AE10" s="30">
        <v>0</v>
      </c>
      <c r="AF10" s="30"/>
      <c r="AG10" s="30"/>
      <c r="AH10" s="29">
        <v>0</v>
      </c>
      <c r="AI10" s="29">
        <v>0</v>
      </c>
      <c r="AJ10" s="24"/>
      <c r="AK10" s="29">
        <v>0</v>
      </c>
      <c r="AL10" s="29">
        <v>0</v>
      </c>
      <c r="AM10" s="31"/>
      <c r="AN10" s="24"/>
      <c r="AO10" s="31"/>
      <c r="AP10" s="24"/>
    </row>
    <row r="11" spans="1:42">
      <c r="A11" s="24" t="s">
        <v>62</v>
      </c>
      <c r="B11" s="28">
        <v>43892</v>
      </c>
      <c r="C11" s="9" t="s">
        <v>538</v>
      </c>
      <c r="D11" s="9" t="s">
        <v>74</v>
      </c>
      <c r="E11" s="10" t="s">
        <v>545</v>
      </c>
      <c r="F11" s="10">
        <v>1519</v>
      </c>
      <c r="G11" s="10" t="s">
        <v>51</v>
      </c>
      <c r="H11" s="9" t="s">
        <v>546</v>
      </c>
      <c r="I11" s="29"/>
      <c r="J11" s="29"/>
      <c r="K11" s="29"/>
      <c r="L11" s="29"/>
      <c r="M11" s="29"/>
      <c r="N11" s="24"/>
      <c r="O11" s="24" t="s">
        <v>54</v>
      </c>
      <c r="P11" s="24"/>
      <c r="Q11" s="12">
        <v>60119251.890000001</v>
      </c>
      <c r="R11" s="30">
        <v>0</v>
      </c>
      <c r="S11" s="30">
        <v>47415615.390000001</v>
      </c>
      <c r="T11" s="30"/>
      <c r="U11" s="30"/>
      <c r="V11" s="30"/>
      <c r="W11" s="29">
        <v>10951410.779999999</v>
      </c>
      <c r="X11" s="24"/>
      <c r="Y11" s="29">
        <v>1752225.72</v>
      </c>
      <c r="Z11" s="30">
        <v>0</v>
      </c>
      <c r="AA11" s="30"/>
      <c r="AB11" s="30">
        <v>0</v>
      </c>
      <c r="AC11" s="30">
        <v>0</v>
      </c>
      <c r="AD11" s="30"/>
      <c r="AE11" s="30">
        <v>0</v>
      </c>
      <c r="AF11" s="30"/>
      <c r="AG11" s="30"/>
      <c r="AH11" s="29">
        <v>0</v>
      </c>
      <c r="AI11" s="29">
        <v>0</v>
      </c>
      <c r="AJ11" s="24"/>
      <c r="AK11" s="29">
        <v>0</v>
      </c>
      <c r="AL11" s="29">
        <v>0</v>
      </c>
      <c r="AM11" s="31"/>
      <c r="AN11" s="24"/>
      <c r="AO11" s="31"/>
      <c r="AP11" s="24"/>
    </row>
    <row r="12" spans="1:42">
      <c r="A12" s="24" t="s">
        <v>66</v>
      </c>
      <c r="B12" s="28">
        <v>43892</v>
      </c>
      <c r="C12" s="9" t="s">
        <v>538</v>
      </c>
      <c r="D12" s="9" t="s">
        <v>94</v>
      </c>
      <c r="E12" s="10" t="s">
        <v>547</v>
      </c>
      <c r="F12" s="10">
        <v>1359</v>
      </c>
      <c r="G12" s="10" t="s">
        <v>51</v>
      </c>
      <c r="H12" s="9" t="s">
        <v>548</v>
      </c>
      <c r="I12" s="29"/>
      <c r="J12" s="29"/>
      <c r="K12" s="29"/>
      <c r="L12" s="29"/>
      <c r="M12" s="29"/>
      <c r="N12" s="24"/>
      <c r="O12" s="24" t="s">
        <v>54</v>
      </c>
      <c r="P12" s="24"/>
      <c r="Q12" s="12">
        <v>52908766.509999998</v>
      </c>
      <c r="R12" s="30">
        <v>0</v>
      </c>
      <c r="S12" s="30">
        <v>42737297.549999997</v>
      </c>
      <c r="T12" s="30"/>
      <c r="U12" s="30"/>
      <c r="V12" s="30"/>
      <c r="W12" s="29">
        <v>8768507.7200000007</v>
      </c>
      <c r="X12" s="24"/>
      <c r="Y12" s="29">
        <v>1402961.24</v>
      </c>
      <c r="Z12" s="30">
        <v>0</v>
      </c>
      <c r="AA12" s="30"/>
      <c r="AB12" s="30">
        <v>0</v>
      </c>
      <c r="AC12" s="30">
        <v>0</v>
      </c>
      <c r="AD12" s="30"/>
      <c r="AE12" s="30">
        <v>0</v>
      </c>
      <c r="AF12" s="30"/>
      <c r="AG12" s="30"/>
      <c r="AH12" s="29">
        <v>0</v>
      </c>
      <c r="AI12" s="29">
        <v>0</v>
      </c>
      <c r="AJ12" s="24"/>
      <c r="AK12" s="29">
        <v>0</v>
      </c>
      <c r="AL12" s="29">
        <v>0</v>
      </c>
      <c r="AM12" s="31"/>
      <c r="AN12" s="24"/>
      <c r="AO12" s="31"/>
      <c r="AP12" s="24"/>
    </row>
    <row r="13" spans="1:42">
      <c r="A13" s="24" t="s">
        <v>69</v>
      </c>
      <c r="B13" s="28">
        <v>43892</v>
      </c>
      <c r="C13" s="9" t="s">
        <v>538</v>
      </c>
      <c r="D13" s="9" t="s">
        <v>111</v>
      </c>
      <c r="E13" s="10" t="s">
        <v>549</v>
      </c>
      <c r="F13" s="10">
        <v>1512</v>
      </c>
      <c r="G13" s="10" t="s">
        <v>51</v>
      </c>
      <c r="H13" s="9" t="s">
        <v>550</v>
      </c>
      <c r="I13" s="29"/>
      <c r="J13" s="29"/>
      <c r="K13" s="29"/>
      <c r="L13" s="29"/>
      <c r="M13" s="29"/>
      <c r="N13" s="24"/>
      <c r="O13" s="24" t="s">
        <v>54</v>
      </c>
      <c r="P13" s="24"/>
      <c r="Q13" s="12">
        <v>16501404.1</v>
      </c>
      <c r="R13" s="30">
        <v>0</v>
      </c>
      <c r="S13" s="30">
        <v>12493886.289999999</v>
      </c>
      <c r="T13" s="30"/>
      <c r="U13" s="30"/>
      <c r="V13" s="30"/>
      <c r="W13" s="29">
        <v>3454756.73</v>
      </c>
      <c r="X13" s="24"/>
      <c r="Y13" s="29">
        <v>552761.07999999996</v>
      </c>
      <c r="Z13" s="30">
        <v>0</v>
      </c>
      <c r="AA13" s="30"/>
      <c r="AB13" s="30">
        <v>0</v>
      </c>
      <c r="AC13" s="30">
        <v>0</v>
      </c>
      <c r="AD13" s="30"/>
      <c r="AE13" s="30">
        <v>0</v>
      </c>
      <c r="AF13" s="30"/>
      <c r="AG13" s="30"/>
      <c r="AH13" s="29">
        <v>0</v>
      </c>
      <c r="AI13" s="29">
        <v>0</v>
      </c>
      <c r="AJ13" s="24"/>
      <c r="AK13" s="29">
        <v>0</v>
      </c>
      <c r="AL13" s="29">
        <v>0</v>
      </c>
      <c r="AM13" s="31"/>
      <c r="AN13" s="24"/>
      <c r="AO13" s="31"/>
      <c r="AP13" s="24"/>
    </row>
    <row r="14" spans="1:42">
      <c r="A14" s="24" t="s">
        <v>73</v>
      </c>
      <c r="B14" s="28">
        <v>43892</v>
      </c>
      <c r="C14" s="9" t="s">
        <v>538</v>
      </c>
      <c r="D14" s="11" t="s">
        <v>551</v>
      </c>
      <c r="E14" s="11" t="s">
        <v>552</v>
      </c>
      <c r="F14" s="10">
        <v>1420</v>
      </c>
      <c r="G14" s="10" t="s">
        <v>51</v>
      </c>
      <c r="H14" s="9" t="s">
        <v>553</v>
      </c>
      <c r="I14" s="29"/>
      <c r="J14" s="29"/>
      <c r="K14" s="29"/>
      <c r="L14" s="29"/>
      <c r="M14" s="29"/>
      <c r="N14" s="24"/>
      <c r="O14" s="24" t="s">
        <v>54</v>
      </c>
      <c r="P14" s="24"/>
      <c r="Q14" s="12">
        <v>63120538.489999995</v>
      </c>
      <c r="R14" s="30">
        <v>0</v>
      </c>
      <c r="S14" s="30">
        <v>43765365.170000002</v>
      </c>
      <c r="T14" s="30"/>
      <c r="U14" s="30"/>
      <c r="V14" s="30"/>
      <c r="W14" s="29">
        <v>16429859.189999999</v>
      </c>
      <c r="X14" s="24"/>
      <c r="Y14" s="29">
        <v>2628777.4700000002</v>
      </c>
      <c r="Z14" s="30">
        <v>0</v>
      </c>
      <c r="AA14" s="30"/>
      <c r="AB14" s="30">
        <v>0</v>
      </c>
      <c r="AC14" s="30">
        <v>274570.98</v>
      </c>
      <c r="AD14" s="30"/>
      <c r="AE14" s="30">
        <v>21965.68</v>
      </c>
      <c r="AF14" s="30"/>
      <c r="AG14" s="30"/>
      <c r="AH14" s="29">
        <v>0</v>
      </c>
      <c r="AI14" s="29">
        <v>0</v>
      </c>
      <c r="AJ14" s="24"/>
      <c r="AK14" s="29">
        <v>0</v>
      </c>
      <c r="AL14" s="29">
        <v>0</v>
      </c>
      <c r="AM14" s="31"/>
      <c r="AN14" s="24"/>
      <c r="AO14" s="31"/>
      <c r="AP14" s="24"/>
    </row>
    <row r="15" spans="1:42">
      <c r="A15" s="24" t="s">
        <v>55</v>
      </c>
      <c r="B15" s="28">
        <v>43892</v>
      </c>
      <c r="C15" s="24" t="s">
        <v>538</v>
      </c>
      <c r="D15" s="24" t="s">
        <v>554</v>
      </c>
      <c r="E15" s="24" t="s">
        <v>555</v>
      </c>
      <c r="F15" s="24" t="s">
        <v>556</v>
      </c>
      <c r="G15" s="24" t="s">
        <v>51</v>
      </c>
      <c r="H15" s="24" t="s">
        <v>557</v>
      </c>
      <c r="I15" s="29"/>
      <c r="J15" s="29"/>
      <c r="K15" s="29"/>
      <c r="L15" s="29"/>
      <c r="M15" s="29"/>
      <c r="N15" s="24"/>
      <c r="O15" s="24" t="s">
        <v>54</v>
      </c>
      <c r="P15" s="24"/>
      <c r="Q15" s="12">
        <v>0</v>
      </c>
      <c r="R15" s="30">
        <v>0</v>
      </c>
      <c r="S15" s="30">
        <v>0</v>
      </c>
      <c r="T15" s="30">
        <v>0</v>
      </c>
      <c r="U15" s="30"/>
      <c r="V15" s="30">
        <v>0</v>
      </c>
      <c r="W15" s="29">
        <v>0</v>
      </c>
      <c r="X15" s="24"/>
      <c r="Y15" s="29">
        <v>0</v>
      </c>
      <c r="Z15" s="30">
        <v>0</v>
      </c>
      <c r="AA15" s="30"/>
      <c r="AB15" s="30">
        <v>0</v>
      </c>
      <c r="AC15" s="30">
        <v>0</v>
      </c>
      <c r="AD15" s="30"/>
      <c r="AE15" s="30">
        <v>0</v>
      </c>
      <c r="AF15" s="30"/>
      <c r="AG15" s="30"/>
      <c r="AH15" s="29">
        <v>0</v>
      </c>
      <c r="AI15" s="29">
        <v>0</v>
      </c>
      <c r="AJ15" s="24"/>
      <c r="AK15" s="29">
        <v>0</v>
      </c>
      <c r="AL15" s="29">
        <v>0</v>
      </c>
      <c r="AM15" s="31"/>
      <c r="AN15" s="24"/>
      <c r="AO15" s="31"/>
      <c r="AP15" s="24"/>
    </row>
    <row r="16" spans="1:42">
      <c r="A16" s="24" t="s">
        <v>80</v>
      </c>
      <c r="B16" s="28">
        <v>43892</v>
      </c>
      <c r="C16" s="9" t="s">
        <v>538</v>
      </c>
      <c r="D16" s="11" t="s">
        <v>558</v>
      </c>
      <c r="E16" s="11" t="s">
        <v>559</v>
      </c>
      <c r="F16" s="11" t="s">
        <v>560</v>
      </c>
      <c r="G16" s="10" t="s">
        <v>51</v>
      </c>
      <c r="H16" s="9" t="s">
        <v>561</v>
      </c>
      <c r="I16" s="29"/>
      <c r="J16" s="29"/>
      <c r="K16" s="29"/>
      <c r="L16" s="29"/>
      <c r="M16" s="29"/>
      <c r="N16" s="24"/>
      <c r="O16" s="24" t="s">
        <v>54</v>
      </c>
      <c r="P16" s="24"/>
      <c r="Q16" s="12">
        <v>20095242.27</v>
      </c>
      <c r="R16" s="30">
        <v>0</v>
      </c>
      <c r="S16" s="30">
        <v>13418391.68</v>
      </c>
      <c r="T16" s="30">
        <v>0</v>
      </c>
      <c r="U16" s="30"/>
      <c r="V16" s="30">
        <v>0</v>
      </c>
      <c r="W16" s="29">
        <v>5755905.6799999997</v>
      </c>
      <c r="X16" s="24"/>
      <c r="Y16" s="29">
        <v>920944.91</v>
      </c>
      <c r="Z16" s="30">
        <v>0</v>
      </c>
      <c r="AA16" s="30"/>
      <c r="AB16" s="30">
        <v>0</v>
      </c>
      <c r="AC16" s="30">
        <v>0</v>
      </c>
      <c r="AD16" s="30"/>
      <c r="AE16" s="30">
        <v>0</v>
      </c>
      <c r="AF16" s="30"/>
      <c r="AG16" s="30"/>
      <c r="AH16" s="29">
        <v>0</v>
      </c>
      <c r="AI16" s="29">
        <v>0</v>
      </c>
      <c r="AJ16" s="24"/>
      <c r="AK16" s="29">
        <v>0</v>
      </c>
      <c r="AL16" s="29">
        <v>0</v>
      </c>
      <c r="AM16" s="31"/>
      <c r="AN16" s="24"/>
      <c r="AO16" s="31"/>
      <c r="AP16" s="24"/>
    </row>
    <row r="17" spans="1:42">
      <c r="A17" s="24" t="s">
        <v>81</v>
      </c>
      <c r="B17" s="28">
        <v>43892</v>
      </c>
      <c r="C17" s="9" t="s">
        <v>538</v>
      </c>
      <c r="D17" s="11" t="s">
        <v>562</v>
      </c>
      <c r="E17" s="11" t="s">
        <v>563</v>
      </c>
      <c r="F17" s="11" t="s">
        <v>564</v>
      </c>
      <c r="G17" s="10" t="s">
        <v>51</v>
      </c>
      <c r="H17" s="11" t="s">
        <v>565</v>
      </c>
      <c r="I17" s="29"/>
      <c r="J17" s="29"/>
      <c r="K17" s="29"/>
      <c r="L17" s="29"/>
      <c r="M17" s="29"/>
      <c r="N17" s="24"/>
      <c r="O17" s="24" t="s">
        <v>54</v>
      </c>
      <c r="P17" s="24"/>
      <c r="Q17" s="12">
        <v>0</v>
      </c>
      <c r="R17" s="30">
        <v>0</v>
      </c>
      <c r="S17" s="30">
        <v>0</v>
      </c>
      <c r="T17" s="30">
        <v>0</v>
      </c>
      <c r="U17" s="30"/>
      <c r="V17" s="30">
        <v>0</v>
      </c>
      <c r="W17" s="29">
        <v>0</v>
      </c>
      <c r="X17" s="24"/>
      <c r="Y17" s="29">
        <v>0</v>
      </c>
      <c r="Z17" s="30">
        <v>0</v>
      </c>
      <c r="AA17" s="30"/>
      <c r="AB17" s="30">
        <v>0</v>
      </c>
      <c r="AC17" s="30">
        <v>0</v>
      </c>
      <c r="AD17" s="30"/>
      <c r="AE17" s="30">
        <v>0</v>
      </c>
      <c r="AF17" s="30"/>
      <c r="AG17" s="30"/>
      <c r="AH17" s="29">
        <v>0</v>
      </c>
      <c r="AI17" s="29">
        <v>0</v>
      </c>
      <c r="AJ17" s="24"/>
      <c r="AK17" s="29">
        <v>0</v>
      </c>
      <c r="AL17" s="29">
        <v>0</v>
      </c>
      <c r="AM17" s="31"/>
      <c r="AN17" s="24"/>
      <c r="AO17" s="31"/>
      <c r="AP17" s="24"/>
    </row>
    <row r="18" spans="1:42">
      <c r="A18" s="24" t="s">
        <v>82</v>
      </c>
      <c r="B18" s="28">
        <v>43892</v>
      </c>
      <c r="C18" s="9" t="s">
        <v>538</v>
      </c>
      <c r="D18" s="11" t="s">
        <v>566</v>
      </c>
      <c r="E18" s="11" t="s">
        <v>567</v>
      </c>
      <c r="F18" s="11" t="s">
        <v>568</v>
      </c>
      <c r="G18" s="10" t="s">
        <v>51</v>
      </c>
      <c r="H18" s="11" t="s">
        <v>569</v>
      </c>
      <c r="I18" s="29"/>
      <c r="J18" s="29"/>
      <c r="K18" s="29"/>
      <c r="L18" s="29"/>
      <c r="M18" s="29"/>
      <c r="N18" s="24"/>
      <c r="O18" s="24" t="s">
        <v>54</v>
      </c>
      <c r="P18" s="24"/>
      <c r="Q18" s="12">
        <v>0</v>
      </c>
      <c r="R18" s="30">
        <v>0</v>
      </c>
      <c r="S18" s="30">
        <v>0</v>
      </c>
      <c r="T18" s="30"/>
      <c r="U18" s="30"/>
      <c r="V18" s="30"/>
      <c r="W18" s="29">
        <v>0</v>
      </c>
      <c r="X18" s="24"/>
      <c r="Y18" s="29">
        <v>0</v>
      </c>
      <c r="Z18" s="30">
        <v>0</v>
      </c>
      <c r="AA18" s="30"/>
      <c r="AB18" s="30">
        <v>0</v>
      </c>
      <c r="AC18" s="30">
        <v>0</v>
      </c>
      <c r="AD18" s="30"/>
      <c r="AE18" s="30">
        <v>0</v>
      </c>
      <c r="AF18" s="30"/>
      <c r="AG18" s="30"/>
      <c r="AH18" s="29">
        <v>0</v>
      </c>
      <c r="AI18" s="29">
        <v>0</v>
      </c>
      <c r="AJ18" s="24"/>
      <c r="AK18" s="29">
        <v>0</v>
      </c>
      <c r="AL18" s="29">
        <v>0</v>
      </c>
      <c r="AM18" s="31"/>
      <c r="AN18" s="24"/>
      <c r="AO18" s="31"/>
      <c r="AP18" s="24"/>
    </row>
    <row r="19" spans="1:42">
      <c r="A19" s="24" t="s">
        <v>83</v>
      </c>
      <c r="B19" s="28">
        <v>43892</v>
      </c>
      <c r="C19" s="9" t="s">
        <v>538</v>
      </c>
      <c r="D19" s="9" t="s">
        <v>570</v>
      </c>
      <c r="E19" s="9" t="s">
        <v>571</v>
      </c>
      <c r="F19" s="9" t="s">
        <v>572</v>
      </c>
      <c r="G19" s="9" t="s">
        <v>51</v>
      </c>
      <c r="H19" s="9" t="s">
        <v>573</v>
      </c>
      <c r="I19" s="29"/>
      <c r="J19" s="29"/>
      <c r="K19" s="29"/>
      <c r="L19" s="29"/>
      <c r="M19" s="29"/>
      <c r="N19" s="24"/>
      <c r="O19" s="24" t="s">
        <v>54</v>
      </c>
      <c r="P19" s="24"/>
      <c r="Q19" s="12">
        <v>1453910.4</v>
      </c>
      <c r="R19" s="30">
        <v>0</v>
      </c>
      <c r="S19" s="30">
        <v>335160</v>
      </c>
      <c r="T19" s="30">
        <v>0</v>
      </c>
      <c r="U19" s="30"/>
      <c r="V19" s="30">
        <v>0</v>
      </c>
      <c r="W19" s="29">
        <v>964440</v>
      </c>
      <c r="X19" s="24"/>
      <c r="Y19" s="29">
        <v>154310.39999999999</v>
      </c>
      <c r="Z19" s="30">
        <v>0</v>
      </c>
      <c r="AA19" s="30"/>
      <c r="AB19" s="30">
        <v>0</v>
      </c>
      <c r="AC19" s="30">
        <v>0</v>
      </c>
      <c r="AD19" s="30"/>
      <c r="AE19" s="30">
        <v>0</v>
      </c>
      <c r="AF19" s="30"/>
      <c r="AG19" s="30"/>
      <c r="AH19" s="29">
        <v>0</v>
      </c>
      <c r="AI19" s="29">
        <v>0</v>
      </c>
      <c r="AJ19" s="24"/>
      <c r="AK19" s="29">
        <v>0</v>
      </c>
      <c r="AL19" s="29">
        <v>0</v>
      </c>
      <c r="AM19" s="31"/>
      <c r="AN19" s="24"/>
      <c r="AO19" s="31"/>
      <c r="AP19" s="24"/>
    </row>
    <row r="20" spans="1:42">
      <c r="A20" s="24" t="s">
        <v>84</v>
      </c>
      <c r="B20" s="28">
        <v>43892</v>
      </c>
      <c r="C20" s="9" t="s">
        <v>538</v>
      </c>
      <c r="D20" s="9" t="s">
        <v>574</v>
      </c>
      <c r="E20" s="9" t="s">
        <v>575</v>
      </c>
      <c r="F20" s="9" t="s">
        <v>576</v>
      </c>
      <c r="G20" s="9" t="s">
        <v>51</v>
      </c>
      <c r="H20" s="9" t="s">
        <v>577</v>
      </c>
      <c r="I20" s="29"/>
      <c r="J20" s="29"/>
      <c r="K20" s="29"/>
      <c r="L20" s="29"/>
      <c r="M20" s="29"/>
      <c r="N20" s="24"/>
      <c r="O20" s="24" t="s">
        <v>54</v>
      </c>
      <c r="P20" s="24"/>
      <c r="Q20" s="12">
        <v>0</v>
      </c>
      <c r="R20" s="30">
        <v>0</v>
      </c>
      <c r="S20" s="30">
        <v>0</v>
      </c>
      <c r="T20" s="30"/>
      <c r="U20" s="30"/>
      <c r="V20" s="30"/>
      <c r="W20" s="29">
        <v>0</v>
      </c>
      <c r="X20" s="24"/>
      <c r="Y20" s="29">
        <v>0</v>
      </c>
      <c r="Z20" s="30">
        <v>0</v>
      </c>
      <c r="AA20" s="30"/>
      <c r="AB20" s="30">
        <v>0</v>
      </c>
      <c r="AC20" s="30">
        <v>0</v>
      </c>
      <c r="AD20" s="30"/>
      <c r="AE20" s="30">
        <v>0</v>
      </c>
      <c r="AF20" s="30"/>
      <c r="AG20" s="30"/>
      <c r="AH20" s="29">
        <v>0</v>
      </c>
      <c r="AI20" s="29">
        <v>0</v>
      </c>
      <c r="AJ20" s="24"/>
      <c r="AK20" s="29">
        <v>0</v>
      </c>
      <c r="AL20" s="29">
        <v>0</v>
      </c>
      <c r="AM20" s="31"/>
      <c r="AN20" s="24"/>
      <c r="AO20" s="31"/>
      <c r="AP20" s="24"/>
    </row>
    <row r="21" spans="1:42">
      <c r="A21" s="24" t="s">
        <v>85</v>
      </c>
      <c r="B21" s="28">
        <v>43892</v>
      </c>
      <c r="C21" s="9" t="s">
        <v>538</v>
      </c>
      <c r="D21" s="9" t="s">
        <v>578</v>
      </c>
      <c r="E21" s="9" t="s">
        <v>579</v>
      </c>
      <c r="F21" s="9" t="s">
        <v>580</v>
      </c>
      <c r="G21" s="9" t="s">
        <v>51</v>
      </c>
      <c r="H21" s="9" t="s">
        <v>581</v>
      </c>
      <c r="I21" s="29"/>
      <c r="J21" s="29"/>
      <c r="K21" s="29"/>
      <c r="L21" s="29"/>
      <c r="M21" s="29"/>
      <c r="N21" s="24"/>
      <c r="O21" s="24" t="s">
        <v>54</v>
      </c>
      <c r="P21" s="24"/>
      <c r="Q21" s="12">
        <v>0</v>
      </c>
      <c r="R21" s="30">
        <v>0</v>
      </c>
      <c r="S21" s="30">
        <v>0</v>
      </c>
      <c r="T21" s="30"/>
      <c r="U21" s="30"/>
      <c r="V21" s="30"/>
      <c r="W21" s="29">
        <v>0</v>
      </c>
      <c r="X21" s="24"/>
      <c r="Y21" s="29">
        <v>0</v>
      </c>
      <c r="Z21" s="30">
        <v>0</v>
      </c>
      <c r="AA21" s="30"/>
      <c r="AB21" s="30">
        <v>0</v>
      </c>
      <c r="AC21" s="30">
        <v>0</v>
      </c>
      <c r="AD21" s="30"/>
      <c r="AE21" s="30">
        <v>0</v>
      </c>
      <c r="AF21" s="30"/>
      <c r="AG21" s="30"/>
      <c r="AH21" s="29">
        <v>0</v>
      </c>
      <c r="AI21" s="29">
        <v>0</v>
      </c>
      <c r="AJ21" s="24"/>
      <c r="AK21" s="29">
        <v>0</v>
      </c>
      <c r="AL21" s="29">
        <v>0</v>
      </c>
      <c r="AM21" s="31"/>
      <c r="AN21" s="24"/>
      <c r="AO21" s="31"/>
      <c r="AP21" s="24"/>
    </row>
    <row r="22" spans="1:42">
      <c r="A22" s="24" t="s">
        <v>86</v>
      </c>
      <c r="B22" s="28">
        <v>43893</v>
      </c>
      <c r="C22" s="9" t="s">
        <v>538</v>
      </c>
      <c r="D22" s="9" t="s">
        <v>48</v>
      </c>
      <c r="E22" s="10" t="s">
        <v>582</v>
      </c>
      <c r="F22" s="10">
        <v>1191</v>
      </c>
      <c r="G22" s="10" t="s">
        <v>51</v>
      </c>
      <c r="H22" s="9" t="s">
        <v>583</v>
      </c>
      <c r="I22" s="29"/>
      <c r="J22" s="29"/>
      <c r="K22" s="29"/>
      <c r="L22" s="29"/>
      <c r="M22" s="29"/>
      <c r="N22" s="30"/>
      <c r="O22" s="24" t="s">
        <v>54</v>
      </c>
      <c r="P22" s="24"/>
      <c r="Q22" s="12">
        <v>25204.48</v>
      </c>
      <c r="R22" s="30">
        <v>0</v>
      </c>
      <c r="S22" s="30">
        <v>25204.48</v>
      </c>
      <c r="T22" s="30">
        <v>0</v>
      </c>
      <c r="U22" s="30"/>
      <c r="V22" s="30">
        <v>0</v>
      </c>
      <c r="W22" s="29"/>
      <c r="X22" s="24"/>
      <c r="Y22" s="30"/>
      <c r="Z22" s="30">
        <v>0</v>
      </c>
      <c r="AA22" s="30"/>
      <c r="AB22" s="30">
        <v>0</v>
      </c>
      <c r="AC22" s="30">
        <v>0</v>
      </c>
      <c r="AD22" s="30"/>
      <c r="AE22" s="30">
        <v>0</v>
      </c>
      <c r="AF22" s="30"/>
      <c r="AG22" s="30"/>
      <c r="AH22" s="29">
        <v>0</v>
      </c>
      <c r="AI22" s="29">
        <v>0</v>
      </c>
      <c r="AJ22" s="24"/>
      <c r="AK22" s="29">
        <v>0</v>
      </c>
      <c r="AL22" s="29">
        <v>0</v>
      </c>
      <c r="AM22" s="31"/>
      <c r="AN22" s="24"/>
      <c r="AO22" s="31"/>
      <c r="AP22" s="24"/>
    </row>
    <row r="23" spans="1:42">
      <c r="A23" s="24" t="s">
        <v>68</v>
      </c>
      <c r="B23" s="28">
        <v>43893</v>
      </c>
      <c r="C23" s="9" t="s">
        <v>538</v>
      </c>
      <c r="D23" s="9" t="s">
        <v>48</v>
      </c>
      <c r="E23" s="10" t="s">
        <v>582</v>
      </c>
      <c r="F23" s="24" t="s">
        <v>584</v>
      </c>
      <c r="G23" s="24" t="s">
        <v>51</v>
      </c>
      <c r="H23" s="9" t="s">
        <v>585</v>
      </c>
      <c r="I23" s="29"/>
      <c r="J23" s="29"/>
      <c r="K23" s="29"/>
      <c r="L23" s="29"/>
      <c r="M23" s="29"/>
      <c r="N23" s="24"/>
      <c r="O23" s="24" t="s">
        <v>54</v>
      </c>
      <c r="P23" s="24"/>
      <c r="Q23" s="12">
        <v>549407.03</v>
      </c>
      <c r="R23" s="30">
        <v>0</v>
      </c>
      <c r="S23" s="30">
        <v>549407.03</v>
      </c>
      <c r="T23" s="30">
        <v>0</v>
      </c>
      <c r="U23" s="30"/>
      <c r="V23" s="30">
        <v>0</v>
      </c>
      <c r="W23" s="29"/>
      <c r="X23" s="24"/>
      <c r="Y23" s="29"/>
      <c r="Z23" s="30">
        <v>0</v>
      </c>
      <c r="AA23" s="30"/>
      <c r="AB23" s="30">
        <v>0</v>
      </c>
      <c r="AC23" s="30">
        <v>0</v>
      </c>
      <c r="AD23" s="30"/>
      <c r="AE23" s="30">
        <v>0</v>
      </c>
      <c r="AF23" s="30"/>
      <c r="AG23" s="30"/>
      <c r="AH23" s="29">
        <v>0</v>
      </c>
      <c r="AI23" s="29">
        <v>0</v>
      </c>
      <c r="AJ23" s="24"/>
      <c r="AK23" s="29">
        <v>0</v>
      </c>
      <c r="AL23" s="29">
        <v>0</v>
      </c>
      <c r="AM23" s="31"/>
      <c r="AN23" s="24"/>
      <c r="AO23" s="31"/>
      <c r="AP23" s="24"/>
    </row>
    <row r="24" spans="1:42">
      <c r="A24" s="24" t="s">
        <v>87</v>
      </c>
      <c r="B24" s="28">
        <v>43893</v>
      </c>
      <c r="C24" s="24" t="s">
        <v>538</v>
      </c>
      <c r="D24" s="9" t="s">
        <v>48</v>
      </c>
      <c r="E24" s="10" t="s">
        <v>539</v>
      </c>
      <c r="F24" s="24" t="s">
        <v>586</v>
      </c>
      <c r="G24" s="24" t="s">
        <v>51</v>
      </c>
      <c r="H24" s="24" t="s">
        <v>587</v>
      </c>
      <c r="I24" s="24"/>
      <c r="J24" s="29"/>
      <c r="K24" s="29"/>
      <c r="L24" s="29"/>
      <c r="M24" s="29"/>
      <c r="N24" s="24"/>
      <c r="O24" s="24" t="s">
        <v>54</v>
      </c>
      <c r="P24" s="24"/>
      <c r="Q24" s="12">
        <v>103885392.57000001</v>
      </c>
      <c r="R24" s="30">
        <v>0</v>
      </c>
      <c r="S24" s="30">
        <v>69869395.579999998</v>
      </c>
      <c r="T24" s="30"/>
      <c r="U24" s="30"/>
      <c r="V24" s="30"/>
      <c r="W24" s="29">
        <v>29324135.34</v>
      </c>
      <c r="X24" s="24"/>
      <c r="Y24" s="29">
        <v>4691861.6500000004</v>
      </c>
      <c r="Z24" s="30">
        <v>0</v>
      </c>
      <c r="AA24" s="30"/>
      <c r="AB24" s="30">
        <v>0</v>
      </c>
      <c r="AC24" s="30">
        <v>0</v>
      </c>
      <c r="AD24" s="30"/>
      <c r="AE24" s="30">
        <v>0</v>
      </c>
      <c r="AF24" s="30"/>
      <c r="AG24" s="30"/>
      <c r="AH24" s="29">
        <v>0</v>
      </c>
      <c r="AI24" s="29">
        <v>0</v>
      </c>
      <c r="AJ24" s="24"/>
      <c r="AK24" s="29">
        <v>0</v>
      </c>
      <c r="AL24" s="29">
        <v>0</v>
      </c>
      <c r="AM24" s="31"/>
      <c r="AN24" s="24"/>
      <c r="AO24" s="31"/>
      <c r="AP24" s="24"/>
    </row>
    <row r="25" spans="1:42">
      <c r="A25" s="24" t="s">
        <v>88</v>
      </c>
      <c r="B25" s="28">
        <v>43893</v>
      </c>
      <c r="C25" s="24" t="s">
        <v>538</v>
      </c>
      <c r="D25" s="9" t="s">
        <v>48</v>
      </c>
      <c r="E25" s="10" t="s">
        <v>539</v>
      </c>
      <c r="F25" s="24" t="s">
        <v>586</v>
      </c>
      <c r="G25" s="24" t="s">
        <v>123</v>
      </c>
      <c r="I25" s="24" t="s">
        <v>588</v>
      </c>
      <c r="J25" s="29"/>
      <c r="K25" s="29"/>
      <c r="L25" s="29"/>
      <c r="M25" s="29"/>
      <c r="N25" s="24"/>
      <c r="O25" s="24" t="s">
        <v>54</v>
      </c>
      <c r="P25" s="24"/>
      <c r="Q25" s="12">
        <v>-2417325.79</v>
      </c>
      <c r="R25" s="30">
        <v>0</v>
      </c>
      <c r="S25" s="30">
        <v>-2107327.39</v>
      </c>
      <c r="T25" s="30"/>
      <c r="U25" s="30"/>
      <c r="V25" s="30"/>
      <c r="W25" s="29">
        <v>-267240</v>
      </c>
      <c r="X25" s="24"/>
      <c r="Y25" s="29">
        <v>-42758.400000000001</v>
      </c>
      <c r="Z25" s="30">
        <v>0</v>
      </c>
      <c r="AA25" s="30"/>
      <c r="AB25" s="30">
        <v>0</v>
      </c>
      <c r="AC25" s="30">
        <v>0</v>
      </c>
      <c r="AD25" s="30"/>
      <c r="AE25" s="30">
        <v>0</v>
      </c>
      <c r="AF25" s="30"/>
      <c r="AG25" s="30"/>
      <c r="AH25" s="29">
        <v>0</v>
      </c>
      <c r="AI25" s="29">
        <v>0</v>
      </c>
      <c r="AJ25" s="24"/>
      <c r="AK25" s="29">
        <v>0</v>
      </c>
      <c r="AL25" s="29">
        <v>0</v>
      </c>
      <c r="AM25" s="31"/>
      <c r="AN25" s="24"/>
      <c r="AO25" s="31"/>
      <c r="AP25" s="24"/>
    </row>
    <row r="26" spans="1:42">
      <c r="A26" s="24" t="s">
        <v>89</v>
      </c>
      <c r="B26" s="28">
        <v>43893</v>
      </c>
      <c r="C26" s="9" t="s">
        <v>538</v>
      </c>
      <c r="D26" s="9" t="s">
        <v>57</v>
      </c>
      <c r="E26" s="10" t="s">
        <v>541</v>
      </c>
      <c r="F26" s="24" t="s">
        <v>589</v>
      </c>
      <c r="G26" s="24" t="s">
        <v>51</v>
      </c>
      <c r="H26" s="9" t="s">
        <v>590</v>
      </c>
      <c r="I26" s="29"/>
      <c r="J26" s="29"/>
      <c r="K26" s="29"/>
      <c r="L26" s="29"/>
      <c r="M26" s="29"/>
      <c r="N26" s="24"/>
      <c r="O26" s="24" t="s">
        <v>54</v>
      </c>
      <c r="P26" s="24"/>
      <c r="Q26" s="12">
        <v>12299586.59</v>
      </c>
      <c r="R26" s="30">
        <v>0</v>
      </c>
      <c r="S26" s="30">
        <v>12299586.59</v>
      </c>
      <c r="T26" s="30">
        <v>0</v>
      </c>
      <c r="U26" s="30"/>
      <c r="V26" s="30">
        <v>0</v>
      </c>
      <c r="W26" s="29"/>
      <c r="X26" s="24"/>
      <c r="Y26" s="29"/>
      <c r="Z26" s="30">
        <v>0</v>
      </c>
      <c r="AA26" s="30"/>
      <c r="AB26" s="30">
        <v>0</v>
      </c>
      <c r="AC26" s="30">
        <v>0</v>
      </c>
      <c r="AD26" s="30"/>
      <c r="AE26" s="30">
        <v>0</v>
      </c>
      <c r="AF26" s="30"/>
      <c r="AG26" s="30"/>
      <c r="AH26" s="29">
        <v>0</v>
      </c>
      <c r="AI26" s="29">
        <v>0</v>
      </c>
      <c r="AJ26" s="24"/>
      <c r="AK26" s="29">
        <v>0</v>
      </c>
      <c r="AL26" s="29">
        <v>0</v>
      </c>
      <c r="AM26" s="31"/>
      <c r="AN26" s="24"/>
      <c r="AO26" s="31"/>
      <c r="AP26" s="24"/>
    </row>
    <row r="27" spans="1:42">
      <c r="A27" s="24" t="s">
        <v>90</v>
      </c>
      <c r="B27" s="28">
        <v>43893</v>
      </c>
      <c r="C27" s="24" t="s">
        <v>538</v>
      </c>
      <c r="D27" s="9" t="s">
        <v>57</v>
      </c>
      <c r="E27" s="10" t="s">
        <v>543</v>
      </c>
      <c r="F27" s="24" t="s">
        <v>591</v>
      </c>
      <c r="G27" s="24" t="s">
        <v>51</v>
      </c>
      <c r="H27" s="9" t="s">
        <v>592</v>
      </c>
      <c r="I27" s="29"/>
      <c r="J27" s="29"/>
      <c r="K27" s="29"/>
      <c r="L27" s="29"/>
      <c r="M27" s="29"/>
      <c r="N27" s="24"/>
      <c r="O27" s="24" t="s">
        <v>54</v>
      </c>
      <c r="P27" s="24"/>
      <c r="Q27" s="12">
        <v>67097916.979999997</v>
      </c>
      <c r="R27" s="30">
        <v>0</v>
      </c>
      <c r="S27" s="30">
        <v>47048077.960000001</v>
      </c>
      <c r="T27" s="30"/>
      <c r="U27" s="30"/>
      <c r="V27" s="30"/>
      <c r="W27" s="29">
        <v>17284343.98</v>
      </c>
      <c r="X27" s="24"/>
      <c r="Y27" s="29">
        <v>2765495.04</v>
      </c>
      <c r="Z27" s="30">
        <v>0</v>
      </c>
      <c r="AA27" s="30"/>
      <c r="AB27" s="30">
        <v>0</v>
      </c>
      <c r="AC27" s="30">
        <v>0</v>
      </c>
      <c r="AD27" s="30"/>
      <c r="AE27" s="30">
        <v>0</v>
      </c>
      <c r="AF27" s="30"/>
      <c r="AG27" s="30"/>
      <c r="AH27" s="29">
        <v>0</v>
      </c>
      <c r="AI27" s="29">
        <v>0</v>
      </c>
      <c r="AJ27" s="24"/>
      <c r="AK27" s="29">
        <v>0</v>
      </c>
      <c r="AL27" s="29">
        <v>0</v>
      </c>
      <c r="AM27" s="31"/>
      <c r="AN27" s="24"/>
      <c r="AO27" s="31"/>
      <c r="AP27" s="24"/>
    </row>
    <row r="28" spans="1:42">
      <c r="A28" s="24" t="s">
        <v>91</v>
      </c>
      <c r="B28" s="28">
        <v>43893</v>
      </c>
      <c r="C28" s="24" t="s">
        <v>538</v>
      </c>
      <c r="D28" s="9" t="s">
        <v>74</v>
      </c>
      <c r="E28" s="10" t="s">
        <v>545</v>
      </c>
      <c r="F28" s="24" t="s">
        <v>593</v>
      </c>
      <c r="G28" s="24" t="s">
        <v>51</v>
      </c>
      <c r="H28" s="9" t="s">
        <v>594</v>
      </c>
      <c r="I28" s="29"/>
      <c r="J28" s="29"/>
      <c r="K28" s="29"/>
      <c r="L28" s="29"/>
      <c r="M28" s="29"/>
      <c r="N28" s="24"/>
      <c r="O28" s="24" t="s">
        <v>54</v>
      </c>
      <c r="P28" s="24"/>
      <c r="Q28" s="12">
        <v>41203782.230000004</v>
      </c>
      <c r="R28" s="30">
        <v>0</v>
      </c>
      <c r="S28" s="30">
        <v>28501013.609999999</v>
      </c>
      <c r="T28" s="30"/>
      <c r="U28" s="30"/>
      <c r="V28" s="30"/>
      <c r="W28" s="29">
        <v>10822845.08</v>
      </c>
      <c r="X28" s="24"/>
      <c r="Y28" s="29">
        <v>1731655.21</v>
      </c>
      <c r="Z28" s="30">
        <v>0</v>
      </c>
      <c r="AA28" s="30"/>
      <c r="AB28" s="30">
        <v>0</v>
      </c>
      <c r="AC28" s="30">
        <v>137285.49</v>
      </c>
      <c r="AD28" s="30"/>
      <c r="AE28" s="30">
        <v>10982.84</v>
      </c>
      <c r="AF28" s="30"/>
      <c r="AG28" s="30"/>
      <c r="AH28" s="29">
        <v>0</v>
      </c>
      <c r="AI28" s="29">
        <v>0</v>
      </c>
      <c r="AJ28" s="24"/>
      <c r="AK28" s="29">
        <v>0</v>
      </c>
      <c r="AL28" s="29">
        <v>0</v>
      </c>
      <c r="AM28" s="31"/>
      <c r="AN28" s="24"/>
      <c r="AO28" s="31"/>
      <c r="AP28" s="24"/>
    </row>
    <row r="29" spans="1:42">
      <c r="A29" s="24" t="s">
        <v>92</v>
      </c>
      <c r="B29" s="28">
        <v>43893</v>
      </c>
      <c r="C29" s="24" t="s">
        <v>538</v>
      </c>
      <c r="D29" s="9" t="s">
        <v>94</v>
      </c>
      <c r="E29" s="10" t="s">
        <v>547</v>
      </c>
      <c r="F29" s="24" t="s">
        <v>589</v>
      </c>
      <c r="G29" s="24" t="s">
        <v>51</v>
      </c>
      <c r="H29" s="24" t="s">
        <v>595</v>
      </c>
      <c r="I29" s="29"/>
      <c r="J29" s="29"/>
      <c r="K29" s="29"/>
      <c r="L29" s="29"/>
      <c r="M29" s="29"/>
      <c r="N29" s="24"/>
      <c r="O29" s="24" t="s">
        <v>54</v>
      </c>
      <c r="P29" s="24"/>
      <c r="Q29" s="12">
        <v>66880674.130000003</v>
      </c>
      <c r="R29" s="30">
        <v>0</v>
      </c>
      <c r="S29" s="30">
        <v>49998534.520000003</v>
      </c>
      <c r="T29" s="30"/>
      <c r="U29" s="30"/>
      <c r="V29" s="30"/>
      <c r="W29" s="29">
        <v>14553568.630000001</v>
      </c>
      <c r="X29" s="24"/>
      <c r="Y29" s="29">
        <v>2328570.98</v>
      </c>
      <c r="Z29" s="30">
        <v>0</v>
      </c>
      <c r="AA29" s="30"/>
      <c r="AB29" s="30">
        <v>0</v>
      </c>
      <c r="AC29" s="30">
        <v>0</v>
      </c>
      <c r="AD29" s="30"/>
      <c r="AE29" s="30">
        <v>0</v>
      </c>
      <c r="AF29" s="30"/>
      <c r="AG29" s="30"/>
      <c r="AH29" s="29">
        <v>0</v>
      </c>
      <c r="AI29" s="29">
        <v>0</v>
      </c>
      <c r="AJ29" s="24"/>
      <c r="AK29" s="29">
        <v>0</v>
      </c>
      <c r="AL29" s="29">
        <v>0</v>
      </c>
      <c r="AM29" s="31"/>
      <c r="AN29" s="24"/>
      <c r="AO29" s="31"/>
      <c r="AP29" s="24"/>
    </row>
    <row r="30" spans="1:42">
      <c r="A30" s="24" t="s">
        <v>93</v>
      </c>
      <c r="B30" s="28">
        <v>43893</v>
      </c>
      <c r="C30" s="24" t="s">
        <v>538</v>
      </c>
      <c r="D30" s="9" t="s">
        <v>111</v>
      </c>
      <c r="E30" s="10" t="s">
        <v>549</v>
      </c>
      <c r="F30" s="24" t="s">
        <v>596</v>
      </c>
      <c r="G30" s="24" t="s">
        <v>51</v>
      </c>
      <c r="H30" s="24" t="s">
        <v>597</v>
      </c>
      <c r="I30" s="29"/>
      <c r="J30" s="29"/>
      <c r="K30" s="29"/>
      <c r="L30" s="29"/>
      <c r="M30" s="29"/>
      <c r="N30" s="24"/>
      <c r="O30" s="24" t="s">
        <v>54</v>
      </c>
      <c r="P30" s="24"/>
      <c r="Q30" s="12">
        <v>24031042.420000002</v>
      </c>
      <c r="R30" s="30">
        <v>0</v>
      </c>
      <c r="S30" s="30">
        <v>16439455.050000001</v>
      </c>
      <c r="T30" s="30"/>
      <c r="U30" s="30"/>
      <c r="V30" s="30"/>
      <c r="W30" s="29">
        <v>6544471.8700000001</v>
      </c>
      <c r="X30" s="24"/>
      <c r="Y30" s="29">
        <v>1047115.5</v>
      </c>
      <c r="Z30" s="30">
        <v>0</v>
      </c>
      <c r="AA30" s="30"/>
      <c r="AB30" s="30">
        <v>0</v>
      </c>
      <c r="AC30" s="30">
        <v>0</v>
      </c>
      <c r="AD30" s="30"/>
      <c r="AE30" s="30">
        <v>0</v>
      </c>
      <c r="AF30" s="30"/>
      <c r="AG30" s="30"/>
      <c r="AH30" s="29">
        <v>0</v>
      </c>
      <c r="AI30" s="29">
        <v>0</v>
      </c>
      <c r="AJ30" s="24"/>
      <c r="AK30" s="29">
        <v>0</v>
      </c>
      <c r="AL30" s="29">
        <v>0</v>
      </c>
      <c r="AM30" s="31"/>
      <c r="AN30" s="24"/>
      <c r="AO30" s="31"/>
      <c r="AP30" s="24"/>
    </row>
    <row r="31" spans="1:42">
      <c r="A31" s="24" t="s">
        <v>95</v>
      </c>
      <c r="B31" s="28">
        <v>43893</v>
      </c>
      <c r="C31" s="24" t="s">
        <v>538</v>
      </c>
      <c r="D31" s="11" t="s">
        <v>551</v>
      </c>
      <c r="E31" s="11" t="s">
        <v>552</v>
      </c>
      <c r="F31" s="24" t="s">
        <v>598</v>
      </c>
      <c r="G31" s="24" t="s">
        <v>51</v>
      </c>
      <c r="H31" s="24" t="s">
        <v>599</v>
      </c>
      <c r="I31" s="29"/>
      <c r="J31" s="29"/>
      <c r="K31" s="29"/>
      <c r="L31" s="29"/>
      <c r="M31" s="29"/>
      <c r="N31" s="24"/>
      <c r="O31" s="24" t="s">
        <v>54</v>
      </c>
      <c r="P31" s="24"/>
      <c r="Q31" s="12">
        <v>45573192.900000006</v>
      </c>
      <c r="R31" s="30">
        <v>0</v>
      </c>
      <c r="S31" s="30">
        <v>30274859.920000002</v>
      </c>
      <c r="T31" s="30"/>
      <c r="U31" s="30"/>
      <c r="V31" s="30"/>
      <c r="W31" s="29">
        <v>13188218.09</v>
      </c>
      <c r="X31" s="24"/>
      <c r="Y31" s="29">
        <v>2110114.89</v>
      </c>
      <c r="Z31" s="30">
        <v>0</v>
      </c>
      <c r="AA31" s="30"/>
      <c r="AB31" s="30">
        <v>0</v>
      </c>
      <c r="AC31" s="30">
        <v>0</v>
      </c>
      <c r="AD31" s="30"/>
      <c r="AE31" s="30">
        <v>0</v>
      </c>
      <c r="AF31" s="30"/>
      <c r="AG31" s="30"/>
      <c r="AH31" s="29">
        <v>0</v>
      </c>
      <c r="AI31" s="29">
        <v>0</v>
      </c>
      <c r="AJ31" s="24"/>
      <c r="AK31" s="29">
        <v>0</v>
      </c>
      <c r="AL31" s="29">
        <v>0</v>
      </c>
      <c r="AM31" s="31"/>
      <c r="AN31" s="24"/>
      <c r="AO31" s="31"/>
      <c r="AP31" s="24"/>
    </row>
    <row r="32" spans="1:42">
      <c r="A32" s="24" t="s">
        <v>99</v>
      </c>
      <c r="B32" s="28">
        <v>43893</v>
      </c>
      <c r="C32" s="24" t="s">
        <v>538</v>
      </c>
      <c r="D32" s="24" t="s">
        <v>554</v>
      </c>
      <c r="E32" s="24" t="s">
        <v>555</v>
      </c>
      <c r="F32" s="24" t="s">
        <v>600</v>
      </c>
      <c r="G32" s="24" t="s">
        <v>51</v>
      </c>
      <c r="H32" s="24" t="s">
        <v>601</v>
      </c>
      <c r="I32" s="29"/>
      <c r="J32" s="29"/>
      <c r="K32" s="29"/>
      <c r="L32" s="29"/>
      <c r="M32" s="29"/>
      <c r="N32" s="24"/>
      <c r="O32" s="24" t="s">
        <v>54</v>
      </c>
      <c r="P32" s="24"/>
      <c r="Q32" s="12">
        <v>1168617.25</v>
      </c>
      <c r="R32" s="30">
        <v>0</v>
      </c>
      <c r="S32" s="30">
        <v>721081.52</v>
      </c>
      <c r="T32" s="30">
        <v>0</v>
      </c>
      <c r="U32" s="30"/>
      <c r="V32" s="30">
        <v>0</v>
      </c>
      <c r="W32" s="29">
        <v>385806.66</v>
      </c>
      <c r="X32" s="24"/>
      <c r="Y32" s="29">
        <v>61729.07</v>
      </c>
      <c r="Z32" s="30">
        <v>0</v>
      </c>
      <c r="AA32" s="30"/>
      <c r="AB32" s="30">
        <v>0</v>
      </c>
      <c r="AC32" s="30">
        <v>0</v>
      </c>
      <c r="AD32" s="30"/>
      <c r="AE32" s="30">
        <v>0</v>
      </c>
      <c r="AF32" s="30"/>
      <c r="AG32" s="30"/>
      <c r="AH32" s="29">
        <v>0</v>
      </c>
      <c r="AI32" s="29">
        <v>0</v>
      </c>
      <c r="AJ32" s="24"/>
      <c r="AK32" s="29">
        <v>0</v>
      </c>
      <c r="AL32" s="29">
        <v>0</v>
      </c>
      <c r="AM32" s="31"/>
      <c r="AN32" s="24"/>
      <c r="AO32" s="31"/>
      <c r="AP32" s="24"/>
    </row>
    <row r="33" spans="1:42">
      <c r="A33" s="24" t="s">
        <v>100</v>
      </c>
      <c r="B33" s="28">
        <v>43893</v>
      </c>
      <c r="C33" s="9" t="s">
        <v>538</v>
      </c>
      <c r="D33" s="11" t="s">
        <v>558</v>
      </c>
      <c r="E33" s="11" t="s">
        <v>559</v>
      </c>
      <c r="F33" s="24" t="s">
        <v>602</v>
      </c>
      <c r="G33" s="24" t="s">
        <v>51</v>
      </c>
      <c r="H33" s="9" t="s">
        <v>603</v>
      </c>
      <c r="I33" s="29"/>
      <c r="J33" s="29"/>
      <c r="K33" s="29"/>
      <c r="L33" s="29"/>
      <c r="M33" s="29"/>
      <c r="N33" s="24"/>
      <c r="O33" s="24" t="s">
        <v>54</v>
      </c>
      <c r="P33" s="24"/>
      <c r="Q33" s="12">
        <v>22513988.899999999</v>
      </c>
      <c r="R33" s="30">
        <v>0</v>
      </c>
      <c r="S33" s="30">
        <v>18459007.280000001</v>
      </c>
      <c r="T33" s="30">
        <v>0</v>
      </c>
      <c r="U33" s="30"/>
      <c r="V33" s="30">
        <v>0</v>
      </c>
      <c r="W33" s="29">
        <v>3495673.81</v>
      </c>
      <c r="X33" s="24"/>
      <c r="Y33" s="29">
        <v>559307.81000000006</v>
      </c>
      <c r="Z33" s="30">
        <v>0</v>
      </c>
      <c r="AA33" s="30"/>
      <c r="AB33" s="30">
        <v>0</v>
      </c>
      <c r="AC33" s="30">
        <v>0</v>
      </c>
      <c r="AD33" s="30"/>
      <c r="AE33" s="30">
        <v>0</v>
      </c>
      <c r="AF33" s="30"/>
      <c r="AG33" s="30"/>
      <c r="AH33" s="29">
        <v>0</v>
      </c>
      <c r="AI33" s="29">
        <v>0</v>
      </c>
      <c r="AJ33" s="24"/>
      <c r="AK33" s="29">
        <v>0</v>
      </c>
      <c r="AL33" s="29">
        <v>0</v>
      </c>
      <c r="AM33" s="31"/>
      <c r="AN33" s="24"/>
      <c r="AO33" s="31"/>
      <c r="AP33" s="24"/>
    </row>
    <row r="34" spans="1:42">
      <c r="A34" s="24" t="s">
        <v>102</v>
      </c>
      <c r="B34" s="28">
        <v>43893</v>
      </c>
      <c r="C34" s="24" t="s">
        <v>538</v>
      </c>
      <c r="D34" s="11" t="s">
        <v>562</v>
      </c>
      <c r="E34" s="11" t="s">
        <v>563</v>
      </c>
      <c r="F34" s="24" t="s">
        <v>604</v>
      </c>
      <c r="G34" s="24" t="s">
        <v>51</v>
      </c>
      <c r="H34" s="24" t="s">
        <v>565</v>
      </c>
      <c r="I34" s="29"/>
      <c r="J34" s="29"/>
      <c r="K34" s="29"/>
      <c r="L34" s="29"/>
      <c r="M34" s="29"/>
      <c r="N34" s="24"/>
      <c r="O34" s="24" t="s">
        <v>54</v>
      </c>
      <c r="P34" s="24"/>
      <c r="Q34" s="12">
        <v>0</v>
      </c>
      <c r="R34" s="30">
        <v>0</v>
      </c>
      <c r="S34" s="30">
        <v>0</v>
      </c>
      <c r="T34" s="30">
        <v>0</v>
      </c>
      <c r="U34" s="30"/>
      <c r="V34" s="30">
        <v>0</v>
      </c>
      <c r="W34" s="29">
        <v>0</v>
      </c>
      <c r="X34" s="24"/>
      <c r="Y34" s="29">
        <v>0</v>
      </c>
      <c r="Z34" s="30">
        <v>0</v>
      </c>
      <c r="AA34" s="30"/>
      <c r="AB34" s="30">
        <v>0</v>
      </c>
      <c r="AC34" s="30">
        <v>0</v>
      </c>
      <c r="AD34" s="30"/>
      <c r="AE34" s="30">
        <v>0</v>
      </c>
      <c r="AF34" s="30"/>
      <c r="AG34" s="30"/>
      <c r="AH34" s="29">
        <v>0</v>
      </c>
      <c r="AI34" s="29">
        <v>0</v>
      </c>
      <c r="AJ34" s="24"/>
      <c r="AK34" s="29">
        <v>0</v>
      </c>
      <c r="AL34" s="29">
        <v>0</v>
      </c>
      <c r="AM34" s="31"/>
      <c r="AN34" s="24"/>
      <c r="AO34" s="31"/>
      <c r="AP34" s="24"/>
    </row>
    <row r="35" spans="1:42">
      <c r="A35" s="24" t="s">
        <v>106</v>
      </c>
      <c r="B35" s="28">
        <v>43893</v>
      </c>
      <c r="C35" s="24" t="s">
        <v>538</v>
      </c>
      <c r="D35" s="11" t="s">
        <v>566</v>
      </c>
      <c r="E35" s="11" t="s">
        <v>567</v>
      </c>
      <c r="F35" s="24" t="s">
        <v>605</v>
      </c>
      <c r="G35" s="24" t="s">
        <v>51</v>
      </c>
      <c r="H35" s="11" t="s">
        <v>569</v>
      </c>
      <c r="I35" s="29"/>
      <c r="J35" s="29"/>
      <c r="K35" s="29"/>
      <c r="L35" s="29"/>
      <c r="M35" s="29"/>
      <c r="N35" s="24"/>
      <c r="O35" s="24" t="s">
        <v>54</v>
      </c>
      <c r="P35" s="24"/>
      <c r="Q35" s="12">
        <v>0</v>
      </c>
      <c r="R35" s="30">
        <v>0</v>
      </c>
      <c r="S35" s="30">
        <v>0</v>
      </c>
      <c r="T35" s="30"/>
      <c r="U35" s="30"/>
      <c r="V35" s="30"/>
      <c r="W35" s="29">
        <v>0</v>
      </c>
      <c r="X35" s="24"/>
      <c r="Y35" s="29">
        <v>0</v>
      </c>
      <c r="Z35" s="30">
        <v>0</v>
      </c>
      <c r="AA35" s="30"/>
      <c r="AB35" s="30">
        <v>0</v>
      </c>
      <c r="AC35" s="30">
        <v>0</v>
      </c>
      <c r="AD35" s="30"/>
      <c r="AE35" s="30">
        <v>0</v>
      </c>
      <c r="AF35" s="30"/>
      <c r="AG35" s="30"/>
      <c r="AH35" s="29">
        <v>0</v>
      </c>
      <c r="AI35" s="29">
        <v>0</v>
      </c>
      <c r="AJ35" s="24"/>
      <c r="AK35" s="29">
        <v>0</v>
      </c>
      <c r="AL35" s="29">
        <v>0</v>
      </c>
      <c r="AM35" s="31"/>
      <c r="AN35" s="24"/>
      <c r="AO35" s="31"/>
      <c r="AP35" s="24"/>
    </row>
    <row r="36" spans="1:42">
      <c r="A36" s="24" t="s">
        <v>108</v>
      </c>
      <c r="B36" s="28">
        <v>43893</v>
      </c>
      <c r="C36" s="24" t="s">
        <v>538</v>
      </c>
      <c r="D36" s="9" t="s">
        <v>570</v>
      </c>
      <c r="E36" s="9" t="s">
        <v>571</v>
      </c>
      <c r="F36" s="24" t="s">
        <v>606</v>
      </c>
      <c r="G36" s="24" t="s">
        <v>51</v>
      </c>
      <c r="H36" s="24" t="s">
        <v>607</v>
      </c>
      <c r="I36" s="29"/>
      <c r="J36" s="29"/>
      <c r="K36" s="29"/>
      <c r="L36" s="29"/>
      <c r="M36" s="29"/>
      <c r="N36" s="24"/>
      <c r="O36" s="24" t="s">
        <v>54</v>
      </c>
      <c r="P36" s="24"/>
      <c r="Q36" s="12">
        <v>0</v>
      </c>
      <c r="R36" s="30">
        <v>0</v>
      </c>
      <c r="S36" s="30">
        <v>0</v>
      </c>
      <c r="T36" s="30">
        <v>0</v>
      </c>
      <c r="U36" s="30"/>
      <c r="V36" s="30">
        <v>0</v>
      </c>
      <c r="W36" s="29">
        <v>0</v>
      </c>
      <c r="X36" s="24"/>
      <c r="Y36" s="29">
        <v>0</v>
      </c>
      <c r="Z36" s="30">
        <v>0</v>
      </c>
      <c r="AA36" s="30"/>
      <c r="AB36" s="30">
        <v>0</v>
      </c>
      <c r="AC36" s="30">
        <v>0</v>
      </c>
      <c r="AD36" s="30"/>
      <c r="AE36" s="30">
        <v>0</v>
      </c>
      <c r="AF36" s="30"/>
      <c r="AG36" s="30"/>
      <c r="AH36" s="29">
        <v>0</v>
      </c>
      <c r="AI36" s="29">
        <v>0</v>
      </c>
      <c r="AJ36" s="24"/>
      <c r="AK36" s="29">
        <v>0</v>
      </c>
      <c r="AL36" s="29">
        <v>0</v>
      </c>
      <c r="AM36" s="31"/>
      <c r="AN36" s="24"/>
      <c r="AO36" s="31"/>
      <c r="AP36" s="24"/>
    </row>
    <row r="37" spans="1:42">
      <c r="A37" s="24" t="s">
        <v>110</v>
      </c>
      <c r="B37" s="28">
        <v>43893</v>
      </c>
      <c r="C37" s="24" t="s">
        <v>538</v>
      </c>
      <c r="D37" s="9" t="s">
        <v>574</v>
      </c>
      <c r="E37" s="9" t="s">
        <v>575</v>
      </c>
      <c r="F37" s="24" t="s">
        <v>608</v>
      </c>
      <c r="G37" s="24" t="s">
        <v>51</v>
      </c>
      <c r="H37" s="24" t="s">
        <v>577</v>
      </c>
      <c r="I37" s="29"/>
      <c r="J37" s="29"/>
      <c r="K37" s="29"/>
      <c r="L37" s="29"/>
      <c r="M37" s="29"/>
      <c r="N37" s="24"/>
      <c r="O37" s="24" t="s">
        <v>54</v>
      </c>
      <c r="P37" s="24"/>
      <c r="Q37" s="12">
        <v>0</v>
      </c>
      <c r="R37" s="30">
        <v>0</v>
      </c>
      <c r="S37" s="30">
        <v>0</v>
      </c>
      <c r="T37" s="30"/>
      <c r="U37" s="30"/>
      <c r="V37" s="30"/>
      <c r="W37" s="29">
        <v>0</v>
      </c>
      <c r="X37" s="24"/>
      <c r="Y37" s="29">
        <v>0</v>
      </c>
      <c r="Z37" s="30">
        <v>0</v>
      </c>
      <c r="AA37" s="30"/>
      <c r="AB37" s="30">
        <v>0</v>
      </c>
      <c r="AC37" s="30">
        <v>0</v>
      </c>
      <c r="AD37" s="30"/>
      <c r="AE37" s="30">
        <v>0</v>
      </c>
      <c r="AF37" s="30"/>
      <c r="AG37" s="30"/>
      <c r="AH37" s="29">
        <v>0</v>
      </c>
      <c r="AI37" s="29">
        <v>0</v>
      </c>
      <c r="AJ37" s="24"/>
      <c r="AK37" s="29">
        <v>0</v>
      </c>
      <c r="AL37" s="29">
        <v>0</v>
      </c>
      <c r="AM37" s="31"/>
      <c r="AN37" s="24"/>
      <c r="AO37" s="31"/>
      <c r="AP37" s="24"/>
    </row>
    <row r="38" spans="1:42">
      <c r="A38" s="24" t="s">
        <v>113</v>
      </c>
      <c r="B38" s="28">
        <v>43893</v>
      </c>
      <c r="C38" s="24" t="s">
        <v>538</v>
      </c>
      <c r="D38" s="9" t="s">
        <v>578</v>
      </c>
      <c r="E38" s="9" t="s">
        <v>579</v>
      </c>
      <c r="F38" s="24" t="s">
        <v>609</v>
      </c>
      <c r="G38" s="24" t="s">
        <v>51</v>
      </c>
      <c r="H38" s="24" t="s">
        <v>581</v>
      </c>
      <c r="I38" s="29"/>
      <c r="J38" s="29"/>
      <c r="K38" s="29"/>
      <c r="L38" s="29"/>
      <c r="M38" s="29"/>
      <c r="N38" s="24"/>
      <c r="O38" s="24" t="s">
        <v>54</v>
      </c>
      <c r="P38" s="24"/>
      <c r="Q38" s="12">
        <v>0</v>
      </c>
      <c r="R38" s="30">
        <v>0</v>
      </c>
      <c r="S38" s="30">
        <v>0</v>
      </c>
      <c r="T38" s="30"/>
      <c r="U38" s="30"/>
      <c r="V38" s="30"/>
      <c r="W38" s="29">
        <v>0</v>
      </c>
      <c r="X38" s="24"/>
      <c r="Y38" s="29">
        <v>0</v>
      </c>
      <c r="Z38" s="30">
        <v>0</v>
      </c>
      <c r="AA38" s="30"/>
      <c r="AB38" s="30">
        <v>0</v>
      </c>
      <c r="AC38" s="30">
        <v>0</v>
      </c>
      <c r="AD38" s="30"/>
      <c r="AE38" s="30">
        <v>0</v>
      </c>
      <c r="AF38" s="30"/>
      <c r="AG38" s="30"/>
      <c r="AH38" s="29">
        <v>0</v>
      </c>
      <c r="AI38" s="29">
        <v>0</v>
      </c>
      <c r="AJ38" s="24"/>
      <c r="AK38" s="29">
        <v>0</v>
      </c>
      <c r="AL38" s="29">
        <v>0</v>
      </c>
      <c r="AM38" s="31"/>
      <c r="AN38" s="24"/>
      <c r="AO38" s="31"/>
      <c r="AP38" s="24"/>
    </row>
    <row r="39" spans="1:42">
      <c r="A39" s="24" t="s">
        <v>116</v>
      </c>
      <c r="B39" s="28">
        <v>43894</v>
      </c>
      <c r="C39" s="24" t="s">
        <v>538</v>
      </c>
      <c r="D39" s="9" t="s">
        <v>48</v>
      </c>
      <c r="E39" s="10" t="s">
        <v>539</v>
      </c>
      <c r="F39" s="24" t="s">
        <v>610</v>
      </c>
      <c r="G39" s="24" t="s">
        <v>51</v>
      </c>
      <c r="H39" s="24" t="s">
        <v>611</v>
      </c>
      <c r="I39" s="24"/>
      <c r="J39" s="29"/>
      <c r="K39" s="29"/>
      <c r="L39" s="29"/>
      <c r="M39" s="29"/>
      <c r="N39" s="24"/>
      <c r="O39" s="24" t="s">
        <v>54</v>
      </c>
      <c r="P39" s="24"/>
      <c r="Q39" s="12">
        <v>42293950.619999997</v>
      </c>
      <c r="R39" s="30">
        <v>0</v>
      </c>
      <c r="S39" s="30">
        <v>30643389.850000001</v>
      </c>
      <c r="T39" s="30"/>
      <c r="U39" s="30"/>
      <c r="V39" s="30"/>
      <c r="W39" s="29">
        <v>10043586.869999999</v>
      </c>
      <c r="X39" s="24"/>
      <c r="Y39" s="29">
        <v>1606973.9</v>
      </c>
      <c r="Z39" s="30">
        <v>0</v>
      </c>
      <c r="AA39" s="30"/>
      <c r="AB39" s="30">
        <v>0</v>
      </c>
      <c r="AC39" s="30">
        <v>0</v>
      </c>
      <c r="AD39" s="30"/>
      <c r="AE39" s="30">
        <v>0</v>
      </c>
      <c r="AF39" s="30"/>
      <c r="AG39" s="30"/>
      <c r="AH39" s="29">
        <v>0</v>
      </c>
      <c r="AI39" s="29">
        <v>0</v>
      </c>
      <c r="AJ39" s="24"/>
      <c r="AK39" s="29">
        <v>0</v>
      </c>
      <c r="AL39" s="29">
        <v>0</v>
      </c>
      <c r="AM39" s="31"/>
      <c r="AN39" s="24"/>
      <c r="AO39" s="31"/>
      <c r="AP39" s="24"/>
    </row>
    <row r="40" spans="1:42">
      <c r="A40" s="24" t="s">
        <v>120</v>
      </c>
      <c r="B40" s="28">
        <v>43894</v>
      </c>
      <c r="C40" s="9" t="s">
        <v>538</v>
      </c>
      <c r="D40" s="9" t="s">
        <v>57</v>
      </c>
      <c r="E40" s="10" t="s">
        <v>541</v>
      </c>
      <c r="F40" s="24" t="s">
        <v>612</v>
      </c>
      <c r="G40" s="24" t="s">
        <v>51</v>
      </c>
      <c r="H40" s="9" t="s">
        <v>613</v>
      </c>
      <c r="I40" s="29"/>
      <c r="J40" s="29"/>
      <c r="K40" s="29"/>
      <c r="L40" s="29"/>
      <c r="M40" s="29"/>
      <c r="N40" s="24"/>
      <c r="O40" s="24" t="s">
        <v>54</v>
      </c>
      <c r="P40" s="24"/>
      <c r="Q40" s="12">
        <v>12879535.460000001</v>
      </c>
      <c r="R40" s="30">
        <v>0</v>
      </c>
      <c r="S40" s="30">
        <v>12879535.460000001</v>
      </c>
      <c r="T40" s="30">
        <v>0</v>
      </c>
      <c r="U40" s="30"/>
      <c r="V40" s="30">
        <v>0</v>
      </c>
      <c r="W40" s="29"/>
      <c r="X40" s="24"/>
      <c r="Y40" s="29"/>
      <c r="Z40" s="30">
        <v>0</v>
      </c>
      <c r="AA40" s="30"/>
      <c r="AB40" s="30">
        <v>0</v>
      </c>
      <c r="AC40" s="30">
        <v>0</v>
      </c>
      <c r="AD40" s="30"/>
      <c r="AE40" s="30">
        <v>0</v>
      </c>
      <c r="AF40" s="30"/>
      <c r="AG40" s="30"/>
      <c r="AH40" s="29">
        <v>0</v>
      </c>
      <c r="AI40" s="29">
        <v>0</v>
      </c>
      <c r="AJ40" s="24"/>
      <c r="AK40" s="29">
        <v>0</v>
      </c>
      <c r="AL40" s="29">
        <v>0</v>
      </c>
      <c r="AM40" s="31"/>
      <c r="AN40" s="24"/>
      <c r="AO40" s="31"/>
      <c r="AP40" s="24"/>
    </row>
    <row r="41" spans="1:42">
      <c r="A41" s="24" t="s">
        <v>122</v>
      </c>
      <c r="B41" s="28">
        <v>43894</v>
      </c>
      <c r="C41" s="24" t="s">
        <v>538</v>
      </c>
      <c r="D41" s="9" t="s">
        <v>57</v>
      </c>
      <c r="E41" s="10" t="s">
        <v>543</v>
      </c>
      <c r="F41" s="24" t="s">
        <v>614</v>
      </c>
      <c r="G41" s="24" t="s">
        <v>51</v>
      </c>
      <c r="H41" s="24" t="s">
        <v>615</v>
      </c>
      <c r="I41" s="29"/>
      <c r="J41" s="29"/>
      <c r="K41" s="29"/>
      <c r="L41" s="29"/>
      <c r="M41" s="29"/>
      <c r="N41" s="24"/>
      <c r="O41" s="24" t="s">
        <v>54</v>
      </c>
      <c r="P41" s="24"/>
      <c r="Q41" s="12">
        <v>38654291.019999996</v>
      </c>
      <c r="R41" s="30">
        <v>0</v>
      </c>
      <c r="S41" s="30">
        <v>30505180.399999999</v>
      </c>
      <c r="T41" s="30"/>
      <c r="U41" s="30"/>
      <c r="V41" s="30"/>
      <c r="W41" s="29">
        <v>7025095.3600000003</v>
      </c>
      <c r="X41" s="24"/>
      <c r="Y41" s="29">
        <v>1124015.26</v>
      </c>
      <c r="Z41" s="30">
        <v>0</v>
      </c>
      <c r="AA41" s="30"/>
      <c r="AB41" s="30">
        <v>0</v>
      </c>
      <c r="AC41" s="30">
        <v>0</v>
      </c>
      <c r="AD41" s="30"/>
      <c r="AE41" s="30">
        <v>0</v>
      </c>
      <c r="AF41" s="30"/>
      <c r="AG41" s="30"/>
      <c r="AH41" s="29">
        <v>0</v>
      </c>
      <c r="AI41" s="29">
        <v>0</v>
      </c>
      <c r="AJ41" s="24"/>
      <c r="AK41" s="29">
        <v>0</v>
      </c>
      <c r="AL41" s="29">
        <v>0</v>
      </c>
      <c r="AM41" s="31"/>
      <c r="AN41" s="24"/>
      <c r="AO41" s="31"/>
      <c r="AP41" s="24"/>
    </row>
    <row r="42" spans="1:42">
      <c r="A42" s="24" t="s">
        <v>130</v>
      </c>
      <c r="B42" s="28">
        <v>43894</v>
      </c>
      <c r="C42" s="24" t="s">
        <v>538</v>
      </c>
      <c r="D42" s="9" t="s">
        <v>74</v>
      </c>
      <c r="E42" s="10" t="s">
        <v>545</v>
      </c>
      <c r="F42" s="24" t="s">
        <v>616</v>
      </c>
      <c r="G42" s="24" t="s">
        <v>51</v>
      </c>
      <c r="H42" s="9" t="s">
        <v>617</v>
      </c>
      <c r="I42" s="29"/>
      <c r="J42" s="29"/>
      <c r="K42" s="29"/>
      <c r="L42" s="29"/>
      <c r="M42" s="29"/>
      <c r="N42" s="24"/>
      <c r="O42" s="24" t="s">
        <v>54</v>
      </c>
      <c r="P42" s="24"/>
      <c r="Q42" s="12">
        <v>40371134.82</v>
      </c>
      <c r="R42" s="30">
        <v>0</v>
      </c>
      <c r="S42" s="30">
        <v>32298925.09</v>
      </c>
      <c r="T42" s="30"/>
      <c r="U42" s="30"/>
      <c r="V42" s="30"/>
      <c r="W42" s="29">
        <v>6958801.4900000002</v>
      </c>
      <c r="X42" s="24"/>
      <c r="Y42" s="29">
        <v>1113408.24</v>
      </c>
      <c r="Z42" s="30">
        <v>0</v>
      </c>
      <c r="AA42" s="30"/>
      <c r="AB42" s="30">
        <v>0</v>
      </c>
      <c r="AC42" s="30">
        <v>0</v>
      </c>
      <c r="AD42" s="30"/>
      <c r="AE42" s="30">
        <v>0</v>
      </c>
      <c r="AF42" s="30"/>
      <c r="AG42" s="30"/>
      <c r="AH42" s="29">
        <v>0</v>
      </c>
      <c r="AI42" s="29">
        <v>0</v>
      </c>
      <c r="AJ42" s="24"/>
      <c r="AK42" s="29">
        <v>0</v>
      </c>
      <c r="AL42" s="29">
        <v>0</v>
      </c>
      <c r="AM42" s="31"/>
      <c r="AN42" s="24"/>
      <c r="AO42" s="31"/>
      <c r="AP42" s="24"/>
    </row>
    <row r="43" spans="1:42">
      <c r="A43" s="24" t="s">
        <v>132</v>
      </c>
      <c r="B43" s="28">
        <v>43894</v>
      </c>
      <c r="C43" s="24" t="s">
        <v>538</v>
      </c>
      <c r="D43" s="9" t="s">
        <v>94</v>
      </c>
      <c r="E43" s="10" t="s">
        <v>547</v>
      </c>
      <c r="F43" s="24" t="s">
        <v>612</v>
      </c>
      <c r="G43" s="24" t="s">
        <v>51</v>
      </c>
      <c r="H43" s="24" t="s">
        <v>618</v>
      </c>
      <c r="I43" s="29"/>
      <c r="J43" s="29"/>
      <c r="K43" s="29"/>
      <c r="L43" s="29"/>
      <c r="M43" s="29"/>
      <c r="N43" s="24"/>
      <c r="O43" s="24" t="s">
        <v>54</v>
      </c>
      <c r="P43" s="24"/>
      <c r="Q43" s="12">
        <v>45577178.419999994</v>
      </c>
      <c r="R43" s="30">
        <v>0</v>
      </c>
      <c r="S43" s="30">
        <v>26822995.379999999</v>
      </c>
      <c r="T43" s="30"/>
      <c r="U43" s="30"/>
      <c r="V43" s="30"/>
      <c r="W43" s="29">
        <v>16167399.17</v>
      </c>
      <c r="X43" s="24"/>
      <c r="Y43" s="29">
        <v>2586783.87</v>
      </c>
      <c r="Z43" s="30">
        <v>0</v>
      </c>
      <c r="AA43" s="30"/>
      <c r="AB43" s="30">
        <v>0</v>
      </c>
      <c r="AC43" s="30">
        <v>0</v>
      </c>
      <c r="AD43" s="30"/>
      <c r="AE43" s="30">
        <v>0</v>
      </c>
      <c r="AF43" s="30"/>
      <c r="AG43" s="30"/>
      <c r="AH43" s="29">
        <v>0</v>
      </c>
      <c r="AI43" s="29">
        <v>0</v>
      </c>
      <c r="AJ43" s="24"/>
      <c r="AK43" s="29">
        <v>0</v>
      </c>
      <c r="AL43" s="29">
        <v>0</v>
      </c>
      <c r="AM43" s="31"/>
      <c r="AN43" s="24"/>
      <c r="AO43" s="31"/>
      <c r="AP43" s="24"/>
    </row>
    <row r="44" spans="1:42">
      <c r="A44" s="24" t="s">
        <v>134</v>
      </c>
      <c r="B44" s="28">
        <v>43894</v>
      </c>
      <c r="C44" s="24" t="s">
        <v>538</v>
      </c>
      <c r="D44" s="9" t="s">
        <v>111</v>
      </c>
      <c r="E44" s="10" t="s">
        <v>549</v>
      </c>
      <c r="F44" s="24" t="s">
        <v>619</v>
      </c>
      <c r="G44" s="24" t="s">
        <v>51</v>
      </c>
      <c r="H44" s="24" t="s">
        <v>620</v>
      </c>
      <c r="I44" s="29"/>
      <c r="J44" s="29"/>
      <c r="K44" s="29"/>
      <c r="L44" s="29"/>
      <c r="M44" s="29"/>
      <c r="N44" s="24"/>
      <c r="O44" s="24" t="s">
        <v>54</v>
      </c>
      <c r="P44" s="24"/>
      <c r="Q44" s="12">
        <v>39259037.32</v>
      </c>
      <c r="R44" s="30">
        <v>0</v>
      </c>
      <c r="S44" s="30">
        <v>28285029.370000001</v>
      </c>
      <c r="T44" s="30"/>
      <c r="U44" s="30"/>
      <c r="V44" s="30"/>
      <c r="W44" s="29">
        <v>9460351.6799999997</v>
      </c>
      <c r="X44" s="24"/>
      <c r="Y44" s="29">
        <v>1513656.27</v>
      </c>
      <c r="Z44" s="30">
        <v>0</v>
      </c>
      <c r="AA44" s="30"/>
      <c r="AB44" s="30">
        <v>0</v>
      </c>
      <c r="AC44" s="30">
        <v>0</v>
      </c>
      <c r="AD44" s="30"/>
      <c r="AE44" s="30">
        <v>0</v>
      </c>
      <c r="AF44" s="30"/>
      <c r="AG44" s="30"/>
      <c r="AH44" s="29">
        <v>0</v>
      </c>
      <c r="AI44" s="29">
        <v>0</v>
      </c>
      <c r="AJ44" s="24"/>
      <c r="AK44" s="29">
        <v>0</v>
      </c>
      <c r="AL44" s="29">
        <v>0</v>
      </c>
      <c r="AM44" s="31"/>
      <c r="AN44" s="24"/>
      <c r="AO44" s="31"/>
      <c r="AP44" s="24"/>
    </row>
    <row r="45" spans="1:42">
      <c r="A45" s="24" t="s">
        <v>135</v>
      </c>
      <c r="B45" s="28">
        <v>43894</v>
      </c>
      <c r="C45" s="24" t="s">
        <v>538</v>
      </c>
      <c r="D45" s="11" t="s">
        <v>551</v>
      </c>
      <c r="E45" s="11" t="s">
        <v>552</v>
      </c>
      <c r="F45" s="24" t="s">
        <v>621</v>
      </c>
      <c r="G45" s="24" t="s">
        <v>51</v>
      </c>
      <c r="H45" s="24" t="s">
        <v>622</v>
      </c>
      <c r="I45" s="29"/>
      <c r="J45" s="29"/>
      <c r="K45" s="29"/>
      <c r="L45" s="29"/>
      <c r="M45" s="29"/>
      <c r="N45" s="24"/>
      <c r="O45" s="24" t="s">
        <v>54</v>
      </c>
      <c r="P45" s="24"/>
      <c r="Q45" s="12">
        <v>34874386.710000001</v>
      </c>
      <c r="R45" s="30">
        <v>0</v>
      </c>
      <c r="S45" s="30">
        <v>22514597.530000001</v>
      </c>
      <c r="T45" s="30"/>
      <c r="U45" s="30"/>
      <c r="V45" s="30"/>
      <c r="W45" s="29">
        <v>10654990.67</v>
      </c>
      <c r="X45" s="24"/>
      <c r="Y45" s="29">
        <v>1704798.51</v>
      </c>
      <c r="Z45" s="30">
        <v>0</v>
      </c>
      <c r="AA45" s="30"/>
      <c r="AB45" s="30">
        <v>0</v>
      </c>
      <c r="AC45" s="30">
        <v>0</v>
      </c>
      <c r="AD45" s="30"/>
      <c r="AE45" s="30">
        <v>0</v>
      </c>
      <c r="AF45" s="30"/>
      <c r="AG45" s="30"/>
      <c r="AH45" s="29">
        <v>0</v>
      </c>
      <c r="AI45" s="29">
        <v>0</v>
      </c>
      <c r="AJ45" s="24"/>
      <c r="AK45" s="29">
        <v>0</v>
      </c>
      <c r="AL45" s="29">
        <v>0</v>
      </c>
      <c r="AM45" s="31"/>
      <c r="AN45" s="24"/>
      <c r="AO45" s="31"/>
      <c r="AP45" s="24"/>
    </row>
    <row r="46" spans="1:42">
      <c r="A46" s="24" t="s">
        <v>136</v>
      </c>
      <c r="B46" s="28">
        <v>43894</v>
      </c>
      <c r="C46" s="24" t="s">
        <v>538</v>
      </c>
      <c r="D46" s="24" t="s">
        <v>554</v>
      </c>
      <c r="E46" s="24" t="s">
        <v>555</v>
      </c>
      <c r="F46" s="24" t="s">
        <v>623</v>
      </c>
      <c r="G46" s="24" t="s">
        <v>51</v>
      </c>
      <c r="H46" s="24" t="s">
        <v>624</v>
      </c>
      <c r="I46" s="29"/>
      <c r="J46" s="29"/>
      <c r="K46" s="29"/>
      <c r="L46" s="29"/>
      <c r="M46" s="29"/>
      <c r="N46" s="24"/>
      <c r="O46" s="24" t="s">
        <v>54</v>
      </c>
      <c r="P46" s="24"/>
      <c r="Q46" s="12">
        <v>0</v>
      </c>
      <c r="R46" s="30">
        <v>0</v>
      </c>
      <c r="S46" s="30">
        <v>0</v>
      </c>
      <c r="T46" s="30">
        <v>0</v>
      </c>
      <c r="U46" s="30"/>
      <c r="V46" s="30">
        <v>0</v>
      </c>
      <c r="W46" s="29">
        <v>0</v>
      </c>
      <c r="X46" s="24"/>
      <c r="Y46" s="29">
        <v>0</v>
      </c>
      <c r="Z46" s="30">
        <v>0</v>
      </c>
      <c r="AA46" s="30"/>
      <c r="AB46" s="30">
        <v>0</v>
      </c>
      <c r="AC46" s="30">
        <v>0</v>
      </c>
      <c r="AD46" s="30"/>
      <c r="AE46" s="30">
        <v>0</v>
      </c>
      <c r="AF46" s="30"/>
      <c r="AG46" s="30"/>
      <c r="AH46" s="29">
        <v>0</v>
      </c>
      <c r="AI46" s="29">
        <v>0</v>
      </c>
      <c r="AJ46" s="24"/>
      <c r="AK46" s="29">
        <v>0</v>
      </c>
      <c r="AL46" s="29">
        <v>0</v>
      </c>
      <c r="AM46" s="31"/>
      <c r="AN46" s="24"/>
      <c r="AO46" s="31"/>
      <c r="AP46" s="24"/>
    </row>
    <row r="47" spans="1:42">
      <c r="A47" s="24" t="s">
        <v>137</v>
      </c>
      <c r="B47" s="28">
        <v>43894</v>
      </c>
      <c r="C47" s="9" t="s">
        <v>538</v>
      </c>
      <c r="D47" s="11" t="s">
        <v>558</v>
      </c>
      <c r="E47" s="11" t="s">
        <v>559</v>
      </c>
      <c r="F47" s="24" t="s">
        <v>625</v>
      </c>
      <c r="G47" s="24" t="s">
        <v>51</v>
      </c>
      <c r="H47" s="24" t="s">
        <v>626</v>
      </c>
      <c r="I47" s="29"/>
      <c r="J47" s="29"/>
      <c r="K47" s="29"/>
      <c r="L47" s="29"/>
      <c r="M47" s="29"/>
      <c r="N47" s="24"/>
      <c r="O47" s="24" t="s">
        <v>54</v>
      </c>
      <c r="P47" s="24"/>
      <c r="Q47" s="12">
        <v>31414619.010000002</v>
      </c>
      <c r="R47" s="30">
        <v>0</v>
      </c>
      <c r="S47" s="30">
        <v>25569170.420000002</v>
      </c>
      <c r="T47" s="30">
        <v>0</v>
      </c>
      <c r="U47" s="30"/>
      <c r="V47" s="30">
        <v>0</v>
      </c>
      <c r="W47" s="29">
        <v>5039179.82</v>
      </c>
      <c r="X47" s="24"/>
      <c r="Y47" s="29">
        <v>806268.77</v>
      </c>
      <c r="Z47" s="30">
        <v>0</v>
      </c>
      <c r="AA47" s="30"/>
      <c r="AB47" s="30">
        <v>0</v>
      </c>
      <c r="AC47" s="30">
        <v>0</v>
      </c>
      <c r="AD47" s="30"/>
      <c r="AE47" s="30">
        <v>0</v>
      </c>
      <c r="AF47" s="30"/>
      <c r="AG47" s="30"/>
      <c r="AH47" s="29">
        <v>0</v>
      </c>
      <c r="AI47" s="29">
        <v>0</v>
      </c>
      <c r="AJ47" s="24"/>
      <c r="AK47" s="29">
        <v>0</v>
      </c>
      <c r="AL47" s="29">
        <v>0</v>
      </c>
      <c r="AM47" s="31"/>
      <c r="AN47" s="24"/>
      <c r="AO47" s="31"/>
      <c r="AP47" s="24"/>
    </row>
    <row r="48" spans="1:42">
      <c r="A48" s="24" t="s">
        <v>138</v>
      </c>
      <c r="B48" s="28">
        <v>43894</v>
      </c>
      <c r="C48" s="24" t="s">
        <v>538</v>
      </c>
      <c r="D48" s="11" t="s">
        <v>562</v>
      </c>
      <c r="E48" s="11" t="s">
        <v>563</v>
      </c>
      <c r="F48" s="24" t="s">
        <v>627</v>
      </c>
      <c r="G48" s="24" t="s">
        <v>51</v>
      </c>
      <c r="H48" s="24" t="s">
        <v>628</v>
      </c>
      <c r="I48" s="29"/>
      <c r="J48" s="29"/>
      <c r="K48" s="29"/>
      <c r="L48" s="29"/>
      <c r="M48" s="29"/>
      <c r="N48" s="24"/>
      <c r="O48" s="24" t="s">
        <v>54</v>
      </c>
      <c r="P48" s="24"/>
      <c r="Q48" s="12">
        <v>14811805.529999999</v>
      </c>
      <c r="R48" s="30">
        <v>0</v>
      </c>
      <c r="S48" s="30">
        <v>8542131.7599999998</v>
      </c>
      <c r="T48" s="30">
        <v>0</v>
      </c>
      <c r="U48" s="30"/>
      <c r="V48" s="30">
        <v>0</v>
      </c>
      <c r="W48" s="29">
        <v>5404891.1799999997</v>
      </c>
      <c r="X48" s="24"/>
      <c r="Y48" s="29">
        <v>864782.59</v>
      </c>
      <c r="Z48" s="30">
        <v>0</v>
      </c>
      <c r="AA48" s="30"/>
      <c r="AB48" s="30">
        <v>0</v>
      </c>
      <c r="AC48" s="30">
        <v>0</v>
      </c>
      <c r="AD48" s="30"/>
      <c r="AE48" s="30">
        <v>0</v>
      </c>
      <c r="AF48" s="30"/>
      <c r="AG48" s="30"/>
      <c r="AH48" s="29">
        <v>0</v>
      </c>
      <c r="AI48" s="29">
        <v>0</v>
      </c>
      <c r="AJ48" s="24"/>
      <c r="AK48" s="29">
        <v>0</v>
      </c>
      <c r="AL48" s="29">
        <v>0</v>
      </c>
      <c r="AM48" s="31"/>
      <c r="AN48" s="24"/>
      <c r="AO48" s="31"/>
      <c r="AP48" s="24"/>
    </row>
    <row r="49" spans="1:42">
      <c r="A49" s="24" t="s">
        <v>139</v>
      </c>
      <c r="B49" s="28">
        <v>43894</v>
      </c>
      <c r="C49" s="24" t="s">
        <v>538</v>
      </c>
      <c r="D49" s="11" t="s">
        <v>566</v>
      </c>
      <c r="E49" s="11" t="s">
        <v>567</v>
      </c>
      <c r="F49" s="24" t="s">
        <v>629</v>
      </c>
      <c r="G49" s="24" t="s">
        <v>51</v>
      </c>
      <c r="H49" s="24" t="s">
        <v>569</v>
      </c>
      <c r="I49" s="29"/>
      <c r="J49" s="29"/>
      <c r="K49" s="29"/>
      <c r="L49" s="29"/>
      <c r="M49" s="29"/>
      <c r="N49" s="24"/>
      <c r="O49" s="24" t="s">
        <v>54</v>
      </c>
      <c r="P49" s="24"/>
      <c r="Q49" s="12">
        <v>0</v>
      </c>
      <c r="R49" s="30">
        <v>0</v>
      </c>
      <c r="S49" s="30">
        <v>0</v>
      </c>
      <c r="T49" s="30"/>
      <c r="U49" s="30"/>
      <c r="V49" s="30"/>
      <c r="W49" s="29">
        <v>0</v>
      </c>
      <c r="X49" s="24"/>
      <c r="Y49" s="29">
        <v>0</v>
      </c>
      <c r="Z49" s="30">
        <v>0</v>
      </c>
      <c r="AA49" s="30"/>
      <c r="AB49" s="30">
        <v>0</v>
      </c>
      <c r="AC49" s="30">
        <v>0</v>
      </c>
      <c r="AD49" s="30"/>
      <c r="AE49" s="30">
        <v>0</v>
      </c>
      <c r="AF49" s="30"/>
      <c r="AG49" s="30"/>
      <c r="AH49" s="29">
        <v>0</v>
      </c>
      <c r="AI49" s="29">
        <v>0</v>
      </c>
      <c r="AJ49" s="24"/>
      <c r="AK49" s="29">
        <v>0</v>
      </c>
      <c r="AL49" s="29">
        <v>0</v>
      </c>
      <c r="AM49" s="31"/>
      <c r="AN49" s="24"/>
      <c r="AO49" s="31"/>
      <c r="AP49" s="24"/>
    </row>
    <row r="50" spans="1:42">
      <c r="A50" s="24" t="s">
        <v>140</v>
      </c>
      <c r="B50" s="28">
        <v>43894</v>
      </c>
      <c r="C50" s="24" t="s">
        <v>538</v>
      </c>
      <c r="D50" s="9" t="s">
        <v>570</v>
      </c>
      <c r="E50" s="9" t="s">
        <v>571</v>
      </c>
      <c r="F50" s="24" t="s">
        <v>630</v>
      </c>
      <c r="G50" s="24" t="s">
        <v>51</v>
      </c>
      <c r="H50" s="24" t="s">
        <v>607</v>
      </c>
      <c r="I50" s="29"/>
      <c r="J50" s="29"/>
      <c r="K50" s="29"/>
      <c r="L50" s="29"/>
      <c r="M50" s="29"/>
      <c r="N50" s="24"/>
      <c r="O50" s="24" t="s">
        <v>54</v>
      </c>
      <c r="P50" s="24"/>
      <c r="Q50" s="12">
        <v>0</v>
      </c>
      <c r="R50" s="30">
        <v>0</v>
      </c>
      <c r="S50" s="30">
        <v>0</v>
      </c>
      <c r="T50" s="30">
        <v>0</v>
      </c>
      <c r="U50" s="30"/>
      <c r="V50" s="30">
        <v>0</v>
      </c>
      <c r="W50" s="29">
        <v>0</v>
      </c>
      <c r="X50" s="24"/>
      <c r="Y50" s="29">
        <v>0</v>
      </c>
      <c r="Z50" s="30">
        <v>0</v>
      </c>
      <c r="AA50" s="30"/>
      <c r="AB50" s="30">
        <v>0</v>
      </c>
      <c r="AC50" s="30">
        <v>0</v>
      </c>
      <c r="AD50" s="30"/>
      <c r="AE50" s="30">
        <v>0</v>
      </c>
      <c r="AF50" s="30"/>
      <c r="AG50" s="30"/>
      <c r="AH50" s="29">
        <v>0</v>
      </c>
      <c r="AI50" s="29">
        <v>0</v>
      </c>
      <c r="AJ50" s="24"/>
      <c r="AK50" s="29">
        <v>0</v>
      </c>
      <c r="AL50" s="29">
        <v>0</v>
      </c>
      <c r="AM50" s="31"/>
      <c r="AN50" s="24"/>
      <c r="AO50" s="31"/>
      <c r="AP50" s="24"/>
    </row>
    <row r="51" spans="1:42">
      <c r="A51" s="24" t="s">
        <v>141</v>
      </c>
      <c r="B51" s="28">
        <v>43894</v>
      </c>
      <c r="C51" s="24" t="s">
        <v>538</v>
      </c>
      <c r="D51" s="9" t="s">
        <v>574</v>
      </c>
      <c r="E51" s="9" t="s">
        <v>575</v>
      </c>
      <c r="F51" s="24" t="s">
        <v>631</v>
      </c>
      <c r="G51" s="24" t="s">
        <v>51</v>
      </c>
      <c r="H51" s="24" t="s">
        <v>632</v>
      </c>
      <c r="I51" s="29"/>
      <c r="J51" s="29"/>
      <c r="K51" s="29"/>
      <c r="L51" s="29"/>
      <c r="M51" s="29"/>
      <c r="N51" s="24"/>
      <c r="O51" s="24" t="s">
        <v>54</v>
      </c>
      <c r="P51" s="24"/>
      <c r="Q51" s="12">
        <v>197034.33</v>
      </c>
      <c r="R51" s="30">
        <v>0</v>
      </c>
      <c r="S51" s="30">
        <v>0</v>
      </c>
      <c r="T51" s="30"/>
      <c r="U51" s="30"/>
      <c r="V51" s="30"/>
      <c r="W51" s="29">
        <v>169857.18</v>
      </c>
      <c r="X51" s="24"/>
      <c r="Y51" s="29">
        <v>27177.15</v>
      </c>
      <c r="Z51" s="30">
        <v>0</v>
      </c>
      <c r="AA51" s="30"/>
      <c r="AB51" s="30">
        <v>0</v>
      </c>
      <c r="AC51" s="30">
        <v>0</v>
      </c>
      <c r="AD51" s="30"/>
      <c r="AE51" s="30">
        <v>0</v>
      </c>
      <c r="AF51" s="30"/>
      <c r="AG51" s="30"/>
      <c r="AH51" s="29">
        <v>0</v>
      </c>
      <c r="AI51" s="29">
        <v>0</v>
      </c>
      <c r="AJ51" s="24"/>
      <c r="AK51" s="29">
        <v>0</v>
      </c>
      <c r="AL51" s="29">
        <v>0</v>
      </c>
      <c r="AM51" s="31"/>
      <c r="AN51" s="24"/>
      <c r="AO51" s="31"/>
      <c r="AP51" s="24"/>
    </row>
    <row r="52" spans="1:42">
      <c r="A52" s="24" t="s">
        <v>142</v>
      </c>
      <c r="B52" s="28">
        <v>43894</v>
      </c>
      <c r="C52" s="24" t="s">
        <v>538</v>
      </c>
      <c r="D52" s="9" t="s">
        <v>578</v>
      </c>
      <c r="E52" s="9" t="s">
        <v>579</v>
      </c>
      <c r="F52" s="24" t="s">
        <v>633</v>
      </c>
      <c r="G52" s="24" t="s">
        <v>51</v>
      </c>
      <c r="H52" s="24" t="s">
        <v>634</v>
      </c>
      <c r="I52" s="29"/>
      <c r="J52" s="29"/>
      <c r="K52" s="29"/>
      <c r="L52" s="29"/>
      <c r="M52" s="29"/>
      <c r="N52" s="24"/>
      <c r="O52" s="24" t="s">
        <v>54</v>
      </c>
      <c r="P52" s="24"/>
      <c r="Q52" s="12">
        <v>17776379.599999998</v>
      </c>
      <c r="R52" s="30">
        <v>0</v>
      </c>
      <c r="S52" s="30">
        <v>14103533.609999999</v>
      </c>
      <c r="T52" s="30"/>
      <c r="U52" s="30"/>
      <c r="V52" s="30"/>
      <c r="W52" s="29">
        <v>3166246.54</v>
      </c>
      <c r="X52" s="24"/>
      <c r="Y52" s="29">
        <v>506599.45</v>
      </c>
      <c r="Z52" s="30">
        <v>0</v>
      </c>
      <c r="AA52" s="30"/>
      <c r="AB52" s="30">
        <v>0</v>
      </c>
      <c r="AC52" s="30">
        <v>0</v>
      </c>
      <c r="AD52" s="30"/>
      <c r="AE52" s="30">
        <v>0</v>
      </c>
      <c r="AF52" s="30"/>
      <c r="AG52" s="30"/>
      <c r="AH52" s="29">
        <v>0</v>
      </c>
      <c r="AI52" s="29">
        <v>0</v>
      </c>
      <c r="AJ52" s="24"/>
      <c r="AK52" s="29">
        <v>0</v>
      </c>
      <c r="AL52" s="29">
        <v>0</v>
      </c>
      <c r="AM52" s="31"/>
      <c r="AN52" s="24"/>
      <c r="AO52" s="31"/>
      <c r="AP52" s="24"/>
    </row>
    <row r="53" spans="1:42">
      <c r="A53" s="24" t="s">
        <v>143</v>
      </c>
      <c r="B53" s="28">
        <v>43895</v>
      </c>
      <c r="C53" s="24" t="s">
        <v>538</v>
      </c>
      <c r="D53" s="9" t="s">
        <v>48</v>
      </c>
      <c r="E53" s="10" t="s">
        <v>539</v>
      </c>
      <c r="F53" s="24" t="s">
        <v>635</v>
      </c>
      <c r="G53" s="24" t="s">
        <v>51</v>
      </c>
      <c r="H53" s="24" t="s">
        <v>636</v>
      </c>
      <c r="I53" s="24"/>
      <c r="J53" s="29"/>
      <c r="K53" s="29"/>
      <c r="L53" s="29"/>
      <c r="M53" s="29"/>
      <c r="N53" s="24"/>
      <c r="O53" s="24" t="s">
        <v>54</v>
      </c>
      <c r="P53" s="24"/>
      <c r="Q53" s="12">
        <v>52583754.18</v>
      </c>
      <c r="R53" s="30">
        <v>0</v>
      </c>
      <c r="S53" s="30">
        <v>37090815.079999998</v>
      </c>
      <c r="T53" s="30"/>
      <c r="U53" s="30"/>
      <c r="V53" s="30"/>
      <c r="W53" s="29">
        <v>13355981.98</v>
      </c>
      <c r="X53" s="24"/>
      <c r="Y53" s="29">
        <v>2136957.12</v>
      </c>
      <c r="Z53" s="30">
        <v>0</v>
      </c>
      <c r="AA53" s="30"/>
      <c r="AB53" s="30">
        <v>0</v>
      </c>
      <c r="AC53" s="30">
        <v>0</v>
      </c>
      <c r="AD53" s="30"/>
      <c r="AE53" s="30">
        <v>0</v>
      </c>
      <c r="AF53" s="30"/>
      <c r="AG53" s="30"/>
      <c r="AH53" s="29">
        <v>0</v>
      </c>
      <c r="AI53" s="29">
        <v>0</v>
      </c>
      <c r="AJ53" s="24"/>
      <c r="AK53" s="29">
        <v>0</v>
      </c>
      <c r="AL53" s="29">
        <v>0</v>
      </c>
      <c r="AM53" s="31"/>
      <c r="AN53" s="24"/>
      <c r="AO53" s="31"/>
      <c r="AP53" s="24"/>
    </row>
    <row r="54" spans="1:42">
      <c r="A54" s="24" t="s">
        <v>144</v>
      </c>
      <c r="B54" s="28">
        <v>43895</v>
      </c>
      <c r="C54" s="24" t="s">
        <v>538</v>
      </c>
      <c r="D54" s="9" t="s">
        <v>48</v>
      </c>
      <c r="E54" s="10" t="s">
        <v>539</v>
      </c>
      <c r="F54" s="24" t="s">
        <v>635</v>
      </c>
      <c r="G54" s="24" t="s">
        <v>123</v>
      </c>
      <c r="H54" s="24"/>
      <c r="I54" s="24" t="s">
        <v>637</v>
      </c>
      <c r="J54" s="29"/>
      <c r="K54" s="29"/>
      <c r="L54" s="29"/>
      <c r="M54" s="29"/>
      <c r="N54" s="24"/>
      <c r="O54" s="24" t="s">
        <v>54</v>
      </c>
      <c r="P54" s="24"/>
      <c r="Q54" s="12">
        <v>-231121.36</v>
      </c>
      <c r="R54" s="30">
        <v>0</v>
      </c>
      <c r="S54" s="30">
        <v>-231121.36</v>
      </c>
      <c r="T54" s="30"/>
      <c r="U54" s="30"/>
      <c r="V54" s="30"/>
      <c r="W54" s="29">
        <v>0</v>
      </c>
      <c r="X54" s="24"/>
      <c r="Y54" s="29">
        <v>0</v>
      </c>
      <c r="Z54" s="30">
        <v>0</v>
      </c>
      <c r="AA54" s="30"/>
      <c r="AB54" s="30">
        <v>0</v>
      </c>
      <c r="AC54" s="30">
        <v>0</v>
      </c>
      <c r="AD54" s="30"/>
      <c r="AE54" s="30">
        <v>0</v>
      </c>
      <c r="AF54" s="30"/>
      <c r="AG54" s="30"/>
      <c r="AH54" s="29">
        <v>0</v>
      </c>
      <c r="AI54" s="29">
        <v>0</v>
      </c>
      <c r="AJ54" s="24"/>
      <c r="AK54" s="29">
        <v>0</v>
      </c>
      <c r="AL54" s="29">
        <v>0</v>
      </c>
      <c r="AM54" s="31"/>
      <c r="AN54" s="24"/>
      <c r="AO54" s="31"/>
      <c r="AP54" s="24"/>
    </row>
    <row r="55" spans="1:42">
      <c r="A55" s="24" t="s">
        <v>145</v>
      </c>
      <c r="B55" s="28">
        <v>43895</v>
      </c>
      <c r="C55" s="9" t="s">
        <v>538</v>
      </c>
      <c r="D55" s="9" t="s">
        <v>57</v>
      </c>
      <c r="E55" s="10" t="s">
        <v>541</v>
      </c>
      <c r="F55" s="24" t="s">
        <v>638</v>
      </c>
      <c r="G55" s="24" t="s">
        <v>51</v>
      </c>
      <c r="H55" s="9" t="s">
        <v>639</v>
      </c>
      <c r="I55" s="29"/>
      <c r="J55" s="29"/>
      <c r="K55" s="29"/>
      <c r="L55" s="29"/>
      <c r="M55" s="29"/>
      <c r="N55" s="24"/>
      <c r="O55" s="24" t="s">
        <v>54</v>
      </c>
      <c r="P55" s="24"/>
      <c r="Q55" s="12">
        <v>133037.21</v>
      </c>
      <c r="R55" s="30">
        <v>0</v>
      </c>
      <c r="S55" s="30">
        <v>133037.21</v>
      </c>
      <c r="T55" s="30">
        <v>0</v>
      </c>
      <c r="U55" s="30"/>
      <c r="V55" s="30">
        <v>0</v>
      </c>
      <c r="W55" s="29"/>
      <c r="X55" s="24"/>
      <c r="Y55" s="29"/>
      <c r="Z55" s="30">
        <v>0</v>
      </c>
      <c r="AA55" s="30"/>
      <c r="AB55" s="30">
        <v>0</v>
      </c>
      <c r="AC55" s="30">
        <v>0</v>
      </c>
      <c r="AD55" s="30"/>
      <c r="AE55" s="30">
        <v>0</v>
      </c>
      <c r="AF55" s="30"/>
      <c r="AG55" s="30"/>
      <c r="AH55" s="29">
        <v>0</v>
      </c>
      <c r="AI55" s="29">
        <v>0</v>
      </c>
      <c r="AJ55" s="24"/>
      <c r="AK55" s="29">
        <v>0</v>
      </c>
      <c r="AL55" s="29">
        <v>0</v>
      </c>
      <c r="AM55" s="31"/>
      <c r="AN55" s="24"/>
      <c r="AO55" s="31"/>
      <c r="AP55" s="24"/>
    </row>
    <row r="56" spans="1:42">
      <c r="A56" s="24" t="s">
        <v>146</v>
      </c>
      <c r="B56" s="28">
        <v>43895</v>
      </c>
      <c r="C56" s="24" t="s">
        <v>538</v>
      </c>
      <c r="D56" s="9" t="s">
        <v>57</v>
      </c>
      <c r="E56" s="10" t="s">
        <v>543</v>
      </c>
      <c r="F56" s="24" t="s">
        <v>640</v>
      </c>
      <c r="G56" s="24" t="s">
        <v>51</v>
      </c>
      <c r="H56" s="24" t="s">
        <v>641</v>
      </c>
      <c r="I56" s="29"/>
      <c r="J56" s="29"/>
      <c r="K56" s="29"/>
      <c r="L56" s="29"/>
      <c r="M56" s="29"/>
      <c r="N56" s="24"/>
      <c r="O56" s="24" t="s">
        <v>54</v>
      </c>
      <c r="P56" s="24"/>
      <c r="Q56" s="12">
        <v>49561678.340000004</v>
      </c>
      <c r="R56" s="30">
        <v>0</v>
      </c>
      <c r="S56" s="30">
        <v>37480308.960000001</v>
      </c>
      <c r="T56" s="30"/>
      <c r="U56" s="30"/>
      <c r="V56" s="30"/>
      <c r="W56" s="29">
        <v>10414973.6</v>
      </c>
      <c r="X56" s="24"/>
      <c r="Y56" s="29">
        <v>1666395.78</v>
      </c>
      <c r="Z56" s="30">
        <v>0</v>
      </c>
      <c r="AA56" s="30"/>
      <c r="AB56" s="30">
        <v>0</v>
      </c>
      <c r="AC56" s="30">
        <v>0</v>
      </c>
      <c r="AD56" s="30"/>
      <c r="AE56" s="30">
        <v>0</v>
      </c>
      <c r="AF56" s="30"/>
      <c r="AG56" s="30"/>
      <c r="AH56" s="29">
        <v>0</v>
      </c>
      <c r="AI56" s="29">
        <v>0</v>
      </c>
      <c r="AJ56" s="24"/>
      <c r="AK56" s="29">
        <v>0</v>
      </c>
      <c r="AL56" s="29">
        <v>0</v>
      </c>
      <c r="AM56" s="31"/>
      <c r="AN56" s="24"/>
      <c r="AO56" s="31"/>
      <c r="AP56" s="24"/>
    </row>
    <row r="57" spans="1:42">
      <c r="A57" s="24" t="s">
        <v>147</v>
      </c>
      <c r="B57" s="28">
        <v>43895</v>
      </c>
      <c r="C57" s="24" t="s">
        <v>538</v>
      </c>
      <c r="D57" s="9" t="s">
        <v>74</v>
      </c>
      <c r="E57" s="10" t="s">
        <v>545</v>
      </c>
      <c r="F57" s="24" t="s">
        <v>642</v>
      </c>
      <c r="G57" s="24" t="s">
        <v>51</v>
      </c>
      <c r="H57" s="24" t="s">
        <v>643</v>
      </c>
      <c r="I57" s="29"/>
      <c r="J57" s="29"/>
      <c r="K57" s="29"/>
      <c r="L57" s="29"/>
      <c r="M57" s="29"/>
      <c r="N57" s="24"/>
      <c r="O57" s="24" t="s">
        <v>54</v>
      </c>
      <c r="P57" s="24"/>
      <c r="Q57" s="12">
        <v>48622745.190000005</v>
      </c>
      <c r="R57" s="30">
        <v>0</v>
      </c>
      <c r="S57" s="30">
        <v>38420171.770000003</v>
      </c>
      <c r="T57" s="30"/>
      <c r="U57" s="30"/>
      <c r="V57" s="30"/>
      <c r="W57" s="29">
        <v>8795321.9100000001</v>
      </c>
      <c r="X57" s="24"/>
      <c r="Y57" s="29">
        <v>1407251.51</v>
      </c>
      <c r="Z57" s="30">
        <v>0</v>
      </c>
      <c r="AA57" s="30"/>
      <c r="AB57" s="30">
        <v>0</v>
      </c>
      <c r="AC57" s="30">
        <v>0</v>
      </c>
      <c r="AD57" s="30"/>
      <c r="AE57" s="30">
        <v>0</v>
      </c>
      <c r="AF57" s="30"/>
      <c r="AG57" s="30"/>
      <c r="AH57" s="29">
        <v>0</v>
      </c>
      <c r="AI57" s="29">
        <v>0</v>
      </c>
      <c r="AJ57" s="24"/>
      <c r="AK57" s="29">
        <v>0</v>
      </c>
      <c r="AL57" s="29">
        <v>0</v>
      </c>
      <c r="AM57" s="31"/>
      <c r="AN57" s="24"/>
      <c r="AO57" s="31"/>
      <c r="AP57" s="24"/>
    </row>
    <row r="58" spans="1:42">
      <c r="A58" s="24" t="s">
        <v>148</v>
      </c>
      <c r="B58" s="28">
        <v>43895</v>
      </c>
      <c r="C58" s="24" t="s">
        <v>538</v>
      </c>
      <c r="D58" s="9" t="s">
        <v>94</v>
      </c>
      <c r="E58" s="10" t="s">
        <v>547</v>
      </c>
      <c r="F58" s="24" t="s">
        <v>638</v>
      </c>
      <c r="G58" s="24" t="s">
        <v>51</v>
      </c>
      <c r="H58" s="24" t="s">
        <v>644</v>
      </c>
      <c r="I58" s="29"/>
      <c r="J58" s="29"/>
      <c r="K58" s="29"/>
      <c r="L58" s="29"/>
      <c r="M58" s="29"/>
      <c r="N58" s="24"/>
      <c r="O58" s="24" t="s">
        <v>54</v>
      </c>
      <c r="P58" s="24"/>
      <c r="Q58" s="12">
        <v>31008908.16</v>
      </c>
      <c r="R58" s="30">
        <v>0</v>
      </c>
      <c r="S58" s="30">
        <v>22231377.960000001</v>
      </c>
      <c r="T58" s="30"/>
      <c r="U58" s="30"/>
      <c r="V58" s="30"/>
      <c r="W58" s="29">
        <v>7566836.3799999999</v>
      </c>
      <c r="X58" s="24"/>
      <c r="Y58" s="29">
        <v>1210693.82</v>
      </c>
      <c r="Z58" s="30">
        <v>0</v>
      </c>
      <c r="AA58" s="30"/>
      <c r="AB58" s="30">
        <v>0</v>
      </c>
      <c r="AC58" s="30">
        <v>0</v>
      </c>
      <c r="AD58" s="30"/>
      <c r="AE58" s="30">
        <v>0</v>
      </c>
      <c r="AF58" s="30"/>
      <c r="AG58" s="30"/>
      <c r="AH58" s="29">
        <v>0</v>
      </c>
      <c r="AI58" s="29">
        <v>0</v>
      </c>
      <c r="AJ58" s="24"/>
      <c r="AK58" s="29">
        <v>0</v>
      </c>
      <c r="AL58" s="29">
        <v>0</v>
      </c>
      <c r="AM58" s="31"/>
      <c r="AN58" s="24"/>
      <c r="AO58" s="31"/>
      <c r="AP58" s="24"/>
    </row>
    <row r="59" spans="1:42">
      <c r="A59" s="24" t="s">
        <v>149</v>
      </c>
      <c r="B59" s="28">
        <v>43895</v>
      </c>
      <c r="C59" s="24" t="s">
        <v>538</v>
      </c>
      <c r="D59" s="9" t="s">
        <v>111</v>
      </c>
      <c r="E59" s="10" t="s">
        <v>549</v>
      </c>
      <c r="F59" s="24" t="s">
        <v>645</v>
      </c>
      <c r="G59" s="24" t="s">
        <v>51</v>
      </c>
      <c r="H59" s="24" t="s">
        <v>646</v>
      </c>
      <c r="I59" s="29"/>
      <c r="J59" s="29"/>
      <c r="K59" s="29"/>
      <c r="L59" s="29"/>
      <c r="M59" s="29"/>
      <c r="N59" s="24"/>
      <c r="O59" s="24" t="s">
        <v>54</v>
      </c>
      <c r="P59" s="24"/>
      <c r="Q59" s="12">
        <v>41184544.230000004</v>
      </c>
      <c r="R59" s="30">
        <v>0</v>
      </c>
      <c r="S59" s="30">
        <v>29860521.260000002</v>
      </c>
      <c r="T59" s="30"/>
      <c r="U59" s="30"/>
      <c r="V59" s="30"/>
      <c r="W59" s="29">
        <v>9762088.7699999996</v>
      </c>
      <c r="X59" s="24"/>
      <c r="Y59" s="29">
        <v>1561934.2</v>
      </c>
      <c r="Z59" s="30">
        <v>0</v>
      </c>
      <c r="AA59" s="30"/>
      <c r="AB59" s="30">
        <v>0</v>
      </c>
      <c r="AC59" s="30">
        <v>0</v>
      </c>
      <c r="AD59" s="30"/>
      <c r="AE59" s="30">
        <v>0</v>
      </c>
      <c r="AF59" s="30"/>
      <c r="AG59" s="30"/>
      <c r="AH59" s="29">
        <v>0</v>
      </c>
      <c r="AI59" s="29">
        <v>0</v>
      </c>
      <c r="AJ59" s="24"/>
      <c r="AK59" s="29">
        <v>0</v>
      </c>
      <c r="AL59" s="29">
        <v>0</v>
      </c>
      <c r="AM59" s="31"/>
      <c r="AN59" s="24"/>
      <c r="AO59" s="31"/>
      <c r="AP59" s="24"/>
    </row>
    <row r="60" spans="1:42">
      <c r="A60" s="24" t="s">
        <v>150</v>
      </c>
      <c r="B60" s="28">
        <v>43895</v>
      </c>
      <c r="C60" s="24" t="s">
        <v>538</v>
      </c>
      <c r="D60" s="11" t="s">
        <v>551</v>
      </c>
      <c r="E60" s="11" t="s">
        <v>552</v>
      </c>
      <c r="F60" s="24" t="s">
        <v>647</v>
      </c>
      <c r="G60" s="24" t="s">
        <v>51</v>
      </c>
      <c r="H60" s="24" t="s">
        <v>648</v>
      </c>
      <c r="I60" s="29"/>
      <c r="J60" s="29"/>
      <c r="K60" s="29"/>
      <c r="L60" s="29"/>
      <c r="M60" s="29"/>
      <c r="N60" s="24"/>
      <c r="O60" s="24" t="s">
        <v>54</v>
      </c>
      <c r="P60" s="24"/>
      <c r="Q60" s="12">
        <v>45578074.550000004</v>
      </c>
      <c r="R60" s="30">
        <v>0</v>
      </c>
      <c r="S60" s="30">
        <v>31092722.960000001</v>
      </c>
      <c r="T60" s="30"/>
      <c r="U60" s="30"/>
      <c r="V60" s="30"/>
      <c r="W60" s="29">
        <v>12487372.060000001</v>
      </c>
      <c r="X60" s="24"/>
      <c r="Y60" s="29">
        <v>1997979.53</v>
      </c>
      <c r="Z60" s="30">
        <v>0</v>
      </c>
      <c r="AA60" s="30"/>
      <c r="AB60" s="30">
        <v>0</v>
      </c>
      <c r="AC60" s="30">
        <v>0</v>
      </c>
      <c r="AD60" s="30"/>
      <c r="AE60" s="30">
        <v>0</v>
      </c>
      <c r="AF60" s="30"/>
      <c r="AG60" s="30"/>
      <c r="AH60" s="29">
        <v>0</v>
      </c>
      <c r="AI60" s="29">
        <v>0</v>
      </c>
      <c r="AJ60" s="24"/>
      <c r="AK60" s="29">
        <v>0</v>
      </c>
      <c r="AL60" s="29">
        <v>0</v>
      </c>
      <c r="AM60" s="31"/>
      <c r="AN60" s="24"/>
      <c r="AO60" s="31"/>
      <c r="AP60" s="24"/>
    </row>
    <row r="61" spans="1:42">
      <c r="A61" s="24" t="s">
        <v>151</v>
      </c>
      <c r="B61" s="28">
        <v>43895</v>
      </c>
      <c r="C61" s="24" t="s">
        <v>538</v>
      </c>
      <c r="D61" s="24" t="s">
        <v>554</v>
      </c>
      <c r="E61" s="24" t="s">
        <v>555</v>
      </c>
      <c r="F61" s="24" t="s">
        <v>649</v>
      </c>
      <c r="G61" s="24" t="s">
        <v>51</v>
      </c>
      <c r="H61" s="24" t="s">
        <v>624</v>
      </c>
      <c r="I61" s="29"/>
      <c r="J61" s="29"/>
      <c r="K61" s="29"/>
      <c r="L61" s="29"/>
      <c r="M61" s="29"/>
      <c r="N61" s="24"/>
      <c r="O61" s="24" t="s">
        <v>54</v>
      </c>
      <c r="P61" s="24"/>
      <c r="Q61" s="12">
        <v>0</v>
      </c>
      <c r="R61" s="30">
        <v>0</v>
      </c>
      <c r="S61" s="30">
        <v>0</v>
      </c>
      <c r="T61" s="30">
        <v>0</v>
      </c>
      <c r="U61" s="30"/>
      <c r="V61" s="30">
        <v>0</v>
      </c>
      <c r="W61" s="29">
        <v>0</v>
      </c>
      <c r="X61" s="24"/>
      <c r="Y61" s="29">
        <v>0</v>
      </c>
      <c r="Z61" s="30">
        <v>0</v>
      </c>
      <c r="AA61" s="30"/>
      <c r="AB61" s="30">
        <v>0</v>
      </c>
      <c r="AC61" s="30">
        <v>0</v>
      </c>
      <c r="AD61" s="30"/>
      <c r="AE61" s="30">
        <v>0</v>
      </c>
      <c r="AF61" s="30"/>
      <c r="AG61" s="30"/>
      <c r="AH61" s="29">
        <v>0</v>
      </c>
      <c r="AI61" s="29">
        <v>0</v>
      </c>
      <c r="AJ61" s="24"/>
      <c r="AK61" s="29">
        <v>0</v>
      </c>
      <c r="AL61" s="29">
        <v>0</v>
      </c>
      <c r="AM61" s="31"/>
      <c r="AN61" s="24"/>
      <c r="AO61" s="31"/>
      <c r="AP61" s="24"/>
    </row>
    <row r="62" spans="1:42">
      <c r="A62" s="24" t="s">
        <v>152</v>
      </c>
      <c r="B62" s="28">
        <v>43895</v>
      </c>
      <c r="C62" s="9" t="s">
        <v>538</v>
      </c>
      <c r="D62" s="11" t="s">
        <v>558</v>
      </c>
      <c r="E62" s="11" t="s">
        <v>559</v>
      </c>
      <c r="F62" s="24" t="s">
        <v>650</v>
      </c>
      <c r="G62" s="24" t="s">
        <v>51</v>
      </c>
      <c r="H62" s="24" t="s">
        <v>651</v>
      </c>
      <c r="I62" s="29"/>
      <c r="J62" s="29"/>
      <c r="K62" s="29"/>
      <c r="L62" s="29"/>
      <c r="M62" s="29"/>
      <c r="N62" s="24"/>
      <c r="O62" s="24" t="s">
        <v>54</v>
      </c>
      <c r="P62" s="24"/>
      <c r="Q62" s="12">
        <v>27969448.890000001</v>
      </c>
      <c r="R62" s="30">
        <v>0</v>
      </c>
      <c r="S62" s="30">
        <v>19693573.5</v>
      </c>
      <c r="T62" s="30">
        <v>0</v>
      </c>
      <c r="U62" s="30"/>
      <c r="V62" s="30">
        <v>0</v>
      </c>
      <c r="W62" s="29">
        <v>7134375.3399999999</v>
      </c>
      <c r="X62" s="24"/>
      <c r="Y62" s="29">
        <v>1141500.05</v>
      </c>
      <c r="Z62" s="30">
        <v>0</v>
      </c>
      <c r="AA62" s="30"/>
      <c r="AB62" s="30">
        <v>0</v>
      </c>
      <c r="AC62" s="30">
        <v>0</v>
      </c>
      <c r="AD62" s="30"/>
      <c r="AE62" s="30">
        <v>0</v>
      </c>
      <c r="AF62" s="30"/>
      <c r="AG62" s="30"/>
      <c r="AH62" s="29">
        <v>0</v>
      </c>
      <c r="AI62" s="29">
        <v>0</v>
      </c>
      <c r="AJ62" s="24"/>
      <c r="AK62" s="29">
        <v>0</v>
      </c>
      <c r="AL62" s="29">
        <v>0</v>
      </c>
      <c r="AM62" s="31"/>
      <c r="AN62" s="24"/>
      <c r="AO62" s="31"/>
      <c r="AP62" s="24"/>
    </row>
    <row r="63" spans="1:42">
      <c r="A63" s="24" t="s">
        <v>153</v>
      </c>
      <c r="B63" s="28">
        <v>43895</v>
      </c>
      <c r="C63" s="24" t="s">
        <v>538</v>
      </c>
      <c r="D63" s="11" t="s">
        <v>562</v>
      </c>
      <c r="E63" s="11" t="s">
        <v>563</v>
      </c>
      <c r="F63" s="24" t="s">
        <v>652</v>
      </c>
      <c r="G63" s="24" t="s">
        <v>51</v>
      </c>
      <c r="H63" s="24" t="s">
        <v>653</v>
      </c>
      <c r="I63" s="29"/>
      <c r="J63" s="29"/>
      <c r="K63" s="29"/>
      <c r="L63" s="29"/>
      <c r="M63" s="29"/>
      <c r="N63" s="24"/>
      <c r="O63" s="24" t="s">
        <v>54</v>
      </c>
      <c r="P63" s="24"/>
      <c r="Q63" s="12">
        <v>12046294.030000001</v>
      </c>
      <c r="R63" s="30">
        <v>0</v>
      </c>
      <c r="S63" s="30">
        <v>8677824.4000000004</v>
      </c>
      <c r="T63" s="30">
        <v>0</v>
      </c>
      <c r="U63" s="30"/>
      <c r="V63" s="30">
        <v>0</v>
      </c>
      <c r="W63" s="29">
        <v>2903853.13</v>
      </c>
      <c r="X63" s="24"/>
      <c r="Y63" s="29">
        <v>464616.5</v>
      </c>
      <c r="Z63" s="30">
        <v>0</v>
      </c>
      <c r="AA63" s="30"/>
      <c r="AB63" s="30">
        <v>0</v>
      </c>
      <c r="AC63" s="30">
        <v>0</v>
      </c>
      <c r="AD63" s="30"/>
      <c r="AE63" s="30">
        <v>0</v>
      </c>
      <c r="AF63" s="30"/>
      <c r="AG63" s="30"/>
      <c r="AH63" s="29">
        <v>0</v>
      </c>
      <c r="AI63" s="29">
        <v>0</v>
      </c>
      <c r="AJ63" s="24"/>
      <c r="AK63" s="29">
        <v>0</v>
      </c>
      <c r="AL63" s="29">
        <v>0</v>
      </c>
      <c r="AM63" s="31"/>
      <c r="AN63" s="24"/>
      <c r="AO63" s="31"/>
      <c r="AP63" s="24"/>
    </row>
    <row r="64" spans="1:42">
      <c r="A64" s="24" t="s">
        <v>154</v>
      </c>
      <c r="B64" s="28">
        <v>43895</v>
      </c>
      <c r="C64" s="24" t="s">
        <v>538</v>
      </c>
      <c r="D64" s="11" t="s">
        <v>566</v>
      </c>
      <c r="E64" s="11" t="s">
        <v>567</v>
      </c>
      <c r="F64" s="24" t="s">
        <v>654</v>
      </c>
      <c r="G64" s="24" t="s">
        <v>51</v>
      </c>
      <c r="H64" s="24" t="s">
        <v>569</v>
      </c>
      <c r="I64" s="29"/>
      <c r="J64" s="29"/>
      <c r="K64" s="29"/>
      <c r="L64" s="29"/>
      <c r="M64" s="29"/>
      <c r="N64" s="24"/>
      <c r="O64" s="24" t="s">
        <v>54</v>
      </c>
      <c r="P64" s="24"/>
      <c r="Q64" s="12">
        <v>0</v>
      </c>
      <c r="R64" s="30">
        <v>0</v>
      </c>
      <c r="S64" s="30">
        <v>0</v>
      </c>
      <c r="T64" s="30"/>
      <c r="U64" s="30"/>
      <c r="V64" s="30"/>
      <c r="W64" s="29">
        <v>0</v>
      </c>
      <c r="X64" s="24"/>
      <c r="Y64" s="29">
        <v>0</v>
      </c>
      <c r="Z64" s="30">
        <v>0</v>
      </c>
      <c r="AA64" s="30"/>
      <c r="AB64" s="30">
        <v>0</v>
      </c>
      <c r="AC64" s="30">
        <v>0</v>
      </c>
      <c r="AD64" s="30"/>
      <c r="AE64" s="30">
        <v>0</v>
      </c>
      <c r="AF64" s="30"/>
      <c r="AG64" s="30"/>
      <c r="AH64" s="29">
        <v>0</v>
      </c>
      <c r="AI64" s="29">
        <v>0</v>
      </c>
      <c r="AJ64" s="24"/>
      <c r="AK64" s="29">
        <v>0</v>
      </c>
      <c r="AL64" s="29">
        <v>0</v>
      </c>
      <c r="AM64" s="31"/>
      <c r="AN64" s="24"/>
      <c r="AO64" s="31"/>
      <c r="AP64" s="24"/>
    </row>
    <row r="65" spans="1:42">
      <c r="A65" s="24" t="s">
        <v>155</v>
      </c>
      <c r="B65" s="28">
        <v>43895</v>
      </c>
      <c r="C65" s="24" t="s">
        <v>538</v>
      </c>
      <c r="D65" s="9" t="s">
        <v>570</v>
      </c>
      <c r="E65" s="9" t="s">
        <v>571</v>
      </c>
      <c r="F65" s="24" t="s">
        <v>655</v>
      </c>
      <c r="G65" s="24" t="s">
        <v>51</v>
      </c>
      <c r="H65" s="24" t="s">
        <v>656</v>
      </c>
      <c r="I65" s="29"/>
      <c r="J65" s="29"/>
      <c r="K65" s="29"/>
      <c r="L65" s="29"/>
      <c r="M65" s="29"/>
      <c r="N65" s="24"/>
      <c r="O65" s="24" t="s">
        <v>54</v>
      </c>
      <c r="P65" s="24"/>
      <c r="Q65" s="12">
        <v>1816673.6</v>
      </c>
      <c r="R65" s="30">
        <v>0</v>
      </c>
      <c r="S65" s="30">
        <v>167200</v>
      </c>
      <c r="T65" s="30">
        <v>0</v>
      </c>
      <c r="U65" s="30"/>
      <c r="V65" s="30">
        <v>0</v>
      </c>
      <c r="W65" s="29">
        <v>1421960</v>
      </c>
      <c r="X65" s="24"/>
      <c r="Y65" s="29">
        <v>227513.60000000001</v>
      </c>
      <c r="Z65" s="30">
        <v>0</v>
      </c>
      <c r="AA65" s="30"/>
      <c r="AB65" s="30">
        <v>0</v>
      </c>
      <c r="AC65" s="30">
        <v>0</v>
      </c>
      <c r="AD65" s="30"/>
      <c r="AE65" s="30">
        <v>0</v>
      </c>
      <c r="AF65" s="30"/>
      <c r="AG65" s="30"/>
      <c r="AH65" s="29">
        <v>0</v>
      </c>
      <c r="AI65" s="29">
        <v>0</v>
      </c>
      <c r="AJ65" s="24"/>
      <c r="AK65" s="29">
        <v>0</v>
      </c>
      <c r="AL65" s="29">
        <v>0</v>
      </c>
      <c r="AM65" s="31"/>
      <c r="AN65" s="24"/>
      <c r="AO65" s="31"/>
      <c r="AP65" s="24"/>
    </row>
    <row r="66" spans="1:42">
      <c r="A66" s="24" t="s">
        <v>157</v>
      </c>
      <c r="B66" s="28">
        <v>43895</v>
      </c>
      <c r="C66" s="24" t="s">
        <v>538</v>
      </c>
      <c r="D66" s="9" t="s">
        <v>574</v>
      </c>
      <c r="E66" s="9" t="s">
        <v>575</v>
      </c>
      <c r="F66" s="24" t="s">
        <v>657</v>
      </c>
      <c r="G66" s="24" t="s">
        <v>51</v>
      </c>
      <c r="H66" s="24" t="s">
        <v>658</v>
      </c>
      <c r="I66" s="29"/>
      <c r="J66" s="29"/>
      <c r="K66" s="29"/>
      <c r="L66" s="29"/>
      <c r="M66" s="29"/>
      <c r="N66" s="24"/>
      <c r="O66" s="24" t="s">
        <v>54</v>
      </c>
      <c r="P66" s="24"/>
      <c r="Q66" s="12">
        <v>2368901.9</v>
      </c>
      <c r="R66" s="30">
        <v>0</v>
      </c>
      <c r="S66" s="30">
        <v>1607585.86</v>
      </c>
      <c r="T66" s="30"/>
      <c r="U66" s="30"/>
      <c r="V66" s="30"/>
      <c r="W66" s="29">
        <v>656306.93000000005</v>
      </c>
      <c r="X66" s="24"/>
      <c r="Y66" s="29">
        <v>105009.11</v>
      </c>
      <c r="Z66" s="30">
        <v>0</v>
      </c>
      <c r="AA66" s="30"/>
      <c r="AB66" s="30">
        <v>0</v>
      </c>
      <c r="AC66" s="30">
        <v>0</v>
      </c>
      <c r="AD66" s="30"/>
      <c r="AE66" s="30">
        <v>0</v>
      </c>
      <c r="AF66" s="30"/>
      <c r="AG66" s="30"/>
      <c r="AH66" s="29">
        <v>0</v>
      </c>
      <c r="AI66" s="29">
        <v>0</v>
      </c>
      <c r="AJ66" s="24"/>
      <c r="AK66" s="29">
        <v>0</v>
      </c>
      <c r="AL66" s="29">
        <v>0</v>
      </c>
      <c r="AM66" s="31"/>
      <c r="AN66" s="24"/>
      <c r="AO66" s="31"/>
      <c r="AP66" s="24"/>
    </row>
    <row r="67" spans="1:42">
      <c r="A67" s="24" t="s">
        <v>161</v>
      </c>
      <c r="B67" s="28">
        <v>43895</v>
      </c>
      <c r="C67" s="24" t="s">
        <v>538</v>
      </c>
      <c r="D67" s="9" t="s">
        <v>578</v>
      </c>
      <c r="E67" s="9" t="s">
        <v>579</v>
      </c>
      <c r="F67" s="24" t="s">
        <v>659</v>
      </c>
      <c r="G67" s="24" t="s">
        <v>51</v>
      </c>
      <c r="H67" s="24" t="s">
        <v>660</v>
      </c>
      <c r="I67" s="29"/>
      <c r="J67" s="29"/>
      <c r="K67" s="29"/>
      <c r="L67" s="29"/>
      <c r="M67" s="29"/>
      <c r="N67" s="24"/>
      <c r="O67" s="24" t="s">
        <v>54</v>
      </c>
      <c r="P67" s="24"/>
      <c r="Q67" s="12">
        <v>0</v>
      </c>
      <c r="R67" s="30">
        <v>0</v>
      </c>
      <c r="S67" s="30">
        <v>0</v>
      </c>
      <c r="T67" s="30"/>
      <c r="U67" s="30"/>
      <c r="V67" s="30"/>
      <c r="W67" s="29">
        <v>0</v>
      </c>
      <c r="X67" s="24"/>
      <c r="Y67" s="29">
        <v>0</v>
      </c>
      <c r="Z67" s="30">
        <v>0</v>
      </c>
      <c r="AA67" s="30"/>
      <c r="AB67" s="30">
        <v>0</v>
      </c>
      <c r="AC67" s="30">
        <v>0</v>
      </c>
      <c r="AD67" s="30"/>
      <c r="AE67" s="30">
        <v>0</v>
      </c>
      <c r="AF67" s="30"/>
      <c r="AG67" s="30"/>
      <c r="AH67" s="29">
        <v>0</v>
      </c>
      <c r="AI67" s="29">
        <v>0</v>
      </c>
      <c r="AJ67" s="24"/>
      <c r="AK67" s="29">
        <v>0</v>
      </c>
      <c r="AL67" s="29">
        <v>0</v>
      </c>
      <c r="AM67" s="31"/>
      <c r="AN67" s="24"/>
      <c r="AO67" s="31"/>
      <c r="AP67" s="24"/>
    </row>
    <row r="68" spans="1:42">
      <c r="A68" s="24" t="s">
        <v>163</v>
      </c>
      <c r="B68" s="28">
        <v>43896</v>
      </c>
      <c r="C68" s="9" t="s">
        <v>538</v>
      </c>
      <c r="D68" s="9" t="s">
        <v>48</v>
      </c>
      <c r="E68" s="10" t="s">
        <v>582</v>
      </c>
      <c r="F68" s="24" t="s">
        <v>661</v>
      </c>
      <c r="G68" s="24" t="s">
        <v>51</v>
      </c>
      <c r="H68" s="9" t="s">
        <v>662</v>
      </c>
      <c r="I68" s="29"/>
      <c r="J68" s="29"/>
      <c r="K68" s="29"/>
      <c r="L68" s="29"/>
      <c r="M68" s="29"/>
      <c r="N68" s="24"/>
      <c r="O68" s="24" t="s">
        <v>54</v>
      </c>
      <c r="P68" s="24"/>
      <c r="Q68" s="12">
        <v>6811750.7999999998</v>
      </c>
      <c r="R68" s="30">
        <v>0</v>
      </c>
      <c r="S68" s="30">
        <v>6811750.7999999998</v>
      </c>
      <c r="T68" s="30">
        <v>0</v>
      </c>
      <c r="U68" s="30"/>
      <c r="V68" s="30">
        <v>0</v>
      </c>
      <c r="W68" s="29"/>
      <c r="X68" s="24"/>
      <c r="Y68" s="29"/>
      <c r="Z68" s="30">
        <v>0</v>
      </c>
      <c r="AA68" s="30"/>
      <c r="AB68" s="30">
        <v>0</v>
      </c>
      <c r="AC68" s="30">
        <v>0</v>
      </c>
      <c r="AD68" s="30"/>
      <c r="AE68" s="30">
        <v>0</v>
      </c>
      <c r="AF68" s="30"/>
      <c r="AG68" s="30"/>
      <c r="AH68" s="29">
        <v>0</v>
      </c>
      <c r="AI68" s="29">
        <v>0</v>
      </c>
      <c r="AJ68" s="24"/>
      <c r="AK68" s="29">
        <v>0</v>
      </c>
      <c r="AL68" s="29">
        <v>0</v>
      </c>
      <c r="AM68" s="31"/>
      <c r="AN68" s="24"/>
      <c r="AO68" s="31"/>
      <c r="AP68" s="24"/>
    </row>
    <row r="69" spans="1:42">
      <c r="A69" s="24" t="s">
        <v>167</v>
      </c>
      <c r="B69" s="28">
        <v>43896</v>
      </c>
      <c r="C69" s="24" t="s">
        <v>538</v>
      </c>
      <c r="D69" s="9" t="s">
        <v>48</v>
      </c>
      <c r="E69" s="10" t="s">
        <v>539</v>
      </c>
      <c r="F69" s="24" t="s">
        <v>663</v>
      </c>
      <c r="G69" s="24" t="s">
        <v>51</v>
      </c>
      <c r="H69" s="24" t="s">
        <v>664</v>
      </c>
      <c r="I69" s="24"/>
      <c r="J69" s="29"/>
      <c r="K69" s="29"/>
      <c r="L69" s="29"/>
      <c r="M69" s="29"/>
      <c r="N69" s="24"/>
      <c r="O69" s="24" t="s">
        <v>54</v>
      </c>
      <c r="P69" s="24"/>
      <c r="Q69" s="12">
        <v>26888345.260000002</v>
      </c>
      <c r="R69" s="30">
        <v>0</v>
      </c>
      <c r="S69" s="30">
        <v>19593737.620000001</v>
      </c>
      <c r="T69" s="30"/>
      <c r="U69" s="30"/>
      <c r="V69" s="30"/>
      <c r="W69" s="29">
        <v>6288454.8600000003</v>
      </c>
      <c r="X69" s="24"/>
      <c r="Y69" s="29">
        <v>1006152.78</v>
      </c>
      <c r="Z69" s="30">
        <v>0</v>
      </c>
      <c r="AA69" s="30"/>
      <c r="AB69" s="30">
        <v>0</v>
      </c>
      <c r="AC69" s="30">
        <v>0</v>
      </c>
      <c r="AD69" s="30"/>
      <c r="AE69" s="30">
        <v>0</v>
      </c>
      <c r="AF69" s="30"/>
      <c r="AG69" s="30"/>
      <c r="AH69" s="29">
        <v>0</v>
      </c>
      <c r="AI69" s="29">
        <v>0</v>
      </c>
      <c r="AJ69" s="24"/>
      <c r="AK69" s="29">
        <v>0</v>
      </c>
      <c r="AL69" s="29">
        <v>0</v>
      </c>
      <c r="AM69" s="31"/>
      <c r="AN69" s="24"/>
      <c r="AO69" s="31"/>
      <c r="AP69" s="24"/>
    </row>
    <row r="70" spans="1:42">
      <c r="A70" s="24" t="s">
        <v>169</v>
      </c>
      <c r="B70" s="28">
        <v>43896</v>
      </c>
      <c r="C70" s="9" t="s">
        <v>538</v>
      </c>
      <c r="D70" s="9" t="s">
        <v>57</v>
      </c>
      <c r="E70" s="10" t="s">
        <v>541</v>
      </c>
      <c r="F70" s="24" t="s">
        <v>665</v>
      </c>
      <c r="G70" s="24" t="s">
        <v>51</v>
      </c>
      <c r="H70" s="9" t="s">
        <v>666</v>
      </c>
      <c r="I70" s="29"/>
      <c r="J70" s="29"/>
      <c r="K70" s="29"/>
      <c r="L70" s="29"/>
      <c r="M70" s="29"/>
      <c r="N70" s="24"/>
      <c r="O70" s="24" t="s">
        <v>54</v>
      </c>
      <c r="P70" s="24"/>
      <c r="Q70" s="12">
        <v>39495792.780000001</v>
      </c>
      <c r="R70" s="30">
        <v>0</v>
      </c>
      <c r="S70" s="30">
        <v>39495792.780000001</v>
      </c>
      <c r="T70" s="30">
        <v>0</v>
      </c>
      <c r="U70" s="30"/>
      <c r="V70" s="30">
        <v>0</v>
      </c>
      <c r="W70" s="29"/>
      <c r="X70" s="24"/>
      <c r="Y70" s="29"/>
      <c r="Z70" s="30">
        <v>0</v>
      </c>
      <c r="AA70" s="30"/>
      <c r="AB70" s="30">
        <v>0</v>
      </c>
      <c r="AC70" s="30">
        <v>0</v>
      </c>
      <c r="AD70" s="30"/>
      <c r="AE70" s="30">
        <v>0</v>
      </c>
      <c r="AF70" s="30"/>
      <c r="AG70" s="30"/>
      <c r="AH70" s="29">
        <v>0</v>
      </c>
      <c r="AI70" s="29">
        <v>0</v>
      </c>
      <c r="AJ70" s="24"/>
      <c r="AK70" s="29">
        <v>0</v>
      </c>
      <c r="AL70" s="29">
        <v>0</v>
      </c>
      <c r="AM70" s="31"/>
      <c r="AN70" s="24"/>
      <c r="AO70" s="31"/>
      <c r="AP70" s="24"/>
    </row>
    <row r="71" spans="1:42">
      <c r="A71" s="24" t="s">
        <v>171</v>
      </c>
      <c r="B71" s="28">
        <v>43896</v>
      </c>
      <c r="C71" s="24" t="s">
        <v>538</v>
      </c>
      <c r="D71" s="9" t="s">
        <v>57</v>
      </c>
      <c r="E71" s="10" t="s">
        <v>543</v>
      </c>
      <c r="F71" s="24" t="s">
        <v>667</v>
      </c>
      <c r="G71" s="24" t="s">
        <v>51</v>
      </c>
      <c r="H71" s="24" t="s">
        <v>668</v>
      </c>
      <c r="I71" s="29"/>
      <c r="J71" s="29"/>
      <c r="K71" s="29"/>
      <c r="L71" s="29"/>
      <c r="M71" s="29"/>
      <c r="N71" s="24"/>
      <c r="O71" s="24" t="s">
        <v>54</v>
      </c>
      <c r="P71" s="24"/>
      <c r="Q71" s="12">
        <v>40996508.998000003</v>
      </c>
      <c r="R71" s="30">
        <v>0</v>
      </c>
      <c r="S71" s="30">
        <v>28781549.374000002</v>
      </c>
      <c r="T71" s="30"/>
      <c r="U71" s="30"/>
      <c r="V71" s="30"/>
      <c r="W71" s="29">
        <v>10530137.604</v>
      </c>
      <c r="X71" s="24"/>
      <c r="Y71" s="29">
        <v>1684822.02</v>
      </c>
      <c r="Z71" s="30">
        <v>0</v>
      </c>
      <c r="AA71" s="30"/>
      <c r="AB71" s="30">
        <v>0</v>
      </c>
      <c r="AC71" s="30">
        <v>0</v>
      </c>
      <c r="AD71" s="30"/>
      <c r="AE71" s="30">
        <v>0</v>
      </c>
      <c r="AF71" s="30"/>
      <c r="AG71" s="30"/>
      <c r="AH71" s="29">
        <v>0</v>
      </c>
      <c r="AI71" s="29">
        <v>0</v>
      </c>
      <c r="AJ71" s="24"/>
      <c r="AK71" s="29">
        <v>0</v>
      </c>
      <c r="AL71" s="29">
        <v>0</v>
      </c>
      <c r="AM71" s="31"/>
      <c r="AN71" s="24"/>
      <c r="AO71" s="31"/>
      <c r="AP71" s="24"/>
    </row>
    <row r="72" spans="1:42">
      <c r="A72" s="24" t="s">
        <v>172</v>
      </c>
      <c r="B72" s="28">
        <v>43896</v>
      </c>
      <c r="C72" s="24" t="s">
        <v>538</v>
      </c>
      <c r="D72" s="9" t="s">
        <v>74</v>
      </c>
      <c r="E72" s="10" t="s">
        <v>545</v>
      </c>
      <c r="F72" s="24" t="s">
        <v>669</v>
      </c>
      <c r="G72" s="24" t="s">
        <v>51</v>
      </c>
      <c r="H72" s="24" t="s">
        <v>670</v>
      </c>
      <c r="I72" s="29"/>
      <c r="J72" s="29"/>
      <c r="K72" s="29"/>
      <c r="L72" s="29"/>
      <c r="M72" s="29"/>
      <c r="N72" s="24"/>
      <c r="O72" s="24" t="s">
        <v>54</v>
      </c>
      <c r="P72" s="24"/>
      <c r="Q72" s="12">
        <v>50148754.789999999</v>
      </c>
      <c r="R72" s="30">
        <v>0</v>
      </c>
      <c r="S72" s="30">
        <v>39217897.590000004</v>
      </c>
      <c r="T72" s="30"/>
      <c r="U72" s="30"/>
      <c r="V72" s="30"/>
      <c r="W72" s="29">
        <v>9423152.7599999998</v>
      </c>
      <c r="X72" s="24"/>
      <c r="Y72" s="29">
        <v>1507704.44</v>
      </c>
      <c r="Z72" s="30">
        <v>0</v>
      </c>
      <c r="AA72" s="30"/>
      <c r="AB72" s="30">
        <v>0</v>
      </c>
      <c r="AC72" s="30">
        <v>0</v>
      </c>
      <c r="AD72" s="30"/>
      <c r="AE72" s="30">
        <v>0</v>
      </c>
      <c r="AF72" s="30"/>
      <c r="AG72" s="30"/>
      <c r="AH72" s="29">
        <v>0</v>
      </c>
      <c r="AI72" s="29">
        <v>0</v>
      </c>
      <c r="AJ72" s="24"/>
      <c r="AK72" s="29">
        <v>0</v>
      </c>
      <c r="AL72" s="29">
        <v>0</v>
      </c>
      <c r="AM72" s="31"/>
      <c r="AN72" s="24"/>
      <c r="AO72" s="31"/>
      <c r="AP72" s="24"/>
    </row>
    <row r="73" spans="1:42">
      <c r="A73" s="24" t="s">
        <v>175</v>
      </c>
      <c r="B73" s="28">
        <v>43896</v>
      </c>
      <c r="C73" s="24" t="s">
        <v>538</v>
      </c>
      <c r="D73" s="9" t="s">
        <v>94</v>
      </c>
      <c r="E73" s="10" t="s">
        <v>547</v>
      </c>
      <c r="F73" s="24" t="s">
        <v>665</v>
      </c>
      <c r="G73" s="24" t="s">
        <v>51</v>
      </c>
      <c r="H73" s="24" t="s">
        <v>671</v>
      </c>
      <c r="I73" s="29"/>
      <c r="J73" s="29"/>
      <c r="K73" s="29"/>
      <c r="L73" s="29"/>
      <c r="M73" s="29"/>
      <c r="N73" s="24"/>
      <c r="O73" s="24" t="s">
        <v>54</v>
      </c>
      <c r="P73" s="24"/>
      <c r="Q73" s="12">
        <v>37193402.179999992</v>
      </c>
      <c r="R73" s="30">
        <v>0</v>
      </c>
      <c r="S73" s="30">
        <v>29261509.309999999</v>
      </c>
      <c r="T73" s="30"/>
      <c r="U73" s="30"/>
      <c r="V73" s="30"/>
      <c r="W73" s="29">
        <v>6837838.6799999997</v>
      </c>
      <c r="X73" s="24"/>
      <c r="Y73" s="29">
        <v>1094054.19</v>
      </c>
      <c r="Z73" s="30">
        <v>0</v>
      </c>
      <c r="AA73" s="30"/>
      <c r="AB73" s="30">
        <v>0</v>
      </c>
      <c r="AC73" s="30">
        <v>0</v>
      </c>
      <c r="AD73" s="30"/>
      <c r="AE73" s="30">
        <v>0</v>
      </c>
      <c r="AF73" s="30"/>
      <c r="AG73" s="30"/>
      <c r="AH73" s="29">
        <v>0</v>
      </c>
      <c r="AI73" s="29">
        <v>0</v>
      </c>
      <c r="AJ73" s="24"/>
      <c r="AK73" s="29">
        <v>0</v>
      </c>
      <c r="AL73" s="29">
        <v>0</v>
      </c>
      <c r="AM73" s="31"/>
      <c r="AN73" s="24"/>
      <c r="AO73" s="31"/>
      <c r="AP73" s="24"/>
    </row>
    <row r="74" spans="1:42">
      <c r="A74" s="24" t="s">
        <v>177</v>
      </c>
      <c r="B74" s="28">
        <v>43896</v>
      </c>
      <c r="C74" s="24" t="s">
        <v>538</v>
      </c>
      <c r="D74" s="9" t="s">
        <v>111</v>
      </c>
      <c r="E74" s="10" t="s">
        <v>549</v>
      </c>
      <c r="F74" s="24" t="s">
        <v>672</v>
      </c>
      <c r="G74" s="24" t="s">
        <v>51</v>
      </c>
      <c r="H74" s="24" t="s">
        <v>673</v>
      </c>
      <c r="I74" s="29"/>
      <c r="J74" s="29"/>
      <c r="K74" s="29"/>
      <c r="L74" s="29"/>
      <c r="M74" s="29"/>
      <c r="N74" s="24"/>
      <c r="O74" s="24" t="s">
        <v>54</v>
      </c>
      <c r="P74" s="24"/>
      <c r="Q74" s="12">
        <v>40393610.829999998</v>
      </c>
      <c r="R74" s="30">
        <v>0</v>
      </c>
      <c r="S74" s="30">
        <v>24612437.079999998</v>
      </c>
      <c r="T74" s="30"/>
      <c r="U74" s="30"/>
      <c r="V74" s="30"/>
      <c r="W74" s="29">
        <v>13604460.130000001</v>
      </c>
      <c r="X74" s="24"/>
      <c r="Y74" s="29">
        <v>2176713.62</v>
      </c>
      <c r="Z74" s="30">
        <v>0</v>
      </c>
      <c r="AA74" s="30"/>
      <c r="AB74" s="30">
        <v>0</v>
      </c>
      <c r="AC74" s="30">
        <v>0</v>
      </c>
      <c r="AD74" s="30"/>
      <c r="AE74" s="30">
        <v>0</v>
      </c>
      <c r="AF74" s="30"/>
      <c r="AG74" s="30"/>
      <c r="AH74" s="29">
        <v>0</v>
      </c>
      <c r="AI74" s="29">
        <v>0</v>
      </c>
      <c r="AJ74" s="24"/>
      <c r="AK74" s="29">
        <v>0</v>
      </c>
      <c r="AL74" s="29">
        <v>0</v>
      </c>
      <c r="AM74" s="31"/>
      <c r="AN74" s="24"/>
      <c r="AO74" s="31"/>
      <c r="AP74" s="24"/>
    </row>
    <row r="75" spans="1:42">
      <c r="A75" s="24" t="s">
        <v>180</v>
      </c>
      <c r="B75" s="28">
        <v>43896</v>
      </c>
      <c r="C75" s="24" t="s">
        <v>538</v>
      </c>
      <c r="D75" s="11" t="s">
        <v>551</v>
      </c>
      <c r="E75" s="11" t="s">
        <v>552</v>
      </c>
      <c r="F75" s="24" t="s">
        <v>674</v>
      </c>
      <c r="G75" s="24" t="s">
        <v>51</v>
      </c>
      <c r="H75" s="24" t="s">
        <v>675</v>
      </c>
      <c r="I75" s="29"/>
      <c r="J75" s="29"/>
      <c r="K75" s="29"/>
      <c r="L75" s="29"/>
      <c r="M75" s="29"/>
      <c r="N75" s="24"/>
      <c r="O75" s="24" t="s">
        <v>54</v>
      </c>
      <c r="P75" s="24"/>
      <c r="Q75" s="12">
        <v>35393128.850000001</v>
      </c>
      <c r="R75" s="30">
        <v>0</v>
      </c>
      <c r="S75" s="30">
        <v>22765164.809999999</v>
      </c>
      <c r="T75" s="30"/>
      <c r="U75" s="30"/>
      <c r="V75" s="30"/>
      <c r="W75" s="29">
        <v>10886175.9</v>
      </c>
      <c r="X75" s="24"/>
      <c r="Y75" s="29">
        <v>1741788.14</v>
      </c>
      <c r="Z75" s="30">
        <v>0</v>
      </c>
      <c r="AA75" s="30"/>
      <c r="AB75" s="30">
        <v>0</v>
      </c>
      <c r="AC75" s="30">
        <v>0</v>
      </c>
      <c r="AD75" s="30"/>
      <c r="AE75" s="30">
        <v>0</v>
      </c>
      <c r="AF75" s="30"/>
      <c r="AG75" s="30"/>
      <c r="AH75" s="29">
        <v>0</v>
      </c>
      <c r="AI75" s="29">
        <v>0</v>
      </c>
      <c r="AJ75" s="24"/>
      <c r="AK75" s="29">
        <v>0</v>
      </c>
      <c r="AL75" s="29">
        <v>0</v>
      </c>
      <c r="AM75" s="31"/>
      <c r="AN75" s="24"/>
      <c r="AO75" s="31"/>
      <c r="AP75" s="24"/>
    </row>
    <row r="76" spans="1:42">
      <c r="A76" s="24" t="s">
        <v>182</v>
      </c>
      <c r="B76" s="28">
        <v>43896</v>
      </c>
      <c r="C76" s="24" t="s">
        <v>538</v>
      </c>
      <c r="D76" s="24" t="s">
        <v>554</v>
      </c>
      <c r="E76" s="24" t="s">
        <v>555</v>
      </c>
      <c r="F76" s="24" t="s">
        <v>676</v>
      </c>
      <c r="G76" s="24" t="s">
        <v>51</v>
      </c>
      <c r="H76" s="24" t="s">
        <v>677</v>
      </c>
      <c r="I76" s="29"/>
      <c r="J76" s="29"/>
      <c r="K76" s="29"/>
      <c r="L76" s="29"/>
      <c r="M76" s="29"/>
      <c r="N76" s="24"/>
      <c r="O76" s="24" t="s">
        <v>54</v>
      </c>
      <c r="P76" s="24"/>
      <c r="Q76" s="12">
        <v>26889619.959999997</v>
      </c>
      <c r="R76" s="30">
        <v>0</v>
      </c>
      <c r="S76" s="30">
        <v>18707849.989999998</v>
      </c>
      <c r="T76" s="30">
        <v>0</v>
      </c>
      <c r="U76" s="30"/>
      <c r="V76" s="30">
        <v>0</v>
      </c>
      <c r="W76" s="29">
        <v>7053249.9699999997</v>
      </c>
      <c r="X76" s="24"/>
      <c r="Y76" s="29">
        <v>1128520</v>
      </c>
      <c r="Z76" s="30">
        <v>0</v>
      </c>
      <c r="AA76" s="30"/>
      <c r="AB76" s="30">
        <v>0</v>
      </c>
      <c r="AC76" s="30">
        <v>0</v>
      </c>
      <c r="AD76" s="30"/>
      <c r="AE76" s="30">
        <v>0</v>
      </c>
      <c r="AF76" s="30"/>
      <c r="AG76" s="30"/>
      <c r="AH76" s="29">
        <v>0</v>
      </c>
      <c r="AI76" s="29">
        <v>0</v>
      </c>
      <c r="AJ76" s="24"/>
      <c r="AK76" s="29">
        <v>0</v>
      </c>
      <c r="AL76" s="29">
        <v>0</v>
      </c>
      <c r="AM76" s="31"/>
      <c r="AN76" s="24"/>
      <c r="AO76" s="31"/>
      <c r="AP76" s="24"/>
    </row>
    <row r="77" spans="1:42">
      <c r="A77" s="24" t="s">
        <v>184</v>
      </c>
      <c r="B77" s="28">
        <v>43896</v>
      </c>
      <c r="C77" s="9" t="s">
        <v>538</v>
      </c>
      <c r="D77" s="11" t="s">
        <v>558</v>
      </c>
      <c r="E77" s="11" t="s">
        <v>559</v>
      </c>
      <c r="F77" s="24" t="s">
        <v>591</v>
      </c>
      <c r="G77" s="24" t="s">
        <v>51</v>
      </c>
      <c r="H77" s="24" t="s">
        <v>678</v>
      </c>
      <c r="I77" s="29"/>
      <c r="J77" s="29"/>
      <c r="K77" s="29"/>
      <c r="L77" s="29"/>
      <c r="M77" s="29"/>
      <c r="N77" s="24"/>
      <c r="O77" s="24" t="s">
        <v>54</v>
      </c>
      <c r="P77" s="24"/>
      <c r="Q77" s="12">
        <v>30099537.32</v>
      </c>
      <c r="R77" s="30">
        <v>0</v>
      </c>
      <c r="S77" s="30">
        <v>21569149.23</v>
      </c>
      <c r="T77" s="30">
        <v>0</v>
      </c>
      <c r="U77" s="30"/>
      <c r="V77" s="30">
        <v>0</v>
      </c>
      <c r="W77" s="29">
        <v>7353782.8399999999</v>
      </c>
      <c r="X77" s="24"/>
      <c r="Y77" s="29">
        <v>1176605.25</v>
      </c>
      <c r="Z77" s="30">
        <v>0</v>
      </c>
      <c r="AA77" s="30"/>
      <c r="AB77" s="30">
        <v>0</v>
      </c>
      <c r="AC77" s="30">
        <v>0</v>
      </c>
      <c r="AD77" s="30"/>
      <c r="AE77" s="30">
        <v>0</v>
      </c>
      <c r="AF77" s="30"/>
      <c r="AG77" s="30"/>
      <c r="AH77" s="29">
        <v>0</v>
      </c>
      <c r="AI77" s="29">
        <v>0</v>
      </c>
      <c r="AJ77" s="24"/>
      <c r="AK77" s="29">
        <v>0</v>
      </c>
      <c r="AL77" s="29">
        <v>0</v>
      </c>
      <c r="AM77" s="31"/>
      <c r="AN77" s="24"/>
      <c r="AO77" s="31"/>
      <c r="AP77" s="24"/>
    </row>
    <row r="78" spans="1:42">
      <c r="A78" s="24" t="s">
        <v>186</v>
      </c>
      <c r="B78" s="28">
        <v>43896</v>
      </c>
      <c r="C78" s="24" t="s">
        <v>538</v>
      </c>
      <c r="D78" s="11" t="s">
        <v>562</v>
      </c>
      <c r="E78" s="11" t="s">
        <v>563</v>
      </c>
      <c r="F78" s="24" t="s">
        <v>560</v>
      </c>
      <c r="G78" s="24" t="s">
        <v>51</v>
      </c>
      <c r="H78" s="24" t="s">
        <v>679</v>
      </c>
      <c r="I78" s="29"/>
      <c r="J78" s="29"/>
      <c r="K78" s="29"/>
      <c r="L78" s="29"/>
      <c r="M78" s="29"/>
      <c r="N78" s="24"/>
      <c r="O78" s="24" t="s">
        <v>54</v>
      </c>
      <c r="P78" s="24"/>
      <c r="Q78" s="12">
        <v>24922367.129999999</v>
      </c>
      <c r="R78" s="30">
        <v>0</v>
      </c>
      <c r="S78" s="30">
        <v>17483759.550000001</v>
      </c>
      <c r="T78" s="30">
        <v>0</v>
      </c>
      <c r="U78" s="30"/>
      <c r="V78" s="30">
        <v>0</v>
      </c>
      <c r="W78" s="29">
        <v>6412592.7400000002</v>
      </c>
      <c r="X78" s="24"/>
      <c r="Y78" s="29">
        <v>1026014.84</v>
      </c>
      <c r="Z78" s="30">
        <v>0</v>
      </c>
      <c r="AA78" s="30"/>
      <c r="AB78" s="30">
        <v>0</v>
      </c>
      <c r="AC78" s="30">
        <v>0</v>
      </c>
      <c r="AD78" s="30"/>
      <c r="AE78" s="30">
        <v>0</v>
      </c>
      <c r="AF78" s="30"/>
      <c r="AG78" s="30"/>
      <c r="AH78" s="29">
        <v>0</v>
      </c>
      <c r="AI78" s="29">
        <v>0</v>
      </c>
      <c r="AJ78" s="24"/>
      <c r="AK78" s="29">
        <v>0</v>
      </c>
      <c r="AL78" s="29">
        <v>0</v>
      </c>
      <c r="AM78" s="31"/>
      <c r="AN78" s="24"/>
      <c r="AO78" s="31"/>
      <c r="AP78" s="24"/>
    </row>
    <row r="79" spans="1:42">
      <c r="A79" s="24" t="s">
        <v>191</v>
      </c>
      <c r="B79" s="28">
        <v>43896</v>
      </c>
      <c r="C79" s="24" t="s">
        <v>538</v>
      </c>
      <c r="D79" s="11" t="s">
        <v>566</v>
      </c>
      <c r="E79" s="11" t="s">
        <v>567</v>
      </c>
      <c r="F79" s="24" t="s">
        <v>680</v>
      </c>
      <c r="G79" s="24" t="s">
        <v>51</v>
      </c>
      <c r="H79" s="24" t="s">
        <v>681</v>
      </c>
      <c r="I79" s="29"/>
      <c r="J79" s="29"/>
      <c r="K79" s="29"/>
      <c r="L79" s="29"/>
      <c r="M79" s="29"/>
      <c r="N79" s="24"/>
      <c r="O79" s="24" t="s">
        <v>54</v>
      </c>
      <c r="P79" s="24"/>
      <c r="Q79" s="12">
        <v>16035930.639999999</v>
      </c>
      <c r="R79" s="30">
        <v>0</v>
      </c>
      <c r="S79" s="30">
        <v>9842135.9700000007</v>
      </c>
      <c r="T79" s="30"/>
      <c r="U79" s="30"/>
      <c r="V79" s="30"/>
      <c r="W79" s="29">
        <v>5211660.6399999997</v>
      </c>
      <c r="X79" s="24"/>
      <c r="Y79" s="29">
        <v>833865.7</v>
      </c>
      <c r="Z79" s="30">
        <v>0</v>
      </c>
      <c r="AA79" s="30"/>
      <c r="AB79" s="30">
        <v>0</v>
      </c>
      <c r="AC79" s="30">
        <v>137285.49</v>
      </c>
      <c r="AD79" s="30"/>
      <c r="AE79" s="30">
        <v>10982.84</v>
      </c>
      <c r="AF79" s="30"/>
      <c r="AG79" s="30"/>
      <c r="AH79" s="29">
        <v>0</v>
      </c>
      <c r="AI79" s="29">
        <v>0</v>
      </c>
      <c r="AJ79" s="24"/>
      <c r="AK79" s="29">
        <v>0</v>
      </c>
      <c r="AL79" s="29">
        <v>0</v>
      </c>
      <c r="AM79" s="31"/>
      <c r="AN79" s="24"/>
      <c r="AO79" s="31"/>
      <c r="AP79" s="24"/>
    </row>
    <row r="80" spans="1:42">
      <c r="A80" s="24" t="s">
        <v>192</v>
      </c>
      <c r="B80" s="28">
        <v>43896</v>
      </c>
      <c r="C80" s="24" t="s">
        <v>538</v>
      </c>
      <c r="D80" s="9" t="s">
        <v>570</v>
      </c>
      <c r="E80" s="9" t="s">
        <v>571</v>
      </c>
      <c r="F80" s="24" t="s">
        <v>682</v>
      </c>
      <c r="G80" s="24" t="s">
        <v>51</v>
      </c>
      <c r="H80" s="24" t="s">
        <v>683</v>
      </c>
      <c r="I80" s="29"/>
      <c r="J80" s="29"/>
      <c r="K80" s="29"/>
      <c r="L80" s="29"/>
      <c r="M80" s="29"/>
      <c r="N80" s="24"/>
      <c r="O80" s="24" t="s">
        <v>54</v>
      </c>
      <c r="P80" s="24"/>
      <c r="Q80" s="12">
        <v>2531350.8200000003</v>
      </c>
      <c r="R80" s="30">
        <v>0</v>
      </c>
      <c r="S80" s="30">
        <v>808406.45</v>
      </c>
      <c r="T80" s="30">
        <v>0</v>
      </c>
      <c r="U80" s="30"/>
      <c r="V80" s="30">
        <v>0</v>
      </c>
      <c r="W80" s="29">
        <v>1485296.87</v>
      </c>
      <c r="X80" s="24"/>
      <c r="Y80" s="29">
        <v>237647.5</v>
      </c>
      <c r="Z80" s="30">
        <v>0</v>
      </c>
      <c r="AA80" s="30"/>
      <c r="AB80" s="30">
        <v>0</v>
      </c>
      <c r="AC80" s="30">
        <v>0</v>
      </c>
      <c r="AD80" s="30"/>
      <c r="AE80" s="30">
        <v>0</v>
      </c>
      <c r="AF80" s="30"/>
      <c r="AG80" s="30"/>
      <c r="AH80" s="29">
        <v>0</v>
      </c>
      <c r="AI80" s="29">
        <v>0</v>
      </c>
      <c r="AJ80" s="24"/>
      <c r="AK80" s="29">
        <v>0</v>
      </c>
      <c r="AL80" s="29">
        <v>0</v>
      </c>
      <c r="AM80" s="31"/>
      <c r="AN80" s="24"/>
      <c r="AO80" s="31"/>
      <c r="AP80" s="24"/>
    </row>
    <row r="81" spans="1:42">
      <c r="A81" s="24" t="s">
        <v>193</v>
      </c>
      <c r="B81" s="28">
        <v>43896</v>
      </c>
      <c r="C81" s="24" t="s">
        <v>538</v>
      </c>
      <c r="D81" s="9" t="s">
        <v>574</v>
      </c>
      <c r="E81" s="9" t="s">
        <v>575</v>
      </c>
      <c r="F81" s="24" t="s">
        <v>684</v>
      </c>
      <c r="G81" s="24" t="s">
        <v>51</v>
      </c>
      <c r="H81" s="24" t="s">
        <v>685</v>
      </c>
      <c r="I81" s="29"/>
      <c r="J81" s="29"/>
      <c r="K81" s="29"/>
      <c r="L81" s="29"/>
      <c r="M81" s="29"/>
      <c r="N81" s="24"/>
      <c r="O81" s="24" t="s">
        <v>54</v>
      </c>
      <c r="P81" s="24"/>
      <c r="Q81" s="12">
        <v>0</v>
      </c>
      <c r="R81" s="30">
        <v>0</v>
      </c>
      <c r="S81" s="30">
        <v>0</v>
      </c>
      <c r="T81" s="30"/>
      <c r="U81" s="30"/>
      <c r="V81" s="30"/>
      <c r="W81" s="29">
        <v>0</v>
      </c>
      <c r="X81" s="24"/>
      <c r="Y81" s="29">
        <v>0</v>
      </c>
      <c r="Z81" s="30">
        <v>0</v>
      </c>
      <c r="AA81" s="30"/>
      <c r="AB81" s="30">
        <v>0</v>
      </c>
      <c r="AC81" s="30">
        <v>0</v>
      </c>
      <c r="AD81" s="30"/>
      <c r="AE81" s="30">
        <v>0</v>
      </c>
      <c r="AF81" s="30"/>
      <c r="AG81" s="30"/>
      <c r="AH81" s="29">
        <v>0</v>
      </c>
      <c r="AI81" s="29">
        <v>0</v>
      </c>
      <c r="AJ81" s="24"/>
      <c r="AK81" s="29">
        <v>0</v>
      </c>
      <c r="AL81" s="29">
        <v>0</v>
      </c>
      <c r="AM81" s="31"/>
      <c r="AN81" s="24"/>
      <c r="AO81" s="31"/>
      <c r="AP81" s="24"/>
    </row>
    <row r="82" spans="1:42">
      <c r="A82" s="24" t="s">
        <v>194</v>
      </c>
      <c r="B82" s="28">
        <v>43896</v>
      </c>
      <c r="C82" s="24" t="s">
        <v>538</v>
      </c>
      <c r="D82" s="9" t="s">
        <v>578</v>
      </c>
      <c r="E82" s="9" t="s">
        <v>579</v>
      </c>
      <c r="F82" s="24" t="s">
        <v>686</v>
      </c>
      <c r="G82" s="24" t="s">
        <v>51</v>
      </c>
      <c r="H82" s="24" t="s">
        <v>687</v>
      </c>
      <c r="I82" s="29"/>
      <c r="J82" s="29"/>
      <c r="K82" s="29"/>
      <c r="L82" s="29"/>
      <c r="M82" s="29"/>
      <c r="N82" s="24"/>
      <c r="O82" s="24" t="s">
        <v>54</v>
      </c>
      <c r="P82" s="24"/>
      <c r="Q82" s="12">
        <v>32755657.52</v>
      </c>
      <c r="R82" s="30">
        <v>0</v>
      </c>
      <c r="S82" s="30">
        <v>25963458.27</v>
      </c>
      <c r="T82" s="30"/>
      <c r="U82" s="30"/>
      <c r="V82" s="30"/>
      <c r="W82" s="29">
        <v>5855344.1799999997</v>
      </c>
      <c r="X82" s="24"/>
      <c r="Y82" s="29">
        <v>936855.07</v>
      </c>
      <c r="Z82" s="30">
        <v>0</v>
      </c>
      <c r="AA82" s="30"/>
      <c r="AB82" s="30">
        <v>0</v>
      </c>
      <c r="AC82" s="30">
        <v>0</v>
      </c>
      <c r="AD82" s="30"/>
      <c r="AE82" s="30">
        <v>0</v>
      </c>
      <c r="AF82" s="30"/>
      <c r="AG82" s="30"/>
      <c r="AH82" s="29">
        <v>0</v>
      </c>
      <c r="AI82" s="29">
        <v>0</v>
      </c>
      <c r="AJ82" s="24"/>
      <c r="AK82" s="29">
        <v>0</v>
      </c>
      <c r="AL82" s="29">
        <v>0</v>
      </c>
      <c r="AM82" s="31"/>
      <c r="AN82" s="24"/>
      <c r="AO82" s="31"/>
      <c r="AP82" s="24"/>
    </row>
    <row r="83" spans="1:42">
      <c r="A83" s="24" t="s">
        <v>195</v>
      </c>
      <c r="B83" s="28">
        <v>43897</v>
      </c>
      <c r="C83" s="9" t="s">
        <v>538</v>
      </c>
      <c r="D83" s="9" t="s">
        <v>48</v>
      </c>
      <c r="E83" s="10" t="s">
        <v>582</v>
      </c>
      <c r="F83" s="24" t="s">
        <v>688</v>
      </c>
      <c r="G83" s="24" t="s">
        <v>51</v>
      </c>
      <c r="H83" s="9" t="s">
        <v>689</v>
      </c>
      <c r="I83" s="29"/>
      <c r="J83" s="29"/>
      <c r="K83" s="29"/>
      <c r="L83" s="29"/>
      <c r="M83" s="29"/>
      <c r="N83" s="24"/>
      <c r="O83" s="24" t="s">
        <v>54</v>
      </c>
      <c r="P83" s="24"/>
      <c r="Q83" s="12">
        <v>27665598.309999999</v>
      </c>
      <c r="R83" s="30">
        <v>0</v>
      </c>
      <c r="S83" s="30">
        <v>27665598.309999999</v>
      </c>
      <c r="T83" s="30">
        <v>0</v>
      </c>
      <c r="U83" s="30"/>
      <c r="V83" s="30">
        <v>0</v>
      </c>
      <c r="W83" s="29"/>
      <c r="X83" s="24"/>
      <c r="Y83" s="29"/>
      <c r="Z83" s="30">
        <v>0</v>
      </c>
      <c r="AA83" s="30"/>
      <c r="AB83" s="30">
        <v>0</v>
      </c>
      <c r="AC83" s="30">
        <v>0</v>
      </c>
      <c r="AD83" s="30"/>
      <c r="AE83" s="30">
        <v>0</v>
      </c>
      <c r="AF83" s="30"/>
      <c r="AG83" s="30"/>
      <c r="AH83" s="29">
        <v>0</v>
      </c>
      <c r="AI83" s="29">
        <v>0</v>
      </c>
      <c r="AJ83" s="24"/>
      <c r="AK83" s="29">
        <v>0</v>
      </c>
      <c r="AL83" s="29">
        <v>0</v>
      </c>
      <c r="AM83" s="31"/>
      <c r="AN83" s="24"/>
      <c r="AO83" s="31"/>
      <c r="AP83" s="24"/>
    </row>
    <row r="84" spans="1:42">
      <c r="A84" s="24" t="s">
        <v>196</v>
      </c>
      <c r="B84" s="28">
        <v>43897</v>
      </c>
      <c r="C84" s="24" t="s">
        <v>538</v>
      </c>
      <c r="D84" s="9" t="s">
        <v>48</v>
      </c>
      <c r="E84" s="10" t="s">
        <v>539</v>
      </c>
      <c r="F84" s="24" t="s">
        <v>690</v>
      </c>
      <c r="G84" s="24" t="s">
        <v>51</v>
      </c>
      <c r="H84" s="24" t="s">
        <v>691</v>
      </c>
      <c r="I84" s="24"/>
      <c r="J84" s="29"/>
      <c r="K84" s="29"/>
      <c r="L84" s="29"/>
      <c r="M84" s="29"/>
      <c r="N84" s="24"/>
      <c r="O84" s="24" t="s">
        <v>54</v>
      </c>
      <c r="P84" s="24"/>
      <c r="Q84" s="12">
        <v>66897994.460000001</v>
      </c>
      <c r="R84" s="30">
        <v>0</v>
      </c>
      <c r="S84" s="30">
        <v>47511261.399999999</v>
      </c>
      <c r="T84" s="30"/>
      <c r="U84" s="30"/>
      <c r="V84" s="30"/>
      <c r="W84" s="29">
        <v>16712700.91</v>
      </c>
      <c r="X84" s="24"/>
      <c r="Y84" s="29">
        <v>2674032.15</v>
      </c>
      <c r="Z84" s="30">
        <v>0</v>
      </c>
      <c r="AA84" s="30"/>
      <c r="AB84" s="30">
        <v>0</v>
      </c>
      <c r="AC84" s="30">
        <v>0</v>
      </c>
      <c r="AD84" s="30"/>
      <c r="AE84" s="30">
        <v>0</v>
      </c>
      <c r="AF84" s="30"/>
      <c r="AG84" s="30"/>
      <c r="AH84" s="29">
        <v>0</v>
      </c>
      <c r="AI84" s="29">
        <v>0</v>
      </c>
      <c r="AJ84" s="24"/>
      <c r="AK84" s="29">
        <v>0</v>
      </c>
      <c r="AL84" s="29">
        <v>0</v>
      </c>
      <c r="AM84" s="31"/>
      <c r="AN84" s="24"/>
      <c r="AO84" s="31"/>
      <c r="AP84" s="24"/>
    </row>
    <row r="85" spans="1:42">
      <c r="A85" s="24" t="s">
        <v>197</v>
      </c>
      <c r="B85" s="28">
        <v>43897</v>
      </c>
      <c r="C85" s="9" t="s">
        <v>538</v>
      </c>
      <c r="D85" s="9" t="s">
        <v>57</v>
      </c>
      <c r="E85" s="10" t="s">
        <v>541</v>
      </c>
      <c r="F85" s="24" t="s">
        <v>692</v>
      </c>
      <c r="G85" s="24" t="s">
        <v>51</v>
      </c>
      <c r="H85" s="9" t="s">
        <v>693</v>
      </c>
      <c r="I85" s="29"/>
      <c r="J85" s="29"/>
      <c r="K85" s="29"/>
      <c r="L85" s="29"/>
      <c r="M85" s="29"/>
      <c r="N85" s="24"/>
      <c r="O85" s="24" t="s">
        <v>54</v>
      </c>
      <c r="P85" s="24"/>
      <c r="Q85" s="12">
        <v>43689099.829999998</v>
      </c>
      <c r="R85" s="30">
        <v>0</v>
      </c>
      <c r="S85" s="30">
        <v>43689099.829999998</v>
      </c>
      <c r="T85" s="30">
        <v>0</v>
      </c>
      <c r="U85" s="30"/>
      <c r="V85" s="30">
        <v>0</v>
      </c>
      <c r="W85" s="29"/>
      <c r="X85" s="24"/>
      <c r="Y85" s="29"/>
      <c r="Z85" s="30">
        <v>0</v>
      </c>
      <c r="AA85" s="30"/>
      <c r="AB85" s="30">
        <v>0</v>
      </c>
      <c r="AC85" s="30">
        <v>0</v>
      </c>
      <c r="AD85" s="30"/>
      <c r="AE85" s="30">
        <v>0</v>
      </c>
      <c r="AF85" s="30"/>
      <c r="AG85" s="30"/>
      <c r="AH85" s="29">
        <v>0</v>
      </c>
      <c r="AI85" s="29">
        <v>0</v>
      </c>
      <c r="AJ85" s="24"/>
      <c r="AK85" s="29">
        <v>0</v>
      </c>
      <c r="AL85" s="29">
        <v>0</v>
      </c>
      <c r="AM85" s="31"/>
      <c r="AN85" s="24"/>
      <c r="AO85" s="31"/>
      <c r="AP85" s="24"/>
    </row>
    <row r="86" spans="1:42">
      <c r="A86" s="24" t="s">
        <v>198</v>
      </c>
      <c r="B86" s="28">
        <v>43897</v>
      </c>
      <c r="C86" s="24" t="s">
        <v>538</v>
      </c>
      <c r="D86" s="9" t="s">
        <v>57</v>
      </c>
      <c r="E86" s="10" t="s">
        <v>543</v>
      </c>
      <c r="F86" s="24" t="s">
        <v>694</v>
      </c>
      <c r="G86" s="24" t="s">
        <v>51</v>
      </c>
      <c r="H86" s="24" t="s">
        <v>695</v>
      </c>
      <c r="I86" s="29"/>
      <c r="J86" s="29"/>
      <c r="K86" s="29"/>
      <c r="L86" s="29"/>
      <c r="M86" s="29"/>
      <c r="N86" s="24"/>
      <c r="O86" s="24" t="s">
        <v>54</v>
      </c>
      <c r="P86" s="24"/>
      <c r="Q86" s="12">
        <v>71766495.280000001</v>
      </c>
      <c r="R86" s="30">
        <v>0</v>
      </c>
      <c r="S86" s="30">
        <v>50476351.829999998</v>
      </c>
      <c r="T86" s="30"/>
      <c r="U86" s="30"/>
      <c r="V86" s="30"/>
      <c r="W86" s="29">
        <v>18353571.940000001</v>
      </c>
      <c r="X86" s="24"/>
      <c r="Y86" s="29">
        <v>2936571.51</v>
      </c>
      <c r="Z86" s="30">
        <v>0</v>
      </c>
      <c r="AA86" s="30"/>
      <c r="AB86" s="30">
        <v>0</v>
      </c>
      <c r="AC86" s="30">
        <v>0</v>
      </c>
      <c r="AD86" s="30"/>
      <c r="AE86" s="30">
        <v>0</v>
      </c>
      <c r="AF86" s="30"/>
      <c r="AG86" s="30"/>
      <c r="AH86" s="29">
        <v>0</v>
      </c>
      <c r="AI86" s="29">
        <v>0</v>
      </c>
      <c r="AJ86" s="24"/>
      <c r="AK86" s="29">
        <v>0</v>
      </c>
      <c r="AL86" s="29">
        <v>0</v>
      </c>
      <c r="AM86" s="31"/>
      <c r="AN86" s="24"/>
      <c r="AO86" s="31"/>
      <c r="AP86" s="24"/>
    </row>
    <row r="87" spans="1:42">
      <c r="A87" s="24" t="s">
        <v>199</v>
      </c>
      <c r="B87" s="28">
        <v>43897</v>
      </c>
      <c r="C87" s="24" t="s">
        <v>538</v>
      </c>
      <c r="D87" s="9" t="s">
        <v>74</v>
      </c>
      <c r="E87" s="10" t="s">
        <v>545</v>
      </c>
      <c r="F87" s="24" t="s">
        <v>696</v>
      </c>
      <c r="G87" s="24" t="s">
        <v>51</v>
      </c>
      <c r="H87" s="24" t="s">
        <v>697</v>
      </c>
      <c r="I87" s="29"/>
      <c r="J87" s="29"/>
      <c r="K87" s="29"/>
      <c r="L87" s="29"/>
      <c r="M87" s="29"/>
      <c r="N87" s="24"/>
      <c r="O87" s="24" t="s">
        <v>54</v>
      </c>
      <c r="P87" s="24"/>
      <c r="Q87" s="12">
        <v>83453068.519999996</v>
      </c>
      <c r="R87" s="30">
        <v>0</v>
      </c>
      <c r="S87" s="30">
        <v>57484043.409999996</v>
      </c>
      <c r="T87" s="30"/>
      <c r="U87" s="30"/>
      <c r="V87" s="30"/>
      <c r="W87" s="29">
        <v>22387090.609999999</v>
      </c>
      <c r="X87" s="24"/>
      <c r="Y87" s="29">
        <v>3581934.5</v>
      </c>
      <c r="Z87" s="30">
        <v>0</v>
      </c>
      <c r="AA87" s="30"/>
      <c r="AB87" s="30">
        <v>0</v>
      </c>
      <c r="AC87" s="30">
        <v>0</v>
      </c>
      <c r="AD87" s="30"/>
      <c r="AE87" s="30">
        <v>0</v>
      </c>
      <c r="AF87" s="30"/>
      <c r="AG87" s="30"/>
      <c r="AH87" s="29">
        <v>0</v>
      </c>
      <c r="AI87" s="29">
        <v>0</v>
      </c>
      <c r="AJ87" s="24"/>
      <c r="AK87" s="29">
        <v>0</v>
      </c>
      <c r="AL87" s="29">
        <v>0</v>
      </c>
      <c r="AM87" s="31"/>
      <c r="AN87" s="24"/>
      <c r="AO87" s="31"/>
      <c r="AP87" s="24"/>
    </row>
    <row r="88" spans="1:42">
      <c r="A88" s="24" t="s">
        <v>200</v>
      </c>
      <c r="B88" s="28">
        <v>43897</v>
      </c>
      <c r="C88" s="24" t="s">
        <v>538</v>
      </c>
      <c r="D88" s="9" t="s">
        <v>94</v>
      </c>
      <c r="E88" s="10" t="s">
        <v>547</v>
      </c>
      <c r="F88" s="24" t="s">
        <v>692</v>
      </c>
      <c r="G88" s="24" t="s">
        <v>51</v>
      </c>
      <c r="H88" s="24" t="s">
        <v>698</v>
      </c>
      <c r="I88" s="29"/>
      <c r="J88" s="29"/>
      <c r="K88" s="29"/>
      <c r="L88" s="29"/>
      <c r="M88" s="29"/>
      <c r="N88" s="24"/>
      <c r="O88" s="24" t="s">
        <v>54</v>
      </c>
      <c r="P88" s="24"/>
      <c r="Q88" s="12">
        <v>70422479.159999996</v>
      </c>
      <c r="R88" s="30">
        <v>0</v>
      </c>
      <c r="S88" s="30">
        <v>54792859.280000001</v>
      </c>
      <c r="T88" s="30"/>
      <c r="U88" s="30"/>
      <c r="V88" s="30"/>
      <c r="W88" s="29">
        <v>13473810.24</v>
      </c>
      <c r="X88" s="24"/>
      <c r="Y88" s="29">
        <v>2155809.64</v>
      </c>
      <c r="Z88" s="30">
        <v>0</v>
      </c>
      <c r="AA88" s="30"/>
      <c r="AB88" s="30">
        <v>0</v>
      </c>
      <c r="AC88" s="30">
        <v>0</v>
      </c>
      <c r="AD88" s="30"/>
      <c r="AE88" s="30">
        <v>0</v>
      </c>
      <c r="AF88" s="30"/>
      <c r="AG88" s="30"/>
      <c r="AH88" s="29">
        <v>0</v>
      </c>
      <c r="AI88" s="29">
        <v>0</v>
      </c>
      <c r="AJ88" s="24"/>
      <c r="AK88" s="29">
        <v>0</v>
      </c>
      <c r="AL88" s="29">
        <v>0</v>
      </c>
      <c r="AM88" s="31"/>
      <c r="AN88" s="24"/>
      <c r="AO88" s="31"/>
      <c r="AP88" s="24"/>
    </row>
    <row r="89" spans="1:42">
      <c r="A89" s="24" t="s">
        <v>201</v>
      </c>
      <c r="B89" s="28">
        <v>43897</v>
      </c>
      <c r="C89" s="24" t="s">
        <v>538</v>
      </c>
      <c r="D89" s="9" t="s">
        <v>111</v>
      </c>
      <c r="E89" s="10" t="s">
        <v>549</v>
      </c>
      <c r="F89" s="24" t="s">
        <v>699</v>
      </c>
      <c r="G89" s="24" t="s">
        <v>51</v>
      </c>
      <c r="H89" s="24" t="s">
        <v>700</v>
      </c>
      <c r="I89" s="29"/>
      <c r="J89" s="29"/>
      <c r="K89" s="29"/>
      <c r="L89" s="29"/>
      <c r="M89" s="29"/>
      <c r="N89" s="24"/>
      <c r="O89" s="24" t="s">
        <v>54</v>
      </c>
      <c r="P89" s="24"/>
      <c r="Q89" s="12">
        <v>69531988.120000005</v>
      </c>
      <c r="R89" s="30">
        <v>0</v>
      </c>
      <c r="S89" s="30">
        <v>49704533.240000002</v>
      </c>
      <c r="T89" s="30"/>
      <c r="U89" s="30"/>
      <c r="V89" s="30"/>
      <c r="W89" s="29">
        <v>17092633.52</v>
      </c>
      <c r="X89" s="24"/>
      <c r="Y89" s="29">
        <v>2734821.36</v>
      </c>
      <c r="Z89" s="30">
        <v>0</v>
      </c>
      <c r="AA89" s="30"/>
      <c r="AB89" s="30">
        <v>0</v>
      </c>
      <c r="AC89" s="30">
        <v>0</v>
      </c>
      <c r="AD89" s="30"/>
      <c r="AE89" s="30">
        <v>0</v>
      </c>
      <c r="AF89" s="30"/>
      <c r="AG89" s="30"/>
      <c r="AH89" s="29">
        <v>0</v>
      </c>
      <c r="AI89" s="29">
        <v>0</v>
      </c>
      <c r="AJ89" s="24"/>
      <c r="AK89" s="29">
        <v>0</v>
      </c>
      <c r="AL89" s="29">
        <v>0</v>
      </c>
      <c r="AM89" s="31"/>
      <c r="AN89" s="24"/>
      <c r="AO89" s="31"/>
      <c r="AP89" s="24"/>
    </row>
    <row r="90" spans="1:42">
      <c r="A90" s="24" t="s">
        <v>202</v>
      </c>
      <c r="B90" s="28">
        <v>43897</v>
      </c>
      <c r="C90" s="24" t="s">
        <v>538</v>
      </c>
      <c r="D90" s="11" t="s">
        <v>551</v>
      </c>
      <c r="E90" s="11" t="s">
        <v>552</v>
      </c>
      <c r="F90" s="24" t="s">
        <v>701</v>
      </c>
      <c r="G90" s="24" t="s">
        <v>51</v>
      </c>
      <c r="H90" s="24" t="s">
        <v>702</v>
      </c>
      <c r="I90" s="29"/>
      <c r="J90" s="29"/>
      <c r="K90" s="29"/>
      <c r="L90" s="29"/>
      <c r="M90" s="29"/>
      <c r="N90" s="24"/>
      <c r="O90" s="24" t="s">
        <v>54</v>
      </c>
      <c r="P90" s="24"/>
      <c r="Q90" s="12">
        <v>45406211.380000003</v>
      </c>
      <c r="R90" s="30">
        <v>0</v>
      </c>
      <c r="S90" s="30">
        <v>29965786.739999998</v>
      </c>
      <c r="T90" s="30"/>
      <c r="U90" s="30"/>
      <c r="V90" s="30"/>
      <c r="W90" s="29">
        <v>13310710.9</v>
      </c>
      <c r="X90" s="24"/>
      <c r="Y90" s="29">
        <v>2129713.7400000002</v>
      </c>
      <c r="Z90" s="30">
        <v>0</v>
      </c>
      <c r="AA90" s="30"/>
      <c r="AB90" s="30">
        <v>0</v>
      </c>
      <c r="AC90" s="30">
        <v>0</v>
      </c>
      <c r="AD90" s="30"/>
      <c r="AE90" s="30">
        <v>0</v>
      </c>
      <c r="AF90" s="30"/>
      <c r="AG90" s="30"/>
      <c r="AH90" s="29">
        <v>0</v>
      </c>
      <c r="AI90" s="29">
        <v>0</v>
      </c>
      <c r="AJ90" s="24"/>
      <c r="AK90" s="29">
        <v>0</v>
      </c>
      <c r="AL90" s="29">
        <v>0</v>
      </c>
      <c r="AM90" s="31"/>
      <c r="AN90" s="24"/>
      <c r="AO90" s="31"/>
      <c r="AP90" s="24"/>
    </row>
    <row r="91" spans="1:42">
      <c r="A91" s="24" t="s">
        <v>203</v>
      </c>
      <c r="B91" s="28">
        <v>43897</v>
      </c>
      <c r="C91" s="24" t="s">
        <v>538</v>
      </c>
      <c r="D91" s="24" t="s">
        <v>554</v>
      </c>
      <c r="E91" s="24" t="s">
        <v>555</v>
      </c>
      <c r="F91" s="24" t="s">
        <v>703</v>
      </c>
      <c r="G91" s="24" t="s">
        <v>51</v>
      </c>
      <c r="H91" s="24" t="s">
        <v>704</v>
      </c>
      <c r="I91" s="29"/>
      <c r="J91" s="29"/>
      <c r="K91" s="29"/>
      <c r="L91" s="29"/>
      <c r="M91" s="29"/>
      <c r="N91" s="24"/>
      <c r="O91" s="24" t="s">
        <v>54</v>
      </c>
      <c r="P91" s="24"/>
      <c r="Q91" s="12">
        <v>38355055.090000004</v>
      </c>
      <c r="R91" s="30">
        <v>0</v>
      </c>
      <c r="S91" s="30">
        <v>24863140.440000001</v>
      </c>
      <c r="T91" s="30">
        <v>0</v>
      </c>
      <c r="U91" s="30"/>
      <c r="V91" s="30">
        <v>0</v>
      </c>
      <c r="W91" s="29">
        <v>11630960.91</v>
      </c>
      <c r="X91" s="24"/>
      <c r="Y91" s="29">
        <v>1860953.74</v>
      </c>
      <c r="Z91" s="30">
        <v>0</v>
      </c>
      <c r="AA91" s="30"/>
      <c r="AB91" s="30">
        <v>0</v>
      </c>
      <c r="AC91" s="30">
        <v>0</v>
      </c>
      <c r="AD91" s="30"/>
      <c r="AE91" s="30">
        <v>0</v>
      </c>
      <c r="AF91" s="30"/>
      <c r="AG91" s="30"/>
      <c r="AH91" s="29">
        <v>0</v>
      </c>
      <c r="AI91" s="29">
        <v>0</v>
      </c>
      <c r="AJ91" s="24"/>
      <c r="AK91" s="29">
        <v>0</v>
      </c>
      <c r="AL91" s="29">
        <v>0</v>
      </c>
      <c r="AM91" s="31"/>
      <c r="AN91" s="24"/>
      <c r="AO91" s="31"/>
      <c r="AP91" s="24"/>
    </row>
    <row r="92" spans="1:42">
      <c r="A92" s="24" t="s">
        <v>204</v>
      </c>
      <c r="B92" s="28">
        <v>43897</v>
      </c>
      <c r="C92" s="9" t="s">
        <v>538</v>
      </c>
      <c r="D92" s="11" t="s">
        <v>558</v>
      </c>
      <c r="E92" s="11" t="s">
        <v>559</v>
      </c>
      <c r="F92" s="24" t="s">
        <v>614</v>
      </c>
      <c r="G92" s="24" t="s">
        <v>51</v>
      </c>
      <c r="H92" s="24" t="s">
        <v>705</v>
      </c>
      <c r="I92" s="29"/>
      <c r="J92" s="29"/>
      <c r="K92" s="29"/>
      <c r="L92" s="29"/>
      <c r="M92" s="29"/>
      <c r="N92" s="24"/>
      <c r="O92" s="24" t="s">
        <v>54</v>
      </c>
      <c r="P92" s="24"/>
      <c r="Q92" s="12">
        <v>61702697.710000001</v>
      </c>
      <c r="R92" s="30">
        <v>0</v>
      </c>
      <c r="S92" s="30">
        <v>46582639.710000001</v>
      </c>
      <c r="T92" s="30">
        <v>0</v>
      </c>
      <c r="U92" s="30"/>
      <c r="V92" s="30">
        <v>0</v>
      </c>
      <c r="W92" s="29">
        <v>13034532.76</v>
      </c>
      <c r="X92" s="24"/>
      <c r="Y92" s="29">
        <v>2085525.24</v>
      </c>
      <c r="Z92" s="30">
        <v>0</v>
      </c>
      <c r="AA92" s="30"/>
      <c r="AB92" s="30">
        <v>0</v>
      </c>
      <c r="AC92" s="30">
        <v>0</v>
      </c>
      <c r="AD92" s="30"/>
      <c r="AE92" s="30">
        <v>0</v>
      </c>
      <c r="AF92" s="30"/>
      <c r="AG92" s="30"/>
      <c r="AH92" s="29">
        <v>0</v>
      </c>
      <c r="AI92" s="29">
        <v>0</v>
      </c>
      <c r="AJ92" s="24"/>
      <c r="AK92" s="29">
        <v>0</v>
      </c>
      <c r="AL92" s="29">
        <v>0</v>
      </c>
      <c r="AM92" s="31"/>
      <c r="AN92" s="24"/>
      <c r="AO92" s="31"/>
      <c r="AP92" s="24"/>
    </row>
    <row r="93" spans="1:42">
      <c r="A93" s="24" t="s">
        <v>205</v>
      </c>
      <c r="B93" s="28">
        <v>43897</v>
      </c>
      <c r="C93" s="24" t="s">
        <v>538</v>
      </c>
      <c r="D93" s="11" t="s">
        <v>562</v>
      </c>
      <c r="E93" s="11" t="s">
        <v>563</v>
      </c>
      <c r="F93" s="24" t="s">
        <v>602</v>
      </c>
      <c r="G93" s="24" t="s">
        <v>51</v>
      </c>
      <c r="H93" s="24" t="s">
        <v>706</v>
      </c>
      <c r="I93" s="29"/>
      <c r="J93" s="29"/>
      <c r="K93" s="29"/>
      <c r="L93" s="29"/>
      <c r="M93" s="29"/>
      <c r="N93" s="24"/>
      <c r="O93" s="24" t="s">
        <v>54</v>
      </c>
      <c r="P93" s="24"/>
      <c r="Q93" s="12">
        <v>18954664.800000001</v>
      </c>
      <c r="R93" s="30">
        <v>0</v>
      </c>
      <c r="S93" s="30">
        <v>15532153.73</v>
      </c>
      <c r="T93" s="30">
        <v>0</v>
      </c>
      <c r="U93" s="30"/>
      <c r="V93" s="30">
        <v>0</v>
      </c>
      <c r="W93" s="29">
        <v>2950440.58</v>
      </c>
      <c r="X93" s="24"/>
      <c r="Y93" s="29">
        <v>472070.49</v>
      </c>
      <c r="Z93" s="30">
        <v>0</v>
      </c>
      <c r="AA93" s="30"/>
      <c r="AB93" s="30">
        <v>0</v>
      </c>
      <c r="AC93" s="30">
        <v>0</v>
      </c>
      <c r="AD93" s="30"/>
      <c r="AE93" s="30">
        <v>0</v>
      </c>
      <c r="AF93" s="30"/>
      <c r="AG93" s="30"/>
      <c r="AH93" s="29">
        <v>0</v>
      </c>
      <c r="AI93" s="29">
        <v>0</v>
      </c>
      <c r="AJ93" s="24"/>
      <c r="AK93" s="29">
        <v>0</v>
      </c>
      <c r="AL93" s="29">
        <v>0</v>
      </c>
      <c r="AM93" s="31"/>
      <c r="AN93" s="24"/>
      <c r="AO93" s="31"/>
      <c r="AP93" s="24"/>
    </row>
    <row r="94" spans="1:42">
      <c r="A94" s="24" t="s">
        <v>206</v>
      </c>
      <c r="B94" s="28">
        <v>43897</v>
      </c>
      <c r="C94" s="24" t="s">
        <v>538</v>
      </c>
      <c r="D94" s="11" t="s">
        <v>566</v>
      </c>
      <c r="E94" s="11" t="s">
        <v>567</v>
      </c>
      <c r="F94" s="24" t="s">
        <v>707</v>
      </c>
      <c r="G94" s="24" t="s">
        <v>51</v>
      </c>
      <c r="H94" s="24" t="s">
        <v>708</v>
      </c>
      <c r="I94" s="29"/>
      <c r="J94" s="29"/>
      <c r="K94" s="29"/>
      <c r="L94" s="29"/>
      <c r="M94" s="29"/>
      <c r="N94" s="24"/>
      <c r="O94" s="24" t="s">
        <v>54</v>
      </c>
      <c r="P94" s="24"/>
      <c r="Q94" s="12">
        <v>26992077.399999999</v>
      </c>
      <c r="R94" s="30">
        <v>0</v>
      </c>
      <c r="S94" s="30">
        <v>21131161.09</v>
      </c>
      <c r="T94" s="30"/>
      <c r="U94" s="30"/>
      <c r="V94" s="30"/>
      <c r="W94" s="29">
        <v>5052514.0599999996</v>
      </c>
      <c r="X94" s="24"/>
      <c r="Y94" s="29">
        <v>808402.25</v>
      </c>
      <c r="Z94" s="30">
        <v>0</v>
      </c>
      <c r="AA94" s="30"/>
      <c r="AB94" s="30">
        <v>0</v>
      </c>
      <c r="AC94" s="30">
        <v>0</v>
      </c>
      <c r="AD94" s="30"/>
      <c r="AE94" s="30">
        <v>0</v>
      </c>
      <c r="AF94" s="30"/>
      <c r="AG94" s="30"/>
      <c r="AH94" s="29">
        <v>0</v>
      </c>
      <c r="AI94" s="29">
        <v>0</v>
      </c>
      <c r="AJ94" s="24"/>
      <c r="AK94" s="29">
        <v>0</v>
      </c>
      <c r="AL94" s="29">
        <v>0</v>
      </c>
      <c r="AM94" s="31"/>
      <c r="AN94" s="24"/>
      <c r="AO94" s="31"/>
      <c r="AP94" s="24"/>
    </row>
    <row r="95" spans="1:42">
      <c r="A95" s="24" t="s">
        <v>207</v>
      </c>
      <c r="B95" s="28">
        <v>43897</v>
      </c>
      <c r="C95" s="24" t="s">
        <v>538</v>
      </c>
      <c r="D95" s="9" t="s">
        <v>570</v>
      </c>
      <c r="E95" s="9" t="s">
        <v>571</v>
      </c>
      <c r="F95" s="24" t="s">
        <v>709</v>
      </c>
      <c r="G95" s="24" t="s">
        <v>51</v>
      </c>
      <c r="H95" s="24" t="s">
        <v>710</v>
      </c>
      <c r="I95" s="29"/>
      <c r="J95" s="29"/>
      <c r="K95" s="29"/>
      <c r="L95" s="29"/>
      <c r="M95" s="29"/>
      <c r="N95" s="24"/>
      <c r="O95" s="24" t="s">
        <v>54</v>
      </c>
      <c r="P95" s="24"/>
      <c r="Q95" s="12">
        <v>2341086.1</v>
      </c>
      <c r="R95" s="30">
        <v>0</v>
      </c>
      <c r="S95" s="30">
        <v>122099</v>
      </c>
      <c r="T95" s="30">
        <v>0</v>
      </c>
      <c r="U95" s="30"/>
      <c r="V95" s="30">
        <v>0</v>
      </c>
      <c r="W95" s="29">
        <v>1912919.91</v>
      </c>
      <c r="X95" s="24"/>
      <c r="Y95" s="29">
        <v>306067.19</v>
      </c>
      <c r="Z95" s="30">
        <v>0</v>
      </c>
      <c r="AA95" s="30"/>
      <c r="AB95" s="30">
        <v>0</v>
      </c>
      <c r="AC95" s="30">
        <v>0</v>
      </c>
      <c r="AD95" s="30"/>
      <c r="AE95" s="30">
        <v>0</v>
      </c>
      <c r="AF95" s="30"/>
      <c r="AG95" s="30"/>
      <c r="AH95" s="29">
        <v>0</v>
      </c>
      <c r="AI95" s="29">
        <v>0</v>
      </c>
      <c r="AJ95" s="24"/>
      <c r="AK95" s="29">
        <v>0</v>
      </c>
      <c r="AL95" s="29">
        <v>0</v>
      </c>
      <c r="AM95" s="31"/>
      <c r="AN95" s="24"/>
      <c r="AO95" s="31"/>
      <c r="AP95" s="24"/>
    </row>
    <row r="96" spans="1:42">
      <c r="A96" s="24" t="s">
        <v>208</v>
      </c>
      <c r="B96" s="28">
        <v>43897</v>
      </c>
      <c r="C96" s="24" t="s">
        <v>538</v>
      </c>
      <c r="D96" s="9" t="s">
        <v>574</v>
      </c>
      <c r="E96" s="9" t="s">
        <v>575</v>
      </c>
      <c r="F96" s="24" t="s">
        <v>711</v>
      </c>
      <c r="G96" s="24" t="s">
        <v>51</v>
      </c>
      <c r="H96" s="24" t="s">
        <v>712</v>
      </c>
      <c r="I96" s="29"/>
      <c r="J96" s="29"/>
      <c r="K96" s="29"/>
      <c r="L96" s="29"/>
      <c r="M96" s="29"/>
      <c r="N96" s="24"/>
      <c r="O96" s="24" t="s">
        <v>54</v>
      </c>
      <c r="P96" s="24"/>
      <c r="Q96" s="12">
        <v>746981.42</v>
      </c>
      <c r="R96" s="30">
        <v>0</v>
      </c>
      <c r="S96" s="30">
        <v>145920</v>
      </c>
      <c r="T96" s="30"/>
      <c r="U96" s="30"/>
      <c r="V96" s="30"/>
      <c r="W96" s="29">
        <v>518156.4</v>
      </c>
      <c r="X96" s="24"/>
      <c r="Y96" s="29">
        <v>82905.02</v>
      </c>
      <c r="Z96" s="30">
        <v>0</v>
      </c>
      <c r="AA96" s="30"/>
      <c r="AB96" s="30">
        <v>0</v>
      </c>
      <c r="AC96" s="30">
        <v>0</v>
      </c>
      <c r="AD96" s="30"/>
      <c r="AE96" s="30">
        <v>0</v>
      </c>
      <c r="AF96" s="30"/>
      <c r="AG96" s="30"/>
      <c r="AH96" s="29">
        <v>0</v>
      </c>
      <c r="AI96" s="29">
        <v>0</v>
      </c>
      <c r="AJ96" s="24"/>
      <c r="AK96" s="29">
        <v>0</v>
      </c>
      <c r="AL96" s="29">
        <v>0</v>
      </c>
      <c r="AM96" s="31"/>
      <c r="AN96" s="24"/>
      <c r="AO96" s="31"/>
      <c r="AP96" s="24"/>
    </row>
    <row r="97" spans="1:42">
      <c r="A97" s="24" t="s">
        <v>209</v>
      </c>
      <c r="B97" s="28">
        <v>43897</v>
      </c>
      <c r="C97" s="24" t="s">
        <v>538</v>
      </c>
      <c r="D97" s="9" t="s">
        <v>578</v>
      </c>
      <c r="E97" s="9" t="s">
        <v>579</v>
      </c>
      <c r="F97" s="24" t="s">
        <v>713</v>
      </c>
      <c r="G97" s="24" t="s">
        <v>51</v>
      </c>
      <c r="H97" s="24" t="s">
        <v>714</v>
      </c>
      <c r="I97" s="29"/>
      <c r="J97" s="29"/>
      <c r="K97" s="29"/>
      <c r="L97" s="29"/>
      <c r="M97" s="29"/>
      <c r="N97" s="24"/>
      <c r="O97" s="24" t="s">
        <v>54</v>
      </c>
      <c r="P97" s="24"/>
      <c r="Q97" s="12">
        <v>44672832.570000008</v>
      </c>
      <c r="R97" s="30">
        <v>0</v>
      </c>
      <c r="S97" s="30">
        <v>32994539.670000002</v>
      </c>
      <c r="T97" s="30"/>
      <c r="U97" s="30"/>
      <c r="V97" s="30"/>
      <c r="W97" s="29">
        <v>10067493.880000001</v>
      </c>
      <c r="X97" s="24"/>
      <c r="Y97" s="29">
        <v>1610799.02</v>
      </c>
      <c r="Z97" s="30">
        <v>0</v>
      </c>
      <c r="AA97" s="30"/>
      <c r="AB97" s="30">
        <v>0</v>
      </c>
      <c r="AC97" s="30">
        <v>0</v>
      </c>
      <c r="AD97" s="30"/>
      <c r="AE97" s="30">
        <v>0</v>
      </c>
      <c r="AF97" s="30"/>
      <c r="AG97" s="30"/>
      <c r="AH97" s="29">
        <v>0</v>
      </c>
      <c r="AI97" s="29">
        <v>0</v>
      </c>
      <c r="AJ97" s="24"/>
      <c r="AK97" s="29">
        <v>0</v>
      </c>
      <c r="AL97" s="29">
        <v>0</v>
      </c>
      <c r="AM97" s="31"/>
      <c r="AN97" s="24"/>
      <c r="AO97" s="31"/>
      <c r="AP97" s="24"/>
    </row>
    <row r="98" spans="1:42">
      <c r="A98" s="24" t="s">
        <v>211</v>
      </c>
      <c r="B98" s="28">
        <v>43898</v>
      </c>
      <c r="C98" s="9" t="s">
        <v>538</v>
      </c>
      <c r="D98" s="9" t="s">
        <v>48</v>
      </c>
      <c r="E98" s="10" t="s">
        <v>582</v>
      </c>
      <c r="F98" s="24" t="s">
        <v>715</v>
      </c>
      <c r="G98" s="24" t="s">
        <v>51</v>
      </c>
      <c r="H98" s="9" t="s">
        <v>716</v>
      </c>
      <c r="I98" s="29"/>
      <c r="J98" s="29"/>
      <c r="K98" s="29"/>
      <c r="L98" s="29"/>
      <c r="M98" s="29"/>
      <c r="N98" s="24"/>
      <c r="O98" s="24" t="s">
        <v>54</v>
      </c>
      <c r="P98" s="24"/>
      <c r="Q98" s="12">
        <v>26465607.41</v>
      </c>
      <c r="R98" s="30">
        <v>0</v>
      </c>
      <c r="S98" s="30">
        <v>26465607.41</v>
      </c>
      <c r="T98" s="30">
        <v>0</v>
      </c>
      <c r="U98" s="30"/>
      <c r="V98" s="30">
        <v>0</v>
      </c>
      <c r="W98" s="29"/>
      <c r="X98" s="24"/>
      <c r="Y98" s="29"/>
      <c r="Z98" s="30">
        <v>0</v>
      </c>
      <c r="AA98" s="30"/>
      <c r="AB98" s="30">
        <v>0</v>
      </c>
      <c r="AC98" s="30">
        <v>0</v>
      </c>
      <c r="AD98" s="30"/>
      <c r="AE98" s="30">
        <v>0</v>
      </c>
      <c r="AF98" s="30"/>
      <c r="AG98" s="30"/>
      <c r="AH98" s="29">
        <v>0</v>
      </c>
      <c r="AI98" s="29">
        <v>0</v>
      </c>
      <c r="AJ98" s="24"/>
      <c r="AK98" s="29">
        <v>0</v>
      </c>
      <c r="AL98" s="29">
        <v>0</v>
      </c>
      <c r="AM98" s="31"/>
      <c r="AN98" s="24"/>
      <c r="AO98" s="31"/>
      <c r="AP98" s="24"/>
    </row>
    <row r="99" spans="1:42">
      <c r="A99" s="24" t="s">
        <v>215</v>
      </c>
      <c r="B99" s="28">
        <v>43898</v>
      </c>
      <c r="C99" s="24" t="s">
        <v>538</v>
      </c>
      <c r="D99" s="9" t="s">
        <v>48</v>
      </c>
      <c r="E99" s="10" t="s">
        <v>539</v>
      </c>
      <c r="F99" s="24" t="s">
        <v>717</v>
      </c>
      <c r="G99" s="24" t="s">
        <v>51</v>
      </c>
      <c r="H99" s="24" t="s">
        <v>718</v>
      </c>
      <c r="I99" s="29"/>
      <c r="J99" s="29"/>
      <c r="K99" s="29"/>
      <c r="L99" s="29"/>
      <c r="M99" s="29"/>
      <c r="N99" s="24"/>
      <c r="O99" s="24" t="s">
        <v>54</v>
      </c>
      <c r="P99" s="24"/>
      <c r="Q99" s="12">
        <v>76531498.390000001</v>
      </c>
      <c r="R99" s="30">
        <v>0</v>
      </c>
      <c r="S99" s="30">
        <v>48918336.390000001</v>
      </c>
      <c r="T99" s="30">
        <v>0</v>
      </c>
      <c r="U99" s="30"/>
      <c r="V99" s="30">
        <v>0</v>
      </c>
      <c r="W99" s="29">
        <v>23804450</v>
      </c>
      <c r="X99" s="24"/>
      <c r="Y99" s="29">
        <v>3808712</v>
      </c>
      <c r="Z99" s="30">
        <v>0</v>
      </c>
      <c r="AA99" s="30"/>
      <c r="AB99" s="30">
        <v>0</v>
      </c>
      <c r="AC99" s="30">
        <v>0</v>
      </c>
      <c r="AD99" s="30"/>
      <c r="AE99" s="30">
        <v>0</v>
      </c>
      <c r="AF99" s="30"/>
      <c r="AG99" s="30"/>
      <c r="AH99" s="29">
        <v>0</v>
      </c>
      <c r="AI99" s="29">
        <v>0</v>
      </c>
      <c r="AJ99" s="24"/>
      <c r="AK99" s="29">
        <v>0</v>
      </c>
      <c r="AL99" s="29">
        <v>0</v>
      </c>
      <c r="AM99" s="31"/>
      <c r="AN99" s="24"/>
      <c r="AO99" s="31"/>
      <c r="AP99" s="24"/>
    </row>
    <row r="100" spans="1:42">
      <c r="A100" s="24" t="s">
        <v>217</v>
      </c>
      <c r="B100" s="28">
        <v>43898</v>
      </c>
      <c r="C100" s="9" t="s">
        <v>538</v>
      </c>
      <c r="D100" s="9" t="s">
        <v>57</v>
      </c>
      <c r="E100" s="10" t="s">
        <v>541</v>
      </c>
      <c r="F100" s="24" t="s">
        <v>719</v>
      </c>
      <c r="G100" s="24" t="s">
        <v>51</v>
      </c>
      <c r="H100" s="9" t="s">
        <v>720</v>
      </c>
      <c r="I100" s="29"/>
      <c r="J100" s="29"/>
      <c r="K100" s="29"/>
      <c r="L100" s="29"/>
      <c r="M100" s="29"/>
      <c r="N100" s="24"/>
      <c r="O100" s="24" t="s">
        <v>54</v>
      </c>
      <c r="P100" s="24"/>
      <c r="Q100" s="12">
        <v>51035342.980000004</v>
      </c>
      <c r="R100" s="30">
        <v>0</v>
      </c>
      <c r="S100" s="30">
        <v>51035342.980000004</v>
      </c>
      <c r="T100" s="30">
        <v>0</v>
      </c>
      <c r="U100" s="30"/>
      <c r="V100" s="30">
        <v>0</v>
      </c>
      <c r="W100" s="29"/>
      <c r="X100" s="24"/>
      <c r="Y100" s="29"/>
      <c r="Z100" s="30">
        <v>0</v>
      </c>
      <c r="AA100" s="30"/>
      <c r="AB100" s="30">
        <v>0</v>
      </c>
      <c r="AC100" s="30">
        <v>0</v>
      </c>
      <c r="AD100" s="30"/>
      <c r="AE100" s="30">
        <v>0</v>
      </c>
      <c r="AF100" s="30"/>
      <c r="AG100" s="30"/>
      <c r="AH100" s="29">
        <v>0</v>
      </c>
      <c r="AI100" s="29">
        <v>0</v>
      </c>
      <c r="AJ100" s="24"/>
      <c r="AK100" s="29">
        <v>0</v>
      </c>
      <c r="AL100" s="29">
        <v>0</v>
      </c>
      <c r="AM100" s="31"/>
      <c r="AN100" s="24"/>
      <c r="AO100" s="31"/>
      <c r="AP100" s="24"/>
    </row>
    <row r="101" spans="1:42">
      <c r="A101" s="24" t="s">
        <v>219</v>
      </c>
      <c r="B101" s="28">
        <v>43898</v>
      </c>
      <c r="C101" s="24" t="s">
        <v>538</v>
      </c>
      <c r="D101" s="9" t="s">
        <v>57</v>
      </c>
      <c r="E101" s="10" t="s">
        <v>543</v>
      </c>
      <c r="F101" s="24" t="s">
        <v>721</v>
      </c>
      <c r="G101" s="24" t="s">
        <v>51</v>
      </c>
      <c r="H101" s="24" t="s">
        <v>722</v>
      </c>
      <c r="I101" s="29"/>
      <c r="J101" s="29"/>
      <c r="K101" s="29"/>
      <c r="L101" s="29"/>
      <c r="M101" s="29"/>
      <c r="N101" s="24"/>
      <c r="O101" s="24" t="s">
        <v>54</v>
      </c>
      <c r="P101" s="24"/>
      <c r="Q101" s="12">
        <v>62102599.850000001</v>
      </c>
      <c r="R101" s="30">
        <v>0</v>
      </c>
      <c r="S101" s="30">
        <v>46258161.100000001</v>
      </c>
      <c r="T101" s="30">
        <v>0</v>
      </c>
      <c r="U101" s="30"/>
      <c r="V101" s="30">
        <v>0</v>
      </c>
      <c r="W101" s="29">
        <v>13658998.92</v>
      </c>
      <c r="X101" s="24"/>
      <c r="Y101" s="29">
        <v>2185439.83</v>
      </c>
      <c r="Z101" s="30">
        <v>0</v>
      </c>
      <c r="AA101" s="30"/>
      <c r="AB101" s="30">
        <v>0</v>
      </c>
      <c r="AC101" s="30">
        <v>0</v>
      </c>
      <c r="AD101" s="30"/>
      <c r="AE101" s="30">
        <v>0</v>
      </c>
      <c r="AF101" s="30"/>
      <c r="AG101" s="30"/>
      <c r="AH101" s="29">
        <v>0</v>
      </c>
      <c r="AI101" s="29">
        <v>0</v>
      </c>
      <c r="AJ101" s="24"/>
      <c r="AK101" s="29">
        <v>0</v>
      </c>
      <c r="AL101" s="29">
        <v>0</v>
      </c>
      <c r="AM101" s="31"/>
      <c r="AN101" s="24"/>
      <c r="AO101" s="31"/>
      <c r="AP101" s="24"/>
    </row>
    <row r="102" spans="1:42">
      <c r="A102" s="24" t="s">
        <v>221</v>
      </c>
      <c r="B102" s="28">
        <v>43898</v>
      </c>
      <c r="C102" s="24" t="s">
        <v>538</v>
      </c>
      <c r="D102" s="9" t="s">
        <v>74</v>
      </c>
      <c r="E102" s="10" t="s">
        <v>545</v>
      </c>
      <c r="F102" s="24" t="s">
        <v>723</v>
      </c>
      <c r="G102" s="24" t="s">
        <v>51</v>
      </c>
      <c r="H102" s="24" t="s">
        <v>724</v>
      </c>
      <c r="I102" s="29"/>
      <c r="J102" s="29"/>
      <c r="K102" s="29"/>
      <c r="L102" s="29"/>
      <c r="M102" s="29"/>
      <c r="N102" s="24"/>
      <c r="O102" s="24" t="s">
        <v>54</v>
      </c>
      <c r="P102" s="24"/>
      <c r="Q102" s="12">
        <v>76004486.189999998</v>
      </c>
      <c r="R102" s="30">
        <v>0</v>
      </c>
      <c r="S102" s="30">
        <v>49327080.509999998</v>
      </c>
      <c r="T102" s="30"/>
      <c r="U102" s="30"/>
      <c r="V102" s="30">
        <v>0</v>
      </c>
      <c r="W102" s="29">
        <v>22997763.52</v>
      </c>
      <c r="X102" s="24"/>
      <c r="Y102" s="29">
        <v>3679642.16</v>
      </c>
      <c r="Z102" s="30">
        <v>0</v>
      </c>
      <c r="AA102" s="30"/>
      <c r="AB102" s="30">
        <v>0</v>
      </c>
      <c r="AC102" s="30">
        <v>0</v>
      </c>
      <c r="AD102" s="30"/>
      <c r="AE102" s="30">
        <v>0</v>
      </c>
      <c r="AF102" s="30"/>
      <c r="AG102" s="30"/>
      <c r="AH102" s="29">
        <v>0</v>
      </c>
      <c r="AI102" s="29">
        <v>0</v>
      </c>
      <c r="AJ102" s="24"/>
      <c r="AK102" s="29">
        <v>0</v>
      </c>
      <c r="AL102" s="29">
        <v>0</v>
      </c>
      <c r="AM102" s="31"/>
      <c r="AN102" s="24"/>
      <c r="AO102" s="31"/>
      <c r="AP102" s="24"/>
    </row>
    <row r="103" spans="1:42">
      <c r="A103" s="24" t="s">
        <v>227</v>
      </c>
      <c r="B103" s="28">
        <v>43898</v>
      </c>
      <c r="C103" s="24" t="s">
        <v>538</v>
      </c>
      <c r="D103" s="9" t="s">
        <v>94</v>
      </c>
      <c r="E103" s="10" t="s">
        <v>547</v>
      </c>
      <c r="F103" s="24" t="s">
        <v>719</v>
      </c>
      <c r="G103" s="24" t="s">
        <v>51</v>
      </c>
      <c r="H103" s="24" t="s">
        <v>725</v>
      </c>
      <c r="I103" s="29"/>
      <c r="J103" s="29"/>
      <c r="K103" s="29"/>
      <c r="L103" s="29"/>
      <c r="M103" s="29"/>
      <c r="N103" s="24"/>
      <c r="O103" s="24" t="s">
        <v>54</v>
      </c>
      <c r="P103" s="24"/>
      <c r="Q103" s="12">
        <v>46282794.299999997</v>
      </c>
      <c r="R103" s="30">
        <v>0</v>
      </c>
      <c r="S103" s="30">
        <v>35268755.219999999</v>
      </c>
      <c r="T103" s="30">
        <v>0</v>
      </c>
      <c r="U103" s="30"/>
      <c r="V103" s="30">
        <v>0</v>
      </c>
      <c r="W103" s="29">
        <v>9494861.2799999993</v>
      </c>
      <c r="X103" s="24"/>
      <c r="Y103" s="29">
        <v>1519177.8</v>
      </c>
      <c r="Z103" s="30">
        <v>0</v>
      </c>
      <c r="AA103" s="30"/>
      <c r="AB103" s="30">
        <v>0</v>
      </c>
      <c r="AC103" s="30">
        <v>0</v>
      </c>
      <c r="AD103" s="30"/>
      <c r="AE103" s="30">
        <v>0</v>
      </c>
      <c r="AF103" s="30"/>
      <c r="AG103" s="30"/>
      <c r="AH103" s="29">
        <v>0</v>
      </c>
      <c r="AI103" s="29">
        <v>0</v>
      </c>
      <c r="AJ103" s="24"/>
      <c r="AK103" s="29">
        <v>0</v>
      </c>
      <c r="AL103" s="29">
        <v>0</v>
      </c>
      <c r="AM103" s="31"/>
      <c r="AN103" s="24"/>
      <c r="AO103" s="31"/>
      <c r="AP103" s="24"/>
    </row>
    <row r="104" spans="1:42">
      <c r="A104" s="24" t="s">
        <v>230</v>
      </c>
      <c r="B104" s="28">
        <v>43898</v>
      </c>
      <c r="C104" s="24" t="s">
        <v>538</v>
      </c>
      <c r="D104" s="9" t="s">
        <v>111</v>
      </c>
      <c r="E104" s="10" t="s">
        <v>549</v>
      </c>
      <c r="F104" s="24" t="s">
        <v>726</v>
      </c>
      <c r="G104" s="24" t="s">
        <v>51</v>
      </c>
      <c r="H104" s="24" t="s">
        <v>727</v>
      </c>
      <c r="I104" s="29"/>
      <c r="J104" s="29"/>
      <c r="K104" s="29"/>
      <c r="L104" s="29"/>
      <c r="M104" s="29"/>
      <c r="N104" s="24"/>
      <c r="O104" s="24" t="s">
        <v>54</v>
      </c>
      <c r="P104" s="24"/>
      <c r="Q104" s="12">
        <v>30824068.720000003</v>
      </c>
      <c r="R104" s="30">
        <v>0</v>
      </c>
      <c r="S104" s="30">
        <v>20882154.25</v>
      </c>
      <c r="T104" s="30">
        <v>0</v>
      </c>
      <c r="U104" s="30"/>
      <c r="V104" s="30">
        <v>0</v>
      </c>
      <c r="W104" s="29">
        <v>8570615.9199999999</v>
      </c>
      <c r="X104" s="24"/>
      <c r="Y104" s="29">
        <v>1371298.55</v>
      </c>
      <c r="Z104" s="30">
        <v>0</v>
      </c>
      <c r="AA104" s="30"/>
      <c r="AB104" s="30">
        <v>0</v>
      </c>
      <c r="AC104" s="30">
        <v>0</v>
      </c>
      <c r="AD104" s="30"/>
      <c r="AE104" s="30">
        <v>0</v>
      </c>
      <c r="AF104" s="30"/>
      <c r="AG104" s="30"/>
      <c r="AH104" s="29">
        <v>0</v>
      </c>
      <c r="AI104" s="29">
        <v>0</v>
      </c>
      <c r="AJ104" s="24"/>
      <c r="AK104" s="29">
        <v>0</v>
      </c>
      <c r="AL104" s="29">
        <v>0</v>
      </c>
      <c r="AM104" s="31"/>
      <c r="AN104" s="24"/>
      <c r="AO104" s="31"/>
      <c r="AP104" s="24"/>
    </row>
    <row r="105" spans="1:42">
      <c r="A105" s="24" t="s">
        <v>234</v>
      </c>
      <c r="B105" s="28">
        <v>43898</v>
      </c>
      <c r="C105" s="24" t="s">
        <v>538</v>
      </c>
      <c r="D105" s="11" t="s">
        <v>551</v>
      </c>
      <c r="E105" s="11" t="s">
        <v>552</v>
      </c>
      <c r="F105" s="24" t="s">
        <v>728</v>
      </c>
      <c r="G105" s="24" t="s">
        <v>51</v>
      </c>
      <c r="H105" s="24" t="s">
        <v>729</v>
      </c>
      <c r="I105" s="29"/>
      <c r="J105" s="29"/>
      <c r="K105" s="29"/>
      <c r="L105" s="29"/>
      <c r="M105" s="29"/>
      <c r="N105" s="24"/>
      <c r="O105" s="24" t="s">
        <v>54</v>
      </c>
      <c r="P105" s="24"/>
      <c r="Q105" s="12">
        <v>47190825.93999999</v>
      </c>
      <c r="R105" s="30">
        <v>0</v>
      </c>
      <c r="S105" s="30">
        <v>35346903.229999997</v>
      </c>
      <c r="T105" s="30">
        <v>0</v>
      </c>
      <c r="U105" s="30"/>
      <c r="V105" s="30">
        <v>0</v>
      </c>
      <c r="W105" s="29">
        <v>10210278.199999999</v>
      </c>
      <c r="X105" s="24"/>
      <c r="Y105" s="29">
        <v>1633644.51</v>
      </c>
      <c r="Z105" s="30">
        <v>0</v>
      </c>
      <c r="AA105" s="30"/>
      <c r="AB105" s="30">
        <v>0</v>
      </c>
      <c r="AC105" s="30">
        <v>0</v>
      </c>
      <c r="AD105" s="30"/>
      <c r="AE105" s="30">
        <v>0</v>
      </c>
      <c r="AF105" s="30"/>
      <c r="AG105" s="30"/>
      <c r="AH105" s="29">
        <v>0</v>
      </c>
      <c r="AI105" s="29">
        <v>0</v>
      </c>
      <c r="AJ105" s="24"/>
      <c r="AK105" s="29">
        <v>0</v>
      </c>
      <c r="AL105" s="29">
        <v>0</v>
      </c>
      <c r="AM105" s="31"/>
      <c r="AN105" s="24"/>
      <c r="AO105" s="31"/>
      <c r="AP105" s="24"/>
    </row>
    <row r="106" spans="1:42">
      <c r="A106" s="24" t="s">
        <v>236</v>
      </c>
      <c r="B106" s="28">
        <v>43898</v>
      </c>
      <c r="C106" s="24" t="s">
        <v>538</v>
      </c>
      <c r="D106" s="24" t="s">
        <v>554</v>
      </c>
      <c r="E106" s="24" t="s">
        <v>555</v>
      </c>
      <c r="F106" s="24" t="s">
        <v>730</v>
      </c>
      <c r="G106" s="24" t="s">
        <v>51</v>
      </c>
      <c r="H106" s="24" t="s">
        <v>731</v>
      </c>
      <c r="I106" s="29"/>
      <c r="J106" s="29"/>
      <c r="K106" s="29"/>
      <c r="L106" s="29"/>
      <c r="M106" s="29"/>
      <c r="N106" s="24"/>
      <c r="O106" s="24" t="s">
        <v>54</v>
      </c>
      <c r="P106" s="24"/>
      <c r="Q106" s="12">
        <v>66705044.929999992</v>
      </c>
      <c r="R106" s="30">
        <v>0</v>
      </c>
      <c r="S106" s="30">
        <v>42860673.439999998</v>
      </c>
      <c r="T106" s="30">
        <v>0</v>
      </c>
      <c r="U106" s="30"/>
      <c r="V106" s="30">
        <v>0</v>
      </c>
      <c r="W106" s="29">
        <v>20299857.609999999</v>
      </c>
      <c r="X106" s="24"/>
      <c r="Y106" s="29">
        <v>3247977.22</v>
      </c>
      <c r="Z106" s="30">
        <v>0</v>
      </c>
      <c r="AA106" s="30"/>
      <c r="AB106" s="30">
        <v>0</v>
      </c>
      <c r="AC106" s="30">
        <v>274570.98</v>
      </c>
      <c r="AD106" s="30"/>
      <c r="AE106" s="30">
        <v>21965.68</v>
      </c>
      <c r="AF106" s="30"/>
      <c r="AG106" s="30"/>
      <c r="AH106" s="29">
        <v>0</v>
      </c>
      <c r="AI106" s="29">
        <v>0</v>
      </c>
      <c r="AJ106" s="24"/>
      <c r="AK106" s="29">
        <v>0</v>
      </c>
      <c r="AL106" s="29">
        <v>0</v>
      </c>
      <c r="AM106" s="31"/>
      <c r="AN106" s="24"/>
      <c r="AO106" s="31"/>
      <c r="AP106" s="24"/>
    </row>
    <row r="107" spans="1:42">
      <c r="A107" s="24" t="s">
        <v>238</v>
      </c>
      <c r="B107" s="28">
        <v>43898</v>
      </c>
      <c r="C107" s="9" t="s">
        <v>538</v>
      </c>
      <c r="D107" s="11" t="s">
        <v>558</v>
      </c>
      <c r="E107" s="11" t="s">
        <v>559</v>
      </c>
      <c r="F107" s="24" t="s">
        <v>640</v>
      </c>
      <c r="G107" s="24" t="s">
        <v>51</v>
      </c>
      <c r="H107" s="24" t="s">
        <v>732</v>
      </c>
      <c r="I107" s="29"/>
      <c r="J107" s="29"/>
      <c r="K107" s="29"/>
      <c r="L107" s="29"/>
      <c r="M107" s="29"/>
      <c r="N107" s="24"/>
      <c r="O107" s="24" t="s">
        <v>54</v>
      </c>
      <c r="P107" s="24"/>
      <c r="Q107" s="12">
        <v>33418694</v>
      </c>
      <c r="R107" s="30">
        <v>0</v>
      </c>
      <c r="S107" s="30">
        <v>24679606.629999999</v>
      </c>
      <c r="T107" s="30">
        <v>0</v>
      </c>
      <c r="U107" s="30"/>
      <c r="V107" s="30">
        <v>0</v>
      </c>
      <c r="W107" s="29">
        <v>7533696.0099999998</v>
      </c>
      <c r="X107" s="24"/>
      <c r="Y107" s="29">
        <v>1205391.3600000001</v>
      </c>
      <c r="Z107" s="30">
        <v>0</v>
      </c>
      <c r="AA107" s="30"/>
      <c r="AB107" s="30">
        <v>0</v>
      </c>
      <c r="AC107" s="30">
        <v>0</v>
      </c>
      <c r="AD107" s="30"/>
      <c r="AE107" s="30">
        <v>0</v>
      </c>
      <c r="AF107" s="30"/>
      <c r="AG107" s="30"/>
      <c r="AH107" s="29">
        <v>0</v>
      </c>
      <c r="AI107" s="29">
        <v>0</v>
      </c>
      <c r="AJ107" s="24"/>
      <c r="AK107" s="29">
        <v>0</v>
      </c>
      <c r="AL107" s="29">
        <v>0</v>
      </c>
      <c r="AM107" s="31"/>
      <c r="AN107" s="24"/>
      <c r="AO107" s="31"/>
      <c r="AP107" s="24"/>
    </row>
    <row r="108" spans="1:42">
      <c r="A108" s="24" t="s">
        <v>239</v>
      </c>
      <c r="B108" s="28">
        <v>43898</v>
      </c>
      <c r="C108" s="24" t="s">
        <v>538</v>
      </c>
      <c r="D108" s="11" t="s">
        <v>562</v>
      </c>
      <c r="E108" s="11" t="s">
        <v>563</v>
      </c>
      <c r="F108" s="24" t="s">
        <v>625</v>
      </c>
      <c r="G108" s="24" t="s">
        <v>51</v>
      </c>
      <c r="H108" s="24" t="s">
        <v>733</v>
      </c>
      <c r="I108" s="29"/>
      <c r="J108" s="29"/>
      <c r="K108" s="29"/>
      <c r="L108" s="29"/>
      <c r="M108" s="29"/>
      <c r="N108" s="24"/>
      <c r="O108" s="24" t="s">
        <v>54</v>
      </c>
      <c r="P108" s="24"/>
      <c r="Q108" s="12">
        <v>20902800.190000001</v>
      </c>
      <c r="R108" s="30">
        <v>0</v>
      </c>
      <c r="S108" s="30">
        <v>13105460.550000001</v>
      </c>
      <c r="T108" s="30">
        <v>0</v>
      </c>
      <c r="U108" s="30"/>
      <c r="V108" s="30">
        <v>0</v>
      </c>
      <c r="W108" s="29">
        <v>6721844.5199999996</v>
      </c>
      <c r="X108" s="24"/>
      <c r="Y108" s="29">
        <v>1075495.1200000001</v>
      </c>
      <c r="Z108" s="30">
        <v>0</v>
      </c>
      <c r="AA108" s="30"/>
      <c r="AB108" s="30">
        <v>0</v>
      </c>
      <c r="AC108" s="30">
        <v>0</v>
      </c>
      <c r="AD108" s="30"/>
      <c r="AE108" s="30">
        <v>0</v>
      </c>
      <c r="AF108" s="30"/>
      <c r="AG108" s="30"/>
      <c r="AH108" s="29">
        <v>0</v>
      </c>
      <c r="AI108" s="29">
        <v>0</v>
      </c>
      <c r="AJ108" s="24"/>
      <c r="AK108" s="29">
        <v>0</v>
      </c>
      <c r="AL108" s="29">
        <v>0</v>
      </c>
      <c r="AM108" s="31"/>
      <c r="AN108" s="24"/>
      <c r="AO108" s="31"/>
      <c r="AP108" s="24"/>
    </row>
    <row r="109" spans="1:42">
      <c r="A109" s="24" t="s">
        <v>240</v>
      </c>
      <c r="B109" s="28">
        <v>43898</v>
      </c>
      <c r="C109" s="24" t="s">
        <v>538</v>
      </c>
      <c r="D109" s="11" t="s">
        <v>566</v>
      </c>
      <c r="E109" s="11" t="s">
        <v>567</v>
      </c>
      <c r="F109" s="24" t="s">
        <v>734</v>
      </c>
      <c r="G109" s="24" t="s">
        <v>51</v>
      </c>
      <c r="H109" s="24" t="s">
        <v>735</v>
      </c>
      <c r="I109" s="29"/>
      <c r="J109" s="29"/>
      <c r="K109" s="29"/>
      <c r="L109" s="29"/>
      <c r="M109" s="29"/>
      <c r="N109" s="24"/>
      <c r="O109" s="24" t="s">
        <v>54</v>
      </c>
      <c r="P109" s="24"/>
      <c r="Q109" s="12">
        <v>22461043.75</v>
      </c>
      <c r="R109" s="30">
        <v>0</v>
      </c>
      <c r="S109" s="30">
        <v>15361279.4</v>
      </c>
      <c r="T109" s="30">
        <v>0</v>
      </c>
      <c r="U109" s="30"/>
      <c r="V109" s="30">
        <v>0</v>
      </c>
      <c r="W109" s="29">
        <v>6120486.5099999998</v>
      </c>
      <c r="X109" s="24"/>
      <c r="Y109" s="29">
        <v>979277.84</v>
      </c>
      <c r="Z109" s="30">
        <v>0</v>
      </c>
      <c r="AA109" s="30"/>
      <c r="AB109" s="30">
        <v>0</v>
      </c>
      <c r="AC109" s="30">
        <v>0</v>
      </c>
      <c r="AD109" s="30"/>
      <c r="AE109" s="30">
        <v>0</v>
      </c>
      <c r="AF109" s="30"/>
      <c r="AG109" s="30"/>
      <c r="AH109" s="29">
        <v>0</v>
      </c>
      <c r="AI109" s="29">
        <v>0</v>
      </c>
      <c r="AJ109" s="24"/>
      <c r="AK109" s="29">
        <v>0</v>
      </c>
      <c r="AL109" s="29">
        <v>0</v>
      </c>
      <c r="AM109" s="31"/>
      <c r="AN109" s="24"/>
      <c r="AO109" s="31"/>
      <c r="AP109" s="24"/>
    </row>
    <row r="110" spans="1:42">
      <c r="A110" s="24" t="s">
        <v>241</v>
      </c>
      <c r="B110" s="28">
        <v>43898</v>
      </c>
      <c r="C110" s="24" t="s">
        <v>538</v>
      </c>
      <c r="D110" s="9" t="s">
        <v>570</v>
      </c>
      <c r="E110" s="9" t="s">
        <v>571</v>
      </c>
      <c r="F110" s="24" t="s">
        <v>736</v>
      </c>
      <c r="G110" s="24" t="s">
        <v>51</v>
      </c>
      <c r="H110" s="24" t="s">
        <v>737</v>
      </c>
      <c r="I110" s="29"/>
      <c r="J110" s="29"/>
      <c r="K110" s="29"/>
      <c r="L110" s="29"/>
      <c r="M110" s="29"/>
      <c r="N110" s="24"/>
      <c r="O110" s="24" t="s">
        <v>54</v>
      </c>
      <c r="P110" s="24"/>
      <c r="Q110" s="12">
        <v>1666816.6</v>
      </c>
      <c r="R110" s="30">
        <v>0</v>
      </c>
      <c r="S110" s="30">
        <v>158399</v>
      </c>
      <c r="T110" s="30">
        <v>0</v>
      </c>
      <c r="U110" s="30">
        <v>0</v>
      </c>
      <c r="V110" s="30">
        <v>0</v>
      </c>
      <c r="W110" s="29">
        <v>1300360</v>
      </c>
      <c r="X110" s="24"/>
      <c r="Y110" s="29">
        <v>208057.60000000001</v>
      </c>
      <c r="Z110" s="30">
        <v>0</v>
      </c>
      <c r="AA110" s="30"/>
      <c r="AB110" s="30">
        <v>0</v>
      </c>
      <c r="AC110" s="30">
        <v>0</v>
      </c>
      <c r="AD110" s="30"/>
      <c r="AE110" s="30">
        <v>0</v>
      </c>
      <c r="AF110" s="30"/>
      <c r="AG110" s="30"/>
      <c r="AH110" s="29">
        <v>0</v>
      </c>
      <c r="AI110" s="29">
        <v>0</v>
      </c>
      <c r="AJ110" s="24"/>
      <c r="AK110" s="29">
        <v>0</v>
      </c>
      <c r="AL110" s="29">
        <v>0</v>
      </c>
      <c r="AM110" s="31"/>
      <c r="AN110" s="24"/>
      <c r="AO110" s="31"/>
      <c r="AP110" s="24"/>
    </row>
    <row r="111" spans="1:42">
      <c r="A111" s="24" t="s">
        <v>242</v>
      </c>
      <c r="B111" s="28">
        <v>43898</v>
      </c>
      <c r="C111" s="24" t="s">
        <v>538</v>
      </c>
      <c r="D111" s="9" t="s">
        <v>574</v>
      </c>
      <c r="E111" s="9" t="s">
        <v>575</v>
      </c>
      <c r="F111" s="24" t="s">
        <v>738</v>
      </c>
      <c r="G111" s="24" t="s">
        <v>51</v>
      </c>
      <c r="H111" s="24" t="s">
        <v>739</v>
      </c>
      <c r="I111" s="29"/>
      <c r="J111" s="29"/>
      <c r="K111" s="29"/>
      <c r="L111" s="29"/>
      <c r="M111" s="29"/>
      <c r="N111" s="24"/>
      <c r="O111" s="24" t="s">
        <v>54</v>
      </c>
      <c r="P111" s="24"/>
      <c r="Q111" s="12">
        <v>1024653.12</v>
      </c>
      <c r="R111" s="30">
        <v>0</v>
      </c>
      <c r="S111" s="30">
        <v>347776</v>
      </c>
      <c r="T111" s="30">
        <v>0</v>
      </c>
      <c r="U111" s="30"/>
      <c r="V111" s="30">
        <v>0</v>
      </c>
      <c r="W111" s="29">
        <v>583514.76</v>
      </c>
      <c r="X111" s="24"/>
      <c r="Y111" s="29">
        <v>93362.36</v>
      </c>
      <c r="Z111" s="30">
        <v>0</v>
      </c>
      <c r="AA111" s="30"/>
      <c r="AB111" s="30">
        <v>0</v>
      </c>
      <c r="AC111" s="30">
        <v>0</v>
      </c>
      <c r="AD111" s="30"/>
      <c r="AE111" s="30">
        <v>0</v>
      </c>
      <c r="AF111" s="30"/>
      <c r="AG111" s="30"/>
      <c r="AH111" s="29">
        <v>0</v>
      </c>
      <c r="AI111" s="29">
        <v>0</v>
      </c>
      <c r="AJ111" s="24"/>
      <c r="AK111" s="29">
        <v>0</v>
      </c>
      <c r="AL111" s="29">
        <v>0</v>
      </c>
      <c r="AM111" s="31"/>
      <c r="AN111" s="24"/>
      <c r="AO111" s="31"/>
      <c r="AP111" s="24"/>
    </row>
    <row r="112" spans="1:42">
      <c r="A112" s="24" t="s">
        <v>243</v>
      </c>
      <c r="B112" s="28">
        <v>43898</v>
      </c>
      <c r="C112" s="24" t="s">
        <v>538</v>
      </c>
      <c r="D112" s="9" t="s">
        <v>578</v>
      </c>
      <c r="E112" s="9" t="s">
        <v>579</v>
      </c>
      <c r="F112" s="24" t="s">
        <v>740</v>
      </c>
      <c r="G112" s="24" t="s">
        <v>51</v>
      </c>
      <c r="H112" s="24" t="s">
        <v>741</v>
      </c>
      <c r="I112" s="29"/>
      <c r="J112" s="29"/>
      <c r="K112" s="29"/>
      <c r="L112" s="29"/>
      <c r="M112" s="29"/>
      <c r="N112" s="24"/>
      <c r="O112" s="24" t="s">
        <v>54</v>
      </c>
      <c r="P112" s="24"/>
      <c r="Q112" s="12">
        <v>67858033.349999994</v>
      </c>
      <c r="R112" s="30">
        <v>0</v>
      </c>
      <c r="S112" s="30">
        <v>54796637.210000001</v>
      </c>
      <c r="T112" s="30">
        <v>0</v>
      </c>
      <c r="U112" s="30"/>
      <c r="V112" s="30">
        <v>0</v>
      </c>
      <c r="W112" s="29">
        <v>11132006.73</v>
      </c>
      <c r="X112" s="24"/>
      <c r="Y112" s="29">
        <v>1781121.08</v>
      </c>
      <c r="Z112" s="30">
        <v>0</v>
      </c>
      <c r="AA112" s="30"/>
      <c r="AB112" s="30">
        <v>0</v>
      </c>
      <c r="AC112" s="30">
        <v>137285.49</v>
      </c>
      <c r="AD112" s="30"/>
      <c r="AE112" s="30">
        <v>10982.84</v>
      </c>
      <c r="AF112" s="30"/>
      <c r="AG112" s="30"/>
      <c r="AH112" s="29">
        <v>0</v>
      </c>
      <c r="AI112" s="29">
        <v>0</v>
      </c>
      <c r="AJ112" s="24"/>
      <c r="AK112" s="29">
        <v>0</v>
      </c>
      <c r="AL112" s="29">
        <v>0</v>
      </c>
      <c r="AM112" s="31"/>
      <c r="AN112" s="24"/>
      <c r="AO112" s="31"/>
      <c r="AP112" s="24"/>
    </row>
    <row r="113" spans="1:42">
      <c r="A113" s="24" t="s">
        <v>244</v>
      </c>
      <c r="B113" s="31" t="s">
        <v>742</v>
      </c>
      <c r="C113" s="24" t="s">
        <v>47</v>
      </c>
      <c r="D113" s="24" t="s">
        <v>48</v>
      </c>
      <c r="E113" s="24" t="s">
        <v>49</v>
      </c>
      <c r="F113" s="24" t="s">
        <v>743</v>
      </c>
      <c r="G113" s="24" t="s">
        <v>51</v>
      </c>
      <c r="H113" s="24" t="s">
        <v>744</v>
      </c>
      <c r="I113" s="29" t="s">
        <v>53</v>
      </c>
      <c r="J113" s="29" t="s">
        <v>53</v>
      </c>
      <c r="K113" s="29" t="s">
        <v>53</v>
      </c>
      <c r="L113" s="29" t="s">
        <v>53</v>
      </c>
      <c r="M113" s="29">
        <v>0</v>
      </c>
      <c r="N113" s="24" t="s">
        <v>53</v>
      </c>
      <c r="O113" s="24" t="s">
        <v>54</v>
      </c>
      <c r="P113" s="24" t="s">
        <v>53</v>
      </c>
      <c r="Q113" s="30">
        <v>9164820.4064000007</v>
      </c>
      <c r="R113" s="30">
        <v>0</v>
      </c>
      <c r="S113" s="30">
        <v>6863708.5936000012</v>
      </c>
      <c r="T113" s="30">
        <v>0</v>
      </c>
      <c r="U113" s="30" t="s">
        <v>50</v>
      </c>
      <c r="V113" s="30">
        <v>0</v>
      </c>
      <c r="W113" s="29">
        <v>1983717.0800000005</v>
      </c>
      <c r="X113" s="24" t="s">
        <v>68</v>
      </c>
      <c r="Y113" s="29">
        <v>317394.7328</v>
      </c>
      <c r="Z113" s="30">
        <v>0</v>
      </c>
      <c r="AA113" s="30" t="s">
        <v>50</v>
      </c>
      <c r="AB113" s="30">
        <v>0</v>
      </c>
      <c r="AC113" s="30">
        <v>0</v>
      </c>
      <c r="AD113" s="30" t="s">
        <v>50</v>
      </c>
      <c r="AE113" s="30">
        <v>0</v>
      </c>
      <c r="AF113" s="30">
        <v>0</v>
      </c>
      <c r="AG113" s="30" t="s">
        <v>50</v>
      </c>
      <c r="AH113" s="29">
        <v>0</v>
      </c>
      <c r="AI113" s="29">
        <v>0</v>
      </c>
      <c r="AJ113" s="24" t="s">
        <v>50</v>
      </c>
      <c r="AK113" s="29">
        <v>0</v>
      </c>
      <c r="AL113" s="29">
        <v>0</v>
      </c>
      <c r="AM113" s="31" t="s">
        <v>53</v>
      </c>
      <c r="AN113" s="24" t="s">
        <v>53</v>
      </c>
      <c r="AO113" s="31" t="s">
        <v>53</v>
      </c>
      <c r="AP113" s="24" t="s">
        <v>53</v>
      </c>
    </row>
    <row r="114" spans="1:42">
      <c r="A114" s="24" t="s">
        <v>245</v>
      </c>
      <c r="B114" s="31" t="s">
        <v>742</v>
      </c>
      <c r="C114" s="24" t="s">
        <v>96</v>
      </c>
      <c r="D114" s="24" t="s">
        <v>48</v>
      </c>
      <c r="E114" s="24" t="s">
        <v>97</v>
      </c>
      <c r="F114" s="24" t="s">
        <v>745</v>
      </c>
      <c r="G114" s="24" t="s">
        <v>51</v>
      </c>
      <c r="H114" s="24" t="s">
        <v>746</v>
      </c>
      <c r="I114" s="29" t="s">
        <v>53</v>
      </c>
      <c r="J114" s="29" t="s">
        <v>53</v>
      </c>
      <c r="K114" s="29" t="s">
        <v>53</v>
      </c>
      <c r="L114" s="29" t="s">
        <v>53</v>
      </c>
      <c r="M114" s="29">
        <v>0</v>
      </c>
      <c r="N114" s="24" t="s">
        <v>53</v>
      </c>
      <c r="O114" s="24" t="s">
        <v>54</v>
      </c>
      <c r="P114" s="24" t="s">
        <v>53</v>
      </c>
      <c r="Q114" s="30">
        <v>1810578.4713999999</v>
      </c>
      <c r="R114" s="30">
        <v>0</v>
      </c>
      <c r="S114" s="30">
        <v>1078019.1689999998</v>
      </c>
      <c r="T114" s="30">
        <v>0</v>
      </c>
      <c r="U114" s="30" t="s">
        <v>50</v>
      </c>
      <c r="V114" s="30">
        <v>0</v>
      </c>
      <c r="W114" s="29">
        <v>631516.64</v>
      </c>
      <c r="X114" s="24" t="s">
        <v>68</v>
      </c>
      <c r="Y114" s="29">
        <v>101042.6624</v>
      </c>
      <c r="Z114" s="30">
        <v>0</v>
      </c>
      <c r="AA114" s="30" t="s">
        <v>50</v>
      </c>
      <c r="AB114" s="30">
        <v>0</v>
      </c>
      <c r="AC114" s="30">
        <v>0</v>
      </c>
      <c r="AD114" s="30" t="s">
        <v>50</v>
      </c>
      <c r="AE114" s="30">
        <v>0</v>
      </c>
      <c r="AF114" s="30">
        <v>0</v>
      </c>
      <c r="AG114" s="30" t="s">
        <v>50</v>
      </c>
      <c r="AH114" s="29">
        <v>0</v>
      </c>
      <c r="AI114" s="29">
        <v>0</v>
      </c>
      <c r="AJ114" s="24" t="s">
        <v>50</v>
      </c>
      <c r="AK114" s="29">
        <v>0</v>
      </c>
      <c r="AL114" s="29">
        <v>0</v>
      </c>
      <c r="AM114" s="31" t="s">
        <v>53</v>
      </c>
      <c r="AN114" s="24" t="s">
        <v>53</v>
      </c>
      <c r="AO114" s="31" t="s">
        <v>53</v>
      </c>
      <c r="AP114" s="24" t="s">
        <v>53</v>
      </c>
    </row>
    <row r="115" spans="1:42">
      <c r="A115" s="24" t="s">
        <v>246</v>
      </c>
      <c r="B115" s="31" t="s">
        <v>742</v>
      </c>
      <c r="C115" s="24" t="s">
        <v>96</v>
      </c>
      <c r="D115" s="24" t="s">
        <v>48</v>
      </c>
      <c r="E115" s="24" t="s">
        <v>97</v>
      </c>
      <c r="F115" s="24" t="s">
        <v>747</v>
      </c>
      <c r="G115" s="24" t="s">
        <v>51</v>
      </c>
      <c r="H115" s="24" t="s">
        <v>748</v>
      </c>
      <c r="I115" s="29" t="s">
        <v>53</v>
      </c>
      <c r="J115" s="29" t="s">
        <v>53</v>
      </c>
      <c r="K115" s="29" t="s">
        <v>53</v>
      </c>
      <c r="L115" s="29" t="s">
        <v>53</v>
      </c>
      <c r="M115" s="29">
        <v>0</v>
      </c>
      <c r="N115" s="24" t="s">
        <v>53</v>
      </c>
      <c r="O115" s="24" t="s">
        <v>54</v>
      </c>
      <c r="P115" s="24" t="s">
        <v>53</v>
      </c>
      <c r="Q115" s="30">
        <v>22702699.33055</v>
      </c>
      <c r="R115" s="30">
        <v>0</v>
      </c>
      <c r="S115" s="30">
        <v>16743665.847750001</v>
      </c>
      <c r="T115" s="30">
        <v>0</v>
      </c>
      <c r="U115" s="30" t="s">
        <v>50</v>
      </c>
      <c r="V115" s="30">
        <v>0</v>
      </c>
      <c r="W115" s="29">
        <v>5137097.8299999991</v>
      </c>
      <c r="X115" s="24" t="s">
        <v>68</v>
      </c>
      <c r="Y115" s="29">
        <v>821935.65279999992</v>
      </c>
      <c r="Z115" s="30">
        <v>0</v>
      </c>
      <c r="AA115" s="30" t="s">
        <v>50</v>
      </c>
      <c r="AB115" s="30">
        <v>0</v>
      </c>
      <c r="AC115" s="30">
        <v>0</v>
      </c>
      <c r="AD115" s="30" t="s">
        <v>50</v>
      </c>
      <c r="AE115" s="30">
        <v>0</v>
      </c>
      <c r="AF115" s="30">
        <v>0</v>
      </c>
      <c r="AG115" s="30" t="s">
        <v>50</v>
      </c>
      <c r="AH115" s="29">
        <v>0</v>
      </c>
      <c r="AI115" s="29">
        <v>0</v>
      </c>
      <c r="AJ115" s="24" t="s">
        <v>50</v>
      </c>
      <c r="AK115" s="29">
        <v>0</v>
      </c>
      <c r="AL115" s="29">
        <v>0</v>
      </c>
      <c r="AM115" s="31" t="s">
        <v>53</v>
      </c>
      <c r="AN115" s="24" t="s">
        <v>53</v>
      </c>
      <c r="AO115" s="31" t="s">
        <v>53</v>
      </c>
      <c r="AP115" s="24" t="s">
        <v>53</v>
      </c>
    </row>
    <row r="116" spans="1:42">
      <c r="A116" s="24" t="s">
        <v>247</v>
      </c>
      <c r="B116" s="31" t="s">
        <v>742</v>
      </c>
      <c r="C116" s="24" t="s">
        <v>47</v>
      </c>
      <c r="D116" s="24" t="s">
        <v>57</v>
      </c>
      <c r="E116" s="24" t="s">
        <v>58</v>
      </c>
      <c r="F116" s="24" t="s">
        <v>749</v>
      </c>
      <c r="G116" s="24" t="s">
        <v>51</v>
      </c>
      <c r="H116" s="24" t="s">
        <v>750</v>
      </c>
      <c r="I116" s="29" t="s">
        <v>53</v>
      </c>
      <c r="J116" s="29" t="s">
        <v>53</v>
      </c>
      <c r="K116" s="29" t="s">
        <v>53</v>
      </c>
      <c r="L116" s="29" t="s">
        <v>53</v>
      </c>
      <c r="M116" s="29">
        <v>0</v>
      </c>
      <c r="N116" s="24" t="s">
        <v>53</v>
      </c>
      <c r="O116" s="24" t="s">
        <v>54</v>
      </c>
      <c r="P116" s="24" t="s">
        <v>53</v>
      </c>
      <c r="Q116" s="30">
        <v>24396357.29995</v>
      </c>
      <c r="R116" s="30">
        <v>0</v>
      </c>
      <c r="S116" s="30">
        <v>20323334.304749999</v>
      </c>
      <c r="T116" s="30">
        <v>0</v>
      </c>
      <c r="U116" s="30" t="s">
        <v>50</v>
      </c>
      <c r="V116" s="30">
        <v>0</v>
      </c>
      <c r="W116" s="29">
        <v>3511226.7200000011</v>
      </c>
      <c r="X116" s="24" t="s">
        <v>68</v>
      </c>
      <c r="Y116" s="29">
        <v>561796.27520000015</v>
      </c>
      <c r="Z116" s="30">
        <v>0</v>
      </c>
      <c r="AA116" s="30" t="s">
        <v>50</v>
      </c>
      <c r="AB116" s="30">
        <v>0</v>
      </c>
      <c r="AC116" s="30">
        <v>0</v>
      </c>
      <c r="AD116" s="30" t="s">
        <v>50</v>
      </c>
      <c r="AE116" s="30">
        <v>0</v>
      </c>
      <c r="AF116" s="30">
        <v>0</v>
      </c>
      <c r="AG116" s="30" t="s">
        <v>50</v>
      </c>
      <c r="AH116" s="29">
        <v>0</v>
      </c>
      <c r="AI116" s="29">
        <v>0</v>
      </c>
      <c r="AJ116" s="24" t="s">
        <v>50</v>
      </c>
      <c r="AK116" s="29">
        <v>0</v>
      </c>
      <c r="AL116" s="29">
        <v>0</v>
      </c>
      <c r="AM116" s="31" t="s">
        <v>53</v>
      </c>
      <c r="AN116" s="24" t="s">
        <v>53</v>
      </c>
      <c r="AO116" s="31" t="s">
        <v>53</v>
      </c>
      <c r="AP116" s="24" t="s">
        <v>53</v>
      </c>
    </row>
    <row r="117" spans="1:42">
      <c r="A117" s="24" t="s">
        <v>248</v>
      </c>
      <c r="B117" s="31" t="s">
        <v>742</v>
      </c>
      <c r="C117" s="24" t="s">
        <v>96</v>
      </c>
      <c r="D117" s="24" t="s">
        <v>57</v>
      </c>
      <c r="E117" s="24" t="s">
        <v>751</v>
      </c>
      <c r="F117" s="24" t="s">
        <v>747</v>
      </c>
      <c r="G117" s="24" t="s">
        <v>51</v>
      </c>
      <c r="H117" s="24" t="s">
        <v>752</v>
      </c>
      <c r="I117" s="29" t="s">
        <v>53</v>
      </c>
      <c r="J117" s="29" t="s">
        <v>53</v>
      </c>
      <c r="K117" s="29" t="s">
        <v>53</v>
      </c>
      <c r="L117" s="29" t="s">
        <v>53</v>
      </c>
      <c r="M117" s="29">
        <v>0</v>
      </c>
      <c r="N117" s="24" t="s">
        <v>53</v>
      </c>
      <c r="O117" s="24" t="s">
        <v>54</v>
      </c>
      <c r="P117" s="24" t="s">
        <v>53</v>
      </c>
      <c r="Q117" s="30">
        <v>18971135.582049999</v>
      </c>
      <c r="R117" s="30">
        <v>0</v>
      </c>
      <c r="S117" s="30">
        <v>11564428.6833</v>
      </c>
      <c r="T117" s="30">
        <v>0</v>
      </c>
      <c r="U117" s="30" t="s">
        <v>50</v>
      </c>
      <c r="V117" s="30">
        <v>0</v>
      </c>
      <c r="W117" s="29">
        <v>6385092.1540500009</v>
      </c>
      <c r="X117" s="24" t="s">
        <v>50</v>
      </c>
      <c r="Y117" s="29">
        <v>1021614.7447</v>
      </c>
      <c r="Z117" s="30">
        <v>0</v>
      </c>
      <c r="AA117" s="30" t="s">
        <v>50</v>
      </c>
      <c r="AB117" s="30">
        <v>0</v>
      </c>
      <c r="AC117" s="30">
        <v>0</v>
      </c>
      <c r="AD117" s="30" t="s">
        <v>50</v>
      </c>
      <c r="AE117" s="30">
        <v>0</v>
      </c>
      <c r="AF117" s="30">
        <v>0</v>
      </c>
      <c r="AG117" s="30" t="s">
        <v>50</v>
      </c>
      <c r="AH117" s="29">
        <v>0</v>
      </c>
      <c r="AI117" s="29">
        <v>0</v>
      </c>
      <c r="AJ117" s="24" t="s">
        <v>50</v>
      </c>
      <c r="AK117" s="29">
        <v>0</v>
      </c>
      <c r="AL117" s="29">
        <v>0</v>
      </c>
      <c r="AM117" s="31" t="s">
        <v>53</v>
      </c>
      <c r="AN117" s="24" t="s">
        <v>53</v>
      </c>
      <c r="AO117" s="31" t="s">
        <v>53</v>
      </c>
      <c r="AP117" s="24" t="s">
        <v>53</v>
      </c>
    </row>
    <row r="118" spans="1:42">
      <c r="A118" s="24" t="s">
        <v>249</v>
      </c>
      <c r="B118" s="31" t="s">
        <v>742</v>
      </c>
      <c r="C118" s="24" t="s">
        <v>96</v>
      </c>
      <c r="D118" s="24" t="s">
        <v>57</v>
      </c>
      <c r="E118" s="24" t="s">
        <v>751</v>
      </c>
      <c r="F118" s="24" t="s">
        <v>747</v>
      </c>
      <c r="G118" s="24" t="s">
        <v>51</v>
      </c>
      <c r="H118" s="24" t="s">
        <v>753</v>
      </c>
      <c r="I118" s="29" t="s">
        <v>53</v>
      </c>
      <c r="J118" s="29" t="s">
        <v>53</v>
      </c>
      <c r="K118" s="29" t="s">
        <v>53</v>
      </c>
      <c r="L118" s="29" t="s">
        <v>53</v>
      </c>
      <c r="M118" s="29">
        <v>0</v>
      </c>
      <c r="N118" s="24" t="s">
        <v>53</v>
      </c>
      <c r="O118" s="24" t="s">
        <v>754</v>
      </c>
      <c r="P118" s="24" t="s">
        <v>755</v>
      </c>
      <c r="Q118" s="30">
        <v>186416.88039999999</v>
      </c>
      <c r="R118" s="30">
        <v>0</v>
      </c>
      <c r="S118" s="30">
        <v>86670</v>
      </c>
      <c r="T118" s="30">
        <v>85988.69</v>
      </c>
      <c r="U118" s="30" t="s">
        <v>68</v>
      </c>
      <c r="V118" s="30">
        <v>13758.190399999999</v>
      </c>
      <c r="W118" s="29">
        <v>0</v>
      </c>
      <c r="X118" s="24" t="s">
        <v>50</v>
      </c>
      <c r="Y118" s="29">
        <v>0</v>
      </c>
      <c r="Z118" s="30">
        <v>0</v>
      </c>
      <c r="AA118" s="30" t="s">
        <v>50</v>
      </c>
      <c r="AB118" s="30">
        <v>0</v>
      </c>
      <c r="AC118" s="30">
        <v>0</v>
      </c>
      <c r="AD118" s="30" t="s">
        <v>50</v>
      </c>
      <c r="AE118" s="30">
        <v>0</v>
      </c>
      <c r="AF118" s="30">
        <v>0</v>
      </c>
      <c r="AG118" s="30" t="s">
        <v>50</v>
      </c>
      <c r="AH118" s="29">
        <v>0</v>
      </c>
      <c r="AI118" s="29">
        <v>0</v>
      </c>
      <c r="AJ118" s="24" t="s">
        <v>50</v>
      </c>
      <c r="AK118" s="29">
        <v>0</v>
      </c>
      <c r="AL118" s="29">
        <v>0</v>
      </c>
      <c r="AM118" s="31" t="s">
        <v>53</v>
      </c>
      <c r="AN118" s="24" t="s">
        <v>53</v>
      </c>
      <c r="AO118" s="31" t="s">
        <v>53</v>
      </c>
      <c r="AP118" s="24" t="s">
        <v>53</v>
      </c>
    </row>
    <row r="119" spans="1:42">
      <c r="A119" s="24" t="s">
        <v>250</v>
      </c>
      <c r="B119" s="31" t="s">
        <v>742</v>
      </c>
      <c r="C119" s="24" t="s">
        <v>96</v>
      </c>
      <c r="D119" s="24" t="s">
        <v>57</v>
      </c>
      <c r="E119" s="24" t="s">
        <v>751</v>
      </c>
      <c r="F119" s="24" t="s">
        <v>747</v>
      </c>
      <c r="G119" s="24" t="s">
        <v>51</v>
      </c>
      <c r="H119" s="24" t="s">
        <v>756</v>
      </c>
      <c r="I119" s="29" t="s">
        <v>53</v>
      </c>
      <c r="J119" s="29" t="s">
        <v>53</v>
      </c>
      <c r="K119" s="29" t="s">
        <v>53</v>
      </c>
      <c r="L119" s="29" t="s">
        <v>53</v>
      </c>
      <c r="M119" s="29">
        <v>0</v>
      </c>
      <c r="N119" s="24" t="s">
        <v>53</v>
      </c>
      <c r="O119" s="24" t="s">
        <v>54</v>
      </c>
      <c r="P119" s="24" t="s">
        <v>53</v>
      </c>
      <c r="Q119" s="30">
        <v>31322479.273549996</v>
      </c>
      <c r="R119" s="30">
        <v>0</v>
      </c>
      <c r="S119" s="30">
        <v>16387599.4</v>
      </c>
      <c r="T119" s="30">
        <v>0</v>
      </c>
      <c r="U119" s="30" t="s">
        <v>50</v>
      </c>
      <c r="V119" s="30">
        <v>0</v>
      </c>
      <c r="W119" s="29">
        <v>12874896.442649998</v>
      </c>
      <c r="X119" s="24" t="s">
        <v>68</v>
      </c>
      <c r="Y119" s="29">
        <v>2059983.4309</v>
      </c>
      <c r="Z119" s="30">
        <v>0</v>
      </c>
      <c r="AA119" s="30" t="s">
        <v>50</v>
      </c>
      <c r="AB119" s="30">
        <v>0</v>
      </c>
      <c r="AC119" s="30">
        <v>0</v>
      </c>
      <c r="AD119" s="30" t="s">
        <v>50</v>
      </c>
      <c r="AE119" s="30">
        <v>0</v>
      </c>
      <c r="AF119" s="30">
        <v>0</v>
      </c>
      <c r="AG119" s="30" t="s">
        <v>50</v>
      </c>
      <c r="AH119" s="29">
        <v>0</v>
      </c>
      <c r="AI119" s="29">
        <v>0</v>
      </c>
      <c r="AJ119" s="24" t="s">
        <v>50</v>
      </c>
      <c r="AK119" s="29">
        <v>0</v>
      </c>
      <c r="AL119" s="29">
        <v>0</v>
      </c>
      <c r="AM119" s="31" t="s">
        <v>53</v>
      </c>
      <c r="AN119" s="24" t="s">
        <v>53</v>
      </c>
      <c r="AO119" s="31" t="s">
        <v>53</v>
      </c>
      <c r="AP119" s="24" t="s">
        <v>53</v>
      </c>
    </row>
    <row r="120" spans="1:42">
      <c r="A120" s="24" t="s">
        <v>251</v>
      </c>
      <c r="B120" s="31" t="s">
        <v>742</v>
      </c>
      <c r="C120" s="24" t="s">
        <v>47</v>
      </c>
      <c r="D120" s="24" t="s">
        <v>74</v>
      </c>
      <c r="E120" s="24" t="s">
        <v>75</v>
      </c>
      <c r="F120" s="24" t="s">
        <v>757</v>
      </c>
      <c r="G120" s="24" t="s">
        <v>51</v>
      </c>
      <c r="H120" s="24" t="s">
        <v>758</v>
      </c>
      <c r="I120" s="29" t="s">
        <v>53</v>
      </c>
      <c r="J120" s="29" t="s">
        <v>53</v>
      </c>
      <c r="K120" s="29" t="s">
        <v>53</v>
      </c>
      <c r="L120" s="29" t="s">
        <v>53</v>
      </c>
      <c r="M120" s="29">
        <v>0</v>
      </c>
      <c r="N120" s="24" t="s">
        <v>53</v>
      </c>
      <c r="O120" s="24" t="s">
        <v>54</v>
      </c>
      <c r="P120" s="24" t="s">
        <v>53</v>
      </c>
      <c r="Q120" s="30">
        <v>6658867.5855999999</v>
      </c>
      <c r="R120" s="30">
        <v>0</v>
      </c>
      <c r="S120" s="30">
        <v>5644314</v>
      </c>
      <c r="T120" s="30">
        <v>0</v>
      </c>
      <c r="U120" s="30" t="s">
        <v>50</v>
      </c>
      <c r="V120" s="30">
        <v>0</v>
      </c>
      <c r="W120" s="29">
        <v>874615.15999999992</v>
      </c>
      <c r="X120" s="24" t="s">
        <v>50</v>
      </c>
      <c r="Y120" s="29">
        <v>139938.42559999999</v>
      </c>
      <c r="Z120" s="30">
        <v>0</v>
      </c>
      <c r="AA120" s="30" t="s">
        <v>50</v>
      </c>
      <c r="AB120" s="30">
        <v>0</v>
      </c>
      <c r="AC120" s="30">
        <v>0</v>
      </c>
      <c r="AD120" s="30" t="s">
        <v>50</v>
      </c>
      <c r="AE120" s="30">
        <v>0</v>
      </c>
      <c r="AF120" s="30">
        <v>0</v>
      </c>
      <c r="AG120" s="30" t="s">
        <v>50</v>
      </c>
      <c r="AH120" s="29">
        <v>0</v>
      </c>
      <c r="AI120" s="29">
        <v>0</v>
      </c>
      <c r="AJ120" s="24" t="s">
        <v>50</v>
      </c>
      <c r="AK120" s="29">
        <v>0</v>
      </c>
      <c r="AL120" s="29">
        <v>0</v>
      </c>
      <c r="AM120" s="31" t="s">
        <v>53</v>
      </c>
      <c r="AN120" s="24" t="s">
        <v>53</v>
      </c>
      <c r="AO120" s="31" t="s">
        <v>53</v>
      </c>
      <c r="AP120" s="24" t="s">
        <v>53</v>
      </c>
    </row>
    <row r="121" spans="1:42">
      <c r="A121" s="24" t="s">
        <v>252</v>
      </c>
      <c r="B121" s="31" t="s">
        <v>742</v>
      </c>
      <c r="C121" s="24" t="s">
        <v>96</v>
      </c>
      <c r="D121" s="24" t="s">
        <v>94</v>
      </c>
      <c r="E121" s="24" t="s">
        <v>173</v>
      </c>
      <c r="F121" s="24" t="s">
        <v>759</v>
      </c>
      <c r="G121" s="24" t="s">
        <v>51</v>
      </c>
      <c r="H121" s="24" t="s">
        <v>760</v>
      </c>
      <c r="I121" s="29" t="s">
        <v>53</v>
      </c>
      <c r="J121" s="29" t="s">
        <v>53</v>
      </c>
      <c r="K121" s="29" t="s">
        <v>53</v>
      </c>
      <c r="L121" s="29" t="s">
        <v>53</v>
      </c>
      <c r="M121" s="29">
        <v>0</v>
      </c>
      <c r="N121" s="24" t="s">
        <v>53</v>
      </c>
      <c r="O121" s="24" t="s">
        <v>54</v>
      </c>
      <c r="P121" s="24" t="s">
        <v>53</v>
      </c>
      <c r="Q121" s="30">
        <v>35584333.839900002</v>
      </c>
      <c r="R121" s="30">
        <v>0</v>
      </c>
      <c r="S121" s="30">
        <v>23085598.171250001</v>
      </c>
      <c r="T121" s="30">
        <v>0</v>
      </c>
      <c r="U121" s="30" t="s">
        <v>50</v>
      </c>
      <c r="V121" s="30">
        <v>0</v>
      </c>
      <c r="W121" s="29">
        <v>10774772.128150001</v>
      </c>
      <c r="X121" s="24" t="s">
        <v>68</v>
      </c>
      <c r="Y121" s="29">
        <v>1723963.5404999999</v>
      </c>
      <c r="Z121" s="30">
        <v>0</v>
      </c>
      <c r="AA121" s="30" t="s">
        <v>50</v>
      </c>
      <c r="AB121" s="30">
        <v>0</v>
      </c>
      <c r="AC121" s="30">
        <v>0</v>
      </c>
      <c r="AD121" s="30" t="s">
        <v>50</v>
      </c>
      <c r="AE121" s="30">
        <v>0</v>
      </c>
      <c r="AF121" s="30">
        <v>0</v>
      </c>
      <c r="AG121" s="30" t="s">
        <v>50</v>
      </c>
      <c r="AH121" s="29">
        <v>0</v>
      </c>
      <c r="AI121" s="29">
        <v>0</v>
      </c>
      <c r="AJ121" s="24" t="s">
        <v>50</v>
      </c>
      <c r="AK121" s="29">
        <v>0</v>
      </c>
      <c r="AL121" s="29">
        <v>0</v>
      </c>
      <c r="AM121" s="31" t="s">
        <v>53</v>
      </c>
      <c r="AN121" s="24" t="s">
        <v>53</v>
      </c>
      <c r="AO121" s="31" t="s">
        <v>53</v>
      </c>
      <c r="AP121" s="24" t="s">
        <v>53</v>
      </c>
    </row>
    <row r="122" spans="1:42">
      <c r="A122" s="24" t="s">
        <v>253</v>
      </c>
      <c r="B122" s="31" t="s">
        <v>742</v>
      </c>
      <c r="C122" s="24" t="s">
        <v>96</v>
      </c>
      <c r="D122" s="24" t="s">
        <v>111</v>
      </c>
      <c r="E122" s="24" t="s">
        <v>761</v>
      </c>
      <c r="F122" s="24" t="s">
        <v>745</v>
      </c>
      <c r="G122" s="24" t="s">
        <v>51</v>
      </c>
      <c r="H122" s="24" t="s">
        <v>762</v>
      </c>
      <c r="I122" s="29" t="s">
        <v>53</v>
      </c>
      <c r="J122" s="29" t="s">
        <v>53</v>
      </c>
      <c r="K122" s="29" t="s">
        <v>53</v>
      </c>
      <c r="L122" s="29" t="s">
        <v>53</v>
      </c>
      <c r="M122" s="29">
        <v>0</v>
      </c>
      <c r="N122" s="24" t="s">
        <v>53</v>
      </c>
      <c r="O122" s="24" t="s">
        <v>54</v>
      </c>
      <c r="P122" s="24" t="s">
        <v>53</v>
      </c>
      <c r="Q122" s="30">
        <v>11425953.9539</v>
      </c>
      <c r="R122" s="30">
        <v>0</v>
      </c>
      <c r="S122" s="30">
        <v>7014869.1837499999</v>
      </c>
      <c r="T122" s="30">
        <v>0</v>
      </c>
      <c r="U122" s="30" t="s">
        <v>50</v>
      </c>
      <c r="V122" s="30">
        <v>0</v>
      </c>
      <c r="W122" s="29">
        <v>3674841.7594499998</v>
      </c>
      <c r="X122" s="24" t="s">
        <v>68</v>
      </c>
      <c r="Y122" s="29">
        <v>587974.68150000006</v>
      </c>
      <c r="Z122" s="30">
        <v>0</v>
      </c>
      <c r="AA122" s="30" t="s">
        <v>50</v>
      </c>
      <c r="AB122" s="30">
        <v>0</v>
      </c>
      <c r="AC122" s="30">
        <v>137285.49</v>
      </c>
      <c r="AD122" s="30" t="s">
        <v>55</v>
      </c>
      <c r="AE122" s="30">
        <v>10982.8392</v>
      </c>
      <c r="AF122" s="30">
        <v>0</v>
      </c>
      <c r="AG122" s="30" t="s">
        <v>50</v>
      </c>
      <c r="AH122" s="29">
        <v>0</v>
      </c>
      <c r="AI122" s="29">
        <v>0</v>
      </c>
      <c r="AJ122" s="24" t="s">
        <v>50</v>
      </c>
      <c r="AK122" s="29">
        <v>0</v>
      </c>
      <c r="AL122" s="29">
        <v>0</v>
      </c>
      <c r="AM122" s="31" t="s">
        <v>53</v>
      </c>
      <c r="AN122" s="24" t="s">
        <v>53</v>
      </c>
      <c r="AO122" s="31" t="s">
        <v>53</v>
      </c>
      <c r="AP122" s="24" t="s">
        <v>53</v>
      </c>
    </row>
    <row r="123" spans="1:42">
      <c r="A123" s="24" t="s">
        <v>254</v>
      </c>
      <c r="B123" s="31" t="s">
        <v>763</v>
      </c>
      <c r="C123" s="24" t="s">
        <v>47</v>
      </c>
      <c r="D123" s="24" t="s">
        <v>48</v>
      </c>
      <c r="E123" s="24" t="s">
        <v>49</v>
      </c>
      <c r="F123" s="24" t="s">
        <v>764</v>
      </c>
      <c r="G123" s="24" t="s">
        <v>51</v>
      </c>
      <c r="H123" s="24" t="s">
        <v>765</v>
      </c>
      <c r="I123" s="29" t="s">
        <v>53</v>
      </c>
      <c r="J123" s="29" t="s">
        <v>53</v>
      </c>
      <c r="K123" s="29" t="s">
        <v>53</v>
      </c>
      <c r="L123" s="29" t="s">
        <v>53</v>
      </c>
      <c r="M123" s="29">
        <v>0</v>
      </c>
      <c r="N123" s="24" t="s">
        <v>53</v>
      </c>
      <c r="O123" s="24" t="s">
        <v>54</v>
      </c>
      <c r="P123" s="24" t="s">
        <v>53</v>
      </c>
      <c r="Q123" s="30">
        <v>9884751.6196000017</v>
      </c>
      <c r="R123" s="30">
        <v>0</v>
      </c>
      <c r="S123" s="30">
        <v>8254086.1900000013</v>
      </c>
      <c r="T123" s="30">
        <v>0</v>
      </c>
      <c r="U123" s="30" t="s">
        <v>50</v>
      </c>
      <c r="V123" s="30">
        <v>0</v>
      </c>
      <c r="W123" s="29">
        <v>1405746.06</v>
      </c>
      <c r="X123" s="24" t="s">
        <v>50</v>
      </c>
      <c r="Y123" s="29">
        <v>224919.36959999998</v>
      </c>
      <c r="Z123" s="30">
        <v>0</v>
      </c>
      <c r="AA123" s="30" t="s">
        <v>50</v>
      </c>
      <c r="AB123" s="30">
        <v>0</v>
      </c>
      <c r="AC123" s="30">
        <v>0</v>
      </c>
      <c r="AD123" s="30" t="s">
        <v>50</v>
      </c>
      <c r="AE123" s="30">
        <v>0</v>
      </c>
      <c r="AF123" s="30">
        <v>0</v>
      </c>
      <c r="AG123" s="30" t="s">
        <v>50</v>
      </c>
      <c r="AH123" s="29">
        <v>0</v>
      </c>
      <c r="AI123" s="29">
        <v>0</v>
      </c>
      <c r="AJ123" s="24" t="s">
        <v>50</v>
      </c>
      <c r="AK123" s="29">
        <v>0</v>
      </c>
      <c r="AL123" s="29">
        <v>0</v>
      </c>
      <c r="AM123" s="31" t="s">
        <v>53</v>
      </c>
      <c r="AN123" s="24" t="s">
        <v>53</v>
      </c>
      <c r="AO123" s="31" t="s">
        <v>53</v>
      </c>
      <c r="AP123" s="24" t="s">
        <v>53</v>
      </c>
    </row>
    <row r="124" spans="1:42">
      <c r="A124" s="24" t="s">
        <v>255</v>
      </c>
      <c r="B124" s="31" t="s">
        <v>763</v>
      </c>
      <c r="C124" s="24" t="s">
        <v>47</v>
      </c>
      <c r="D124" s="24" t="s">
        <v>48</v>
      </c>
      <c r="E124" s="24" t="s">
        <v>49</v>
      </c>
      <c r="F124" s="24" t="s">
        <v>764</v>
      </c>
      <c r="G124" s="24" t="s">
        <v>51</v>
      </c>
      <c r="H124" s="24" t="s">
        <v>766</v>
      </c>
      <c r="I124" s="29" t="s">
        <v>53</v>
      </c>
      <c r="J124" s="29" t="s">
        <v>53</v>
      </c>
      <c r="K124" s="29" t="s">
        <v>53</v>
      </c>
      <c r="L124" s="29" t="s">
        <v>53</v>
      </c>
      <c r="M124" s="29">
        <v>0</v>
      </c>
      <c r="N124" s="24" t="s">
        <v>53</v>
      </c>
      <c r="O124" s="24" t="s">
        <v>767</v>
      </c>
      <c r="P124" s="24" t="s">
        <v>768</v>
      </c>
      <c r="Q124" s="30">
        <v>211584</v>
      </c>
      <c r="R124" s="30">
        <v>0</v>
      </c>
      <c r="S124" s="30">
        <v>0</v>
      </c>
      <c r="T124" s="30">
        <v>182400</v>
      </c>
      <c r="U124" s="30" t="s">
        <v>68</v>
      </c>
      <c r="V124" s="30">
        <v>29184</v>
      </c>
      <c r="W124" s="29">
        <v>0</v>
      </c>
      <c r="X124" s="24" t="s">
        <v>50</v>
      </c>
      <c r="Y124" s="29">
        <v>0</v>
      </c>
      <c r="Z124" s="30">
        <v>0</v>
      </c>
      <c r="AA124" s="30" t="s">
        <v>50</v>
      </c>
      <c r="AB124" s="30">
        <v>0</v>
      </c>
      <c r="AC124" s="30">
        <v>0</v>
      </c>
      <c r="AD124" s="30" t="s">
        <v>50</v>
      </c>
      <c r="AE124" s="30">
        <v>0</v>
      </c>
      <c r="AF124" s="30">
        <v>0</v>
      </c>
      <c r="AG124" s="30" t="s">
        <v>50</v>
      </c>
      <c r="AH124" s="29">
        <v>0</v>
      </c>
      <c r="AI124" s="29">
        <v>0</v>
      </c>
      <c r="AJ124" s="24" t="s">
        <v>50</v>
      </c>
      <c r="AK124" s="29">
        <v>0</v>
      </c>
      <c r="AL124" s="29">
        <v>0</v>
      </c>
      <c r="AM124" s="31" t="s">
        <v>53</v>
      </c>
      <c r="AN124" s="24" t="s">
        <v>53</v>
      </c>
      <c r="AO124" s="31" t="s">
        <v>53</v>
      </c>
      <c r="AP124" s="24" t="s">
        <v>53</v>
      </c>
    </row>
    <row r="125" spans="1:42">
      <c r="A125" s="24" t="s">
        <v>256</v>
      </c>
      <c r="B125" s="31" t="s">
        <v>763</v>
      </c>
      <c r="C125" s="24" t="s">
        <v>47</v>
      </c>
      <c r="D125" s="24" t="s">
        <v>48</v>
      </c>
      <c r="E125" s="24" t="s">
        <v>49</v>
      </c>
      <c r="F125" s="24" t="s">
        <v>764</v>
      </c>
      <c r="G125" s="24" t="s">
        <v>51</v>
      </c>
      <c r="H125" s="24" t="s">
        <v>769</v>
      </c>
      <c r="I125" s="29" t="s">
        <v>53</v>
      </c>
      <c r="J125" s="29" t="s">
        <v>53</v>
      </c>
      <c r="K125" s="29" t="s">
        <v>53</v>
      </c>
      <c r="L125" s="29" t="s">
        <v>53</v>
      </c>
      <c r="M125" s="29">
        <v>0</v>
      </c>
      <c r="N125" s="24" t="s">
        <v>53</v>
      </c>
      <c r="O125" s="24" t="s">
        <v>54</v>
      </c>
      <c r="P125" s="24" t="s">
        <v>53</v>
      </c>
      <c r="Q125" s="30">
        <v>982291.29240000003</v>
      </c>
      <c r="R125" s="30">
        <v>0</v>
      </c>
      <c r="S125" s="30">
        <v>513797</v>
      </c>
      <c r="T125" s="30">
        <v>0</v>
      </c>
      <c r="U125" s="30" t="s">
        <v>50</v>
      </c>
      <c r="V125" s="30">
        <v>0</v>
      </c>
      <c r="W125" s="29">
        <v>403874.39</v>
      </c>
      <c r="X125" s="24" t="s">
        <v>68</v>
      </c>
      <c r="Y125" s="29">
        <v>64619.902399999999</v>
      </c>
      <c r="Z125" s="30">
        <v>0</v>
      </c>
      <c r="AA125" s="30" t="s">
        <v>50</v>
      </c>
      <c r="AB125" s="30">
        <v>0</v>
      </c>
      <c r="AC125" s="30">
        <v>0</v>
      </c>
      <c r="AD125" s="30" t="s">
        <v>50</v>
      </c>
      <c r="AE125" s="30">
        <v>0</v>
      </c>
      <c r="AF125" s="30">
        <v>0</v>
      </c>
      <c r="AG125" s="30" t="s">
        <v>50</v>
      </c>
      <c r="AH125" s="29">
        <v>0</v>
      </c>
      <c r="AI125" s="29">
        <v>0</v>
      </c>
      <c r="AJ125" s="24" t="s">
        <v>50</v>
      </c>
      <c r="AK125" s="29">
        <v>0</v>
      </c>
      <c r="AL125" s="29">
        <v>0</v>
      </c>
      <c r="AM125" s="31" t="s">
        <v>53</v>
      </c>
      <c r="AN125" s="24" t="s">
        <v>53</v>
      </c>
      <c r="AO125" s="31" t="s">
        <v>53</v>
      </c>
      <c r="AP125" s="24" t="s">
        <v>53</v>
      </c>
    </row>
    <row r="126" spans="1:42">
      <c r="A126" s="24" t="s">
        <v>257</v>
      </c>
      <c r="B126" s="31" t="s">
        <v>763</v>
      </c>
      <c r="C126" s="24" t="s">
        <v>47</v>
      </c>
      <c r="D126" s="24" t="s">
        <v>48</v>
      </c>
      <c r="E126" s="24" t="s">
        <v>49</v>
      </c>
      <c r="F126" s="24" t="s">
        <v>764</v>
      </c>
      <c r="G126" s="24" t="s">
        <v>51</v>
      </c>
      <c r="H126" s="24" t="s">
        <v>770</v>
      </c>
      <c r="I126" s="29" t="s">
        <v>53</v>
      </c>
      <c r="J126" s="29" t="s">
        <v>53</v>
      </c>
      <c r="K126" s="29" t="s">
        <v>53</v>
      </c>
      <c r="L126" s="29" t="s">
        <v>53</v>
      </c>
      <c r="M126" s="29">
        <v>0</v>
      </c>
      <c r="N126" s="24" t="s">
        <v>53</v>
      </c>
      <c r="O126" s="24" t="s">
        <v>771</v>
      </c>
      <c r="P126" s="24" t="s">
        <v>772</v>
      </c>
      <c r="Q126" s="30">
        <v>148268.32919999998</v>
      </c>
      <c r="R126" s="30">
        <v>0</v>
      </c>
      <c r="S126" s="30">
        <v>0</v>
      </c>
      <c r="T126" s="30">
        <v>0</v>
      </c>
      <c r="U126" s="30" t="s">
        <v>50</v>
      </c>
      <c r="V126" s="30">
        <v>0</v>
      </c>
      <c r="W126" s="29">
        <v>0</v>
      </c>
      <c r="X126" s="24" t="s">
        <v>50</v>
      </c>
      <c r="Y126" s="29">
        <v>0</v>
      </c>
      <c r="Z126" s="30"/>
      <c r="AA126" s="30" t="s">
        <v>55</v>
      </c>
      <c r="AB126" s="30"/>
      <c r="AC126" s="30">
        <v>137285.49</v>
      </c>
      <c r="AD126" s="30" t="s">
        <v>50</v>
      </c>
      <c r="AE126" s="30">
        <v>10982.8392</v>
      </c>
      <c r="AF126" s="30">
        <v>0</v>
      </c>
      <c r="AG126" s="30" t="s">
        <v>50</v>
      </c>
      <c r="AH126" s="29">
        <v>0</v>
      </c>
      <c r="AI126" s="29">
        <v>0</v>
      </c>
      <c r="AJ126" s="24" t="s">
        <v>50</v>
      </c>
      <c r="AK126" s="29">
        <v>0</v>
      </c>
      <c r="AL126" s="29">
        <v>0</v>
      </c>
      <c r="AM126" s="31" t="s">
        <v>53</v>
      </c>
      <c r="AN126" s="24" t="s">
        <v>53</v>
      </c>
      <c r="AO126" s="31" t="s">
        <v>53</v>
      </c>
      <c r="AP126" s="24" t="s">
        <v>53</v>
      </c>
    </row>
    <row r="127" spans="1:42">
      <c r="A127" s="24" t="s">
        <v>258</v>
      </c>
      <c r="B127" s="31" t="s">
        <v>763</v>
      </c>
      <c r="C127" s="24" t="s">
        <v>47</v>
      </c>
      <c r="D127" s="24" t="s">
        <v>48</v>
      </c>
      <c r="E127" s="24" t="s">
        <v>49</v>
      </c>
      <c r="F127" s="24" t="s">
        <v>764</v>
      </c>
      <c r="G127" s="24" t="s">
        <v>51</v>
      </c>
      <c r="H127" s="24" t="s">
        <v>773</v>
      </c>
      <c r="I127" s="29" t="s">
        <v>53</v>
      </c>
      <c r="J127" s="29" t="s">
        <v>53</v>
      </c>
      <c r="K127" s="29" t="s">
        <v>53</v>
      </c>
      <c r="L127" s="29" t="s">
        <v>53</v>
      </c>
      <c r="M127" s="29">
        <v>0</v>
      </c>
      <c r="N127" s="24" t="s">
        <v>53</v>
      </c>
      <c r="O127" s="24" t="s">
        <v>54</v>
      </c>
      <c r="P127" s="24" t="s">
        <v>53</v>
      </c>
      <c r="Q127" s="30">
        <v>8765188.6471500024</v>
      </c>
      <c r="R127" s="30">
        <v>0</v>
      </c>
      <c r="S127" s="30">
        <v>6652903.2931500021</v>
      </c>
      <c r="T127" s="30">
        <v>0</v>
      </c>
      <c r="U127" s="30" t="s">
        <v>50</v>
      </c>
      <c r="V127" s="30">
        <v>0</v>
      </c>
      <c r="W127" s="29">
        <v>1820935.6500000001</v>
      </c>
      <c r="X127" s="24" t="s">
        <v>50</v>
      </c>
      <c r="Y127" s="29">
        <v>291349.70399999991</v>
      </c>
      <c r="Z127" s="30">
        <v>0</v>
      </c>
      <c r="AA127" s="30" t="s">
        <v>50</v>
      </c>
      <c r="AB127" s="30">
        <v>0</v>
      </c>
      <c r="AC127" s="30">
        <v>0</v>
      </c>
      <c r="AD127" s="30" t="s">
        <v>50</v>
      </c>
      <c r="AE127" s="30">
        <v>0</v>
      </c>
      <c r="AF127" s="30">
        <v>0</v>
      </c>
      <c r="AG127" s="30" t="s">
        <v>50</v>
      </c>
      <c r="AH127" s="29">
        <v>0</v>
      </c>
      <c r="AI127" s="29">
        <v>0</v>
      </c>
      <c r="AJ127" s="24" t="s">
        <v>50</v>
      </c>
      <c r="AK127" s="29">
        <v>0</v>
      </c>
      <c r="AL127" s="29">
        <v>0</v>
      </c>
      <c r="AM127" s="31" t="s">
        <v>53</v>
      </c>
      <c r="AN127" s="24" t="s">
        <v>53</v>
      </c>
      <c r="AO127" s="31" t="s">
        <v>53</v>
      </c>
      <c r="AP127" s="24" t="s">
        <v>53</v>
      </c>
    </row>
    <row r="128" spans="1:42">
      <c r="A128" s="24" t="s">
        <v>259</v>
      </c>
      <c r="B128" s="31" t="s">
        <v>763</v>
      </c>
      <c r="C128" s="24" t="s">
        <v>96</v>
      </c>
      <c r="D128" s="24" t="s">
        <v>48</v>
      </c>
      <c r="E128" s="24" t="s">
        <v>97</v>
      </c>
      <c r="F128" s="24" t="s">
        <v>774</v>
      </c>
      <c r="G128" s="24" t="s">
        <v>51</v>
      </c>
      <c r="H128" s="24" t="s">
        <v>775</v>
      </c>
      <c r="I128" s="29" t="s">
        <v>53</v>
      </c>
      <c r="J128" s="29" t="s">
        <v>53</v>
      </c>
      <c r="K128" s="29" t="s">
        <v>53</v>
      </c>
      <c r="L128" s="29" t="s">
        <v>53</v>
      </c>
      <c r="M128" s="29">
        <v>0</v>
      </c>
      <c r="N128" s="24" t="s">
        <v>53</v>
      </c>
      <c r="O128" s="24" t="s">
        <v>54</v>
      </c>
      <c r="P128" s="24" t="s">
        <v>53</v>
      </c>
      <c r="Q128" s="30">
        <v>34684478.195500001</v>
      </c>
      <c r="R128" s="30">
        <v>0</v>
      </c>
      <c r="S128" s="30">
        <v>21705240.809300002</v>
      </c>
      <c r="T128" s="30">
        <v>0</v>
      </c>
      <c r="U128" s="30" t="s">
        <v>50</v>
      </c>
      <c r="V128" s="30">
        <v>0</v>
      </c>
      <c r="W128" s="29">
        <v>11188997.7467</v>
      </c>
      <c r="X128" s="24" t="s">
        <v>50</v>
      </c>
      <c r="Y128" s="29">
        <v>1790239.6395</v>
      </c>
      <c r="Z128" s="30">
        <v>0</v>
      </c>
      <c r="AA128" s="30" t="s">
        <v>50</v>
      </c>
      <c r="AB128" s="30">
        <v>0</v>
      </c>
      <c r="AC128" s="30">
        <v>0</v>
      </c>
      <c r="AD128" s="30" t="s">
        <v>50</v>
      </c>
      <c r="AE128" s="30">
        <v>0</v>
      </c>
      <c r="AF128" s="30">
        <v>0</v>
      </c>
      <c r="AG128" s="30" t="s">
        <v>50</v>
      </c>
      <c r="AH128" s="29">
        <v>0</v>
      </c>
      <c r="AI128" s="29">
        <v>0</v>
      </c>
      <c r="AJ128" s="24" t="s">
        <v>50</v>
      </c>
      <c r="AK128" s="29">
        <v>0</v>
      </c>
      <c r="AL128" s="29">
        <v>0</v>
      </c>
      <c r="AM128" s="31" t="s">
        <v>53</v>
      </c>
      <c r="AN128" s="24" t="s">
        <v>53</v>
      </c>
      <c r="AO128" s="31" t="s">
        <v>53</v>
      </c>
      <c r="AP128" s="24" t="s">
        <v>53</v>
      </c>
    </row>
    <row r="129" spans="1:42">
      <c r="A129" s="24" t="s">
        <v>260</v>
      </c>
      <c r="B129" s="31" t="s">
        <v>763</v>
      </c>
      <c r="C129" s="24" t="s">
        <v>96</v>
      </c>
      <c r="D129" s="24" t="s">
        <v>48</v>
      </c>
      <c r="E129" s="24" t="s">
        <v>97</v>
      </c>
      <c r="F129" s="24" t="s">
        <v>774</v>
      </c>
      <c r="G129" s="24" t="s">
        <v>123</v>
      </c>
      <c r="H129" s="24" t="s">
        <v>53</v>
      </c>
      <c r="I129" s="29" t="s">
        <v>776</v>
      </c>
      <c r="J129" s="29" t="s">
        <v>53</v>
      </c>
      <c r="K129" s="29" t="s">
        <v>777</v>
      </c>
      <c r="L129" s="29" t="s">
        <v>778</v>
      </c>
      <c r="M129" s="29">
        <v>52783.86</v>
      </c>
      <c r="N129" s="24" t="s">
        <v>127</v>
      </c>
      <c r="O129" s="24" t="s">
        <v>779</v>
      </c>
      <c r="P129" s="24" t="s">
        <v>780</v>
      </c>
      <c r="Q129" s="30">
        <v>-125950.5</v>
      </c>
      <c r="R129" s="30">
        <v>0</v>
      </c>
      <c r="S129" s="30">
        <v>-125950.5</v>
      </c>
      <c r="T129" s="30">
        <v>0</v>
      </c>
      <c r="U129" s="30" t="s">
        <v>50</v>
      </c>
      <c r="V129" s="30">
        <v>0</v>
      </c>
      <c r="W129" s="29">
        <v>0</v>
      </c>
      <c r="X129" s="24" t="s">
        <v>50</v>
      </c>
      <c r="Y129" s="29">
        <v>0</v>
      </c>
      <c r="Z129" s="30">
        <v>0</v>
      </c>
      <c r="AA129" s="30" t="s">
        <v>50</v>
      </c>
      <c r="AB129" s="30">
        <v>0</v>
      </c>
      <c r="AC129" s="30">
        <v>0</v>
      </c>
      <c r="AD129" s="30" t="s">
        <v>50</v>
      </c>
      <c r="AE129" s="30">
        <v>0</v>
      </c>
      <c r="AF129" s="30">
        <v>0</v>
      </c>
      <c r="AG129" s="30" t="s">
        <v>50</v>
      </c>
      <c r="AH129" s="29">
        <v>0</v>
      </c>
      <c r="AI129" s="29">
        <v>0</v>
      </c>
      <c r="AJ129" s="24" t="s">
        <v>50</v>
      </c>
      <c r="AK129" s="29">
        <v>0</v>
      </c>
      <c r="AL129" s="29">
        <v>0</v>
      </c>
      <c r="AM129" s="31" t="s">
        <v>53</v>
      </c>
      <c r="AN129" s="24" t="s">
        <v>53</v>
      </c>
      <c r="AO129" s="31" t="s">
        <v>53</v>
      </c>
      <c r="AP129" s="24" t="s">
        <v>53</v>
      </c>
    </row>
    <row r="130" spans="1:42">
      <c r="A130" s="24" t="s">
        <v>261</v>
      </c>
      <c r="B130" s="31" t="s">
        <v>763</v>
      </c>
      <c r="C130" s="24" t="s">
        <v>47</v>
      </c>
      <c r="D130" s="24" t="s">
        <v>57</v>
      </c>
      <c r="E130" s="24" t="s">
        <v>58</v>
      </c>
      <c r="F130" s="24" t="s">
        <v>781</v>
      </c>
      <c r="G130" s="24" t="s">
        <v>51</v>
      </c>
      <c r="H130" s="24" t="s">
        <v>782</v>
      </c>
      <c r="I130" s="29" t="s">
        <v>53</v>
      </c>
      <c r="J130" s="29" t="s">
        <v>53</v>
      </c>
      <c r="K130" s="29" t="s">
        <v>53</v>
      </c>
      <c r="L130" s="29" t="s">
        <v>53</v>
      </c>
      <c r="M130" s="29">
        <v>0</v>
      </c>
      <c r="N130" s="24" t="s">
        <v>53</v>
      </c>
      <c r="O130" s="24" t="s">
        <v>54</v>
      </c>
      <c r="P130" s="24" t="s">
        <v>53</v>
      </c>
      <c r="Q130" s="30">
        <v>7729964.826799999</v>
      </c>
      <c r="R130" s="30">
        <v>0</v>
      </c>
      <c r="S130" s="30">
        <v>4977752.620000001</v>
      </c>
      <c r="T130" s="30">
        <v>0</v>
      </c>
      <c r="U130" s="30" t="s">
        <v>50</v>
      </c>
      <c r="V130" s="30">
        <v>0</v>
      </c>
      <c r="W130" s="29">
        <v>2372596.73</v>
      </c>
      <c r="X130" s="24" t="s">
        <v>68</v>
      </c>
      <c r="Y130" s="29">
        <v>379615.47679999995</v>
      </c>
      <c r="Z130" s="30">
        <v>0</v>
      </c>
      <c r="AA130" s="30" t="s">
        <v>50</v>
      </c>
      <c r="AB130" s="30">
        <v>0</v>
      </c>
      <c r="AC130" s="30">
        <v>0</v>
      </c>
      <c r="AD130" s="30" t="s">
        <v>50</v>
      </c>
      <c r="AE130" s="30">
        <v>0</v>
      </c>
      <c r="AF130" s="30">
        <v>0</v>
      </c>
      <c r="AG130" s="30" t="s">
        <v>50</v>
      </c>
      <c r="AH130" s="29">
        <v>0</v>
      </c>
      <c r="AI130" s="29">
        <v>0</v>
      </c>
      <c r="AJ130" s="24" t="s">
        <v>50</v>
      </c>
      <c r="AK130" s="29">
        <v>0</v>
      </c>
      <c r="AL130" s="29">
        <v>0</v>
      </c>
      <c r="AM130" s="31" t="s">
        <v>53</v>
      </c>
      <c r="AN130" s="24" t="s">
        <v>53</v>
      </c>
      <c r="AO130" s="31" t="s">
        <v>53</v>
      </c>
      <c r="AP130" s="24" t="s">
        <v>53</v>
      </c>
    </row>
    <row r="131" spans="1:42">
      <c r="A131" s="24" t="s">
        <v>262</v>
      </c>
      <c r="B131" s="31" t="s">
        <v>763</v>
      </c>
      <c r="C131" s="24" t="s">
        <v>96</v>
      </c>
      <c r="D131" s="24" t="s">
        <v>57</v>
      </c>
      <c r="E131" s="24" t="s">
        <v>751</v>
      </c>
      <c r="F131" s="24" t="s">
        <v>747</v>
      </c>
      <c r="G131" s="24" t="s">
        <v>51</v>
      </c>
      <c r="H131" s="24" t="s">
        <v>783</v>
      </c>
      <c r="I131" s="29" t="s">
        <v>53</v>
      </c>
      <c r="J131" s="29" t="s">
        <v>53</v>
      </c>
      <c r="K131" s="29" t="s">
        <v>53</v>
      </c>
      <c r="L131" s="29" t="s">
        <v>53</v>
      </c>
      <c r="M131" s="29">
        <v>0</v>
      </c>
      <c r="N131" s="24" t="s">
        <v>53</v>
      </c>
      <c r="O131" s="24" t="s">
        <v>784</v>
      </c>
      <c r="P131" s="24" t="s">
        <v>785</v>
      </c>
      <c r="Q131" s="30">
        <v>670016</v>
      </c>
      <c r="R131" s="30">
        <v>0</v>
      </c>
      <c r="S131" s="30">
        <v>0</v>
      </c>
      <c r="T131" s="30">
        <v>577600</v>
      </c>
      <c r="U131" s="30" t="s">
        <v>68</v>
      </c>
      <c r="V131" s="30">
        <v>92416</v>
      </c>
      <c r="W131" s="29">
        <v>0</v>
      </c>
      <c r="X131" s="24" t="s">
        <v>50</v>
      </c>
      <c r="Y131" s="29">
        <v>0</v>
      </c>
      <c r="Z131" s="30">
        <v>0</v>
      </c>
      <c r="AA131" s="30" t="s">
        <v>50</v>
      </c>
      <c r="AB131" s="30">
        <v>0</v>
      </c>
      <c r="AC131" s="30">
        <v>0</v>
      </c>
      <c r="AD131" s="30" t="s">
        <v>50</v>
      </c>
      <c r="AE131" s="30">
        <v>0</v>
      </c>
      <c r="AF131" s="30">
        <v>0</v>
      </c>
      <c r="AG131" s="30" t="s">
        <v>50</v>
      </c>
      <c r="AH131" s="29">
        <v>0</v>
      </c>
      <c r="AI131" s="29">
        <v>0</v>
      </c>
      <c r="AJ131" s="24" t="s">
        <v>50</v>
      </c>
      <c r="AK131" s="29">
        <v>0</v>
      </c>
      <c r="AL131" s="29">
        <v>0</v>
      </c>
      <c r="AM131" s="31" t="s">
        <v>53</v>
      </c>
      <c r="AN131" s="24" t="s">
        <v>53</v>
      </c>
      <c r="AO131" s="31" t="s">
        <v>53</v>
      </c>
      <c r="AP131" s="24" t="s">
        <v>53</v>
      </c>
    </row>
    <row r="132" spans="1:42">
      <c r="A132" s="24" t="s">
        <v>263</v>
      </c>
      <c r="B132" s="31" t="s">
        <v>763</v>
      </c>
      <c r="C132" s="24" t="s">
        <v>96</v>
      </c>
      <c r="D132" s="24" t="s">
        <v>57</v>
      </c>
      <c r="E132" s="24" t="s">
        <v>751</v>
      </c>
      <c r="F132" s="24" t="s">
        <v>747</v>
      </c>
      <c r="G132" s="24" t="s">
        <v>51</v>
      </c>
      <c r="H132" s="24" t="s">
        <v>786</v>
      </c>
      <c r="I132" s="29" t="s">
        <v>53</v>
      </c>
      <c r="J132" s="29" t="s">
        <v>53</v>
      </c>
      <c r="K132" s="29" t="s">
        <v>53</v>
      </c>
      <c r="L132" s="29" t="s">
        <v>53</v>
      </c>
      <c r="M132" s="29">
        <v>0</v>
      </c>
      <c r="N132" s="24" t="s">
        <v>53</v>
      </c>
      <c r="O132" s="24" t="s">
        <v>54</v>
      </c>
      <c r="P132" s="24" t="s">
        <v>53</v>
      </c>
      <c r="Q132" s="30">
        <v>899941.647</v>
      </c>
      <c r="R132" s="30">
        <v>0</v>
      </c>
      <c r="S132" s="30">
        <v>344635.78500000003</v>
      </c>
      <c r="T132" s="30">
        <v>0</v>
      </c>
      <c r="U132" s="30" t="s">
        <v>50</v>
      </c>
      <c r="V132" s="30">
        <v>0</v>
      </c>
      <c r="W132" s="29">
        <v>478711.94999999995</v>
      </c>
      <c r="X132" s="24" t="s">
        <v>68</v>
      </c>
      <c r="Y132" s="29">
        <v>76593.911999999997</v>
      </c>
      <c r="Z132" s="30">
        <v>0</v>
      </c>
      <c r="AA132" s="30" t="s">
        <v>50</v>
      </c>
      <c r="AB132" s="30">
        <v>0</v>
      </c>
      <c r="AC132" s="30">
        <v>0</v>
      </c>
      <c r="AD132" s="30" t="s">
        <v>50</v>
      </c>
      <c r="AE132" s="30">
        <v>0</v>
      </c>
      <c r="AF132" s="30">
        <v>0</v>
      </c>
      <c r="AG132" s="30" t="s">
        <v>50</v>
      </c>
      <c r="AH132" s="29">
        <v>0</v>
      </c>
      <c r="AI132" s="29">
        <v>0</v>
      </c>
      <c r="AJ132" s="24" t="s">
        <v>50</v>
      </c>
      <c r="AK132" s="29">
        <v>0</v>
      </c>
      <c r="AL132" s="29">
        <v>0</v>
      </c>
      <c r="AM132" s="31" t="s">
        <v>53</v>
      </c>
      <c r="AN132" s="24" t="s">
        <v>53</v>
      </c>
      <c r="AO132" s="31" t="s">
        <v>53</v>
      </c>
      <c r="AP132" s="24" t="s">
        <v>53</v>
      </c>
    </row>
    <row r="133" spans="1:42">
      <c r="A133" s="24" t="s">
        <v>265</v>
      </c>
      <c r="B133" s="31" t="s">
        <v>763</v>
      </c>
      <c r="C133" s="24" t="s">
        <v>96</v>
      </c>
      <c r="D133" s="24" t="s">
        <v>57</v>
      </c>
      <c r="E133" s="24" t="s">
        <v>751</v>
      </c>
      <c r="F133" s="24" t="s">
        <v>747</v>
      </c>
      <c r="G133" s="24" t="s">
        <v>51</v>
      </c>
      <c r="H133" s="24" t="s">
        <v>787</v>
      </c>
      <c r="I133" s="29" t="s">
        <v>53</v>
      </c>
      <c r="J133" s="29" t="s">
        <v>53</v>
      </c>
      <c r="K133" s="29" t="s">
        <v>53</v>
      </c>
      <c r="L133" s="29" t="s">
        <v>53</v>
      </c>
      <c r="M133" s="29">
        <v>0</v>
      </c>
      <c r="N133" s="24" t="s">
        <v>53</v>
      </c>
      <c r="O133" s="24" t="s">
        <v>788</v>
      </c>
      <c r="P133" s="24" t="s">
        <v>789</v>
      </c>
      <c r="Q133" s="30">
        <v>199798.92</v>
      </c>
      <c r="R133" s="30">
        <v>0</v>
      </c>
      <c r="S133" s="30">
        <v>199798.92</v>
      </c>
      <c r="T133" s="30">
        <v>0</v>
      </c>
      <c r="U133" s="30" t="s">
        <v>50</v>
      </c>
      <c r="V133" s="30">
        <v>0</v>
      </c>
      <c r="W133" s="29">
        <v>0</v>
      </c>
      <c r="X133" s="24" t="s">
        <v>50</v>
      </c>
      <c r="Y133" s="29">
        <v>0</v>
      </c>
      <c r="Z133" s="30">
        <v>0</v>
      </c>
      <c r="AA133" s="30" t="s">
        <v>50</v>
      </c>
      <c r="AB133" s="30">
        <v>0</v>
      </c>
      <c r="AC133" s="30">
        <v>0</v>
      </c>
      <c r="AD133" s="30" t="s">
        <v>50</v>
      </c>
      <c r="AE133" s="30">
        <v>0</v>
      </c>
      <c r="AF133" s="30">
        <v>0</v>
      </c>
      <c r="AG133" s="30" t="s">
        <v>50</v>
      </c>
      <c r="AH133" s="29">
        <v>0</v>
      </c>
      <c r="AI133" s="29">
        <v>0</v>
      </c>
      <c r="AJ133" s="24" t="s">
        <v>50</v>
      </c>
      <c r="AK133" s="29">
        <v>0</v>
      </c>
      <c r="AL133" s="29">
        <v>0</v>
      </c>
      <c r="AM133" s="31" t="s">
        <v>53</v>
      </c>
      <c r="AN133" s="24" t="s">
        <v>53</v>
      </c>
      <c r="AO133" s="31" t="s">
        <v>53</v>
      </c>
      <c r="AP133" s="24" t="s">
        <v>53</v>
      </c>
    </row>
    <row r="134" spans="1:42">
      <c r="A134" s="24" t="s">
        <v>269</v>
      </c>
      <c r="B134" s="31" t="s">
        <v>763</v>
      </c>
      <c r="C134" s="24" t="s">
        <v>96</v>
      </c>
      <c r="D134" s="24" t="s">
        <v>57</v>
      </c>
      <c r="E134" s="24" t="s">
        <v>751</v>
      </c>
      <c r="F134" s="24" t="s">
        <v>747</v>
      </c>
      <c r="G134" s="24" t="s">
        <v>51</v>
      </c>
      <c r="H134" s="24" t="s">
        <v>790</v>
      </c>
      <c r="I134" s="29" t="s">
        <v>53</v>
      </c>
      <c r="J134" s="29" t="s">
        <v>53</v>
      </c>
      <c r="K134" s="29" t="s">
        <v>53</v>
      </c>
      <c r="L134" s="29" t="s">
        <v>53</v>
      </c>
      <c r="M134" s="29">
        <v>0</v>
      </c>
      <c r="N134" s="24" t="s">
        <v>53</v>
      </c>
      <c r="O134" s="24" t="s">
        <v>54</v>
      </c>
      <c r="P134" s="24" t="s">
        <v>53</v>
      </c>
      <c r="Q134" s="30">
        <v>19043371.203600001</v>
      </c>
      <c r="R134" s="30">
        <v>0</v>
      </c>
      <c r="S134" s="30">
        <v>13431727.699999999</v>
      </c>
      <c r="T134" s="30">
        <v>0</v>
      </c>
      <c r="U134" s="30" t="s">
        <v>50</v>
      </c>
      <c r="V134" s="30">
        <v>0</v>
      </c>
      <c r="W134" s="29">
        <v>4837623.71</v>
      </c>
      <c r="X134" s="24" t="s">
        <v>50</v>
      </c>
      <c r="Y134" s="29">
        <v>774019.79359999998</v>
      </c>
      <c r="Z134" s="30">
        <v>0</v>
      </c>
      <c r="AA134" s="30" t="s">
        <v>50</v>
      </c>
      <c r="AB134" s="30">
        <v>0</v>
      </c>
      <c r="AC134" s="30">
        <v>0</v>
      </c>
      <c r="AD134" s="30" t="s">
        <v>50</v>
      </c>
      <c r="AE134" s="30">
        <v>0</v>
      </c>
      <c r="AF134" s="30">
        <v>0</v>
      </c>
      <c r="AG134" s="30" t="s">
        <v>50</v>
      </c>
      <c r="AH134" s="29">
        <v>0</v>
      </c>
      <c r="AI134" s="29">
        <v>0</v>
      </c>
      <c r="AJ134" s="24" t="s">
        <v>50</v>
      </c>
      <c r="AK134" s="29">
        <v>0</v>
      </c>
      <c r="AL134" s="29">
        <v>0</v>
      </c>
      <c r="AM134" s="31" t="s">
        <v>53</v>
      </c>
      <c r="AN134" s="24" t="s">
        <v>53</v>
      </c>
      <c r="AO134" s="31" t="s">
        <v>53</v>
      </c>
      <c r="AP134" s="24" t="s">
        <v>53</v>
      </c>
    </row>
    <row r="135" spans="1:42">
      <c r="A135" s="24" t="s">
        <v>271</v>
      </c>
      <c r="B135" s="31" t="s">
        <v>763</v>
      </c>
      <c r="C135" s="24" t="s">
        <v>96</v>
      </c>
      <c r="D135" s="24" t="s">
        <v>57</v>
      </c>
      <c r="E135" s="24" t="s">
        <v>751</v>
      </c>
      <c r="F135" s="24" t="s">
        <v>747</v>
      </c>
      <c r="G135" s="24" t="s">
        <v>51</v>
      </c>
      <c r="H135" s="24" t="s">
        <v>791</v>
      </c>
      <c r="I135" s="29" t="s">
        <v>53</v>
      </c>
      <c r="J135" s="29" t="s">
        <v>53</v>
      </c>
      <c r="K135" s="29" t="s">
        <v>53</v>
      </c>
      <c r="L135" s="29" t="s">
        <v>53</v>
      </c>
      <c r="M135" s="29">
        <v>0</v>
      </c>
      <c r="N135" s="24" t="s">
        <v>53</v>
      </c>
      <c r="O135" s="24" t="s">
        <v>792</v>
      </c>
      <c r="P135" s="24" t="s">
        <v>793</v>
      </c>
      <c r="Q135" s="30">
        <v>2518296.7842000001</v>
      </c>
      <c r="R135" s="30">
        <v>0</v>
      </c>
      <c r="S135" s="30">
        <v>868801.04000000027</v>
      </c>
      <c r="T135" s="30">
        <v>1421979.0898</v>
      </c>
      <c r="U135" s="30" t="s">
        <v>68</v>
      </c>
      <c r="V135" s="30">
        <v>227516.6544</v>
      </c>
      <c r="W135" s="29">
        <v>0</v>
      </c>
      <c r="X135" s="24" t="s">
        <v>50</v>
      </c>
      <c r="Y135" s="29">
        <v>0</v>
      </c>
      <c r="Z135" s="30">
        <v>0</v>
      </c>
      <c r="AA135" s="30" t="s">
        <v>50</v>
      </c>
      <c r="AB135" s="30">
        <v>0</v>
      </c>
      <c r="AC135" s="30">
        <v>0</v>
      </c>
      <c r="AD135" s="30" t="s">
        <v>50</v>
      </c>
      <c r="AE135" s="30">
        <v>0</v>
      </c>
      <c r="AF135" s="30">
        <v>0</v>
      </c>
      <c r="AG135" s="30" t="s">
        <v>50</v>
      </c>
      <c r="AH135" s="29">
        <v>0</v>
      </c>
      <c r="AI135" s="29">
        <v>0</v>
      </c>
      <c r="AJ135" s="24" t="s">
        <v>50</v>
      </c>
      <c r="AK135" s="29">
        <v>0</v>
      </c>
      <c r="AL135" s="29">
        <v>0</v>
      </c>
      <c r="AM135" s="31" t="s">
        <v>53</v>
      </c>
      <c r="AN135" s="24" t="s">
        <v>53</v>
      </c>
      <c r="AO135" s="31" t="s">
        <v>53</v>
      </c>
      <c r="AP135" s="24" t="s">
        <v>53</v>
      </c>
    </row>
    <row r="136" spans="1:42">
      <c r="A136" s="24" t="s">
        <v>273</v>
      </c>
      <c r="B136" s="31" t="s">
        <v>763</v>
      </c>
      <c r="C136" s="24" t="s">
        <v>96</v>
      </c>
      <c r="D136" s="24" t="s">
        <v>57</v>
      </c>
      <c r="E136" s="24" t="s">
        <v>751</v>
      </c>
      <c r="F136" s="24" t="s">
        <v>747</v>
      </c>
      <c r="G136" s="24" t="s">
        <v>51</v>
      </c>
      <c r="H136" s="24" t="s">
        <v>794</v>
      </c>
      <c r="I136" s="29" t="s">
        <v>53</v>
      </c>
      <c r="J136" s="29" t="s">
        <v>53</v>
      </c>
      <c r="K136" s="29" t="s">
        <v>53</v>
      </c>
      <c r="L136" s="29" t="s">
        <v>53</v>
      </c>
      <c r="M136" s="29">
        <v>0</v>
      </c>
      <c r="N136" s="24" t="s">
        <v>53</v>
      </c>
      <c r="O136" s="24" t="s">
        <v>54</v>
      </c>
      <c r="P136" s="24" t="s">
        <v>53</v>
      </c>
      <c r="Q136" s="30">
        <v>3406298.4674000004</v>
      </c>
      <c r="R136" s="30">
        <v>0</v>
      </c>
      <c r="S136" s="30">
        <v>1839457.0150000001</v>
      </c>
      <c r="T136" s="30">
        <v>0</v>
      </c>
      <c r="U136" s="30" t="s">
        <v>50</v>
      </c>
      <c r="V136" s="30">
        <v>0</v>
      </c>
      <c r="W136" s="29">
        <v>1350725.3900000001</v>
      </c>
      <c r="X136" s="24" t="s">
        <v>68</v>
      </c>
      <c r="Y136" s="29">
        <v>216116.0624</v>
      </c>
      <c r="Z136" s="30">
        <v>0</v>
      </c>
      <c r="AA136" s="30" t="s">
        <v>50</v>
      </c>
      <c r="AB136" s="30">
        <v>0</v>
      </c>
      <c r="AC136" s="30">
        <v>0</v>
      </c>
      <c r="AD136" s="30" t="s">
        <v>50</v>
      </c>
      <c r="AE136" s="30">
        <v>0</v>
      </c>
      <c r="AF136" s="30">
        <v>0</v>
      </c>
      <c r="AG136" s="30" t="s">
        <v>50</v>
      </c>
      <c r="AH136" s="29">
        <v>0</v>
      </c>
      <c r="AI136" s="29">
        <v>0</v>
      </c>
      <c r="AJ136" s="24" t="s">
        <v>50</v>
      </c>
      <c r="AK136" s="29">
        <v>0</v>
      </c>
      <c r="AL136" s="29">
        <v>0</v>
      </c>
      <c r="AM136" s="31" t="s">
        <v>53</v>
      </c>
      <c r="AN136" s="24" t="s">
        <v>53</v>
      </c>
      <c r="AO136" s="31" t="s">
        <v>53</v>
      </c>
      <c r="AP136" s="24" t="s">
        <v>53</v>
      </c>
    </row>
    <row r="137" spans="1:42">
      <c r="A137" s="24" t="s">
        <v>275</v>
      </c>
      <c r="B137" s="31" t="s">
        <v>763</v>
      </c>
      <c r="C137" s="24" t="s">
        <v>96</v>
      </c>
      <c r="D137" s="24" t="s">
        <v>57</v>
      </c>
      <c r="E137" s="24" t="s">
        <v>751</v>
      </c>
      <c r="F137" s="24" t="s">
        <v>747</v>
      </c>
      <c r="G137" s="24" t="s">
        <v>51</v>
      </c>
      <c r="H137" s="24" t="s">
        <v>795</v>
      </c>
      <c r="I137" s="29" t="s">
        <v>53</v>
      </c>
      <c r="J137" s="29" t="s">
        <v>53</v>
      </c>
      <c r="K137" s="29" t="s">
        <v>53</v>
      </c>
      <c r="L137" s="29" t="s">
        <v>53</v>
      </c>
      <c r="M137" s="29">
        <v>0</v>
      </c>
      <c r="N137" s="24" t="s">
        <v>53</v>
      </c>
      <c r="O137" s="24" t="s">
        <v>796</v>
      </c>
      <c r="P137" s="24" t="s">
        <v>797</v>
      </c>
      <c r="Q137" s="30">
        <v>697551.79669999995</v>
      </c>
      <c r="R137" s="30">
        <v>0</v>
      </c>
      <c r="S137" s="30">
        <v>553653.21499999997</v>
      </c>
      <c r="T137" s="30">
        <v>124050.5015</v>
      </c>
      <c r="U137" s="30" t="s">
        <v>68</v>
      </c>
      <c r="V137" s="30">
        <v>19848.0802</v>
      </c>
      <c r="W137" s="29">
        <v>0</v>
      </c>
      <c r="X137" s="24" t="s">
        <v>50</v>
      </c>
      <c r="Y137" s="29">
        <v>0</v>
      </c>
      <c r="Z137" s="30">
        <v>0</v>
      </c>
      <c r="AA137" s="30" t="s">
        <v>50</v>
      </c>
      <c r="AB137" s="30">
        <v>0</v>
      </c>
      <c r="AC137" s="30">
        <v>0</v>
      </c>
      <c r="AD137" s="30" t="s">
        <v>50</v>
      </c>
      <c r="AE137" s="30">
        <v>0</v>
      </c>
      <c r="AF137" s="30">
        <v>0</v>
      </c>
      <c r="AG137" s="30" t="s">
        <v>50</v>
      </c>
      <c r="AH137" s="29">
        <v>0</v>
      </c>
      <c r="AI137" s="29">
        <v>0</v>
      </c>
      <c r="AJ137" s="24" t="s">
        <v>50</v>
      </c>
      <c r="AK137" s="29">
        <v>0</v>
      </c>
      <c r="AL137" s="29">
        <v>0</v>
      </c>
      <c r="AM137" s="31" t="s">
        <v>53</v>
      </c>
      <c r="AN137" s="24" t="s">
        <v>53</v>
      </c>
      <c r="AO137" s="31" t="s">
        <v>53</v>
      </c>
      <c r="AP137" s="24" t="s">
        <v>53</v>
      </c>
    </row>
    <row r="138" spans="1:42">
      <c r="A138" s="24" t="s">
        <v>279</v>
      </c>
      <c r="B138" s="31" t="s">
        <v>763</v>
      </c>
      <c r="C138" s="24" t="s">
        <v>96</v>
      </c>
      <c r="D138" s="24" t="s">
        <v>57</v>
      </c>
      <c r="E138" s="24" t="s">
        <v>751</v>
      </c>
      <c r="F138" s="24" t="s">
        <v>747</v>
      </c>
      <c r="G138" s="24" t="s">
        <v>51</v>
      </c>
      <c r="H138" s="24" t="s">
        <v>798</v>
      </c>
      <c r="I138" s="29" t="s">
        <v>53</v>
      </c>
      <c r="J138" s="29" t="s">
        <v>53</v>
      </c>
      <c r="K138" s="29" t="s">
        <v>53</v>
      </c>
      <c r="L138" s="29" t="s">
        <v>53</v>
      </c>
      <c r="M138" s="29">
        <v>0</v>
      </c>
      <c r="N138" s="24" t="s">
        <v>53</v>
      </c>
      <c r="O138" s="24" t="s">
        <v>54</v>
      </c>
      <c r="P138" s="24" t="s">
        <v>53</v>
      </c>
      <c r="Q138" s="30">
        <v>357333.96359999996</v>
      </c>
      <c r="R138" s="30">
        <v>0</v>
      </c>
      <c r="S138" s="30">
        <v>157576.49999999997</v>
      </c>
      <c r="T138" s="30">
        <v>0</v>
      </c>
      <c r="U138" s="30" t="s">
        <v>50</v>
      </c>
      <c r="V138" s="30">
        <v>0</v>
      </c>
      <c r="W138" s="29">
        <v>172204.71</v>
      </c>
      <c r="X138" s="24" t="s">
        <v>68</v>
      </c>
      <c r="Y138" s="29">
        <v>27552.7536</v>
      </c>
      <c r="Z138" s="30">
        <v>0</v>
      </c>
      <c r="AA138" s="30" t="s">
        <v>50</v>
      </c>
      <c r="AB138" s="30">
        <v>0</v>
      </c>
      <c r="AC138" s="30">
        <v>0</v>
      </c>
      <c r="AD138" s="30" t="s">
        <v>50</v>
      </c>
      <c r="AE138" s="30">
        <v>0</v>
      </c>
      <c r="AF138" s="30">
        <v>0</v>
      </c>
      <c r="AG138" s="30" t="s">
        <v>50</v>
      </c>
      <c r="AH138" s="29">
        <v>0</v>
      </c>
      <c r="AI138" s="29">
        <v>0</v>
      </c>
      <c r="AJ138" s="24" t="s">
        <v>50</v>
      </c>
      <c r="AK138" s="29">
        <v>0</v>
      </c>
      <c r="AL138" s="29">
        <v>0</v>
      </c>
      <c r="AM138" s="31" t="s">
        <v>53</v>
      </c>
      <c r="AN138" s="24" t="s">
        <v>53</v>
      </c>
      <c r="AO138" s="31" t="s">
        <v>53</v>
      </c>
      <c r="AP138" s="24" t="s">
        <v>53</v>
      </c>
    </row>
    <row r="139" spans="1:42">
      <c r="A139" s="24" t="s">
        <v>281</v>
      </c>
      <c r="B139" s="31" t="s">
        <v>763</v>
      </c>
      <c r="C139" s="24" t="s">
        <v>96</v>
      </c>
      <c r="D139" s="24" t="s">
        <v>57</v>
      </c>
      <c r="E139" s="24" t="s">
        <v>751</v>
      </c>
      <c r="F139" s="24" t="s">
        <v>747</v>
      </c>
      <c r="G139" s="24" t="s">
        <v>51</v>
      </c>
      <c r="H139" s="24" t="s">
        <v>799</v>
      </c>
      <c r="I139" s="29" t="s">
        <v>53</v>
      </c>
      <c r="J139" s="29" t="s">
        <v>53</v>
      </c>
      <c r="K139" s="29" t="s">
        <v>53</v>
      </c>
      <c r="L139" s="29" t="s">
        <v>53</v>
      </c>
      <c r="M139" s="29">
        <v>0</v>
      </c>
      <c r="N139" s="24" t="s">
        <v>53</v>
      </c>
      <c r="O139" s="24" t="s">
        <v>800</v>
      </c>
      <c r="P139" s="24" t="s">
        <v>801</v>
      </c>
      <c r="Q139" s="30">
        <v>750551.72239999997</v>
      </c>
      <c r="R139" s="30">
        <v>0</v>
      </c>
      <c r="S139" s="30">
        <v>638142.63</v>
      </c>
      <c r="T139" s="30">
        <v>96904.39</v>
      </c>
      <c r="U139" s="30" t="s">
        <v>68</v>
      </c>
      <c r="V139" s="30">
        <v>15504.7024</v>
      </c>
      <c r="W139" s="29">
        <v>0</v>
      </c>
      <c r="X139" s="24" t="s">
        <v>50</v>
      </c>
      <c r="Y139" s="29">
        <v>0</v>
      </c>
      <c r="Z139" s="30">
        <v>0</v>
      </c>
      <c r="AA139" s="30" t="s">
        <v>50</v>
      </c>
      <c r="AB139" s="30">
        <v>0</v>
      </c>
      <c r="AC139" s="30">
        <v>0</v>
      </c>
      <c r="AD139" s="30" t="s">
        <v>50</v>
      </c>
      <c r="AE139" s="30">
        <v>0</v>
      </c>
      <c r="AF139" s="30">
        <v>0</v>
      </c>
      <c r="AG139" s="30" t="s">
        <v>50</v>
      </c>
      <c r="AH139" s="29">
        <v>0</v>
      </c>
      <c r="AI139" s="29">
        <v>0</v>
      </c>
      <c r="AJ139" s="24" t="s">
        <v>50</v>
      </c>
      <c r="AK139" s="29">
        <v>0</v>
      </c>
      <c r="AL139" s="29">
        <v>0</v>
      </c>
      <c r="AM139" s="31" t="s">
        <v>53</v>
      </c>
      <c r="AN139" s="24" t="s">
        <v>53</v>
      </c>
      <c r="AO139" s="31" t="s">
        <v>53</v>
      </c>
      <c r="AP139" s="24" t="s">
        <v>53</v>
      </c>
    </row>
    <row r="140" spans="1:42">
      <c r="A140" s="24" t="s">
        <v>283</v>
      </c>
      <c r="B140" s="31" t="s">
        <v>763</v>
      </c>
      <c r="C140" s="24" t="s">
        <v>96</v>
      </c>
      <c r="D140" s="24" t="s">
        <v>57</v>
      </c>
      <c r="E140" s="24" t="s">
        <v>751</v>
      </c>
      <c r="F140" s="24" t="s">
        <v>747</v>
      </c>
      <c r="G140" s="24" t="s">
        <v>51</v>
      </c>
      <c r="H140" s="24" t="s">
        <v>802</v>
      </c>
      <c r="I140" s="29" t="s">
        <v>53</v>
      </c>
      <c r="J140" s="29" t="s">
        <v>53</v>
      </c>
      <c r="K140" s="29" t="s">
        <v>53</v>
      </c>
      <c r="L140" s="29" t="s">
        <v>53</v>
      </c>
      <c r="M140" s="29">
        <v>0</v>
      </c>
      <c r="N140" s="24" t="s">
        <v>53</v>
      </c>
      <c r="O140" s="24" t="s">
        <v>54</v>
      </c>
      <c r="P140" s="24" t="s">
        <v>53</v>
      </c>
      <c r="Q140" s="30">
        <v>2313403.7584000002</v>
      </c>
      <c r="R140" s="30">
        <v>0</v>
      </c>
      <c r="S140" s="30">
        <v>856378.33000000007</v>
      </c>
      <c r="T140" s="30">
        <v>0</v>
      </c>
      <c r="U140" s="30" t="s">
        <v>50</v>
      </c>
      <c r="V140" s="30">
        <v>0</v>
      </c>
      <c r="W140" s="29">
        <v>1256056.4038</v>
      </c>
      <c r="X140" s="24" t="s">
        <v>68</v>
      </c>
      <c r="Y140" s="29">
        <v>200969.0246</v>
      </c>
      <c r="Z140" s="30">
        <v>0</v>
      </c>
      <c r="AA140" s="30" t="s">
        <v>50</v>
      </c>
      <c r="AB140" s="30">
        <v>0</v>
      </c>
      <c r="AC140" s="30">
        <v>0</v>
      </c>
      <c r="AD140" s="30" t="s">
        <v>50</v>
      </c>
      <c r="AE140" s="30">
        <v>0</v>
      </c>
      <c r="AF140" s="30">
        <v>0</v>
      </c>
      <c r="AG140" s="30" t="s">
        <v>50</v>
      </c>
      <c r="AH140" s="29">
        <v>0</v>
      </c>
      <c r="AI140" s="29">
        <v>0</v>
      </c>
      <c r="AJ140" s="24" t="s">
        <v>50</v>
      </c>
      <c r="AK140" s="29">
        <v>0</v>
      </c>
      <c r="AL140" s="29">
        <v>0</v>
      </c>
      <c r="AM140" s="31" t="s">
        <v>53</v>
      </c>
      <c r="AN140" s="24" t="s">
        <v>53</v>
      </c>
      <c r="AO140" s="31" t="s">
        <v>53</v>
      </c>
      <c r="AP140" s="24" t="s">
        <v>53</v>
      </c>
    </row>
    <row r="141" spans="1:42">
      <c r="A141" s="24" t="s">
        <v>285</v>
      </c>
      <c r="B141" s="31" t="s">
        <v>763</v>
      </c>
      <c r="C141" s="24" t="s">
        <v>47</v>
      </c>
      <c r="D141" s="24" t="s">
        <v>74</v>
      </c>
      <c r="E141" s="24" t="s">
        <v>75</v>
      </c>
      <c r="F141" s="24" t="s">
        <v>803</v>
      </c>
      <c r="G141" s="24" t="s">
        <v>51</v>
      </c>
      <c r="H141" s="24" t="s">
        <v>804</v>
      </c>
      <c r="I141" s="29" t="s">
        <v>53</v>
      </c>
      <c r="J141" s="29" t="s">
        <v>53</v>
      </c>
      <c r="K141" s="29" t="s">
        <v>53</v>
      </c>
      <c r="L141" s="29" t="s">
        <v>53</v>
      </c>
      <c r="M141" s="29">
        <v>0</v>
      </c>
      <c r="N141" s="24" t="s">
        <v>53</v>
      </c>
      <c r="O141" s="24" t="s">
        <v>54</v>
      </c>
      <c r="P141" s="24" t="s">
        <v>53</v>
      </c>
      <c r="Q141" s="30">
        <v>7785488.1325000012</v>
      </c>
      <c r="R141" s="30">
        <v>0</v>
      </c>
      <c r="S141" s="30">
        <v>6562085.1309000012</v>
      </c>
      <c r="T141" s="30">
        <v>0</v>
      </c>
      <c r="U141" s="30" t="s">
        <v>50</v>
      </c>
      <c r="V141" s="30">
        <v>0</v>
      </c>
      <c r="W141" s="29">
        <v>1054657.76</v>
      </c>
      <c r="X141" s="24" t="s">
        <v>68</v>
      </c>
      <c r="Y141" s="29">
        <v>168745.24160000001</v>
      </c>
      <c r="Z141" s="30">
        <v>0</v>
      </c>
      <c r="AA141" s="30" t="s">
        <v>50</v>
      </c>
      <c r="AB141" s="30">
        <v>0</v>
      </c>
      <c r="AC141" s="30">
        <v>0</v>
      </c>
      <c r="AD141" s="30" t="s">
        <v>50</v>
      </c>
      <c r="AE141" s="30">
        <v>0</v>
      </c>
      <c r="AF141" s="30">
        <v>0</v>
      </c>
      <c r="AG141" s="30" t="s">
        <v>50</v>
      </c>
      <c r="AH141" s="29">
        <v>0</v>
      </c>
      <c r="AI141" s="29">
        <v>0</v>
      </c>
      <c r="AJ141" s="24" t="s">
        <v>50</v>
      </c>
      <c r="AK141" s="29">
        <v>0</v>
      </c>
      <c r="AL141" s="29">
        <v>0</v>
      </c>
      <c r="AM141" s="31" t="s">
        <v>53</v>
      </c>
      <c r="AN141" s="24" t="s">
        <v>53</v>
      </c>
      <c r="AO141" s="31" t="s">
        <v>53</v>
      </c>
      <c r="AP141" s="24" t="s">
        <v>53</v>
      </c>
    </row>
    <row r="142" spans="1:42">
      <c r="A142" s="24" t="s">
        <v>288</v>
      </c>
      <c r="B142" s="31" t="s">
        <v>763</v>
      </c>
      <c r="C142" s="24" t="s">
        <v>96</v>
      </c>
      <c r="D142" s="24" t="s">
        <v>74</v>
      </c>
      <c r="E142" s="9" t="s">
        <v>805</v>
      </c>
      <c r="F142" s="24" t="s">
        <v>747</v>
      </c>
      <c r="G142" s="24" t="s">
        <v>51</v>
      </c>
      <c r="H142" s="24" t="s">
        <v>806</v>
      </c>
      <c r="I142" s="29" t="s">
        <v>53</v>
      </c>
      <c r="J142" s="29" t="s">
        <v>53</v>
      </c>
      <c r="K142" s="29" t="s">
        <v>53</v>
      </c>
      <c r="L142" s="29" t="s">
        <v>53</v>
      </c>
      <c r="M142" s="29">
        <v>0</v>
      </c>
      <c r="N142" s="24" t="s">
        <v>53</v>
      </c>
      <c r="O142" s="24" t="s">
        <v>807</v>
      </c>
      <c r="P142" s="24" t="s">
        <v>808</v>
      </c>
      <c r="Q142" s="30">
        <v>61211.947199999995</v>
      </c>
      <c r="R142" s="30">
        <v>0</v>
      </c>
      <c r="S142" s="30">
        <v>0</v>
      </c>
      <c r="T142" s="30">
        <v>0</v>
      </c>
      <c r="U142" s="30" t="s">
        <v>50</v>
      </c>
      <c r="V142" s="30">
        <v>0</v>
      </c>
      <c r="W142" s="29">
        <v>52768.92</v>
      </c>
      <c r="X142" s="24" t="s">
        <v>68</v>
      </c>
      <c r="Y142" s="29">
        <v>8443.0272000000004</v>
      </c>
      <c r="Z142" s="32">
        <v>0</v>
      </c>
      <c r="AA142" s="30" t="s">
        <v>50</v>
      </c>
      <c r="AB142" s="32">
        <v>0</v>
      </c>
      <c r="AC142" s="30">
        <v>0</v>
      </c>
      <c r="AD142" s="30" t="s">
        <v>50</v>
      </c>
      <c r="AE142" s="30">
        <v>0</v>
      </c>
      <c r="AF142" s="30">
        <v>0</v>
      </c>
      <c r="AG142" s="30" t="s">
        <v>50</v>
      </c>
      <c r="AH142" s="29">
        <v>0</v>
      </c>
      <c r="AI142" s="29">
        <v>0</v>
      </c>
      <c r="AJ142" s="24" t="s">
        <v>50</v>
      </c>
      <c r="AK142" s="29">
        <v>0</v>
      </c>
      <c r="AL142" s="29">
        <v>0</v>
      </c>
      <c r="AM142" s="31" t="s">
        <v>53</v>
      </c>
      <c r="AN142" s="24" t="s">
        <v>53</v>
      </c>
      <c r="AO142" s="31" t="s">
        <v>53</v>
      </c>
      <c r="AP142" s="24" t="s">
        <v>53</v>
      </c>
    </row>
    <row r="143" spans="1:42">
      <c r="A143" s="24" t="s">
        <v>290</v>
      </c>
      <c r="B143" s="31" t="s">
        <v>763</v>
      </c>
      <c r="C143" s="24" t="s">
        <v>96</v>
      </c>
      <c r="D143" s="24" t="s">
        <v>94</v>
      </c>
      <c r="E143" s="24" t="s">
        <v>173</v>
      </c>
      <c r="F143" s="24" t="s">
        <v>774</v>
      </c>
      <c r="G143" s="24" t="s">
        <v>51</v>
      </c>
      <c r="H143" s="24" t="s">
        <v>809</v>
      </c>
      <c r="I143" s="29" t="s">
        <v>53</v>
      </c>
      <c r="J143" s="29" t="s">
        <v>53</v>
      </c>
      <c r="K143" s="29" t="s">
        <v>53</v>
      </c>
      <c r="L143" s="29" t="s">
        <v>53</v>
      </c>
      <c r="M143" s="29">
        <v>0</v>
      </c>
      <c r="N143" s="24" t="s">
        <v>53</v>
      </c>
      <c r="O143" s="24" t="s">
        <v>54</v>
      </c>
      <c r="P143" s="24" t="s">
        <v>53</v>
      </c>
      <c r="Q143" s="30">
        <v>10179252.568400003</v>
      </c>
      <c r="R143" s="30">
        <v>0</v>
      </c>
      <c r="S143" s="30">
        <v>6052963.9100000029</v>
      </c>
      <c r="T143" s="30">
        <v>0</v>
      </c>
      <c r="U143" s="30" t="s">
        <v>50</v>
      </c>
      <c r="V143" s="30">
        <v>0</v>
      </c>
      <c r="W143" s="29">
        <v>3429327.87</v>
      </c>
      <c r="X143" s="24" t="s">
        <v>50</v>
      </c>
      <c r="Y143" s="29">
        <v>548692.45920000016</v>
      </c>
      <c r="Z143" s="30">
        <v>0</v>
      </c>
      <c r="AA143" s="30" t="s">
        <v>50</v>
      </c>
      <c r="AB143" s="30">
        <v>0</v>
      </c>
      <c r="AC143" s="30">
        <v>137285.49</v>
      </c>
      <c r="AD143" s="30" t="s">
        <v>55</v>
      </c>
      <c r="AE143" s="30">
        <v>10982.8392</v>
      </c>
      <c r="AF143" s="30">
        <v>0</v>
      </c>
      <c r="AG143" s="30" t="s">
        <v>50</v>
      </c>
      <c r="AH143" s="29">
        <v>0</v>
      </c>
      <c r="AI143" s="29">
        <v>0</v>
      </c>
      <c r="AJ143" s="24" t="s">
        <v>50</v>
      </c>
      <c r="AK143" s="29">
        <v>0</v>
      </c>
      <c r="AL143" s="29">
        <v>0</v>
      </c>
      <c r="AM143" s="31" t="s">
        <v>53</v>
      </c>
      <c r="AN143" s="24" t="s">
        <v>53</v>
      </c>
      <c r="AO143" s="31" t="s">
        <v>53</v>
      </c>
      <c r="AP143" s="24" t="s">
        <v>53</v>
      </c>
    </row>
    <row r="144" spans="1:42">
      <c r="A144" s="24" t="s">
        <v>292</v>
      </c>
      <c r="B144" s="31" t="s">
        <v>763</v>
      </c>
      <c r="C144" s="24" t="s">
        <v>96</v>
      </c>
      <c r="D144" s="24" t="s">
        <v>94</v>
      </c>
      <c r="E144" s="24" t="s">
        <v>173</v>
      </c>
      <c r="F144" s="24" t="s">
        <v>774</v>
      </c>
      <c r="G144" s="24" t="s">
        <v>51</v>
      </c>
      <c r="H144" s="24" t="s">
        <v>810</v>
      </c>
      <c r="I144" s="29" t="s">
        <v>53</v>
      </c>
      <c r="J144" s="29" t="s">
        <v>53</v>
      </c>
      <c r="K144" s="29" t="s">
        <v>53</v>
      </c>
      <c r="L144" s="29" t="s">
        <v>53</v>
      </c>
      <c r="M144" s="29">
        <v>0</v>
      </c>
      <c r="N144" s="24" t="s">
        <v>53</v>
      </c>
      <c r="O144" s="24" t="s">
        <v>811</v>
      </c>
      <c r="P144" s="24" t="s">
        <v>812</v>
      </c>
      <c r="Q144" s="30">
        <v>1095968.7308</v>
      </c>
      <c r="R144" s="30">
        <v>0</v>
      </c>
      <c r="S144" s="30">
        <v>0</v>
      </c>
      <c r="T144" s="30">
        <v>944800.63</v>
      </c>
      <c r="U144" s="30" t="s">
        <v>68</v>
      </c>
      <c r="V144" s="30">
        <v>151168.10079999999</v>
      </c>
      <c r="W144" s="29">
        <v>0</v>
      </c>
      <c r="X144" s="24" t="s">
        <v>50</v>
      </c>
      <c r="Y144" s="29">
        <v>0</v>
      </c>
      <c r="Z144" s="30">
        <v>0</v>
      </c>
      <c r="AA144" s="30" t="s">
        <v>50</v>
      </c>
      <c r="AB144" s="30">
        <v>0</v>
      </c>
      <c r="AC144" s="30">
        <v>0</v>
      </c>
      <c r="AD144" s="30" t="s">
        <v>50</v>
      </c>
      <c r="AE144" s="30">
        <v>0</v>
      </c>
      <c r="AF144" s="30">
        <v>0</v>
      </c>
      <c r="AG144" s="30" t="s">
        <v>50</v>
      </c>
      <c r="AH144" s="29">
        <v>0</v>
      </c>
      <c r="AI144" s="29">
        <v>0</v>
      </c>
      <c r="AJ144" s="24" t="s">
        <v>50</v>
      </c>
      <c r="AK144" s="29">
        <v>0</v>
      </c>
      <c r="AL144" s="29">
        <v>0</v>
      </c>
      <c r="AM144" s="31" t="s">
        <v>53</v>
      </c>
      <c r="AN144" s="24" t="s">
        <v>53</v>
      </c>
      <c r="AO144" s="31" t="s">
        <v>53</v>
      </c>
      <c r="AP144" s="24" t="s">
        <v>53</v>
      </c>
    </row>
    <row r="145" spans="1:42">
      <c r="A145" s="24" t="s">
        <v>296</v>
      </c>
      <c r="B145" s="31" t="s">
        <v>763</v>
      </c>
      <c r="C145" s="24" t="s">
        <v>96</v>
      </c>
      <c r="D145" s="24" t="s">
        <v>94</v>
      </c>
      <c r="E145" s="24" t="s">
        <v>173</v>
      </c>
      <c r="F145" s="24" t="s">
        <v>774</v>
      </c>
      <c r="G145" s="24" t="s">
        <v>51</v>
      </c>
      <c r="H145" s="24" t="s">
        <v>813</v>
      </c>
      <c r="I145" s="29" t="s">
        <v>53</v>
      </c>
      <c r="J145" s="29" t="s">
        <v>53</v>
      </c>
      <c r="K145" s="29" t="s">
        <v>53</v>
      </c>
      <c r="L145" s="29" t="s">
        <v>53</v>
      </c>
      <c r="M145" s="29">
        <v>0</v>
      </c>
      <c r="N145" s="24" t="s">
        <v>53</v>
      </c>
      <c r="O145" s="24" t="s">
        <v>54</v>
      </c>
      <c r="P145" s="24" t="s">
        <v>53</v>
      </c>
      <c r="Q145" s="30">
        <v>10755519.464699997</v>
      </c>
      <c r="R145" s="30">
        <v>0</v>
      </c>
      <c r="S145" s="30">
        <v>5868407.7499999972</v>
      </c>
      <c r="T145" s="30">
        <v>0</v>
      </c>
      <c r="U145" s="30" t="s">
        <v>50</v>
      </c>
      <c r="V145" s="30">
        <v>0</v>
      </c>
      <c r="W145" s="29">
        <v>4213027.3403000003</v>
      </c>
      <c r="X145" s="24" t="s">
        <v>68</v>
      </c>
      <c r="Y145" s="29">
        <v>674084.37439999997</v>
      </c>
      <c r="Z145" s="30">
        <v>0</v>
      </c>
      <c r="AA145" s="30" t="s">
        <v>50</v>
      </c>
      <c r="AB145" s="30">
        <v>0</v>
      </c>
      <c r="AC145" s="30">
        <v>0</v>
      </c>
      <c r="AD145" s="30" t="s">
        <v>50</v>
      </c>
      <c r="AE145" s="30">
        <v>0</v>
      </c>
      <c r="AF145" s="30">
        <v>0</v>
      </c>
      <c r="AG145" s="30" t="s">
        <v>50</v>
      </c>
      <c r="AH145" s="29">
        <v>0</v>
      </c>
      <c r="AI145" s="29">
        <v>0</v>
      </c>
      <c r="AJ145" s="24" t="s">
        <v>50</v>
      </c>
      <c r="AK145" s="29">
        <v>0</v>
      </c>
      <c r="AL145" s="29">
        <v>0</v>
      </c>
      <c r="AM145" s="31" t="s">
        <v>53</v>
      </c>
      <c r="AN145" s="24" t="s">
        <v>53</v>
      </c>
      <c r="AO145" s="31" t="s">
        <v>53</v>
      </c>
      <c r="AP145" s="24" t="s">
        <v>53</v>
      </c>
    </row>
    <row r="146" spans="1:42">
      <c r="A146" s="24" t="s">
        <v>298</v>
      </c>
      <c r="B146" s="31" t="s">
        <v>763</v>
      </c>
      <c r="C146" s="24" t="s">
        <v>96</v>
      </c>
      <c r="D146" s="24" t="s">
        <v>111</v>
      </c>
      <c r="E146" s="24" t="s">
        <v>761</v>
      </c>
      <c r="F146" s="24" t="s">
        <v>747</v>
      </c>
      <c r="G146" s="24" t="s">
        <v>51</v>
      </c>
      <c r="H146" s="24" t="s">
        <v>814</v>
      </c>
      <c r="I146" s="29" t="s">
        <v>53</v>
      </c>
      <c r="J146" s="29" t="s">
        <v>53</v>
      </c>
      <c r="K146" s="29" t="s">
        <v>53</v>
      </c>
      <c r="L146" s="29" t="s">
        <v>53</v>
      </c>
      <c r="M146" s="29">
        <v>0</v>
      </c>
      <c r="N146" s="24" t="s">
        <v>53</v>
      </c>
      <c r="O146" s="24" t="s">
        <v>54</v>
      </c>
      <c r="P146" s="24" t="s">
        <v>53</v>
      </c>
      <c r="Q146" s="30">
        <v>5740461.398</v>
      </c>
      <c r="R146" s="30">
        <v>0</v>
      </c>
      <c r="S146" s="30">
        <v>3970557.12</v>
      </c>
      <c r="T146" s="30">
        <v>0</v>
      </c>
      <c r="U146" s="30" t="s">
        <v>50</v>
      </c>
      <c r="V146" s="30">
        <v>0</v>
      </c>
      <c r="W146" s="29">
        <v>1525779.55</v>
      </c>
      <c r="X146" s="24" t="s">
        <v>68</v>
      </c>
      <c r="Y146" s="29">
        <v>244124.72800000003</v>
      </c>
      <c r="Z146" s="30">
        <v>0</v>
      </c>
      <c r="AA146" s="30" t="s">
        <v>50</v>
      </c>
      <c r="AB146" s="30">
        <v>0</v>
      </c>
      <c r="AC146" s="30">
        <v>0</v>
      </c>
      <c r="AD146" s="30" t="s">
        <v>50</v>
      </c>
      <c r="AE146" s="30">
        <v>0</v>
      </c>
      <c r="AF146" s="30">
        <v>0</v>
      </c>
      <c r="AG146" s="30" t="s">
        <v>50</v>
      </c>
      <c r="AH146" s="29">
        <v>0</v>
      </c>
      <c r="AI146" s="29">
        <v>0</v>
      </c>
      <c r="AJ146" s="24" t="s">
        <v>50</v>
      </c>
      <c r="AK146" s="29">
        <v>0</v>
      </c>
      <c r="AL146" s="29">
        <v>0</v>
      </c>
      <c r="AM146" s="31" t="s">
        <v>53</v>
      </c>
      <c r="AN146" s="24" t="s">
        <v>53</v>
      </c>
      <c r="AO146" s="31" t="s">
        <v>53</v>
      </c>
      <c r="AP146" s="24" t="s">
        <v>53</v>
      </c>
    </row>
    <row r="147" spans="1:42">
      <c r="A147" s="24" t="s">
        <v>299</v>
      </c>
      <c r="B147" s="31" t="s">
        <v>763</v>
      </c>
      <c r="C147" s="24" t="s">
        <v>96</v>
      </c>
      <c r="D147" s="24" t="s">
        <v>111</v>
      </c>
      <c r="E147" s="24" t="s">
        <v>761</v>
      </c>
      <c r="F147" s="24" t="s">
        <v>747</v>
      </c>
      <c r="G147" s="24" t="s">
        <v>51</v>
      </c>
      <c r="H147" s="24" t="s">
        <v>815</v>
      </c>
      <c r="I147" s="29" t="s">
        <v>53</v>
      </c>
      <c r="J147" s="29" t="s">
        <v>53</v>
      </c>
      <c r="K147" s="29" t="s">
        <v>53</v>
      </c>
      <c r="L147" s="29" t="s">
        <v>53</v>
      </c>
      <c r="M147" s="29">
        <v>0</v>
      </c>
      <c r="N147" s="24" t="s">
        <v>53</v>
      </c>
      <c r="O147" s="24" t="s">
        <v>816</v>
      </c>
      <c r="P147" s="24" t="s">
        <v>817</v>
      </c>
      <c r="Q147" s="30">
        <v>572132.58640000003</v>
      </c>
      <c r="R147" s="30">
        <v>0</v>
      </c>
      <c r="S147" s="30">
        <v>377764.1</v>
      </c>
      <c r="T147" s="30">
        <v>167559.04000000001</v>
      </c>
      <c r="U147" s="30" t="s">
        <v>68</v>
      </c>
      <c r="V147" s="30">
        <v>26809.446400000001</v>
      </c>
      <c r="W147" s="29">
        <v>0</v>
      </c>
      <c r="X147" s="24" t="s">
        <v>50</v>
      </c>
      <c r="Y147" s="29">
        <v>0</v>
      </c>
      <c r="Z147" s="30">
        <v>0</v>
      </c>
      <c r="AA147" s="30" t="s">
        <v>50</v>
      </c>
      <c r="AB147" s="30">
        <v>0</v>
      </c>
      <c r="AC147" s="30">
        <v>0</v>
      </c>
      <c r="AD147" s="30" t="s">
        <v>50</v>
      </c>
      <c r="AE147" s="30">
        <v>0</v>
      </c>
      <c r="AF147" s="30">
        <v>0</v>
      </c>
      <c r="AG147" s="30" t="s">
        <v>50</v>
      </c>
      <c r="AH147" s="29">
        <v>0</v>
      </c>
      <c r="AI147" s="29">
        <v>0</v>
      </c>
      <c r="AJ147" s="24" t="s">
        <v>50</v>
      </c>
      <c r="AK147" s="29">
        <v>0</v>
      </c>
      <c r="AL147" s="29">
        <v>0</v>
      </c>
      <c r="AM147" s="31" t="s">
        <v>53</v>
      </c>
      <c r="AN147" s="24" t="s">
        <v>53</v>
      </c>
      <c r="AO147" s="31" t="s">
        <v>53</v>
      </c>
      <c r="AP147" s="24" t="s">
        <v>53</v>
      </c>
    </row>
    <row r="148" spans="1:42">
      <c r="A148" s="24" t="s">
        <v>300</v>
      </c>
      <c r="B148" s="31" t="s">
        <v>763</v>
      </c>
      <c r="C148" s="24" t="s">
        <v>96</v>
      </c>
      <c r="D148" s="24" t="s">
        <v>111</v>
      </c>
      <c r="E148" s="24" t="s">
        <v>761</v>
      </c>
      <c r="F148" s="24" t="s">
        <v>747</v>
      </c>
      <c r="G148" s="24" t="s">
        <v>51</v>
      </c>
      <c r="H148" s="24" t="s">
        <v>818</v>
      </c>
      <c r="I148" s="29" t="s">
        <v>53</v>
      </c>
      <c r="J148" s="29" t="s">
        <v>53</v>
      </c>
      <c r="K148" s="29" t="s">
        <v>53</v>
      </c>
      <c r="L148" s="29" t="s">
        <v>53</v>
      </c>
      <c r="M148" s="29">
        <v>0</v>
      </c>
      <c r="N148" s="24" t="s">
        <v>53</v>
      </c>
      <c r="O148" s="24" t="s">
        <v>54</v>
      </c>
      <c r="P148" s="24" t="s">
        <v>53</v>
      </c>
      <c r="Q148" s="30">
        <v>2000898.3025000002</v>
      </c>
      <c r="R148" s="30">
        <v>0</v>
      </c>
      <c r="S148" s="30">
        <v>1073133.5300000003</v>
      </c>
      <c r="T148" s="30">
        <v>0</v>
      </c>
      <c r="U148" s="30" t="s">
        <v>50</v>
      </c>
      <c r="V148" s="30">
        <v>0</v>
      </c>
      <c r="W148" s="29">
        <v>799797.21769999992</v>
      </c>
      <c r="X148" s="24" t="s">
        <v>50</v>
      </c>
      <c r="Y148" s="29">
        <v>127967.55480000001</v>
      </c>
      <c r="Z148" s="30">
        <v>0</v>
      </c>
      <c r="AA148" s="30" t="s">
        <v>50</v>
      </c>
      <c r="AB148" s="30">
        <v>0</v>
      </c>
      <c r="AC148" s="30">
        <v>0</v>
      </c>
      <c r="AD148" s="30" t="s">
        <v>50</v>
      </c>
      <c r="AE148" s="30">
        <v>0</v>
      </c>
      <c r="AF148" s="30">
        <v>0</v>
      </c>
      <c r="AG148" s="30" t="s">
        <v>50</v>
      </c>
      <c r="AH148" s="29">
        <v>0</v>
      </c>
      <c r="AI148" s="29">
        <v>0</v>
      </c>
      <c r="AJ148" s="24" t="s">
        <v>50</v>
      </c>
      <c r="AK148" s="29">
        <v>0</v>
      </c>
      <c r="AL148" s="29">
        <v>0</v>
      </c>
      <c r="AM148" s="31" t="s">
        <v>53</v>
      </c>
      <c r="AN148" s="24" t="s">
        <v>53</v>
      </c>
      <c r="AO148" s="31" t="s">
        <v>53</v>
      </c>
      <c r="AP148" s="24" t="s">
        <v>53</v>
      </c>
    </row>
    <row r="149" spans="1:42">
      <c r="A149" s="24" t="s">
        <v>301</v>
      </c>
      <c r="B149" s="31" t="s">
        <v>819</v>
      </c>
      <c r="C149" s="24" t="s">
        <v>47</v>
      </c>
      <c r="D149" s="24" t="s">
        <v>48</v>
      </c>
      <c r="E149" s="24" t="s">
        <v>49</v>
      </c>
      <c r="F149" s="24" t="s">
        <v>820</v>
      </c>
      <c r="G149" s="24" t="s">
        <v>51</v>
      </c>
      <c r="H149" s="24" t="s">
        <v>821</v>
      </c>
      <c r="I149" s="29" t="s">
        <v>53</v>
      </c>
      <c r="J149" s="29" t="s">
        <v>53</v>
      </c>
      <c r="K149" s="29" t="s">
        <v>53</v>
      </c>
      <c r="L149" s="29" t="s">
        <v>53</v>
      </c>
      <c r="M149" s="29">
        <v>0</v>
      </c>
      <c r="N149" s="24" t="s">
        <v>53</v>
      </c>
      <c r="O149" s="24" t="s">
        <v>54</v>
      </c>
      <c r="P149" s="24" t="s">
        <v>53</v>
      </c>
      <c r="Q149" s="30">
        <v>13157360.918400001</v>
      </c>
      <c r="R149" s="30">
        <v>0</v>
      </c>
      <c r="S149" s="30">
        <v>9834447.5500000007</v>
      </c>
      <c r="T149" s="30">
        <v>0</v>
      </c>
      <c r="U149" s="30" t="s">
        <v>50</v>
      </c>
      <c r="V149" s="30">
        <v>0</v>
      </c>
      <c r="W149" s="29">
        <v>2864580.4899999998</v>
      </c>
      <c r="X149" s="24" t="s">
        <v>50</v>
      </c>
      <c r="Y149" s="29">
        <v>458332.87840000005</v>
      </c>
      <c r="Z149" s="30">
        <v>0</v>
      </c>
      <c r="AA149" s="30" t="s">
        <v>50</v>
      </c>
      <c r="AB149" s="30">
        <v>0</v>
      </c>
      <c r="AC149" s="30">
        <v>0</v>
      </c>
      <c r="AD149" s="30" t="s">
        <v>50</v>
      </c>
      <c r="AE149" s="30">
        <v>0</v>
      </c>
      <c r="AF149" s="30">
        <v>0</v>
      </c>
      <c r="AG149" s="30" t="s">
        <v>50</v>
      </c>
      <c r="AH149" s="29">
        <v>0</v>
      </c>
      <c r="AI149" s="29">
        <v>0</v>
      </c>
      <c r="AJ149" s="24" t="s">
        <v>50</v>
      </c>
      <c r="AK149" s="29">
        <v>0</v>
      </c>
      <c r="AL149" s="29">
        <v>0</v>
      </c>
      <c r="AM149" s="31" t="s">
        <v>53</v>
      </c>
      <c r="AN149" s="24" t="s">
        <v>53</v>
      </c>
      <c r="AO149" s="31" t="s">
        <v>53</v>
      </c>
      <c r="AP149" s="24" t="s">
        <v>53</v>
      </c>
    </row>
    <row r="150" spans="1:42">
      <c r="A150" s="24" t="s">
        <v>302</v>
      </c>
      <c r="B150" s="31" t="s">
        <v>819</v>
      </c>
      <c r="C150" s="24" t="s">
        <v>47</v>
      </c>
      <c r="D150" s="24" t="s">
        <v>48</v>
      </c>
      <c r="E150" s="24" t="s">
        <v>49</v>
      </c>
      <c r="F150" s="24" t="s">
        <v>820</v>
      </c>
      <c r="G150" s="24" t="s">
        <v>51</v>
      </c>
      <c r="H150" s="24" t="s">
        <v>822</v>
      </c>
      <c r="I150" s="29" t="s">
        <v>53</v>
      </c>
      <c r="J150" s="29" t="s">
        <v>53</v>
      </c>
      <c r="K150" s="29" t="s">
        <v>53</v>
      </c>
      <c r="L150" s="29" t="s">
        <v>53</v>
      </c>
      <c r="M150" s="29">
        <v>0</v>
      </c>
      <c r="N150" s="24" t="s">
        <v>53</v>
      </c>
      <c r="O150" s="24" t="s">
        <v>823</v>
      </c>
      <c r="P150" s="24" t="s">
        <v>824</v>
      </c>
      <c r="Q150" s="30">
        <v>198360</v>
      </c>
      <c r="R150" s="30">
        <v>0</v>
      </c>
      <c r="S150" s="30">
        <v>198360</v>
      </c>
      <c r="T150" s="30">
        <v>0</v>
      </c>
      <c r="U150" s="30" t="s">
        <v>50</v>
      </c>
      <c r="V150" s="30">
        <v>0</v>
      </c>
      <c r="W150" s="29">
        <v>0</v>
      </c>
      <c r="X150" s="24" t="s">
        <v>50</v>
      </c>
      <c r="Y150" s="29">
        <v>0</v>
      </c>
      <c r="Z150" s="30">
        <v>0</v>
      </c>
      <c r="AA150" s="30" t="s">
        <v>50</v>
      </c>
      <c r="AB150" s="30">
        <v>0</v>
      </c>
      <c r="AC150" s="30">
        <v>0</v>
      </c>
      <c r="AD150" s="30" t="s">
        <v>50</v>
      </c>
      <c r="AE150" s="30">
        <v>0</v>
      </c>
      <c r="AF150" s="30">
        <v>0</v>
      </c>
      <c r="AG150" s="30" t="s">
        <v>50</v>
      </c>
      <c r="AH150" s="29">
        <v>0</v>
      </c>
      <c r="AI150" s="29">
        <v>0</v>
      </c>
      <c r="AJ150" s="24" t="s">
        <v>50</v>
      </c>
      <c r="AK150" s="29">
        <v>0</v>
      </c>
      <c r="AL150" s="29">
        <v>0</v>
      </c>
      <c r="AM150" s="31" t="s">
        <v>53</v>
      </c>
      <c r="AN150" s="24" t="s">
        <v>53</v>
      </c>
      <c r="AO150" s="31" t="s">
        <v>53</v>
      </c>
      <c r="AP150" s="24" t="s">
        <v>53</v>
      </c>
    </row>
    <row r="151" spans="1:42">
      <c r="A151" s="24" t="s">
        <v>303</v>
      </c>
      <c r="B151" s="31" t="s">
        <v>819</v>
      </c>
      <c r="C151" s="24" t="s">
        <v>47</v>
      </c>
      <c r="D151" s="24" t="s">
        <v>48</v>
      </c>
      <c r="E151" s="24" t="s">
        <v>49</v>
      </c>
      <c r="F151" s="24" t="s">
        <v>820</v>
      </c>
      <c r="G151" s="24" t="s">
        <v>51</v>
      </c>
      <c r="H151" s="24" t="s">
        <v>825</v>
      </c>
      <c r="I151" s="29" t="s">
        <v>53</v>
      </c>
      <c r="J151" s="29" t="s">
        <v>53</v>
      </c>
      <c r="K151" s="29" t="s">
        <v>53</v>
      </c>
      <c r="L151" s="29" t="s">
        <v>53</v>
      </c>
      <c r="M151" s="29">
        <v>0</v>
      </c>
      <c r="N151" s="24" t="s">
        <v>53</v>
      </c>
      <c r="O151" s="24" t="s">
        <v>54</v>
      </c>
      <c r="P151" s="24" t="s">
        <v>53</v>
      </c>
      <c r="Q151" s="30">
        <v>463387.0012</v>
      </c>
      <c r="R151" s="30">
        <v>0</v>
      </c>
      <c r="S151" s="30">
        <v>343487</v>
      </c>
      <c r="T151" s="30">
        <v>0</v>
      </c>
      <c r="U151" s="30" t="s">
        <v>50</v>
      </c>
      <c r="V151" s="30">
        <v>0</v>
      </c>
      <c r="W151" s="29">
        <v>103362.07</v>
      </c>
      <c r="X151" s="24" t="s">
        <v>50</v>
      </c>
      <c r="Y151" s="29">
        <v>16537.931199999999</v>
      </c>
      <c r="Z151" s="30">
        <v>0</v>
      </c>
      <c r="AA151" s="30" t="s">
        <v>50</v>
      </c>
      <c r="AB151" s="30">
        <v>0</v>
      </c>
      <c r="AC151" s="30">
        <v>0</v>
      </c>
      <c r="AD151" s="30" t="s">
        <v>50</v>
      </c>
      <c r="AE151" s="30">
        <v>0</v>
      </c>
      <c r="AF151" s="30">
        <v>0</v>
      </c>
      <c r="AG151" s="30" t="s">
        <v>50</v>
      </c>
      <c r="AH151" s="29">
        <v>0</v>
      </c>
      <c r="AI151" s="29">
        <v>0</v>
      </c>
      <c r="AJ151" s="24" t="s">
        <v>50</v>
      </c>
      <c r="AK151" s="29">
        <v>0</v>
      </c>
      <c r="AL151" s="29">
        <v>0</v>
      </c>
      <c r="AM151" s="31" t="s">
        <v>53</v>
      </c>
      <c r="AN151" s="24" t="s">
        <v>53</v>
      </c>
      <c r="AO151" s="31" t="s">
        <v>53</v>
      </c>
      <c r="AP151" s="24" t="s">
        <v>53</v>
      </c>
    </row>
    <row r="152" spans="1:42">
      <c r="A152" s="24" t="s">
        <v>304</v>
      </c>
      <c r="B152" s="31" t="s">
        <v>819</v>
      </c>
      <c r="C152" s="24" t="s">
        <v>96</v>
      </c>
      <c r="D152" s="24" t="s">
        <v>48</v>
      </c>
      <c r="E152" s="24" t="s">
        <v>97</v>
      </c>
      <c r="F152" s="24" t="s">
        <v>826</v>
      </c>
      <c r="G152" s="24" t="s">
        <v>51</v>
      </c>
      <c r="H152" s="24" t="s">
        <v>827</v>
      </c>
      <c r="I152" s="29" t="s">
        <v>53</v>
      </c>
      <c r="J152" s="29" t="s">
        <v>53</v>
      </c>
      <c r="K152" s="29" t="s">
        <v>53</v>
      </c>
      <c r="L152" s="29" t="s">
        <v>53</v>
      </c>
      <c r="M152" s="29">
        <v>0</v>
      </c>
      <c r="N152" s="24" t="s">
        <v>53</v>
      </c>
      <c r="O152" s="24" t="s">
        <v>54</v>
      </c>
      <c r="P152" s="24" t="s">
        <v>53</v>
      </c>
      <c r="Q152" s="30">
        <v>41981182.360499993</v>
      </c>
      <c r="R152" s="30">
        <v>0</v>
      </c>
      <c r="S152" s="30">
        <v>27653221.926699989</v>
      </c>
      <c r="T152" s="30">
        <v>0</v>
      </c>
      <c r="U152" s="30" t="s">
        <v>50</v>
      </c>
      <c r="V152" s="30">
        <v>0</v>
      </c>
      <c r="W152" s="29">
        <v>12351690.029100003</v>
      </c>
      <c r="X152" s="24" t="s">
        <v>50</v>
      </c>
      <c r="Y152" s="29">
        <v>1976270.4047000001</v>
      </c>
      <c r="Z152" s="30">
        <v>0</v>
      </c>
      <c r="AA152" s="30" t="s">
        <v>50</v>
      </c>
      <c r="AB152" s="30">
        <v>0</v>
      </c>
      <c r="AC152" s="30">
        <v>0</v>
      </c>
      <c r="AD152" s="30" t="s">
        <v>50</v>
      </c>
      <c r="AE152" s="30">
        <v>0</v>
      </c>
      <c r="AF152" s="30">
        <v>0</v>
      </c>
      <c r="AG152" s="30" t="s">
        <v>50</v>
      </c>
      <c r="AH152" s="29">
        <v>0</v>
      </c>
      <c r="AI152" s="29">
        <v>0</v>
      </c>
      <c r="AJ152" s="24" t="s">
        <v>50</v>
      </c>
      <c r="AK152" s="29">
        <v>0</v>
      </c>
      <c r="AL152" s="29">
        <v>0</v>
      </c>
      <c r="AM152" s="31" t="s">
        <v>53</v>
      </c>
      <c r="AN152" s="24" t="s">
        <v>53</v>
      </c>
      <c r="AO152" s="31" t="s">
        <v>53</v>
      </c>
      <c r="AP152" s="24" t="s">
        <v>53</v>
      </c>
    </row>
    <row r="153" spans="1:42">
      <c r="A153" s="24" t="s">
        <v>305</v>
      </c>
      <c r="B153" s="31" t="s">
        <v>819</v>
      </c>
      <c r="C153" s="24" t="s">
        <v>96</v>
      </c>
      <c r="D153" s="24" t="s">
        <v>48</v>
      </c>
      <c r="E153" s="24" t="s">
        <v>97</v>
      </c>
      <c r="F153" s="24" t="s">
        <v>826</v>
      </c>
      <c r="G153" s="24" t="s">
        <v>123</v>
      </c>
      <c r="H153" s="24" t="s">
        <v>53</v>
      </c>
      <c r="I153" s="29" t="s">
        <v>828</v>
      </c>
      <c r="J153" s="29" t="s">
        <v>53</v>
      </c>
      <c r="K153" s="29" t="s">
        <v>829</v>
      </c>
      <c r="L153" s="29" t="s">
        <v>830</v>
      </c>
      <c r="M153" s="29">
        <v>5.18</v>
      </c>
      <c r="N153" s="24" t="s">
        <v>127</v>
      </c>
      <c r="O153" s="24" t="s">
        <v>831</v>
      </c>
      <c r="P153" s="24" t="s">
        <v>832</v>
      </c>
      <c r="Q153" s="30">
        <v>-139990</v>
      </c>
      <c r="R153" s="30">
        <v>0</v>
      </c>
      <c r="S153" s="30">
        <v>-139990</v>
      </c>
      <c r="T153" s="30">
        <v>0</v>
      </c>
      <c r="U153" s="30" t="s">
        <v>50</v>
      </c>
      <c r="V153" s="30">
        <v>0</v>
      </c>
      <c r="W153" s="29">
        <v>0</v>
      </c>
      <c r="X153" s="24" t="s">
        <v>50</v>
      </c>
      <c r="Y153" s="29">
        <v>0</v>
      </c>
      <c r="Z153" s="30">
        <v>0</v>
      </c>
      <c r="AA153" s="30" t="s">
        <v>50</v>
      </c>
      <c r="AB153" s="30">
        <v>0</v>
      </c>
      <c r="AC153" s="30">
        <v>0</v>
      </c>
      <c r="AD153" s="30" t="s">
        <v>50</v>
      </c>
      <c r="AE153" s="30">
        <v>0</v>
      </c>
      <c r="AF153" s="30">
        <v>0</v>
      </c>
      <c r="AG153" s="30" t="s">
        <v>50</v>
      </c>
      <c r="AH153" s="29">
        <v>0</v>
      </c>
      <c r="AI153" s="29">
        <v>0</v>
      </c>
      <c r="AJ153" s="24" t="s">
        <v>50</v>
      </c>
      <c r="AK153" s="29">
        <v>0</v>
      </c>
      <c r="AL153" s="29">
        <v>0</v>
      </c>
      <c r="AM153" s="31" t="s">
        <v>53</v>
      </c>
      <c r="AN153" s="24" t="s">
        <v>53</v>
      </c>
      <c r="AO153" s="31" t="s">
        <v>53</v>
      </c>
      <c r="AP153" s="24" t="s">
        <v>53</v>
      </c>
    </row>
    <row r="154" spans="1:42">
      <c r="A154" s="24" t="s">
        <v>306</v>
      </c>
      <c r="B154" s="31" t="s">
        <v>819</v>
      </c>
      <c r="C154" s="24" t="s">
        <v>96</v>
      </c>
      <c r="D154" s="24" t="s">
        <v>48</v>
      </c>
      <c r="E154" s="24" t="s">
        <v>97</v>
      </c>
      <c r="F154" s="24" t="s">
        <v>826</v>
      </c>
      <c r="G154" s="24" t="s">
        <v>123</v>
      </c>
      <c r="H154" s="24" t="s">
        <v>53</v>
      </c>
      <c r="I154" s="29" t="s">
        <v>833</v>
      </c>
      <c r="J154" s="29" t="s">
        <v>53</v>
      </c>
      <c r="K154" s="29" t="s">
        <v>834</v>
      </c>
      <c r="L154" s="29" t="s">
        <v>835</v>
      </c>
      <c r="M154" s="29">
        <v>2374.9299999999998</v>
      </c>
      <c r="N154" s="24" t="s">
        <v>127</v>
      </c>
      <c r="O154" s="24" t="s">
        <v>836</v>
      </c>
      <c r="P154" s="24" t="s">
        <v>837</v>
      </c>
      <c r="Q154" s="30">
        <v>-139990</v>
      </c>
      <c r="R154" s="30">
        <v>0</v>
      </c>
      <c r="S154" s="30">
        <v>-139990</v>
      </c>
      <c r="T154" s="30">
        <v>0</v>
      </c>
      <c r="U154" s="30" t="s">
        <v>50</v>
      </c>
      <c r="V154" s="30">
        <v>0</v>
      </c>
      <c r="W154" s="29">
        <v>0</v>
      </c>
      <c r="X154" s="24" t="s">
        <v>50</v>
      </c>
      <c r="Y154" s="29">
        <v>0</v>
      </c>
      <c r="Z154" s="30">
        <v>0</v>
      </c>
      <c r="AA154" s="30" t="s">
        <v>50</v>
      </c>
      <c r="AB154" s="30">
        <v>0</v>
      </c>
      <c r="AC154" s="30">
        <v>0</v>
      </c>
      <c r="AD154" s="30" t="s">
        <v>50</v>
      </c>
      <c r="AE154" s="30">
        <v>0</v>
      </c>
      <c r="AF154" s="30">
        <v>0</v>
      </c>
      <c r="AG154" s="30" t="s">
        <v>50</v>
      </c>
      <c r="AH154" s="29">
        <v>0</v>
      </c>
      <c r="AI154" s="29">
        <v>0</v>
      </c>
      <c r="AJ154" s="24" t="s">
        <v>50</v>
      </c>
      <c r="AK154" s="29">
        <v>0</v>
      </c>
      <c r="AL154" s="29">
        <v>0</v>
      </c>
      <c r="AM154" s="31" t="s">
        <v>53</v>
      </c>
      <c r="AN154" s="24" t="s">
        <v>53</v>
      </c>
      <c r="AO154" s="31" t="s">
        <v>53</v>
      </c>
      <c r="AP154" s="24" t="s">
        <v>53</v>
      </c>
    </row>
    <row r="155" spans="1:42">
      <c r="A155" s="24" t="s">
        <v>307</v>
      </c>
      <c r="B155" s="31" t="s">
        <v>819</v>
      </c>
      <c r="C155" s="24" t="s">
        <v>47</v>
      </c>
      <c r="D155" s="24" t="s">
        <v>57</v>
      </c>
      <c r="E155" s="24" t="s">
        <v>58</v>
      </c>
      <c r="F155" s="24" t="s">
        <v>838</v>
      </c>
      <c r="G155" s="24" t="s">
        <v>51</v>
      </c>
      <c r="H155" s="24" t="s">
        <v>839</v>
      </c>
      <c r="I155" s="29" t="s">
        <v>53</v>
      </c>
      <c r="J155" s="29" t="s">
        <v>53</v>
      </c>
      <c r="K155" s="29" t="s">
        <v>53</v>
      </c>
      <c r="L155" s="29" t="s">
        <v>53</v>
      </c>
      <c r="M155" s="29">
        <v>0</v>
      </c>
      <c r="N155" s="24" t="s">
        <v>53</v>
      </c>
      <c r="O155" s="24" t="s">
        <v>54</v>
      </c>
      <c r="P155" s="24" t="s">
        <v>53</v>
      </c>
      <c r="Q155" s="30">
        <v>2017064.5764000001</v>
      </c>
      <c r="R155" s="30">
        <v>0</v>
      </c>
      <c r="S155" s="30">
        <v>1679986.22</v>
      </c>
      <c r="T155" s="30">
        <v>0</v>
      </c>
      <c r="U155" s="30" t="s">
        <v>50</v>
      </c>
      <c r="V155" s="30">
        <v>0</v>
      </c>
      <c r="W155" s="29">
        <v>290584.78999999998</v>
      </c>
      <c r="X155" s="24" t="s">
        <v>50</v>
      </c>
      <c r="Y155" s="29">
        <v>46493.566400000003</v>
      </c>
      <c r="Z155" s="30">
        <v>0</v>
      </c>
      <c r="AA155" s="30" t="s">
        <v>50</v>
      </c>
      <c r="AB155" s="30">
        <v>0</v>
      </c>
      <c r="AC155" s="30">
        <v>0</v>
      </c>
      <c r="AD155" s="30" t="s">
        <v>50</v>
      </c>
      <c r="AE155" s="30">
        <v>0</v>
      </c>
      <c r="AF155" s="30">
        <v>0</v>
      </c>
      <c r="AG155" s="30" t="s">
        <v>50</v>
      </c>
      <c r="AH155" s="29">
        <v>0</v>
      </c>
      <c r="AI155" s="29">
        <v>0</v>
      </c>
      <c r="AJ155" s="24" t="s">
        <v>50</v>
      </c>
      <c r="AK155" s="29">
        <v>0</v>
      </c>
      <c r="AL155" s="29">
        <v>0</v>
      </c>
      <c r="AM155" s="31" t="s">
        <v>53</v>
      </c>
      <c r="AN155" s="24" t="s">
        <v>53</v>
      </c>
      <c r="AO155" s="31" t="s">
        <v>53</v>
      </c>
      <c r="AP155" s="24" t="s">
        <v>53</v>
      </c>
    </row>
    <row r="156" spans="1:42">
      <c r="A156" s="24" t="s">
        <v>308</v>
      </c>
      <c r="B156" s="31" t="s">
        <v>819</v>
      </c>
      <c r="C156" s="24" t="s">
        <v>96</v>
      </c>
      <c r="D156" s="24" t="s">
        <v>57</v>
      </c>
      <c r="E156" s="24" t="s">
        <v>751</v>
      </c>
      <c r="F156" s="24" t="s">
        <v>774</v>
      </c>
      <c r="G156" s="24" t="s">
        <v>51</v>
      </c>
      <c r="H156" s="24" t="s">
        <v>840</v>
      </c>
      <c r="I156" s="29" t="s">
        <v>53</v>
      </c>
      <c r="J156" s="29" t="s">
        <v>53</v>
      </c>
      <c r="K156" s="29" t="s">
        <v>53</v>
      </c>
      <c r="L156" s="29" t="s">
        <v>53</v>
      </c>
      <c r="M156" s="29">
        <v>0</v>
      </c>
      <c r="N156" s="24" t="s">
        <v>53</v>
      </c>
      <c r="O156" s="24" t="s">
        <v>54</v>
      </c>
      <c r="P156" s="24" t="s">
        <v>53</v>
      </c>
      <c r="Q156" s="30">
        <v>3190672.8619999997</v>
      </c>
      <c r="R156" s="30">
        <v>0</v>
      </c>
      <c r="S156" s="30">
        <v>2510366.2699999996</v>
      </c>
      <c r="T156" s="30">
        <v>0</v>
      </c>
      <c r="U156" s="30" t="s">
        <v>50</v>
      </c>
      <c r="V156" s="30">
        <v>0</v>
      </c>
      <c r="W156" s="29">
        <v>586471.19999999995</v>
      </c>
      <c r="X156" s="24" t="s">
        <v>50</v>
      </c>
      <c r="Y156" s="29">
        <v>93835.391999999993</v>
      </c>
      <c r="Z156" s="30">
        <v>0</v>
      </c>
      <c r="AA156" s="30" t="s">
        <v>50</v>
      </c>
      <c r="AB156" s="30">
        <v>0</v>
      </c>
      <c r="AC156" s="30">
        <v>0</v>
      </c>
      <c r="AD156" s="30" t="s">
        <v>50</v>
      </c>
      <c r="AE156" s="30">
        <v>0</v>
      </c>
      <c r="AF156" s="30">
        <v>0</v>
      </c>
      <c r="AG156" s="30" t="s">
        <v>50</v>
      </c>
      <c r="AH156" s="29">
        <v>0</v>
      </c>
      <c r="AI156" s="29">
        <v>0</v>
      </c>
      <c r="AJ156" s="24" t="s">
        <v>50</v>
      </c>
      <c r="AK156" s="29">
        <v>0</v>
      </c>
      <c r="AL156" s="29">
        <v>0</v>
      </c>
      <c r="AM156" s="31" t="s">
        <v>53</v>
      </c>
      <c r="AN156" s="24" t="s">
        <v>53</v>
      </c>
      <c r="AO156" s="31" t="s">
        <v>53</v>
      </c>
      <c r="AP156" s="24" t="s">
        <v>53</v>
      </c>
    </row>
    <row r="157" spans="1:42">
      <c r="A157" s="24" t="s">
        <v>309</v>
      </c>
      <c r="B157" s="31" t="s">
        <v>819</v>
      </c>
      <c r="C157" s="24" t="s">
        <v>96</v>
      </c>
      <c r="D157" s="24" t="s">
        <v>57</v>
      </c>
      <c r="E157" s="24" t="s">
        <v>751</v>
      </c>
      <c r="F157" s="24" t="s">
        <v>774</v>
      </c>
      <c r="G157" s="24" t="s">
        <v>51</v>
      </c>
      <c r="H157" s="24" t="s">
        <v>841</v>
      </c>
      <c r="I157" s="29" t="s">
        <v>53</v>
      </c>
      <c r="J157" s="29" t="s">
        <v>53</v>
      </c>
      <c r="K157" s="29" t="s">
        <v>53</v>
      </c>
      <c r="L157" s="29" t="s">
        <v>53</v>
      </c>
      <c r="M157" s="29">
        <v>0</v>
      </c>
      <c r="N157" s="24" t="s">
        <v>53</v>
      </c>
      <c r="O157" s="24" t="s">
        <v>842</v>
      </c>
      <c r="P157" s="24" t="s">
        <v>843</v>
      </c>
      <c r="Q157" s="30">
        <v>3631638.145</v>
      </c>
      <c r="R157" s="30">
        <v>0</v>
      </c>
      <c r="S157" s="30">
        <v>2585074.5449999999</v>
      </c>
      <c r="T157" s="30">
        <v>902210</v>
      </c>
      <c r="U157" s="30" t="s">
        <v>68</v>
      </c>
      <c r="V157" s="30">
        <v>144353.60000000001</v>
      </c>
      <c r="W157" s="29">
        <v>0</v>
      </c>
      <c r="X157" s="24" t="s">
        <v>50</v>
      </c>
      <c r="Y157" s="29">
        <v>0</v>
      </c>
      <c r="Z157" s="30">
        <v>0</v>
      </c>
      <c r="AA157" s="30" t="s">
        <v>50</v>
      </c>
      <c r="AB157" s="30">
        <v>0</v>
      </c>
      <c r="AC157" s="30">
        <v>0</v>
      </c>
      <c r="AD157" s="30" t="s">
        <v>50</v>
      </c>
      <c r="AE157" s="30">
        <v>0</v>
      </c>
      <c r="AF157" s="30">
        <v>0</v>
      </c>
      <c r="AG157" s="30" t="s">
        <v>50</v>
      </c>
      <c r="AH157" s="29">
        <v>0</v>
      </c>
      <c r="AI157" s="29">
        <v>0</v>
      </c>
      <c r="AJ157" s="24" t="s">
        <v>50</v>
      </c>
      <c r="AK157" s="29">
        <v>0</v>
      </c>
      <c r="AL157" s="29">
        <v>0</v>
      </c>
      <c r="AM157" s="31" t="s">
        <v>53</v>
      </c>
      <c r="AN157" s="24" t="s">
        <v>53</v>
      </c>
      <c r="AO157" s="31" t="s">
        <v>53</v>
      </c>
      <c r="AP157" s="24" t="s">
        <v>53</v>
      </c>
    </row>
    <row r="158" spans="1:42">
      <c r="A158" s="24" t="s">
        <v>311</v>
      </c>
      <c r="B158" s="31" t="s">
        <v>819</v>
      </c>
      <c r="C158" s="24" t="s">
        <v>96</v>
      </c>
      <c r="D158" s="24" t="s">
        <v>57</v>
      </c>
      <c r="E158" s="24" t="s">
        <v>751</v>
      </c>
      <c r="F158" s="24" t="s">
        <v>774</v>
      </c>
      <c r="G158" s="24" t="s">
        <v>51</v>
      </c>
      <c r="H158" s="24" t="s">
        <v>844</v>
      </c>
      <c r="I158" s="29" t="s">
        <v>53</v>
      </c>
      <c r="J158" s="29" t="s">
        <v>53</v>
      </c>
      <c r="K158" s="29" t="s">
        <v>53</v>
      </c>
      <c r="L158" s="29" t="s">
        <v>53</v>
      </c>
      <c r="M158" s="29">
        <v>0</v>
      </c>
      <c r="N158" s="24" t="s">
        <v>53</v>
      </c>
      <c r="O158" s="24" t="s">
        <v>54</v>
      </c>
      <c r="P158" s="24" t="s">
        <v>53</v>
      </c>
      <c r="Q158" s="30">
        <v>10157363.293049999</v>
      </c>
      <c r="R158" s="30">
        <v>0</v>
      </c>
      <c r="S158" s="30">
        <v>6568014.9749999987</v>
      </c>
      <c r="T158" s="30">
        <v>0</v>
      </c>
      <c r="U158" s="30" t="s">
        <v>50</v>
      </c>
      <c r="V158" s="30">
        <v>0</v>
      </c>
      <c r="W158" s="29">
        <v>3094265.7914500004</v>
      </c>
      <c r="X158" s="24" t="s">
        <v>68</v>
      </c>
      <c r="Y158" s="29">
        <v>495082.52660000004</v>
      </c>
      <c r="Z158" s="30">
        <v>0</v>
      </c>
      <c r="AA158" s="30" t="s">
        <v>50</v>
      </c>
      <c r="AB158" s="30">
        <v>0</v>
      </c>
      <c r="AC158" s="30">
        <v>0</v>
      </c>
      <c r="AD158" s="30" t="s">
        <v>50</v>
      </c>
      <c r="AE158" s="30">
        <v>0</v>
      </c>
      <c r="AF158" s="30">
        <v>0</v>
      </c>
      <c r="AG158" s="30" t="s">
        <v>50</v>
      </c>
      <c r="AH158" s="29">
        <v>0</v>
      </c>
      <c r="AI158" s="29">
        <v>0</v>
      </c>
      <c r="AJ158" s="24" t="s">
        <v>50</v>
      </c>
      <c r="AK158" s="29">
        <v>0</v>
      </c>
      <c r="AL158" s="29">
        <v>0</v>
      </c>
      <c r="AM158" s="31" t="s">
        <v>53</v>
      </c>
      <c r="AN158" s="24" t="s">
        <v>53</v>
      </c>
      <c r="AO158" s="31" t="s">
        <v>53</v>
      </c>
      <c r="AP158" s="24" t="s">
        <v>53</v>
      </c>
    </row>
    <row r="159" spans="1:42">
      <c r="A159" s="24" t="s">
        <v>315</v>
      </c>
      <c r="B159" s="31" t="s">
        <v>819</v>
      </c>
      <c r="C159" s="24" t="s">
        <v>96</v>
      </c>
      <c r="D159" s="24" t="s">
        <v>57</v>
      </c>
      <c r="E159" s="24" t="s">
        <v>751</v>
      </c>
      <c r="F159" s="24" t="s">
        <v>774</v>
      </c>
      <c r="G159" s="24" t="s">
        <v>51</v>
      </c>
      <c r="H159" s="24" t="s">
        <v>845</v>
      </c>
      <c r="I159" s="29" t="s">
        <v>53</v>
      </c>
      <c r="J159" s="29" t="s">
        <v>53</v>
      </c>
      <c r="K159" s="29" t="s">
        <v>53</v>
      </c>
      <c r="L159" s="29" t="s">
        <v>53</v>
      </c>
      <c r="M159" s="29">
        <v>0</v>
      </c>
      <c r="N159" s="24" t="s">
        <v>53</v>
      </c>
      <c r="O159" s="24" t="s">
        <v>512</v>
      </c>
      <c r="P159" s="24" t="s">
        <v>513</v>
      </c>
      <c r="Q159" s="30">
        <v>635781.27500000002</v>
      </c>
      <c r="R159" s="30">
        <v>0</v>
      </c>
      <c r="S159" s="30">
        <v>633461.27500000002</v>
      </c>
      <c r="T159" s="30">
        <v>2000</v>
      </c>
      <c r="U159" s="30" t="s">
        <v>68</v>
      </c>
      <c r="V159" s="30">
        <v>320</v>
      </c>
      <c r="W159" s="29">
        <v>0</v>
      </c>
      <c r="X159" s="24" t="s">
        <v>50</v>
      </c>
      <c r="Y159" s="29">
        <v>0</v>
      </c>
      <c r="Z159" s="30">
        <v>0</v>
      </c>
      <c r="AA159" s="30" t="s">
        <v>50</v>
      </c>
      <c r="AB159" s="30">
        <v>0</v>
      </c>
      <c r="AC159" s="30">
        <v>0</v>
      </c>
      <c r="AD159" s="30" t="s">
        <v>50</v>
      </c>
      <c r="AE159" s="30">
        <v>0</v>
      </c>
      <c r="AF159" s="30">
        <v>0</v>
      </c>
      <c r="AG159" s="30" t="s">
        <v>50</v>
      </c>
      <c r="AH159" s="29">
        <v>0</v>
      </c>
      <c r="AI159" s="29">
        <v>0</v>
      </c>
      <c r="AJ159" s="24" t="s">
        <v>50</v>
      </c>
      <c r="AK159" s="29">
        <v>0</v>
      </c>
      <c r="AL159" s="29">
        <v>0</v>
      </c>
      <c r="AM159" s="31" t="s">
        <v>53</v>
      </c>
      <c r="AN159" s="24" t="s">
        <v>53</v>
      </c>
      <c r="AO159" s="31" t="s">
        <v>53</v>
      </c>
      <c r="AP159" s="24" t="s">
        <v>53</v>
      </c>
    </row>
    <row r="160" spans="1:42">
      <c r="A160" s="24" t="s">
        <v>317</v>
      </c>
      <c r="B160" s="31" t="s">
        <v>819</v>
      </c>
      <c r="C160" s="24" t="s">
        <v>47</v>
      </c>
      <c r="D160" s="24" t="s">
        <v>74</v>
      </c>
      <c r="E160" s="24" t="s">
        <v>75</v>
      </c>
      <c r="F160" s="24" t="s">
        <v>846</v>
      </c>
      <c r="G160" s="24" t="s">
        <v>51</v>
      </c>
      <c r="H160" s="24" t="s">
        <v>847</v>
      </c>
      <c r="I160" s="29" t="s">
        <v>53</v>
      </c>
      <c r="J160" s="29" t="s">
        <v>53</v>
      </c>
      <c r="K160" s="29" t="s">
        <v>53</v>
      </c>
      <c r="L160" s="29" t="s">
        <v>53</v>
      </c>
      <c r="M160" s="29">
        <v>0</v>
      </c>
      <c r="N160" s="24" t="s">
        <v>53</v>
      </c>
      <c r="O160" s="24" t="s">
        <v>54</v>
      </c>
      <c r="P160" s="24" t="s">
        <v>53</v>
      </c>
      <c r="Q160" s="30">
        <v>870474</v>
      </c>
      <c r="R160" s="30">
        <v>0</v>
      </c>
      <c r="S160" s="30">
        <v>837298</v>
      </c>
      <c r="T160" s="30">
        <v>0</v>
      </c>
      <c r="U160" s="30" t="s">
        <v>50</v>
      </c>
      <c r="V160" s="30">
        <v>0</v>
      </c>
      <c r="W160" s="29">
        <v>28600</v>
      </c>
      <c r="X160" s="24" t="s">
        <v>68</v>
      </c>
      <c r="Y160" s="29">
        <v>4576</v>
      </c>
      <c r="Z160" s="30">
        <v>0</v>
      </c>
      <c r="AA160" s="30" t="s">
        <v>50</v>
      </c>
      <c r="AB160" s="30">
        <v>0</v>
      </c>
      <c r="AC160" s="30">
        <v>0</v>
      </c>
      <c r="AD160" s="30" t="s">
        <v>50</v>
      </c>
      <c r="AE160" s="30">
        <v>0</v>
      </c>
      <c r="AF160" s="30">
        <v>0</v>
      </c>
      <c r="AG160" s="30" t="s">
        <v>50</v>
      </c>
      <c r="AH160" s="29">
        <v>0</v>
      </c>
      <c r="AI160" s="29">
        <v>0</v>
      </c>
      <c r="AJ160" s="24" t="s">
        <v>50</v>
      </c>
      <c r="AK160" s="29">
        <v>0</v>
      </c>
      <c r="AL160" s="29">
        <v>0</v>
      </c>
      <c r="AM160" s="31" t="s">
        <v>53</v>
      </c>
      <c r="AN160" s="24" t="s">
        <v>53</v>
      </c>
      <c r="AO160" s="31" t="s">
        <v>53</v>
      </c>
      <c r="AP160" s="24" t="s">
        <v>53</v>
      </c>
    </row>
    <row r="161" spans="1:42">
      <c r="A161" s="24" t="s">
        <v>319</v>
      </c>
      <c r="B161" s="31" t="s">
        <v>819</v>
      </c>
      <c r="C161" s="24" t="s">
        <v>47</v>
      </c>
      <c r="D161" s="24" t="s">
        <v>74</v>
      </c>
      <c r="E161" s="24" t="s">
        <v>75</v>
      </c>
      <c r="F161" s="24" t="s">
        <v>846</v>
      </c>
      <c r="G161" s="24" t="s">
        <v>51</v>
      </c>
      <c r="H161" s="24" t="s">
        <v>848</v>
      </c>
      <c r="I161" s="29" t="s">
        <v>53</v>
      </c>
      <c r="J161" s="29" t="s">
        <v>53</v>
      </c>
      <c r="K161" s="29" t="s">
        <v>53</v>
      </c>
      <c r="L161" s="29" t="s">
        <v>53</v>
      </c>
      <c r="M161" s="29">
        <v>0</v>
      </c>
      <c r="N161" s="24" t="s">
        <v>53</v>
      </c>
      <c r="O161" s="24" t="s">
        <v>849</v>
      </c>
      <c r="P161" s="24" t="s">
        <v>850</v>
      </c>
      <c r="Q161" s="30">
        <v>87900</v>
      </c>
      <c r="R161" s="30">
        <v>0</v>
      </c>
      <c r="S161" s="30">
        <v>87900</v>
      </c>
      <c r="T161" s="30">
        <v>0</v>
      </c>
      <c r="U161" s="30" t="s">
        <v>50</v>
      </c>
      <c r="V161" s="30">
        <v>0</v>
      </c>
      <c r="W161" s="29">
        <v>0</v>
      </c>
      <c r="X161" s="24" t="s">
        <v>50</v>
      </c>
      <c r="Y161" s="29">
        <v>0</v>
      </c>
      <c r="Z161" s="30">
        <v>0</v>
      </c>
      <c r="AA161" s="30" t="s">
        <v>50</v>
      </c>
      <c r="AB161" s="30">
        <v>0</v>
      </c>
      <c r="AC161" s="30">
        <v>0</v>
      </c>
      <c r="AD161" s="30" t="s">
        <v>50</v>
      </c>
      <c r="AE161" s="30">
        <v>0</v>
      </c>
      <c r="AF161" s="30">
        <v>0</v>
      </c>
      <c r="AG161" s="30" t="s">
        <v>50</v>
      </c>
      <c r="AH161" s="29">
        <v>0</v>
      </c>
      <c r="AI161" s="29">
        <v>0</v>
      </c>
      <c r="AJ161" s="24" t="s">
        <v>50</v>
      </c>
      <c r="AK161" s="29">
        <v>0</v>
      </c>
      <c r="AL161" s="29">
        <v>0</v>
      </c>
      <c r="AM161" s="31" t="s">
        <v>53</v>
      </c>
      <c r="AN161" s="24" t="s">
        <v>53</v>
      </c>
      <c r="AO161" s="31" t="s">
        <v>53</v>
      </c>
      <c r="AP161" s="24" t="s">
        <v>53</v>
      </c>
    </row>
    <row r="162" spans="1:42">
      <c r="A162" s="24" t="s">
        <v>321</v>
      </c>
      <c r="B162" s="31" t="s">
        <v>819</v>
      </c>
      <c r="C162" s="24" t="s">
        <v>47</v>
      </c>
      <c r="D162" s="24" t="s">
        <v>74</v>
      </c>
      <c r="E162" s="24" t="s">
        <v>75</v>
      </c>
      <c r="F162" s="24" t="s">
        <v>846</v>
      </c>
      <c r="G162" s="24" t="s">
        <v>51</v>
      </c>
      <c r="H162" s="24" t="s">
        <v>851</v>
      </c>
      <c r="I162" s="29" t="s">
        <v>53</v>
      </c>
      <c r="J162" s="29" t="s">
        <v>53</v>
      </c>
      <c r="K162" s="29" t="s">
        <v>53</v>
      </c>
      <c r="L162" s="29" t="s">
        <v>53</v>
      </c>
      <c r="M162" s="29">
        <v>0</v>
      </c>
      <c r="N162" s="24" t="s">
        <v>53</v>
      </c>
      <c r="O162" s="24" t="s">
        <v>54</v>
      </c>
      <c r="P162" s="24" t="s">
        <v>53</v>
      </c>
      <c r="Q162" s="30">
        <v>9735919.6431000009</v>
      </c>
      <c r="R162" s="30">
        <v>0</v>
      </c>
      <c r="S162" s="30">
        <v>7336547.9943000004</v>
      </c>
      <c r="T162" s="30">
        <v>0</v>
      </c>
      <c r="U162" s="30" t="s">
        <v>50</v>
      </c>
      <c r="V162" s="30">
        <v>0</v>
      </c>
      <c r="W162" s="29">
        <v>1940606.3100000003</v>
      </c>
      <c r="X162" s="24" t="s">
        <v>50</v>
      </c>
      <c r="Y162" s="29">
        <v>310497.00959999999</v>
      </c>
      <c r="Z162" s="30">
        <v>0</v>
      </c>
      <c r="AA162" s="30" t="s">
        <v>50</v>
      </c>
      <c r="AB162" s="30">
        <v>0</v>
      </c>
      <c r="AC162" s="30">
        <v>137285.49</v>
      </c>
      <c r="AD162" s="30" t="s">
        <v>55</v>
      </c>
      <c r="AE162" s="30">
        <v>10982.8392</v>
      </c>
      <c r="AF162" s="30">
        <v>0</v>
      </c>
      <c r="AG162" s="30" t="s">
        <v>50</v>
      </c>
      <c r="AH162" s="29">
        <v>0</v>
      </c>
      <c r="AI162" s="29">
        <v>0</v>
      </c>
      <c r="AJ162" s="24" t="s">
        <v>50</v>
      </c>
      <c r="AK162" s="29">
        <v>0</v>
      </c>
      <c r="AL162" s="29">
        <v>0</v>
      </c>
      <c r="AM162" s="31" t="s">
        <v>53</v>
      </c>
      <c r="AN162" s="24" t="s">
        <v>53</v>
      </c>
      <c r="AO162" s="31" t="s">
        <v>53</v>
      </c>
      <c r="AP162" s="24" t="s">
        <v>53</v>
      </c>
    </row>
    <row r="163" spans="1:42">
      <c r="A163" s="24" t="s">
        <v>325</v>
      </c>
      <c r="B163" s="31" t="s">
        <v>819</v>
      </c>
      <c r="C163" s="24" t="s">
        <v>47</v>
      </c>
      <c r="D163" s="24" t="s">
        <v>74</v>
      </c>
      <c r="E163" s="24" t="s">
        <v>75</v>
      </c>
      <c r="F163" s="24" t="s">
        <v>846</v>
      </c>
      <c r="G163" s="24" t="s">
        <v>51</v>
      </c>
      <c r="H163" s="24" t="s">
        <v>852</v>
      </c>
      <c r="I163" s="29" t="s">
        <v>53</v>
      </c>
      <c r="J163" s="29" t="s">
        <v>53</v>
      </c>
      <c r="K163" s="29" t="s">
        <v>53</v>
      </c>
      <c r="L163" s="29" t="s">
        <v>53</v>
      </c>
      <c r="M163" s="29">
        <v>0</v>
      </c>
      <c r="N163" s="24" t="s">
        <v>53</v>
      </c>
      <c r="O163" s="24" t="s">
        <v>853</v>
      </c>
      <c r="P163" s="24" t="s">
        <v>854</v>
      </c>
      <c r="Q163" s="30">
        <v>194472.76919999998</v>
      </c>
      <c r="R163" s="30">
        <v>0</v>
      </c>
      <c r="S163" s="30">
        <v>35568</v>
      </c>
      <c r="T163" s="30">
        <v>136986.87</v>
      </c>
      <c r="U163" s="30" t="s">
        <v>68</v>
      </c>
      <c r="V163" s="30">
        <v>21917.8992</v>
      </c>
      <c r="W163" s="29">
        <v>0</v>
      </c>
      <c r="X163" s="24" t="s">
        <v>50</v>
      </c>
      <c r="Y163" s="29">
        <v>0</v>
      </c>
      <c r="Z163" s="30">
        <v>0</v>
      </c>
      <c r="AA163" s="30" t="s">
        <v>50</v>
      </c>
      <c r="AB163" s="30">
        <v>0</v>
      </c>
      <c r="AC163" s="30">
        <v>0</v>
      </c>
      <c r="AD163" s="30" t="s">
        <v>50</v>
      </c>
      <c r="AE163" s="30">
        <v>0</v>
      </c>
      <c r="AF163" s="30">
        <v>0</v>
      </c>
      <c r="AG163" s="30" t="s">
        <v>50</v>
      </c>
      <c r="AH163" s="29">
        <v>0</v>
      </c>
      <c r="AI163" s="29">
        <v>0</v>
      </c>
      <c r="AJ163" s="24" t="s">
        <v>50</v>
      </c>
      <c r="AK163" s="29">
        <v>0</v>
      </c>
      <c r="AL163" s="29">
        <v>0</v>
      </c>
      <c r="AM163" s="31" t="s">
        <v>53</v>
      </c>
      <c r="AN163" s="24" t="s">
        <v>53</v>
      </c>
      <c r="AO163" s="31" t="s">
        <v>53</v>
      </c>
      <c r="AP163" s="24" t="s">
        <v>53</v>
      </c>
    </row>
    <row r="164" spans="1:42">
      <c r="A164" s="24" t="s">
        <v>327</v>
      </c>
      <c r="B164" s="31" t="s">
        <v>819</v>
      </c>
      <c r="C164" s="24" t="s">
        <v>47</v>
      </c>
      <c r="D164" s="24" t="s">
        <v>74</v>
      </c>
      <c r="E164" s="24" t="s">
        <v>75</v>
      </c>
      <c r="F164" s="24" t="s">
        <v>846</v>
      </c>
      <c r="G164" s="24" t="s">
        <v>51</v>
      </c>
      <c r="H164" s="24" t="s">
        <v>855</v>
      </c>
      <c r="I164" s="29" t="s">
        <v>53</v>
      </c>
      <c r="J164" s="29" t="s">
        <v>53</v>
      </c>
      <c r="K164" s="29" t="s">
        <v>53</v>
      </c>
      <c r="L164" s="29" t="s">
        <v>53</v>
      </c>
      <c r="M164" s="29">
        <v>0</v>
      </c>
      <c r="N164" s="24" t="s">
        <v>53</v>
      </c>
      <c r="O164" s="24" t="s">
        <v>54</v>
      </c>
      <c r="P164" s="24" t="s">
        <v>53</v>
      </c>
      <c r="Q164" s="30">
        <v>5609786.0061999997</v>
      </c>
      <c r="R164" s="30">
        <v>0</v>
      </c>
      <c r="S164" s="30">
        <v>4146151.8649999993</v>
      </c>
      <c r="T164" s="30">
        <v>0</v>
      </c>
      <c r="U164" s="30" t="s">
        <v>50</v>
      </c>
      <c r="V164" s="30">
        <v>0</v>
      </c>
      <c r="W164" s="29">
        <v>1261753.57</v>
      </c>
      <c r="X164" s="24" t="s">
        <v>50</v>
      </c>
      <c r="Y164" s="29">
        <v>201880.57119999998</v>
      </c>
      <c r="Z164" s="30">
        <v>0</v>
      </c>
      <c r="AA164" s="30" t="s">
        <v>50</v>
      </c>
      <c r="AB164" s="30">
        <v>0</v>
      </c>
      <c r="AC164" s="30">
        <v>0</v>
      </c>
      <c r="AD164" s="30" t="s">
        <v>50</v>
      </c>
      <c r="AE164" s="30">
        <v>0</v>
      </c>
      <c r="AF164" s="30">
        <v>0</v>
      </c>
      <c r="AG164" s="30" t="s">
        <v>50</v>
      </c>
      <c r="AH164" s="29">
        <v>0</v>
      </c>
      <c r="AI164" s="29">
        <v>0</v>
      </c>
      <c r="AJ164" s="24" t="s">
        <v>50</v>
      </c>
      <c r="AK164" s="29">
        <v>0</v>
      </c>
      <c r="AL164" s="29">
        <v>0</v>
      </c>
      <c r="AM164" s="31" t="s">
        <v>53</v>
      </c>
      <c r="AN164" s="24" t="s">
        <v>53</v>
      </c>
      <c r="AO164" s="31" t="s">
        <v>53</v>
      </c>
      <c r="AP164" s="24" t="s">
        <v>53</v>
      </c>
    </row>
    <row r="165" spans="1:42">
      <c r="A165" s="24" t="s">
        <v>331</v>
      </c>
      <c r="B165" s="31" t="s">
        <v>819</v>
      </c>
      <c r="C165" s="24" t="s">
        <v>96</v>
      </c>
      <c r="D165" s="24" t="s">
        <v>74</v>
      </c>
      <c r="E165" s="9" t="s">
        <v>805</v>
      </c>
      <c r="F165" s="24" t="s">
        <v>774</v>
      </c>
      <c r="G165" s="24" t="s">
        <v>51</v>
      </c>
      <c r="H165" s="24" t="s">
        <v>856</v>
      </c>
      <c r="I165" s="29" t="s">
        <v>53</v>
      </c>
      <c r="J165" s="29" t="s">
        <v>53</v>
      </c>
      <c r="K165" s="29" t="s">
        <v>53</v>
      </c>
      <c r="L165" s="29" t="s">
        <v>53</v>
      </c>
      <c r="M165" s="29">
        <v>0</v>
      </c>
      <c r="N165" s="24" t="s">
        <v>53</v>
      </c>
      <c r="O165" s="24" t="s">
        <v>54</v>
      </c>
      <c r="P165" s="24" t="s">
        <v>53</v>
      </c>
      <c r="Q165" s="30">
        <v>12267529.575500004</v>
      </c>
      <c r="R165" s="30">
        <v>0</v>
      </c>
      <c r="S165" s="30">
        <v>7413695.5550000034</v>
      </c>
      <c r="T165" s="30">
        <v>0</v>
      </c>
      <c r="U165" s="30" t="s">
        <v>50</v>
      </c>
      <c r="V165" s="30">
        <v>0</v>
      </c>
      <c r="W165" s="29">
        <v>4184339.6728000003</v>
      </c>
      <c r="X165" s="24" t="s">
        <v>50</v>
      </c>
      <c r="Y165" s="29">
        <v>669494.34770000004</v>
      </c>
      <c r="Z165" s="30">
        <v>0</v>
      </c>
      <c r="AA165" s="30" t="s">
        <v>50</v>
      </c>
      <c r="AB165" s="30">
        <v>0</v>
      </c>
      <c r="AC165" s="30">
        <v>0</v>
      </c>
      <c r="AD165" s="30" t="s">
        <v>50</v>
      </c>
      <c r="AE165" s="30">
        <v>0</v>
      </c>
      <c r="AF165" s="30">
        <v>0</v>
      </c>
      <c r="AG165" s="30" t="s">
        <v>50</v>
      </c>
      <c r="AH165" s="29">
        <v>0</v>
      </c>
      <c r="AI165" s="29">
        <v>0</v>
      </c>
      <c r="AJ165" s="24" t="s">
        <v>50</v>
      </c>
      <c r="AK165" s="29">
        <v>0</v>
      </c>
      <c r="AL165" s="29">
        <v>0</v>
      </c>
      <c r="AM165" s="31" t="s">
        <v>53</v>
      </c>
      <c r="AN165" s="24" t="s">
        <v>53</v>
      </c>
      <c r="AO165" s="31" t="s">
        <v>53</v>
      </c>
      <c r="AP165" s="24" t="s">
        <v>53</v>
      </c>
    </row>
    <row r="166" spans="1:42">
      <c r="A166" s="24" t="s">
        <v>333</v>
      </c>
      <c r="B166" s="31" t="s">
        <v>819</v>
      </c>
      <c r="C166" s="24" t="s">
        <v>96</v>
      </c>
      <c r="D166" s="24" t="s">
        <v>94</v>
      </c>
      <c r="E166" s="24" t="s">
        <v>173</v>
      </c>
      <c r="F166" s="24" t="s">
        <v>826</v>
      </c>
      <c r="G166" s="24" t="s">
        <v>51</v>
      </c>
      <c r="H166" s="24" t="s">
        <v>857</v>
      </c>
      <c r="I166" s="29" t="s">
        <v>53</v>
      </c>
      <c r="J166" s="29" t="s">
        <v>53</v>
      </c>
      <c r="K166" s="29" t="s">
        <v>53</v>
      </c>
      <c r="L166" s="29" t="s">
        <v>53</v>
      </c>
      <c r="M166" s="29">
        <v>0</v>
      </c>
      <c r="N166" s="24" t="s">
        <v>53</v>
      </c>
      <c r="O166" s="24" t="s">
        <v>54</v>
      </c>
      <c r="P166" s="24" t="s">
        <v>53</v>
      </c>
      <c r="Q166" s="30">
        <v>1789901.3630000001</v>
      </c>
      <c r="R166" s="30">
        <v>0</v>
      </c>
      <c r="S166" s="30">
        <v>1480884.845</v>
      </c>
      <c r="T166" s="30">
        <v>0</v>
      </c>
      <c r="U166" s="30" t="s">
        <v>50</v>
      </c>
      <c r="V166" s="30">
        <v>0</v>
      </c>
      <c r="W166" s="29">
        <v>266393.55</v>
      </c>
      <c r="X166" s="24" t="s">
        <v>68</v>
      </c>
      <c r="Y166" s="29">
        <v>42622.968000000001</v>
      </c>
      <c r="Z166" s="30">
        <v>0</v>
      </c>
      <c r="AA166" s="30" t="s">
        <v>50</v>
      </c>
      <c r="AB166" s="30">
        <v>0</v>
      </c>
      <c r="AC166" s="30">
        <v>0</v>
      </c>
      <c r="AD166" s="30" t="s">
        <v>50</v>
      </c>
      <c r="AE166" s="30">
        <v>0</v>
      </c>
      <c r="AF166" s="30">
        <v>0</v>
      </c>
      <c r="AG166" s="30" t="s">
        <v>50</v>
      </c>
      <c r="AH166" s="29">
        <v>0</v>
      </c>
      <c r="AI166" s="29">
        <v>0</v>
      </c>
      <c r="AJ166" s="24" t="s">
        <v>50</v>
      </c>
      <c r="AK166" s="29">
        <v>0</v>
      </c>
      <c r="AL166" s="29">
        <v>0</v>
      </c>
      <c r="AM166" s="31" t="s">
        <v>53</v>
      </c>
      <c r="AN166" s="24" t="s">
        <v>53</v>
      </c>
      <c r="AO166" s="31" t="s">
        <v>53</v>
      </c>
      <c r="AP166" s="24" t="s">
        <v>53</v>
      </c>
    </row>
    <row r="167" spans="1:42">
      <c r="A167" s="24" t="s">
        <v>335</v>
      </c>
      <c r="B167" s="31" t="s">
        <v>819</v>
      </c>
      <c r="C167" s="24" t="s">
        <v>96</v>
      </c>
      <c r="D167" s="24" t="s">
        <v>94</v>
      </c>
      <c r="E167" s="24" t="s">
        <v>173</v>
      </c>
      <c r="F167" s="24" t="s">
        <v>826</v>
      </c>
      <c r="G167" s="24" t="s">
        <v>51</v>
      </c>
      <c r="H167" s="24" t="s">
        <v>858</v>
      </c>
      <c r="I167" s="29" t="s">
        <v>53</v>
      </c>
      <c r="J167" s="29" t="s">
        <v>53</v>
      </c>
      <c r="K167" s="29" t="s">
        <v>53</v>
      </c>
      <c r="L167" s="29" t="s">
        <v>53</v>
      </c>
      <c r="M167" s="29">
        <v>0</v>
      </c>
      <c r="N167" s="24" t="s">
        <v>53</v>
      </c>
      <c r="O167" s="24" t="s">
        <v>323</v>
      </c>
      <c r="P167" s="24" t="s">
        <v>324</v>
      </c>
      <c r="Q167" s="30">
        <v>1205836.3332</v>
      </c>
      <c r="R167" s="30">
        <v>0</v>
      </c>
      <c r="S167" s="30">
        <v>256742</v>
      </c>
      <c r="T167" s="30">
        <v>818184.77</v>
      </c>
      <c r="U167" s="30" t="s">
        <v>68</v>
      </c>
      <c r="V167" s="30">
        <v>130909.5632</v>
      </c>
      <c r="W167" s="29">
        <v>0</v>
      </c>
      <c r="X167" s="24" t="s">
        <v>50</v>
      </c>
      <c r="Y167" s="29">
        <v>0</v>
      </c>
      <c r="Z167" s="30">
        <v>0</v>
      </c>
      <c r="AA167" s="30" t="s">
        <v>50</v>
      </c>
      <c r="AB167" s="30">
        <v>0</v>
      </c>
      <c r="AC167" s="30">
        <v>0</v>
      </c>
      <c r="AD167" s="30" t="s">
        <v>50</v>
      </c>
      <c r="AE167" s="30">
        <v>0</v>
      </c>
      <c r="AF167" s="30">
        <v>0</v>
      </c>
      <c r="AG167" s="30" t="s">
        <v>50</v>
      </c>
      <c r="AH167" s="29">
        <v>0</v>
      </c>
      <c r="AI167" s="29">
        <v>0</v>
      </c>
      <c r="AJ167" s="24" t="s">
        <v>50</v>
      </c>
      <c r="AK167" s="29">
        <v>0</v>
      </c>
      <c r="AL167" s="29">
        <v>0</v>
      </c>
      <c r="AM167" s="31" t="s">
        <v>53</v>
      </c>
      <c r="AN167" s="24" t="s">
        <v>53</v>
      </c>
      <c r="AO167" s="31" t="s">
        <v>53</v>
      </c>
      <c r="AP167" s="24" t="s">
        <v>53</v>
      </c>
    </row>
    <row r="168" spans="1:42">
      <c r="A168" s="24" t="s">
        <v>340</v>
      </c>
      <c r="B168" s="31" t="s">
        <v>819</v>
      </c>
      <c r="C168" s="24" t="s">
        <v>96</v>
      </c>
      <c r="D168" s="24" t="s">
        <v>94</v>
      </c>
      <c r="E168" s="24" t="s">
        <v>173</v>
      </c>
      <c r="F168" s="24" t="s">
        <v>826</v>
      </c>
      <c r="G168" s="24" t="s">
        <v>51</v>
      </c>
      <c r="H168" s="24" t="s">
        <v>859</v>
      </c>
      <c r="I168" s="29" t="s">
        <v>53</v>
      </c>
      <c r="J168" s="29" t="s">
        <v>53</v>
      </c>
      <c r="K168" s="29" t="s">
        <v>53</v>
      </c>
      <c r="L168" s="29" t="s">
        <v>53</v>
      </c>
      <c r="M168" s="29">
        <v>0</v>
      </c>
      <c r="N168" s="24" t="s">
        <v>53</v>
      </c>
      <c r="O168" s="24" t="s">
        <v>323</v>
      </c>
      <c r="P168" s="24" t="s">
        <v>324</v>
      </c>
      <c r="Q168" s="30">
        <v>270772.23440000002</v>
      </c>
      <c r="R168" s="30">
        <v>0</v>
      </c>
      <c r="S168" s="30">
        <v>0</v>
      </c>
      <c r="T168" s="30">
        <v>233424.34</v>
      </c>
      <c r="U168" s="30" t="s">
        <v>68</v>
      </c>
      <c r="V168" s="30">
        <v>37347.894399999997</v>
      </c>
      <c r="W168" s="29">
        <v>0</v>
      </c>
      <c r="X168" s="24" t="s">
        <v>50</v>
      </c>
      <c r="Y168" s="29">
        <v>0</v>
      </c>
      <c r="Z168" s="30">
        <v>0</v>
      </c>
      <c r="AA168" s="30" t="s">
        <v>50</v>
      </c>
      <c r="AB168" s="30">
        <v>0</v>
      </c>
      <c r="AC168" s="30">
        <v>0</v>
      </c>
      <c r="AD168" s="30" t="s">
        <v>50</v>
      </c>
      <c r="AE168" s="30">
        <v>0</v>
      </c>
      <c r="AF168" s="30">
        <v>0</v>
      </c>
      <c r="AG168" s="30" t="s">
        <v>50</v>
      </c>
      <c r="AH168" s="29">
        <v>0</v>
      </c>
      <c r="AI168" s="29">
        <v>0</v>
      </c>
      <c r="AJ168" s="24" t="s">
        <v>50</v>
      </c>
      <c r="AK168" s="29">
        <v>0</v>
      </c>
      <c r="AL168" s="29">
        <v>0</v>
      </c>
      <c r="AM168" s="31" t="s">
        <v>53</v>
      </c>
      <c r="AN168" s="24" t="s">
        <v>53</v>
      </c>
      <c r="AO168" s="31" t="s">
        <v>53</v>
      </c>
      <c r="AP168" s="24" t="s">
        <v>53</v>
      </c>
    </row>
    <row r="169" spans="1:42">
      <c r="A169" s="24" t="s">
        <v>342</v>
      </c>
      <c r="B169" s="31" t="s">
        <v>819</v>
      </c>
      <c r="C169" s="24" t="s">
        <v>96</v>
      </c>
      <c r="D169" s="24" t="s">
        <v>94</v>
      </c>
      <c r="E169" s="24" t="s">
        <v>173</v>
      </c>
      <c r="F169" s="24" t="s">
        <v>826</v>
      </c>
      <c r="G169" s="24" t="s">
        <v>51</v>
      </c>
      <c r="H169" s="24" t="s">
        <v>860</v>
      </c>
      <c r="I169" s="29" t="s">
        <v>53</v>
      </c>
      <c r="J169" s="29" t="s">
        <v>53</v>
      </c>
      <c r="K169" s="29" t="s">
        <v>53</v>
      </c>
      <c r="L169" s="29" t="s">
        <v>53</v>
      </c>
      <c r="M169" s="29">
        <v>0</v>
      </c>
      <c r="N169" s="24" t="s">
        <v>53</v>
      </c>
      <c r="O169" s="24" t="s">
        <v>54</v>
      </c>
      <c r="P169" s="24" t="s">
        <v>53</v>
      </c>
      <c r="Q169" s="30">
        <v>21878786.742649999</v>
      </c>
      <c r="R169" s="30">
        <v>0</v>
      </c>
      <c r="S169" s="30">
        <v>14867513.969999999</v>
      </c>
      <c r="T169" s="30">
        <v>0</v>
      </c>
      <c r="U169" s="30" t="s">
        <v>50</v>
      </c>
      <c r="V169" s="30">
        <v>0</v>
      </c>
      <c r="W169" s="29">
        <v>6044200.6660499992</v>
      </c>
      <c r="X169" s="24" t="s">
        <v>68</v>
      </c>
      <c r="Y169" s="29">
        <v>967072.10660000006</v>
      </c>
      <c r="Z169" s="30">
        <v>0</v>
      </c>
      <c r="AA169" s="30" t="s">
        <v>50</v>
      </c>
      <c r="AB169" s="30">
        <v>0</v>
      </c>
      <c r="AC169" s="30">
        <v>0</v>
      </c>
      <c r="AD169" s="30" t="s">
        <v>50</v>
      </c>
      <c r="AE169" s="30">
        <v>0</v>
      </c>
      <c r="AF169" s="30">
        <v>0</v>
      </c>
      <c r="AG169" s="30" t="s">
        <v>50</v>
      </c>
      <c r="AH169" s="29">
        <v>0</v>
      </c>
      <c r="AI169" s="29">
        <v>0</v>
      </c>
      <c r="AJ169" s="24" t="s">
        <v>50</v>
      </c>
      <c r="AK169" s="29">
        <v>0</v>
      </c>
      <c r="AL169" s="29">
        <v>0</v>
      </c>
      <c r="AM169" s="31" t="s">
        <v>53</v>
      </c>
      <c r="AN169" s="24" t="s">
        <v>53</v>
      </c>
      <c r="AO169" s="31" t="s">
        <v>53</v>
      </c>
      <c r="AP169" s="24" t="s">
        <v>53</v>
      </c>
    </row>
    <row r="170" spans="1:42">
      <c r="A170" s="24" t="s">
        <v>346</v>
      </c>
      <c r="B170" s="31" t="s">
        <v>861</v>
      </c>
      <c r="C170" s="24" t="s">
        <v>47</v>
      </c>
      <c r="D170" s="24" t="s">
        <v>48</v>
      </c>
      <c r="E170" s="24" t="s">
        <v>49</v>
      </c>
      <c r="F170" s="24" t="s">
        <v>862</v>
      </c>
      <c r="G170" s="24" t="s">
        <v>51</v>
      </c>
      <c r="H170" s="24" t="s">
        <v>863</v>
      </c>
      <c r="I170" s="29" t="s">
        <v>53</v>
      </c>
      <c r="J170" s="29" t="s">
        <v>53</v>
      </c>
      <c r="K170" s="29" t="s">
        <v>53</v>
      </c>
      <c r="L170" s="29" t="s">
        <v>53</v>
      </c>
      <c r="M170" s="29">
        <v>0</v>
      </c>
      <c r="N170" s="24" t="s">
        <v>53</v>
      </c>
      <c r="O170" s="24" t="s">
        <v>54</v>
      </c>
      <c r="P170" s="24" t="s">
        <v>53</v>
      </c>
      <c r="Q170" s="30">
        <v>18844128.859799996</v>
      </c>
      <c r="R170" s="30">
        <v>0</v>
      </c>
      <c r="S170" s="30">
        <v>16515220.894999998</v>
      </c>
      <c r="T170" s="30">
        <v>0</v>
      </c>
      <c r="U170" s="30" t="s">
        <v>50</v>
      </c>
      <c r="V170" s="30">
        <v>0</v>
      </c>
      <c r="W170" s="29">
        <v>2007679.28</v>
      </c>
      <c r="X170" s="24" t="s">
        <v>68</v>
      </c>
      <c r="Y170" s="29">
        <v>321228.68480000005</v>
      </c>
      <c r="Z170" s="30">
        <v>0</v>
      </c>
      <c r="AA170" s="30" t="s">
        <v>50</v>
      </c>
      <c r="AB170" s="30">
        <v>0</v>
      </c>
      <c r="AC170" s="30">
        <v>0</v>
      </c>
      <c r="AD170" s="30" t="s">
        <v>50</v>
      </c>
      <c r="AE170" s="30">
        <v>0</v>
      </c>
      <c r="AF170" s="30">
        <v>0</v>
      </c>
      <c r="AG170" s="30" t="s">
        <v>50</v>
      </c>
      <c r="AH170" s="29">
        <v>0</v>
      </c>
      <c r="AI170" s="29">
        <v>0</v>
      </c>
      <c r="AJ170" s="24" t="s">
        <v>50</v>
      </c>
      <c r="AK170" s="29">
        <v>0</v>
      </c>
      <c r="AL170" s="29">
        <v>0</v>
      </c>
      <c r="AM170" s="31" t="s">
        <v>53</v>
      </c>
      <c r="AN170" s="24" t="s">
        <v>53</v>
      </c>
      <c r="AO170" s="31" t="s">
        <v>53</v>
      </c>
      <c r="AP170" s="24" t="s">
        <v>53</v>
      </c>
    </row>
    <row r="171" spans="1:42">
      <c r="A171" s="24" t="s">
        <v>348</v>
      </c>
      <c r="B171" s="31" t="s">
        <v>861</v>
      </c>
      <c r="C171" s="24" t="s">
        <v>96</v>
      </c>
      <c r="D171" s="24" t="s">
        <v>48</v>
      </c>
      <c r="E171" s="24" t="s">
        <v>97</v>
      </c>
      <c r="F171" s="24" t="s">
        <v>864</v>
      </c>
      <c r="G171" s="24" t="s">
        <v>51</v>
      </c>
      <c r="H171" s="24" t="s">
        <v>865</v>
      </c>
      <c r="I171" s="29" t="s">
        <v>53</v>
      </c>
      <c r="J171" s="29" t="s">
        <v>53</v>
      </c>
      <c r="K171" s="29" t="s">
        <v>53</v>
      </c>
      <c r="L171" s="29" t="s">
        <v>53</v>
      </c>
      <c r="M171" s="29">
        <v>0</v>
      </c>
      <c r="N171" s="24" t="s">
        <v>53</v>
      </c>
      <c r="O171" s="24" t="s">
        <v>54</v>
      </c>
      <c r="P171" s="24" t="s">
        <v>53</v>
      </c>
      <c r="Q171" s="30">
        <v>11213937.1513</v>
      </c>
      <c r="R171" s="30">
        <v>0</v>
      </c>
      <c r="S171" s="30">
        <v>6933948.8700000001</v>
      </c>
      <c r="T171" s="30">
        <v>0</v>
      </c>
      <c r="U171" s="30" t="s">
        <v>50</v>
      </c>
      <c r="V171" s="30">
        <v>0</v>
      </c>
      <c r="W171" s="29">
        <v>3689645.07</v>
      </c>
      <c r="X171" s="24" t="s">
        <v>68</v>
      </c>
      <c r="Y171" s="29">
        <v>590343.21129999997</v>
      </c>
      <c r="Z171" s="30">
        <v>0</v>
      </c>
      <c r="AA171" s="30" t="s">
        <v>50</v>
      </c>
      <c r="AB171" s="30">
        <v>0</v>
      </c>
      <c r="AC171" s="30">
        <v>0</v>
      </c>
      <c r="AD171" s="30" t="s">
        <v>50</v>
      </c>
      <c r="AE171" s="30">
        <v>0</v>
      </c>
      <c r="AF171" s="30">
        <v>0</v>
      </c>
      <c r="AG171" s="30" t="s">
        <v>50</v>
      </c>
      <c r="AH171" s="29">
        <v>0</v>
      </c>
      <c r="AI171" s="29">
        <v>0</v>
      </c>
      <c r="AJ171" s="24" t="s">
        <v>50</v>
      </c>
      <c r="AK171" s="29">
        <v>0</v>
      </c>
      <c r="AL171" s="29">
        <v>0</v>
      </c>
      <c r="AM171" s="31" t="s">
        <v>53</v>
      </c>
      <c r="AN171" s="24" t="s">
        <v>53</v>
      </c>
      <c r="AO171" s="31" t="s">
        <v>53</v>
      </c>
      <c r="AP171" s="24" t="s">
        <v>53</v>
      </c>
    </row>
    <row r="172" spans="1:42">
      <c r="A172" s="24" t="s">
        <v>351</v>
      </c>
      <c r="B172" s="31" t="s">
        <v>861</v>
      </c>
      <c r="C172" s="24" t="s">
        <v>96</v>
      </c>
      <c r="D172" s="24" t="s">
        <v>48</v>
      </c>
      <c r="E172" s="24" t="s">
        <v>97</v>
      </c>
      <c r="F172" s="24" t="s">
        <v>864</v>
      </c>
      <c r="G172" s="24" t="s">
        <v>51</v>
      </c>
      <c r="H172" s="24" t="s">
        <v>866</v>
      </c>
      <c r="I172" s="29" t="s">
        <v>53</v>
      </c>
      <c r="J172" s="29" t="s">
        <v>53</v>
      </c>
      <c r="K172" s="29" t="s">
        <v>53</v>
      </c>
      <c r="L172" s="29" t="s">
        <v>53</v>
      </c>
      <c r="M172" s="29">
        <v>0</v>
      </c>
      <c r="N172" s="24" t="s">
        <v>53</v>
      </c>
      <c r="O172" s="24" t="s">
        <v>54</v>
      </c>
      <c r="P172" s="24" t="s">
        <v>53</v>
      </c>
      <c r="Q172" s="30">
        <v>703873.99</v>
      </c>
      <c r="R172" s="30">
        <v>0</v>
      </c>
      <c r="S172" s="30">
        <v>143900</v>
      </c>
      <c r="T172" s="30">
        <v>0</v>
      </c>
      <c r="U172" s="30" t="s">
        <v>50</v>
      </c>
      <c r="V172" s="30">
        <v>0</v>
      </c>
      <c r="W172" s="29">
        <v>482736.2</v>
      </c>
      <c r="X172" s="24" t="s">
        <v>68</v>
      </c>
      <c r="Y172" s="29">
        <v>77237.789999999994</v>
      </c>
      <c r="Z172" s="30">
        <v>0</v>
      </c>
      <c r="AA172" s="30"/>
      <c r="AB172" s="30">
        <v>0</v>
      </c>
      <c r="AC172" s="30">
        <v>0</v>
      </c>
      <c r="AD172" s="30" t="s">
        <v>50</v>
      </c>
      <c r="AE172" s="30">
        <v>0</v>
      </c>
      <c r="AF172" s="30">
        <v>0</v>
      </c>
      <c r="AG172" s="30" t="s">
        <v>50</v>
      </c>
      <c r="AH172" s="29">
        <v>0</v>
      </c>
      <c r="AI172" s="29">
        <v>0</v>
      </c>
      <c r="AJ172" s="24" t="s">
        <v>50</v>
      </c>
      <c r="AK172" s="29">
        <v>0</v>
      </c>
      <c r="AL172" s="29">
        <v>0</v>
      </c>
      <c r="AM172" s="31" t="s">
        <v>53</v>
      </c>
      <c r="AN172" s="24" t="s">
        <v>53</v>
      </c>
      <c r="AO172" s="31" t="s">
        <v>53</v>
      </c>
      <c r="AP172" s="24" t="s">
        <v>53</v>
      </c>
    </row>
    <row r="173" spans="1:42">
      <c r="A173" s="24" t="s">
        <v>355</v>
      </c>
      <c r="B173" s="31" t="s">
        <v>861</v>
      </c>
      <c r="C173" s="24" t="s">
        <v>96</v>
      </c>
      <c r="D173" s="24" t="s">
        <v>48</v>
      </c>
      <c r="E173" s="24" t="s">
        <v>97</v>
      </c>
      <c r="F173" s="24" t="s">
        <v>864</v>
      </c>
      <c r="G173" s="24" t="s">
        <v>51</v>
      </c>
      <c r="H173" s="24" t="s">
        <v>867</v>
      </c>
      <c r="I173" s="29" t="s">
        <v>53</v>
      </c>
      <c r="J173" s="29" t="s">
        <v>53</v>
      </c>
      <c r="K173" s="29" t="s">
        <v>53</v>
      </c>
      <c r="L173" s="29" t="s">
        <v>53</v>
      </c>
      <c r="M173" s="29">
        <v>0</v>
      </c>
      <c r="N173" s="24" t="s">
        <v>53</v>
      </c>
      <c r="O173" s="24" t="s">
        <v>868</v>
      </c>
      <c r="P173" s="24" t="s">
        <v>869</v>
      </c>
      <c r="Q173" s="30">
        <v>1491152.7551999998</v>
      </c>
      <c r="R173" s="30">
        <v>0</v>
      </c>
      <c r="S173" s="30">
        <v>1200323.3899999999</v>
      </c>
      <c r="T173" s="30">
        <v>250714.97</v>
      </c>
      <c r="U173" s="30" t="s">
        <v>68</v>
      </c>
      <c r="V173" s="30">
        <v>40114.395199999999</v>
      </c>
      <c r="W173" s="29">
        <v>0</v>
      </c>
      <c r="X173" s="24" t="s">
        <v>50</v>
      </c>
      <c r="Y173" s="29">
        <v>0</v>
      </c>
      <c r="Z173" s="30">
        <v>0</v>
      </c>
      <c r="AA173" s="30"/>
      <c r="AB173" s="30">
        <v>0</v>
      </c>
      <c r="AC173" s="30">
        <v>0</v>
      </c>
      <c r="AD173" s="30" t="s">
        <v>50</v>
      </c>
      <c r="AE173" s="30">
        <v>0</v>
      </c>
      <c r="AF173" s="30">
        <v>0</v>
      </c>
      <c r="AG173" s="30" t="s">
        <v>50</v>
      </c>
      <c r="AH173" s="29">
        <v>0</v>
      </c>
      <c r="AI173" s="29">
        <v>0</v>
      </c>
      <c r="AJ173" s="24" t="s">
        <v>50</v>
      </c>
      <c r="AK173" s="29">
        <v>0</v>
      </c>
      <c r="AL173" s="29">
        <v>0</v>
      </c>
      <c r="AM173" s="31" t="s">
        <v>53</v>
      </c>
      <c r="AN173" s="24" t="s">
        <v>53</v>
      </c>
      <c r="AO173" s="31" t="s">
        <v>53</v>
      </c>
      <c r="AP173" s="24" t="s">
        <v>53</v>
      </c>
    </row>
    <row r="174" spans="1:42">
      <c r="A174" s="24" t="s">
        <v>357</v>
      </c>
      <c r="B174" s="31" t="s">
        <v>861</v>
      </c>
      <c r="C174" s="24" t="s">
        <v>96</v>
      </c>
      <c r="D174" s="24" t="s">
        <v>48</v>
      </c>
      <c r="E174" s="24" t="s">
        <v>97</v>
      </c>
      <c r="F174" s="24" t="s">
        <v>864</v>
      </c>
      <c r="G174" s="24" t="s">
        <v>51</v>
      </c>
      <c r="H174" s="24" t="s">
        <v>870</v>
      </c>
      <c r="I174" s="29" t="s">
        <v>53</v>
      </c>
      <c r="J174" s="29" t="s">
        <v>53</v>
      </c>
      <c r="K174" s="29" t="s">
        <v>53</v>
      </c>
      <c r="L174" s="29" t="s">
        <v>53</v>
      </c>
      <c r="M174" s="29">
        <v>0</v>
      </c>
      <c r="N174" s="24" t="s">
        <v>53</v>
      </c>
      <c r="O174" s="24" t="s">
        <v>54</v>
      </c>
      <c r="P174" s="24" t="s">
        <v>53</v>
      </c>
      <c r="Q174" s="30">
        <v>17793176.120000001</v>
      </c>
      <c r="R174" s="30">
        <v>0</v>
      </c>
      <c r="S174" s="30">
        <v>11653831.189999999</v>
      </c>
      <c r="T174" s="30">
        <v>0</v>
      </c>
      <c r="U174" s="30" t="s">
        <v>50</v>
      </c>
      <c r="V174" s="30">
        <v>0</v>
      </c>
      <c r="W174" s="29">
        <v>5292538.7300000004</v>
      </c>
      <c r="X174" s="24" t="s">
        <v>68</v>
      </c>
      <c r="Y174" s="29">
        <v>846806.2</v>
      </c>
      <c r="Z174" s="30">
        <v>0</v>
      </c>
      <c r="AA174" s="30"/>
      <c r="AB174" s="30">
        <v>0</v>
      </c>
      <c r="AC174" s="30">
        <v>0</v>
      </c>
      <c r="AD174" s="30" t="s">
        <v>50</v>
      </c>
      <c r="AE174" s="30">
        <v>0</v>
      </c>
      <c r="AF174" s="30">
        <v>0</v>
      </c>
      <c r="AG174" s="30" t="s">
        <v>50</v>
      </c>
      <c r="AH174" s="29">
        <v>0</v>
      </c>
      <c r="AI174" s="29">
        <v>0</v>
      </c>
      <c r="AJ174" s="24" t="s">
        <v>50</v>
      </c>
      <c r="AK174" s="29">
        <v>0</v>
      </c>
      <c r="AL174" s="29">
        <v>0</v>
      </c>
      <c r="AM174" s="31" t="s">
        <v>53</v>
      </c>
      <c r="AN174" s="24" t="s">
        <v>53</v>
      </c>
      <c r="AO174" s="31" t="s">
        <v>53</v>
      </c>
      <c r="AP174" s="24" t="s">
        <v>53</v>
      </c>
    </row>
    <row r="175" spans="1:42">
      <c r="A175" s="24" t="s">
        <v>362</v>
      </c>
      <c r="B175" s="31" t="s">
        <v>861</v>
      </c>
      <c r="C175" s="24" t="s">
        <v>47</v>
      </c>
      <c r="D175" s="24" t="s">
        <v>57</v>
      </c>
      <c r="E175" s="24" t="s">
        <v>58</v>
      </c>
      <c r="F175" s="24" t="s">
        <v>871</v>
      </c>
      <c r="G175" s="24" t="s">
        <v>51</v>
      </c>
      <c r="H175" s="24" t="s">
        <v>872</v>
      </c>
      <c r="I175" s="29" t="s">
        <v>53</v>
      </c>
      <c r="J175" s="29" t="s">
        <v>53</v>
      </c>
      <c r="K175" s="29" t="s">
        <v>53</v>
      </c>
      <c r="L175" s="29" t="s">
        <v>53</v>
      </c>
      <c r="M175" s="29">
        <v>0</v>
      </c>
      <c r="N175" s="24" t="s">
        <v>53</v>
      </c>
      <c r="O175" s="24" t="s">
        <v>54</v>
      </c>
      <c r="P175" s="24" t="s">
        <v>53</v>
      </c>
      <c r="Q175" s="30">
        <v>7891414.3430000003</v>
      </c>
      <c r="R175" s="30">
        <v>0</v>
      </c>
      <c r="S175" s="30">
        <v>6983767.9349999996</v>
      </c>
      <c r="T175" s="30">
        <v>0</v>
      </c>
      <c r="U175" s="30" t="s">
        <v>50</v>
      </c>
      <c r="V175" s="30">
        <v>0</v>
      </c>
      <c r="W175" s="29">
        <v>782453.79999999981</v>
      </c>
      <c r="X175" s="24" t="s">
        <v>50</v>
      </c>
      <c r="Y175" s="29">
        <v>125192.60800000001</v>
      </c>
      <c r="Z175" s="30">
        <v>0</v>
      </c>
      <c r="AA175" s="30" t="s">
        <v>50</v>
      </c>
      <c r="AB175" s="30">
        <v>0</v>
      </c>
      <c r="AC175" s="30">
        <v>0</v>
      </c>
      <c r="AD175" s="30" t="s">
        <v>50</v>
      </c>
      <c r="AE175" s="30">
        <v>0</v>
      </c>
      <c r="AF175" s="30">
        <v>0</v>
      </c>
      <c r="AG175" s="30" t="s">
        <v>50</v>
      </c>
      <c r="AH175" s="29">
        <v>0</v>
      </c>
      <c r="AI175" s="29">
        <v>0</v>
      </c>
      <c r="AJ175" s="24" t="s">
        <v>50</v>
      </c>
      <c r="AK175" s="29">
        <v>0</v>
      </c>
      <c r="AL175" s="29">
        <v>0</v>
      </c>
      <c r="AM175" s="31" t="s">
        <v>53</v>
      </c>
      <c r="AN175" s="24" t="s">
        <v>53</v>
      </c>
      <c r="AO175" s="31" t="s">
        <v>53</v>
      </c>
      <c r="AP175" s="24" t="s">
        <v>53</v>
      </c>
    </row>
    <row r="176" spans="1:42">
      <c r="A176" s="24" t="s">
        <v>364</v>
      </c>
      <c r="B176" s="31" t="s">
        <v>861</v>
      </c>
      <c r="C176" s="24" t="s">
        <v>47</v>
      </c>
      <c r="D176" s="24" t="s">
        <v>57</v>
      </c>
      <c r="E176" s="24" t="s">
        <v>58</v>
      </c>
      <c r="F176" s="24" t="s">
        <v>871</v>
      </c>
      <c r="G176" s="24" t="s">
        <v>51</v>
      </c>
      <c r="H176" s="24" t="s">
        <v>873</v>
      </c>
      <c r="I176" s="29" t="s">
        <v>53</v>
      </c>
      <c r="J176" s="29" t="s">
        <v>53</v>
      </c>
      <c r="K176" s="29" t="s">
        <v>53</v>
      </c>
      <c r="L176" s="29" t="s">
        <v>53</v>
      </c>
      <c r="M176" s="29">
        <v>0</v>
      </c>
      <c r="N176" s="24" t="s">
        <v>53</v>
      </c>
      <c r="O176" s="24" t="s">
        <v>874</v>
      </c>
      <c r="P176" s="24" t="s">
        <v>875</v>
      </c>
      <c r="Q176" s="30">
        <v>437537.5</v>
      </c>
      <c r="R176" s="30">
        <v>0</v>
      </c>
      <c r="S176" s="30">
        <v>435217.5</v>
      </c>
      <c r="T176" s="30">
        <v>2000</v>
      </c>
      <c r="U176" s="30" t="s">
        <v>68</v>
      </c>
      <c r="V176" s="30">
        <v>320</v>
      </c>
      <c r="W176" s="29">
        <v>0</v>
      </c>
      <c r="X176" s="24" t="s">
        <v>50</v>
      </c>
      <c r="Y176" s="29">
        <v>0</v>
      </c>
      <c r="Z176" s="30">
        <v>0</v>
      </c>
      <c r="AA176" s="30" t="s">
        <v>50</v>
      </c>
      <c r="AB176" s="30">
        <v>0</v>
      </c>
      <c r="AC176" s="30">
        <v>0</v>
      </c>
      <c r="AD176" s="30" t="s">
        <v>50</v>
      </c>
      <c r="AE176" s="30">
        <v>0</v>
      </c>
      <c r="AF176" s="30">
        <v>0</v>
      </c>
      <c r="AG176" s="30" t="s">
        <v>50</v>
      </c>
      <c r="AH176" s="29">
        <v>0</v>
      </c>
      <c r="AI176" s="29">
        <v>0</v>
      </c>
      <c r="AJ176" s="24" t="s">
        <v>50</v>
      </c>
      <c r="AK176" s="29">
        <v>0</v>
      </c>
      <c r="AL176" s="29">
        <v>0</v>
      </c>
      <c r="AM176" s="31" t="s">
        <v>53</v>
      </c>
      <c r="AN176" s="24" t="s">
        <v>53</v>
      </c>
      <c r="AO176" s="31" t="s">
        <v>53</v>
      </c>
      <c r="AP176" s="24" t="s">
        <v>53</v>
      </c>
    </row>
    <row r="177" spans="1:42">
      <c r="A177" s="24" t="s">
        <v>366</v>
      </c>
      <c r="B177" s="31" t="s">
        <v>861</v>
      </c>
      <c r="C177" s="24" t="s">
        <v>47</v>
      </c>
      <c r="D177" s="24" t="s">
        <v>57</v>
      </c>
      <c r="E177" s="24" t="s">
        <v>58</v>
      </c>
      <c r="F177" s="24" t="s">
        <v>871</v>
      </c>
      <c r="G177" s="24" t="s">
        <v>51</v>
      </c>
      <c r="H177" s="24" t="s">
        <v>876</v>
      </c>
      <c r="I177" s="29" t="s">
        <v>53</v>
      </c>
      <c r="J177" s="29" t="s">
        <v>53</v>
      </c>
      <c r="K177" s="29" t="s">
        <v>53</v>
      </c>
      <c r="L177" s="29" t="s">
        <v>53</v>
      </c>
      <c r="M177" s="29">
        <v>0</v>
      </c>
      <c r="N177" s="24" t="s">
        <v>53</v>
      </c>
      <c r="O177" s="24" t="s">
        <v>54</v>
      </c>
      <c r="P177" s="24" t="s">
        <v>53</v>
      </c>
      <c r="Q177" s="30">
        <v>3091954.0662000002</v>
      </c>
      <c r="R177" s="30">
        <v>0</v>
      </c>
      <c r="S177" s="30">
        <v>2628791.7950000004</v>
      </c>
      <c r="T177" s="30">
        <v>0</v>
      </c>
      <c r="U177" s="30" t="s">
        <v>50</v>
      </c>
      <c r="V177" s="30">
        <v>0</v>
      </c>
      <c r="W177" s="29">
        <v>399277.82</v>
      </c>
      <c r="X177" s="24" t="s">
        <v>50</v>
      </c>
      <c r="Y177" s="29">
        <v>63884.451200000003</v>
      </c>
      <c r="Z177" s="30">
        <v>0</v>
      </c>
      <c r="AA177" s="30" t="s">
        <v>50</v>
      </c>
      <c r="AB177" s="30">
        <v>0</v>
      </c>
      <c r="AC177" s="30">
        <v>0</v>
      </c>
      <c r="AD177" s="30" t="s">
        <v>50</v>
      </c>
      <c r="AE177" s="30">
        <v>0</v>
      </c>
      <c r="AF177" s="30">
        <v>0</v>
      </c>
      <c r="AG177" s="30" t="s">
        <v>50</v>
      </c>
      <c r="AH177" s="29">
        <v>0</v>
      </c>
      <c r="AI177" s="29">
        <v>0</v>
      </c>
      <c r="AJ177" s="24" t="s">
        <v>50</v>
      </c>
      <c r="AK177" s="29">
        <v>0</v>
      </c>
      <c r="AL177" s="29">
        <v>0</v>
      </c>
      <c r="AM177" s="31" t="s">
        <v>53</v>
      </c>
      <c r="AN177" s="24" t="s">
        <v>53</v>
      </c>
      <c r="AO177" s="31" t="s">
        <v>53</v>
      </c>
      <c r="AP177" s="24" t="s">
        <v>53</v>
      </c>
    </row>
    <row r="178" spans="1:42">
      <c r="A178" s="24" t="s">
        <v>371</v>
      </c>
      <c r="B178" s="31" t="s">
        <v>861</v>
      </c>
      <c r="C178" s="24" t="s">
        <v>96</v>
      </c>
      <c r="D178" s="24" t="s">
        <v>57</v>
      </c>
      <c r="E178" s="24" t="s">
        <v>751</v>
      </c>
      <c r="F178" s="24" t="s">
        <v>826</v>
      </c>
      <c r="G178" s="24" t="s">
        <v>51</v>
      </c>
      <c r="H178" s="24" t="s">
        <v>877</v>
      </c>
      <c r="I178" s="29" t="s">
        <v>53</v>
      </c>
      <c r="J178" s="29" t="s">
        <v>53</v>
      </c>
      <c r="K178" s="29" t="s">
        <v>53</v>
      </c>
      <c r="L178" s="29" t="s">
        <v>53</v>
      </c>
      <c r="M178" s="29">
        <v>0</v>
      </c>
      <c r="N178" s="24" t="s">
        <v>53</v>
      </c>
      <c r="O178" s="24" t="s">
        <v>54</v>
      </c>
      <c r="P178" s="24" t="s">
        <v>53</v>
      </c>
      <c r="Q178" s="30">
        <v>6289909.8371000001</v>
      </c>
      <c r="R178" s="30">
        <v>0</v>
      </c>
      <c r="S178" s="30">
        <v>4419847.7834999999</v>
      </c>
      <c r="T178" s="30">
        <v>0</v>
      </c>
      <c r="U178" s="30" t="s">
        <v>50</v>
      </c>
      <c r="V178" s="30">
        <v>0</v>
      </c>
      <c r="W178" s="29">
        <v>1612122.46</v>
      </c>
      <c r="X178" s="24" t="s">
        <v>50</v>
      </c>
      <c r="Y178" s="29">
        <v>257939.59360000002</v>
      </c>
      <c r="Z178" s="30">
        <v>0</v>
      </c>
      <c r="AA178" s="30" t="s">
        <v>50</v>
      </c>
      <c r="AB178" s="30">
        <v>0</v>
      </c>
      <c r="AC178" s="30">
        <v>0</v>
      </c>
      <c r="AD178" s="30" t="s">
        <v>50</v>
      </c>
      <c r="AE178" s="30">
        <v>0</v>
      </c>
      <c r="AF178" s="30">
        <v>0</v>
      </c>
      <c r="AG178" s="30" t="s">
        <v>50</v>
      </c>
      <c r="AH178" s="29">
        <v>0</v>
      </c>
      <c r="AI178" s="29">
        <v>0</v>
      </c>
      <c r="AJ178" s="24" t="s">
        <v>50</v>
      </c>
      <c r="AK178" s="29">
        <v>0</v>
      </c>
      <c r="AL178" s="29">
        <v>0</v>
      </c>
      <c r="AM178" s="31" t="s">
        <v>53</v>
      </c>
      <c r="AN178" s="24" t="s">
        <v>53</v>
      </c>
      <c r="AO178" s="31" t="s">
        <v>53</v>
      </c>
      <c r="AP178" s="24" t="s">
        <v>53</v>
      </c>
    </row>
    <row r="179" spans="1:42">
      <c r="A179" s="24" t="s">
        <v>372</v>
      </c>
      <c r="B179" s="31" t="s">
        <v>861</v>
      </c>
      <c r="C179" s="24" t="s">
        <v>47</v>
      </c>
      <c r="D179" s="24" t="s">
        <v>74</v>
      </c>
      <c r="E179" s="24" t="s">
        <v>75</v>
      </c>
      <c r="F179" s="24" t="s">
        <v>878</v>
      </c>
      <c r="G179" s="24" t="s">
        <v>51</v>
      </c>
      <c r="H179" s="24" t="s">
        <v>879</v>
      </c>
      <c r="I179" s="29" t="s">
        <v>53</v>
      </c>
      <c r="J179" s="29" t="s">
        <v>53</v>
      </c>
      <c r="K179" s="29" t="s">
        <v>53</v>
      </c>
      <c r="L179" s="29" t="s">
        <v>53</v>
      </c>
      <c r="M179" s="29">
        <v>0</v>
      </c>
      <c r="N179" s="24" t="s">
        <v>53</v>
      </c>
      <c r="O179" s="24" t="s">
        <v>54</v>
      </c>
      <c r="P179" s="24" t="s">
        <v>53</v>
      </c>
      <c r="Q179" s="30">
        <v>519472</v>
      </c>
      <c r="R179" s="30">
        <v>0</v>
      </c>
      <c r="S179" s="30">
        <v>487939.72</v>
      </c>
      <c r="T179" s="30">
        <v>0</v>
      </c>
      <c r="U179" s="30" t="s">
        <v>50</v>
      </c>
      <c r="V179" s="30">
        <v>0</v>
      </c>
      <c r="W179" s="29">
        <v>27183</v>
      </c>
      <c r="X179" s="24" t="s">
        <v>50</v>
      </c>
      <c r="Y179" s="29">
        <v>4349.28</v>
      </c>
      <c r="Z179" s="30">
        <v>0</v>
      </c>
      <c r="AA179" s="30" t="s">
        <v>50</v>
      </c>
      <c r="AB179" s="30">
        <v>0</v>
      </c>
      <c r="AC179" s="30">
        <v>0</v>
      </c>
      <c r="AD179" s="30" t="s">
        <v>50</v>
      </c>
      <c r="AE179" s="30">
        <v>0</v>
      </c>
      <c r="AF179" s="30">
        <v>0</v>
      </c>
      <c r="AG179" s="30" t="s">
        <v>50</v>
      </c>
      <c r="AH179" s="29">
        <v>0</v>
      </c>
      <c r="AI179" s="29">
        <v>0</v>
      </c>
      <c r="AJ179" s="24" t="s">
        <v>50</v>
      </c>
      <c r="AK179" s="29">
        <v>0</v>
      </c>
      <c r="AL179" s="29">
        <v>0</v>
      </c>
      <c r="AM179" s="31" t="s">
        <v>53</v>
      </c>
      <c r="AN179" s="24" t="s">
        <v>53</v>
      </c>
      <c r="AO179" s="31" t="s">
        <v>53</v>
      </c>
      <c r="AP179" s="24" t="s">
        <v>53</v>
      </c>
    </row>
    <row r="180" spans="1:42">
      <c r="A180" s="24" t="s">
        <v>373</v>
      </c>
      <c r="B180" s="31" t="s">
        <v>861</v>
      </c>
      <c r="C180" s="24" t="s">
        <v>47</v>
      </c>
      <c r="D180" s="24" t="s">
        <v>74</v>
      </c>
      <c r="E180" s="24" t="s">
        <v>75</v>
      </c>
      <c r="F180" s="24" t="s">
        <v>878</v>
      </c>
      <c r="G180" s="24" t="s">
        <v>51</v>
      </c>
      <c r="H180" s="24" t="s">
        <v>880</v>
      </c>
      <c r="I180" s="29" t="s">
        <v>53</v>
      </c>
      <c r="J180" s="29" t="s">
        <v>53</v>
      </c>
      <c r="K180" s="29" t="s">
        <v>53</v>
      </c>
      <c r="L180" s="29" t="s">
        <v>53</v>
      </c>
      <c r="M180" s="29">
        <v>0</v>
      </c>
      <c r="N180" s="24" t="s">
        <v>53</v>
      </c>
      <c r="O180" s="24" t="s">
        <v>881</v>
      </c>
      <c r="P180" s="24" t="s">
        <v>882</v>
      </c>
      <c r="Q180" s="30">
        <v>90030.74</v>
      </c>
      <c r="R180" s="30">
        <v>0</v>
      </c>
      <c r="S180" s="30">
        <v>90030.74</v>
      </c>
      <c r="T180" s="30">
        <v>0</v>
      </c>
      <c r="U180" s="30" t="s">
        <v>50</v>
      </c>
      <c r="V180" s="30">
        <v>0</v>
      </c>
      <c r="W180" s="29">
        <v>0</v>
      </c>
      <c r="X180" s="24" t="s">
        <v>50</v>
      </c>
      <c r="Y180" s="29">
        <v>0</v>
      </c>
      <c r="Z180" s="30">
        <v>0</v>
      </c>
      <c r="AA180" s="30" t="s">
        <v>50</v>
      </c>
      <c r="AB180" s="30">
        <v>0</v>
      </c>
      <c r="AC180" s="30">
        <v>0</v>
      </c>
      <c r="AD180" s="30" t="s">
        <v>50</v>
      </c>
      <c r="AE180" s="30">
        <v>0</v>
      </c>
      <c r="AF180" s="30">
        <v>0</v>
      </c>
      <c r="AG180" s="30" t="s">
        <v>50</v>
      </c>
      <c r="AH180" s="29">
        <v>0</v>
      </c>
      <c r="AI180" s="29">
        <v>0</v>
      </c>
      <c r="AJ180" s="24" t="s">
        <v>50</v>
      </c>
      <c r="AK180" s="29">
        <v>0</v>
      </c>
      <c r="AL180" s="29">
        <v>0</v>
      </c>
      <c r="AM180" s="31" t="s">
        <v>53</v>
      </c>
      <c r="AN180" s="24" t="s">
        <v>53</v>
      </c>
      <c r="AO180" s="31" t="s">
        <v>53</v>
      </c>
      <c r="AP180" s="24" t="s">
        <v>53</v>
      </c>
    </row>
    <row r="181" spans="1:42">
      <c r="A181" s="24" t="s">
        <v>374</v>
      </c>
      <c r="B181" s="31" t="s">
        <v>861</v>
      </c>
      <c r="C181" s="24" t="s">
        <v>47</v>
      </c>
      <c r="D181" s="24" t="s">
        <v>74</v>
      </c>
      <c r="E181" s="24" t="s">
        <v>75</v>
      </c>
      <c r="F181" s="24" t="s">
        <v>878</v>
      </c>
      <c r="G181" s="24" t="s">
        <v>51</v>
      </c>
      <c r="H181" s="24" t="s">
        <v>883</v>
      </c>
      <c r="I181" s="29" t="s">
        <v>53</v>
      </c>
      <c r="J181" s="29" t="s">
        <v>53</v>
      </c>
      <c r="K181" s="29" t="s">
        <v>53</v>
      </c>
      <c r="L181" s="29" t="s">
        <v>53</v>
      </c>
      <c r="M181" s="29">
        <v>0</v>
      </c>
      <c r="N181" s="24" t="s">
        <v>53</v>
      </c>
      <c r="O181" s="24" t="s">
        <v>54</v>
      </c>
      <c r="P181" s="24" t="s">
        <v>53</v>
      </c>
      <c r="Q181" s="30">
        <v>14900604.982000003</v>
      </c>
      <c r="R181" s="30">
        <v>0</v>
      </c>
      <c r="S181" s="30">
        <v>13046068.960000003</v>
      </c>
      <c r="T181" s="30">
        <v>0</v>
      </c>
      <c r="U181" s="30" t="s">
        <v>50</v>
      </c>
      <c r="V181" s="30">
        <v>0</v>
      </c>
      <c r="W181" s="29">
        <v>1598737.95</v>
      </c>
      <c r="X181" s="24" t="s">
        <v>50</v>
      </c>
      <c r="Y181" s="29">
        <v>255798.07199999999</v>
      </c>
      <c r="Z181" s="30">
        <v>0</v>
      </c>
      <c r="AA181" s="30" t="s">
        <v>50</v>
      </c>
      <c r="AB181" s="30">
        <v>0</v>
      </c>
      <c r="AC181" s="30">
        <v>0</v>
      </c>
      <c r="AD181" s="30" t="s">
        <v>50</v>
      </c>
      <c r="AE181" s="30">
        <v>0</v>
      </c>
      <c r="AF181" s="30">
        <v>0</v>
      </c>
      <c r="AG181" s="30" t="s">
        <v>50</v>
      </c>
      <c r="AH181" s="29">
        <v>0</v>
      </c>
      <c r="AI181" s="29">
        <v>0</v>
      </c>
      <c r="AJ181" s="24" t="s">
        <v>50</v>
      </c>
      <c r="AK181" s="29">
        <v>0</v>
      </c>
      <c r="AL181" s="29">
        <v>0</v>
      </c>
      <c r="AM181" s="31" t="s">
        <v>53</v>
      </c>
      <c r="AN181" s="24" t="s">
        <v>53</v>
      </c>
      <c r="AO181" s="31" t="s">
        <v>53</v>
      </c>
      <c r="AP181" s="24" t="s">
        <v>53</v>
      </c>
    </row>
    <row r="182" spans="1:42">
      <c r="A182" s="24" t="s">
        <v>375</v>
      </c>
      <c r="B182" s="31" t="s">
        <v>861</v>
      </c>
      <c r="C182" s="24" t="s">
        <v>96</v>
      </c>
      <c r="D182" s="24" t="s">
        <v>74</v>
      </c>
      <c r="E182" s="9" t="s">
        <v>805</v>
      </c>
      <c r="F182" s="24" t="s">
        <v>826</v>
      </c>
      <c r="G182" s="24" t="s">
        <v>51</v>
      </c>
      <c r="H182" s="24" t="s">
        <v>884</v>
      </c>
      <c r="I182" s="29" t="s">
        <v>53</v>
      </c>
      <c r="J182" s="29" t="s">
        <v>53</v>
      </c>
      <c r="K182" s="29" t="s">
        <v>53</v>
      </c>
      <c r="L182" s="29" t="s">
        <v>53</v>
      </c>
      <c r="M182" s="29">
        <v>0</v>
      </c>
      <c r="N182" s="24" t="s">
        <v>53</v>
      </c>
      <c r="O182" s="24" t="s">
        <v>54</v>
      </c>
      <c r="P182" s="24" t="s">
        <v>53</v>
      </c>
      <c r="Q182" s="30">
        <v>8778793.0406500008</v>
      </c>
      <c r="R182" s="30">
        <v>0</v>
      </c>
      <c r="S182" s="30">
        <v>5544584.5822500009</v>
      </c>
      <c r="T182" s="30">
        <v>0</v>
      </c>
      <c r="U182" s="30" t="s">
        <v>50</v>
      </c>
      <c r="V182" s="30">
        <v>0</v>
      </c>
      <c r="W182" s="29">
        <v>2788110.7399999998</v>
      </c>
      <c r="X182" s="24" t="s">
        <v>50</v>
      </c>
      <c r="Y182" s="29">
        <v>446097.71840000007</v>
      </c>
      <c r="Z182" s="30">
        <v>0</v>
      </c>
      <c r="AA182" s="30" t="s">
        <v>50</v>
      </c>
      <c r="AB182" s="30">
        <v>0</v>
      </c>
      <c r="AC182" s="30">
        <v>0</v>
      </c>
      <c r="AD182" s="30" t="s">
        <v>50</v>
      </c>
      <c r="AE182" s="30">
        <v>0</v>
      </c>
      <c r="AF182" s="30">
        <v>0</v>
      </c>
      <c r="AG182" s="30" t="s">
        <v>50</v>
      </c>
      <c r="AH182" s="29">
        <v>0</v>
      </c>
      <c r="AI182" s="29">
        <v>0</v>
      </c>
      <c r="AJ182" s="24" t="s">
        <v>50</v>
      </c>
      <c r="AK182" s="29">
        <v>0</v>
      </c>
      <c r="AL182" s="29">
        <v>0</v>
      </c>
      <c r="AM182" s="31" t="s">
        <v>53</v>
      </c>
      <c r="AN182" s="24" t="s">
        <v>53</v>
      </c>
      <c r="AO182" s="31" t="s">
        <v>53</v>
      </c>
      <c r="AP182" s="24" t="s">
        <v>53</v>
      </c>
    </row>
    <row r="183" spans="1:42">
      <c r="A183" s="24" t="s">
        <v>376</v>
      </c>
      <c r="B183" s="31" t="s">
        <v>861</v>
      </c>
      <c r="C183" s="24" t="s">
        <v>96</v>
      </c>
      <c r="D183" s="24" t="s">
        <v>74</v>
      </c>
      <c r="E183" s="9" t="s">
        <v>805</v>
      </c>
      <c r="F183" s="24" t="s">
        <v>826</v>
      </c>
      <c r="G183" s="24" t="s">
        <v>51</v>
      </c>
      <c r="H183" s="24" t="s">
        <v>885</v>
      </c>
      <c r="I183" s="29" t="s">
        <v>53</v>
      </c>
      <c r="J183" s="29" t="s">
        <v>53</v>
      </c>
      <c r="K183" s="29" t="s">
        <v>53</v>
      </c>
      <c r="L183" s="29" t="s">
        <v>53</v>
      </c>
      <c r="M183" s="29">
        <v>0</v>
      </c>
      <c r="N183" s="24" t="s">
        <v>53</v>
      </c>
      <c r="O183" s="24" t="s">
        <v>886</v>
      </c>
      <c r="P183" s="24" t="s">
        <v>887</v>
      </c>
      <c r="Q183" s="30">
        <v>315336.74320000003</v>
      </c>
      <c r="R183" s="30">
        <v>0</v>
      </c>
      <c r="S183" s="30">
        <v>0</v>
      </c>
      <c r="T183" s="30">
        <v>271842.02</v>
      </c>
      <c r="U183" s="30" t="s">
        <v>68</v>
      </c>
      <c r="V183" s="30">
        <v>43494.7232</v>
      </c>
      <c r="W183" s="29">
        <v>0</v>
      </c>
      <c r="X183" s="24" t="s">
        <v>50</v>
      </c>
      <c r="Y183" s="29">
        <v>0</v>
      </c>
      <c r="Z183" s="30">
        <v>0</v>
      </c>
      <c r="AA183" s="30" t="s">
        <v>50</v>
      </c>
      <c r="AB183" s="30">
        <v>0</v>
      </c>
      <c r="AC183" s="30">
        <v>0</v>
      </c>
      <c r="AD183" s="30" t="s">
        <v>50</v>
      </c>
      <c r="AE183" s="30">
        <v>0</v>
      </c>
      <c r="AF183" s="30">
        <v>0</v>
      </c>
      <c r="AG183" s="30" t="s">
        <v>50</v>
      </c>
      <c r="AH183" s="29">
        <v>0</v>
      </c>
      <c r="AI183" s="29">
        <v>0</v>
      </c>
      <c r="AJ183" s="24" t="s">
        <v>50</v>
      </c>
      <c r="AK183" s="29">
        <v>0</v>
      </c>
      <c r="AL183" s="29">
        <v>0</v>
      </c>
      <c r="AM183" s="31" t="s">
        <v>53</v>
      </c>
      <c r="AN183" s="24" t="s">
        <v>53</v>
      </c>
      <c r="AO183" s="31" t="s">
        <v>53</v>
      </c>
      <c r="AP183" s="24" t="s">
        <v>53</v>
      </c>
    </row>
    <row r="184" spans="1:42">
      <c r="A184" s="24" t="s">
        <v>377</v>
      </c>
      <c r="B184" s="31" t="s">
        <v>861</v>
      </c>
      <c r="C184" s="24" t="s">
        <v>96</v>
      </c>
      <c r="D184" s="24" t="s">
        <v>74</v>
      </c>
      <c r="E184" s="9" t="s">
        <v>805</v>
      </c>
      <c r="F184" s="24" t="s">
        <v>826</v>
      </c>
      <c r="G184" s="24" t="s">
        <v>51</v>
      </c>
      <c r="H184" s="24" t="s">
        <v>888</v>
      </c>
      <c r="I184" s="29" t="s">
        <v>53</v>
      </c>
      <c r="J184" s="29" t="s">
        <v>53</v>
      </c>
      <c r="K184" s="29" t="s">
        <v>53</v>
      </c>
      <c r="L184" s="29" t="s">
        <v>53</v>
      </c>
      <c r="M184" s="29">
        <v>0</v>
      </c>
      <c r="N184" s="24" t="s">
        <v>53</v>
      </c>
      <c r="O184" s="24" t="s">
        <v>889</v>
      </c>
      <c r="P184" s="24" t="s">
        <v>890</v>
      </c>
      <c r="Q184" s="30">
        <v>1104777.5593000001</v>
      </c>
      <c r="R184" s="30">
        <v>0</v>
      </c>
      <c r="S184" s="30">
        <v>549775.07500000007</v>
      </c>
      <c r="T184" s="30">
        <v>478450.41749999998</v>
      </c>
      <c r="U184" s="30" t="s">
        <v>68</v>
      </c>
      <c r="V184" s="30">
        <v>76552.066800000001</v>
      </c>
      <c r="W184" s="29">
        <v>0</v>
      </c>
      <c r="X184" s="24" t="s">
        <v>50</v>
      </c>
      <c r="Y184" s="29">
        <v>0</v>
      </c>
      <c r="Z184" s="30">
        <v>0</v>
      </c>
      <c r="AA184" s="30" t="s">
        <v>50</v>
      </c>
      <c r="AB184" s="30">
        <v>0</v>
      </c>
      <c r="AC184" s="30">
        <v>0</v>
      </c>
      <c r="AD184" s="30" t="s">
        <v>50</v>
      </c>
      <c r="AE184" s="30">
        <v>0</v>
      </c>
      <c r="AF184" s="30">
        <v>0</v>
      </c>
      <c r="AG184" s="30" t="s">
        <v>50</v>
      </c>
      <c r="AH184" s="29">
        <v>0</v>
      </c>
      <c r="AI184" s="29">
        <v>0</v>
      </c>
      <c r="AJ184" s="24" t="s">
        <v>50</v>
      </c>
      <c r="AK184" s="29">
        <v>0</v>
      </c>
      <c r="AL184" s="29">
        <v>0</v>
      </c>
      <c r="AM184" s="31" t="s">
        <v>53</v>
      </c>
      <c r="AN184" s="24" t="s">
        <v>53</v>
      </c>
      <c r="AO184" s="31" t="s">
        <v>53</v>
      </c>
      <c r="AP184" s="24" t="s">
        <v>53</v>
      </c>
    </row>
    <row r="185" spans="1:42">
      <c r="A185" s="24" t="s">
        <v>378</v>
      </c>
      <c r="B185" s="31" t="s">
        <v>861</v>
      </c>
      <c r="C185" s="24" t="s">
        <v>96</v>
      </c>
      <c r="D185" s="24" t="s">
        <v>74</v>
      </c>
      <c r="E185" s="9" t="s">
        <v>805</v>
      </c>
      <c r="F185" s="24" t="s">
        <v>826</v>
      </c>
      <c r="G185" s="24" t="s">
        <v>51</v>
      </c>
      <c r="H185" s="24" t="s">
        <v>891</v>
      </c>
      <c r="I185" s="29" t="s">
        <v>53</v>
      </c>
      <c r="J185" s="29" t="s">
        <v>53</v>
      </c>
      <c r="K185" s="29" t="s">
        <v>53</v>
      </c>
      <c r="L185" s="29" t="s">
        <v>53</v>
      </c>
      <c r="M185" s="29">
        <v>0</v>
      </c>
      <c r="N185" s="24" t="s">
        <v>53</v>
      </c>
      <c r="O185" s="24" t="s">
        <v>54</v>
      </c>
      <c r="P185" s="24" t="s">
        <v>53</v>
      </c>
      <c r="Q185" s="30">
        <v>6372915.9909499995</v>
      </c>
      <c r="R185" s="30">
        <v>0</v>
      </c>
      <c r="S185" s="30">
        <v>4241944.8117499994</v>
      </c>
      <c r="T185" s="30">
        <v>0</v>
      </c>
      <c r="U185" s="30" t="s">
        <v>50</v>
      </c>
      <c r="V185" s="30">
        <v>0</v>
      </c>
      <c r="W185" s="29">
        <v>1837044.1199999999</v>
      </c>
      <c r="X185" s="24" t="s">
        <v>68</v>
      </c>
      <c r="Y185" s="29">
        <v>293927.05920000002</v>
      </c>
      <c r="Z185" s="30">
        <v>0</v>
      </c>
      <c r="AA185" s="30" t="s">
        <v>50</v>
      </c>
      <c r="AB185" s="30">
        <v>0</v>
      </c>
      <c r="AC185" s="30">
        <v>0</v>
      </c>
      <c r="AD185" s="30" t="s">
        <v>50</v>
      </c>
      <c r="AE185" s="30">
        <v>0</v>
      </c>
      <c r="AF185" s="30">
        <v>0</v>
      </c>
      <c r="AG185" s="30" t="s">
        <v>50</v>
      </c>
      <c r="AH185" s="29">
        <v>0</v>
      </c>
      <c r="AI185" s="29">
        <v>0</v>
      </c>
      <c r="AJ185" s="24" t="s">
        <v>50</v>
      </c>
      <c r="AK185" s="29">
        <v>0</v>
      </c>
      <c r="AL185" s="29">
        <v>0</v>
      </c>
      <c r="AM185" s="31" t="s">
        <v>53</v>
      </c>
      <c r="AN185" s="24" t="s">
        <v>53</v>
      </c>
      <c r="AO185" s="31" t="s">
        <v>53</v>
      </c>
      <c r="AP185" s="24" t="s">
        <v>53</v>
      </c>
    </row>
    <row r="186" spans="1:42">
      <c r="A186" s="24" t="s">
        <v>379</v>
      </c>
      <c r="B186" s="31" t="s">
        <v>861</v>
      </c>
      <c r="C186" s="24" t="s">
        <v>96</v>
      </c>
      <c r="D186" s="24" t="s">
        <v>94</v>
      </c>
      <c r="E186" s="24" t="s">
        <v>173</v>
      </c>
      <c r="F186" s="24" t="s">
        <v>864</v>
      </c>
      <c r="G186" s="24" t="s">
        <v>51</v>
      </c>
      <c r="H186" s="24" t="s">
        <v>892</v>
      </c>
      <c r="I186" s="29" t="s">
        <v>53</v>
      </c>
      <c r="J186" s="29" t="s">
        <v>53</v>
      </c>
      <c r="K186" s="29" t="s">
        <v>53</v>
      </c>
      <c r="L186" s="29" t="s">
        <v>53</v>
      </c>
      <c r="M186" s="29">
        <v>0</v>
      </c>
      <c r="N186" s="24" t="s">
        <v>53</v>
      </c>
      <c r="O186" s="24" t="s">
        <v>54</v>
      </c>
      <c r="P186" s="24" t="s">
        <v>53</v>
      </c>
      <c r="Q186" s="30">
        <v>1736302.1104000001</v>
      </c>
      <c r="R186" s="30">
        <v>0</v>
      </c>
      <c r="S186" s="30">
        <v>341614.16999999993</v>
      </c>
      <c r="T186" s="30">
        <v>0</v>
      </c>
      <c r="U186" s="30" t="s">
        <v>50</v>
      </c>
      <c r="V186" s="30">
        <v>0</v>
      </c>
      <c r="W186" s="29">
        <v>1202317.1900000002</v>
      </c>
      <c r="X186" s="24" t="s">
        <v>50</v>
      </c>
      <c r="Y186" s="29">
        <v>192370.75040000002</v>
      </c>
      <c r="Z186" s="30">
        <v>0</v>
      </c>
      <c r="AA186" s="30" t="s">
        <v>50</v>
      </c>
      <c r="AB186" s="30">
        <v>0</v>
      </c>
      <c r="AC186" s="30">
        <v>0</v>
      </c>
      <c r="AD186" s="30" t="s">
        <v>50</v>
      </c>
      <c r="AE186" s="30">
        <v>0</v>
      </c>
      <c r="AF186" s="30">
        <v>0</v>
      </c>
      <c r="AG186" s="30" t="s">
        <v>50</v>
      </c>
      <c r="AH186" s="29">
        <v>0</v>
      </c>
      <c r="AI186" s="29">
        <v>0</v>
      </c>
      <c r="AJ186" s="24" t="s">
        <v>50</v>
      </c>
      <c r="AK186" s="29">
        <v>0</v>
      </c>
      <c r="AL186" s="29">
        <v>0</v>
      </c>
      <c r="AM186" s="31" t="s">
        <v>53</v>
      </c>
      <c r="AN186" s="24" t="s">
        <v>53</v>
      </c>
      <c r="AO186" s="31" t="s">
        <v>53</v>
      </c>
      <c r="AP186" s="24" t="s">
        <v>53</v>
      </c>
    </row>
    <row r="187" spans="1:42">
      <c r="A187" s="24" t="s">
        <v>380</v>
      </c>
      <c r="B187" s="31" t="s">
        <v>861</v>
      </c>
      <c r="C187" s="24" t="s">
        <v>96</v>
      </c>
      <c r="D187" s="24" t="s">
        <v>94</v>
      </c>
      <c r="E187" s="24" t="s">
        <v>173</v>
      </c>
      <c r="F187" s="24" t="s">
        <v>864</v>
      </c>
      <c r="G187" s="24" t="s">
        <v>51</v>
      </c>
      <c r="H187" s="24" t="s">
        <v>893</v>
      </c>
      <c r="I187" s="29" t="s">
        <v>53</v>
      </c>
      <c r="J187" s="29" t="s">
        <v>53</v>
      </c>
      <c r="K187" s="29" t="s">
        <v>53</v>
      </c>
      <c r="L187" s="29" t="s">
        <v>53</v>
      </c>
      <c r="M187" s="29">
        <v>0</v>
      </c>
      <c r="N187" s="24" t="s">
        <v>53</v>
      </c>
      <c r="O187" s="24" t="s">
        <v>521</v>
      </c>
      <c r="P187" s="24" t="s">
        <v>522</v>
      </c>
      <c r="Q187" s="30">
        <v>524302.35499999998</v>
      </c>
      <c r="R187" s="30">
        <v>0</v>
      </c>
      <c r="S187" s="30">
        <v>517342.35499999998</v>
      </c>
      <c r="T187" s="30">
        <v>6000</v>
      </c>
      <c r="U187" s="30" t="s">
        <v>68</v>
      </c>
      <c r="V187" s="30">
        <v>960</v>
      </c>
      <c r="W187" s="29">
        <v>0</v>
      </c>
      <c r="X187" s="24" t="s">
        <v>50</v>
      </c>
      <c r="Y187" s="29">
        <v>0</v>
      </c>
      <c r="Z187" s="30">
        <v>0</v>
      </c>
      <c r="AA187" s="30" t="s">
        <v>50</v>
      </c>
      <c r="AB187" s="30">
        <v>0</v>
      </c>
      <c r="AC187" s="30">
        <v>0</v>
      </c>
      <c r="AD187" s="30" t="s">
        <v>50</v>
      </c>
      <c r="AE187" s="30">
        <v>0</v>
      </c>
      <c r="AF187" s="30">
        <v>0</v>
      </c>
      <c r="AG187" s="30" t="s">
        <v>50</v>
      </c>
      <c r="AH187" s="29">
        <v>0</v>
      </c>
      <c r="AI187" s="29">
        <v>0</v>
      </c>
      <c r="AJ187" s="24" t="s">
        <v>50</v>
      </c>
      <c r="AK187" s="29">
        <v>0</v>
      </c>
      <c r="AL187" s="29">
        <v>0</v>
      </c>
      <c r="AM187" s="31" t="s">
        <v>53</v>
      </c>
      <c r="AN187" s="24" t="s">
        <v>53</v>
      </c>
      <c r="AO187" s="31" t="s">
        <v>53</v>
      </c>
      <c r="AP187" s="24" t="s">
        <v>53</v>
      </c>
    </row>
    <row r="188" spans="1:42">
      <c r="A188" s="24" t="s">
        <v>381</v>
      </c>
      <c r="B188" s="31" t="s">
        <v>861</v>
      </c>
      <c r="C188" s="24" t="s">
        <v>96</v>
      </c>
      <c r="D188" s="24" t="s">
        <v>94</v>
      </c>
      <c r="E188" s="24" t="s">
        <v>173</v>
      </c>
      <c r="F188" s="24" t="s">
        <v>864</v>
      </c>
      <c r="G188" s="24" t="s">
        <v>51</v>
      </c>
      <c r="H188" s="24" t="s">
        <v>894</v>
      </c>
      <c r="I188" s="29" t="s">
        <v>53</v>
      </c>
      <c r="J188" s="29" t="s">
        <v>53</v>
      </c>
      <c r="K188" s="29" t="s">
        <v>53</v>
      </c>
      <c r="L188" s="29" t="s">
        <v>53</v>
      </c>
      <c r="M188" s="29">
        <v>0</v>
      </c>
      <c r="N188" s="24" t="s">
        <v>53</v>
      </c>
      <c r="O188" s="24" t="s">
        <v>54</v>
      </c>
      <c r="P188" s="24" t="s">
        <v>53</v>
      </c>
      <c r="Q188" s="30">
        <v>3025325.2993999999</v>
      </c>
      <c r="R188" s="30">
        <v>0</v>
      </c>
      <c r="S188" s="30">
        <v>2594817.469</v>
      </c>
      <c r="T188" s="30">
        <v>0</v>
      </c>
      <c r="U188" s="30" t="s">
        <v>50</v>
      </c>
      <c r="V188" s="30">
        <v>0</v>
      </c>
      <c r="W188" s="29">
        <v>371127.44</v>
      </c>
      <c r="X188" s="24" t="s">
        <v>50</v>
      </c>
      <c r="Y188" s="29">
        <v>59380.390400000004</v>
      </c>
      <c r="Z188" s="30">
        <v>0</v>
      </c>
      <c r="AA188" s="30" t="s">
        <v>50</v>
      </c>
      <c r="AB188" s="30">
        <v>0</v>
      </c>
      <c r="AC188" s="30">
        <v>0</v>
      </c>
      <c r="AD188" s="30" t="s">
        <v>50</v>
      </c>
      <c r="AE188" s="30">
        <v>0</v>
      </c>
      <c r="AF188" s="30">
        <v>0</v>
      </c>
      <c r="AG188" s="30" t="s">
        <v>50</v>
      </c>
      <c r="AH188" s="29">
        <v>0</v>
      </c>
      <c r="AI188" s="29">
        <v>0</v>
      </c>
      <c r="AJ188" s="24" t="s">
        <v>50</v>
      </c>
      <c r="AK188" s="29">
        <v>0</v>
      </c>
      <c r="AL188" s="29">
        <v>0</v>
      </c>
      <c r="AM188" s="31" t="s">
        <v>53</v>
      </c>
      <c r="AN188" s="24" t="s">
        <v>53</v>
      </c>
      <c r="AO188" s="31" t="s">
        <v>53</v>
      </c>
      <c r="AP188" s="24" t="s">
        <v>53</v>
      </c>
    </row>
    <row r="189" spans="1:42">
      <c r="A189" s="24" t="s">
        <v>382</v>
      </c>
      <c r="B189" s="31" t="s">
        <v>861</v>
      </c>
      <c r="C189" s="24" t="s">
        <v>96</v>
      </c>
      <c r="D189" s="24" t="s">
        <v>94</v>
      </c>
      <c r="E189" s="24" t="s">
        <v>173</v>
      </c>
      <c r="F189" s="24" t="s">
        <v>864</v>
      </c>
      <c r="G189" s="24" t="s">
        <v>51</v>
      </c>
      <c r="H189" s="24" t="s">
        <v>895</v>
      </c>
      <c r="I189" s="29" t="s">
        <v>53</v>
      </c>
      <c r="J189" s="29" t="s">
        <v>53</v>
      </c>
      <c r="K189" s="29" t="s">
        <v>53</v>
      </c>
      <c r="L189" s="29" t="s">
        <v>53</v>
      </c>
      <c r="M189" s="29">
        <v>0</v>
      </c>
      <c r="N189" s="24" t="s">
        <v>53</v>
      </c>
      <c r="O189" s="24" t="s">
        <v>896</v>
      </c>
      <c r="P189" s="24" t="s">
        <v>897</v>
      </c>
      <c r="Q189" s="30">
        <v>440204.46</v>
      </c>
      <c r="R189" s="30">
        <v>0</v>
      </c>
      <c r="S189" s="30">
        <v>217550</v>
      </c>
      <c r="T189" s="30">
        <v>0</v>
      </c>
      <c r="U189" s="30" t="s">
        <v>50</v>
      </c>
      <c r="V189" s="30">
        <v>0</v>
      </c>
      <c r="W189" s="29">
        <v>191943.5</v>
      </c>
      <c r="X189" s="24" t="s">
        <v>68</v>
      </c>
      <c r="Y189" s="29">
        <v>30710.959999999999</v>
      </c>
      <c r="Z189" s="30">
        <v>0</v>
      </c>
      <c r="AA189" s="30" t="s">
        <v>50</v>
      </c>
      <c r="AB189" s="30">
        <v>0</v>
      </c>
      <c r="AC189" s="30">
        <v>0</v>
      </c>
      <c r="AD189" s="30" t="s">
        <v>50</v>
      </c>
      <c r="AE189" s="30">
        <v>0</v>
      </c>
      <c r="AF189" s="30">
        <v>0</v>
      </c>
      <c r="AG189" s="30" t="s">
        <v>50</v>
      </c>
      <c r="AH189" s="29">
        <v>0</v>
      </c>
      <c r="AI189" s="29">
        <v>0</v>
      </c>
      <c r="AJ189" s="24" t="s">
        <v>50</v>
      </c>
      <c r="AK189" s="29">
        <v>0</v>
      </c>
      <c r="AL189" s="29">
        <v>0</v>
      </c>
      <c r="AM189" s="31" t="s">
        <v>53</v>
      </c>
      <c r="AN189" s="24" t="s">
        <v>53</v>
      </c>
      <c r="AO189" s="31" t="s">
        <v>53</v>
      </c>
      <c r="AP189" s="24" t="s">
        <v>53</v>
      </c>
    </row>
    <row r="190" spans="1:42">
      <c r="A190" s="24" t="s">
        <v>383</v>
      </c>
      <c r="B190" s="31" t="s">
        <v>861</v>
      </c>
      <c r="C190" s="24" t="s">
        <v>96</v>
      </c>
      <c r="D190" s="24" t="s">
        <v>94</v>
      </c>
      <c r="E190" s="24" t="s">
        <v>173</v>
      </c>
      <c r="F190" s="24" t="s">
        <v>864</v>
      </c>
      <c r="G190" s="24" t="s">
        <v>51</v>
      </c>
      <c r="H190" s="24" t="s">
        <v>898</v>
      </c>
      <c r="I190" s="29" t="s">
        <v>53</v>
      </c>
      <c r="J190" s="29" t="s">
        <v>53</v>
      </c>
      <c r="K190" s="29" t="s">
        <v>53</v>
      </c>
      <c r="L190" s="29" t="s">
        <v>53</v>
      </c>
      <c r="M190" s="29">
        <v>0</v>
      </c>
      <c r="N190" s="24" t="s">
        <v>53</v>
      </c>
      <c r="O190" s="24" t="s">
        <v>521</v>
      </c>
      <c r="P190" s="24" t="s">
        <v>522</v>
      </c>
      <c r="Q190" s="30">
        <v>241899.04</v>
      </c>
      <c r="R190" s="30">
        <v>0</v>
      </c>
      <c r="S190" s="30">
        <v>241899.04</v>
      </c>
      <c r="T190" s="30">
        <v>0</v>
      </c>
      <c r="U190" s="30" t="s">
        <v>50</v>
      </c>
      <c r="V190" s="30">
        <v>0</v>
      </c>
      <c r="W190" s="29">
        <v>0</v>
      </c>
      <c r="X190" s="24" t="s">
        <v>50</v>
      </c>
      <c r="Y190" s="29">
        <v>0</v>
      </c>
      <c r="Z190" s="30">
        <v>0</v>
      </c>
      <c r="AA190" s="30" t="s">
        <v>50</v>
      </c>
      <c r="AB190" s="30">
        <v>0</v>
      </c>
      <c r="AC190" s="30">
        <v>0</v>
      </c>
      <c r="AD190" s="30" t="s">
        <v>50</v>
      </c>
      <c r="AE190" s="30">
        <v>0</v>
      </c>
      <c r="AF190" s="30">
        <v>0</v>
      </c>
      <c r="AG190" s="30" t="s">
        <v>50</v>
      </c>
      <c r="AH190" s="29">
        <v>0</v>
      </c>
      <c r="AI190" s="29">
        <v>0</v>
      </c>
      <c r="AJ190" s="24" t="s">
        <v>50</v>
      </c>
      <c r="AK190" s="29">
        <v>0</v>
      </c>
      <c r="AL190" s="29">
        <v>0</v>
      </c>
      <c r="AM190" s="31" t="s">
        <v>53</v>
      </c>
      <c r="AN190" s="24" t="s">
        <v>53</v>
      </c>
      <c r="AO190" s="31" t="s">
        <v>53</v>
      </c>
      <c r="AP190" s="24" t="s">
        <v>53</v>
      </c>
    </row>
    <row r="191" spans="1:42">
      <c r="A191" s="24" t="s">
        <v>384</v>
      </c>
      <c r="B191" s="31" t="s">
        <v>861</v>
      </c>
      <c r="C191" s="24" t="s">
        <v>96</v>
      </c>
      <c r="D191" s="24" t="s">
        <v>94</v>
      </c>
      <c r="E191" s="24" t="s">
        <v>173</v>
      </c>
      <c r="F191" s="24" t="s">
        <v>864</v>
      </c>
      <c r="G191" s="24" t="s">
        <v>51</v>
      </c>
      <c r="H191" s="24" t="s">
        <v>899</v>
      </c>
      <c r="I191" s="29" t="s">
        <v>53</v>
      </c>
      <c r="J191" s="29" t="s">
        <v>53</v>
      </c>
      <c r="K191" s="29" t="s">
        <v>53</v>
      </c>
      <c r="L191" s="29" t="s">
        <v>53</v>
      </c>
      <c r="M191" s="29">
        <v>0</v>
      </c>
      <c r="N191" s="24" t="s">
        <v>53</v>
      </c>
      <c r="O191" s="24" t="s">
        <v>54</v>
      </c>
      <c r="P191" s="24" t="s">
        <v>53</v>
      </c>
      <c r="Q191" s="30">
        <v>7051064.8465000009</v>
      </c>
      <c r="R191" s="30">
        <v>0</v>
      </c>
      <c r="S191" s="30">
        <v>4041758.3365000011</v>
      </c>
      <c r="T191" s="30">
        <v>0</v>
      </c>
      <c r="U191" s="30" t="s">
        <v>50</v>
      </c>
      <c r="V191" s="30">
        <v>0</v>
      </c>
      <c r="W191" s="29">
        <v>2594229.75</v>
      </c>
      <c r="X191" s="24" t="s">
        <v>68</v>
      </c>
      <c r="Y191" s="29">
        <v>415076.76000000007</v>
      </c>
      <c r="Z191" s="30">
        <v>0</v>
      </c>
      <c r="AA191" s="30" t="s">
        <v>50</v>
      </c>
      <c r="AB191" s="30">
        <v>0</v>
      </c>
      <c r="AC191" s="30">
        <v>0</v>
      </c>
      <c r="AD191" s="30" t="s">
        <v>50</v>
      </c>
      <c r="AE191" s="30">
        <v>0</v>
      </c>
      <c r="AF191" s="30">
        <v>0</v>
      </c>
      <c r="AG191" s="30" t="s">
        <v>50</v>
      </c>
      <c r="AH191" s="29">
        <v>0</v>
      </c>
      <c r="AI191" s="29">
        <v>0</v>
      </c>
      <c r="AJ191" s="24" t="s">
        <v>50</v>
      </c>
      <c r="AK191" s="29">
        <v>0</v>
      </c>
      <c r="AL191" s="29">
        <v>0</v>
      </c>
      <c r="AM191" s="31" t="s">
        <v>53</v>
      </c>
      <c r="AN191" s="24" t="s">
        <v>53</v>
      </c>
      <c r="AO191" s="31" t="s">
        <v>53</v>
      </c>
      <c r="AP191" s="24" t="s">
        <v>53</v>
      </c>
    </row>
    <row r="192" spans="1:42">
      <c r="A192" s="24" t="s">
        <v>385</v>
      </c>
      <c r="B192" s="31" t="s">
        <v>861</v>
      </c>
      <c r="C192" s="24" t="s">
        <v>96</v>
      </c>
      <c r="D192" s="24" t="s">
        <v>94</v>
      </c>
      <c r="E192" s="24" t="s">
        <v>173</v>
      </c>
      <c r="F192" s="24" t="s">
        <v>864</v>
      </c>
      <c r="G192" s="24" t="s">
        <v>51</v>
      </c>
      <c r="H192" s="24" t="s">
        <v>900</v>
      </c>
      <c r="I192" s="29" t="s">
        <v>53</v>
      </c>
      <c r="J192" s="29" t="s">
        <v>53</v>
      </c>
      <c r="K192" s="29" t="s">
        <v>53</v>
      </c>
      <c r="L192" s="29" t="s">
        <v>53</v>
      </c>
      <c r="M192" s="29">
        <v>0</v>
      </c>
      <c r="N192" s="24" t="s">
        <v>53</v>
      </c>
      <c r="O192" s="24" t="s">
        <v>425</v>
      </c>
      <c r="P192" s="24" t="s">
        <v>426</v>
      </c>
      <c r="Q192" s="30">
        <v>840869.08360000001</v>
      </c>
      <c r="R192" s="30">
        <v>0</v>
      </c>
      <c r="S192" s="30">
        <v>109200</v>
      </c>
      <c r="T192" s="30">
        <v>630749.21</v>
      </c>
      <c r="U192" s="30" t="s">
        <v>68</v>
      </c>
      <c r="V192" s="30">
        <v>100919.87360000001</v>
      </c>
      <c r="W192" s="29">
        <v>0</v>
      </c>
      <c r="X192" s="24" t="s">
        <v>50</v>
      </c>
      <c r="Y192" s="29">
        <v>0</v>
      </c>
      <c r="Z192" s="30">
        <v>0</v>
      </c>
      <c r="AA192" s="30" t="s">
        <v>50</v>
      </c>
      <c r="AB192" s="30">
        <v>0</v>
      </c>
      <c r="AC192" s="30">
        <v>0</v>
      </c>
      <c r="AD192" s="30" t="s">
        <v>50</v>
      </c>
      <c r="AE192" s="30">
        <v>0</v>
      </c>
      <c r="AF192" s="30">
        <v>0</v>
      </c>
      <c r="AG192" s="30" t="s">
        <v>50</v>
      </c>
      <c r="AH192" s="29">
        <v>0</v>
      </c>
      <c r="AI192" s="29">
        <v>0</v>
      </c>
      <c r="AJ192" s="24" t="s">
        <v>50</v>
      </c>
      <c r="AK192" s="29">
        <v>0</v>
      </c>
      <c r="AL192" s="29">
        <v>0</v>
      </c>
      <c r="AM192" s="31" t="s">
        <v>53</v>
      </c>
      <c r="AN192" s="24" t="s">
        <v>53</v>
      </c>
      <c r="AO192" s="31" t="s">
        <v>53</v>
      </c>
      <c r="AP192" s="24" t="s">
        <v>53</v>
      </c>
    </row>
    <row r="193" spans="1:42">
      <c r="A193" s="24" t="s">
        <v>386</v>
      </c>
      <c r="B193" s="31" t="s">
        <v>861</v>
      </c>
      <c r="C193" s="24" t="s">
        <v>96</v>
      </c>
      <c r="D193" s="24" t="s">
        <v>94</v>
      </c>
      <c r="E193" s="24" t="s">
        <v>173</v>
      </c>
      <c r="F193" s="24" t="s">
        <v>864</v>
      </c>
      <c r="G193" s="24" t="s">
        <v>51</v>
      </c>
      <c r="H193" s="24" t="s">
        <v>901</v>
      </c>
      <c r="I193" s="29" t="s">
        <v>53</v>
      </c>
      <c r="J193" s="29" t="s">
        <v>53</v>
      </c>
      <c r="K193" s="29" t="s">
        <v>53</v>
      </c>
      <c r="L193" s="29" t="s">
        <v>53</v>
      </c>
      <c r="M193" s="29">
        <v>0</v>
      </c>
      <c r="N193" s="24" t="s">
        <v>53</v>
      </c>
      <c r="O193" s="24" t="s">
        <v>425</v>
      </c>
      <c r="P193" s="24" t="s">
        <v>426</v>
      </c>
      <c r="Q193" s="30">
        <v>364860.27320000005</v>
      </c>
      <c r="R193" s="30">
        <v>0</v>
      </c>
      <c r="S193" s="30">
        <v>215399.76</v>
      </c>
      <c r="T193" s="30">
        <v>128845.27</v>
      </c>
      <c r="U193" s="30" t="s">
        <v>68</v>
      </c>
      <c r="V193" s="30">
        <v>20615.243200000001</v>
      </c>
      <c r="W193" s="29">
        <v>0</v>
      </c>
      <c r="X193" s="24" t="s">
        <v>50</v>
      </c>
      <c r="Y193" s="29">
        <v>0</v>
      </c>
      <c r="Z193" s="30">
        <v>0</v>
      </c>
      <c r="AA193" s="30" t="s">
        <v>50</v>
      </c>
      <c r="AB193" s="30">
        <v>0</v>
      </c>
      <c r="AC193" s="30">
        <v>0</v>
      </c>
      <c r="AD193" s="30" t="s">
        <v>50</v>
      </c>
      <c r="AE193" s="30">
        <v>0</v>
      </c>
      <c r="AF193" s="30">
        <v>0</v>
      </c>
      <c r="AG193" s="30" t="s">
        <v>50</v>
      </c>
      <c r="AH193" s="29">
        <v>0</v>
      </c>
      <c r="AI193" s="29">
        <v>0</v>
      </c>
      <c r="AJ193" s="24" t="s">
        <v>50</v>
      </c>
      <c r="AK193" s="29">
        <v>0</v>
      </c>
      <c r="AL193" s="29">
        <v>0</v>
      </c>
      <c r="AM193" s="31" t="s">
        <v>53</v>
      </c>
      <c r="AN193" s="24" t="s">
        <v>53</v>
      </c>
      <c r="AO193" s="31" t="s">
        <v>53</v>
      </c>
      <c r="AP193" s="24" t="s">
        <v>53</v>
      </c>
    </row>
    <row r="194" spans="1:42">
      <c r="A194" s="24" t="s">
        <v>387</v>
      </c>
      <c r="B194" s="31" t="s">
        <v>861</v>
      </c>
      <c r="C194" s="24" t="s">
        <v>96</v>
      </c>
      <c r="D194" s="24" t="s">
        <v>94</v>
      </c>
      <c r="E194" s="24" t="s">
        <v>173</v>
      </c>
      <c r="F194" s="24" t="s">
        <v>864</v>
      </c>
      <c r="G194" s="24" t="s">
        <v>51</v>
      </c>
      <c r="H194" s="24" t="s">
        <v>902</v>
      </c>
      <c r="I194" s="29" t="s">
        <v>53</v>
      </c>
      <c r="J194" s="29" t="s">
        <v>53</v>
      </c>
      <c r="K194" s="29" t="s">
        <v>53</v>
      </c>
      <c r="L194" s="29" t="s">
        <v>53</v>
      </c>
      <c r="M194" s="29">
        <v>0</v>
      </c>
      <c r="N194" s="24" t="s">
        <v>53</v>
      </c>
      <c r="O194" s="24" t="s">
        <v>54</v>
      </c>
      <c r="P194" s="24" t="s">
        <v>53</v>
      </c>
      <c r="Q194" s="30">
        <v>8958528.1992000006</v>
      </c>
      <c r="R194" s="30">
        <v>0</v>
      </c>
      <c r="S194" s="30">
        <v>5670431.8317500018</v>
      </c>
      <c r="T194" s="30">
        <v>0</v>
      </c>
      <c r="U194" s="30" t="s">
        <v>50</v>
      </c>
      <c r="V194" s="30">
        <v>0</v>
      </c>
      <c r="W194" s="29">
        <v>2834565.8340499997</v>
      </c>
      <c r="X194" s="24" t="s">
        <v>50</v>
      </c>
      <c r="Y194" s="29">
        <v>453530.53340000001</v>
      </c>
      <c r="Z194" s="30">
        <v>0</v>
      </c>
      <c r="AA194" s="30" t="s">
        <v>50</v>
      </c>
      <c r="AB194" s="30">
        <v>0</v>
      </c>
      <c r="AC194" s="30">
        <v>0</v>
      </c>
      <c r="AD194" s="30" t="s">
        <v>50</v>
      </c>
      <c r="AE194" s="30">
        <v>0</v>
      </c>
      <c r="AF194" s="30">
        <v>0</v>
      </c>
      <c r="AG194" s="30" t="s">
        <v>50</v>
      </c>
      <c r="AH194" s="29">
        <v>0</v>
      </c>
      <c r="AI194" s="29">
        <v>0</v>
      </c>
      <c r="AJ194" s="24" t="s">
        <v>50</v>
      </c>
      <c r="AK194" s="29">
        <v>0</v>
      </c>
      <c r="AL194" s="29">
        <v>0</v>
      </c>
      <c r="AM194" s="31" t="s">
        <v>53</v>
      </c>
      <c r="AN194" s="24" t="s">
        <v>53</v>
      </c>
      <c r="AO194" s="31" t="s">
        <v>53</v>
      </c>
      <c r="AP194" s="24" t="s">
        <v>53</v>
      </c>
    </row>
    <row r="195" spans="1:42">
      <c r="A195" s="24" t="s">
        <v>388</v>
      </c>
      <c r="B195" s="31" t="s">
        <v>903</v>
      </c>
      <c r="C195" s="24" t="s">
        <v>47</v>
      </c>
      <c r="D195" s="24" t="s">
        <v>48</v>
      </c>
      <c r="E195" s="24" t="s">
        <v>49</v>
      </c>
      <c r="F195" s="24" t="s">
        <v>904</v>
      </c>
      <c r="G195" s="24" t="s">
        <v>51</v>
      </c>
      <c r="H195" s="24" t="s">
        <v>905</v>
      </c>
      <c r="I195" s="29" t="s">
        <v>53</v>
      </c>
      <c r="J195" s="29" t="s">
        <v>53</v>
      </c>
      <c r="K195" s="29" t="s">
        <v>53</v>
      </c>
      <c r="L195" s="29" t="s">
        <v>53</v>
      </c>
      <c r="M195" s="29">
        <v>0</v>
      </c>
      <c r="N195" s="24" t="s">
        <v>53</v>
      </c>
      <c r="O195" s="24" t="s">
        <v>54</v>
      </c>
      <c r="P195" s="24" t="s">
        <v>53</v>
      </c>
      <c r="Q195" s="30">
        <v>12848682.448200002</v>
      </c>
      <c r="R195" s="30">
        <v>0</v>
      </c>
      <c r="S195" s="30">
        <v>10819895.605000002</v>
      </c>
      <c r="T195" s="30">
        <v>0</v>
      </c>
      <c r="U195" s="30" t="s">
        <v>50</v>
      </c>
      <c r="V195" s="30">
        <v>0</v>
      </c>
      <c r="W195" s="29">
        <v>1621136.6500000001</v>
      </c>
      <c r="X195" s="24" t="s">
        <v>50</v>
      </c>
      <c r="Y195" s="29">
        <v>259381.86399999997</v>
      </c>
      <c r="Z195" s="30">
        <v>0</v>
      </c>
      <c r="AA195" s="30" t="s">
        <v>50</v>
      </c>
      <c r="AB195" s="30">
        <v>0</v>
      </c>
      <c r="AC195" s="30">
        <v>137285.49</v>
      </c>
      <c r="AD195" s="30" t="s">
        <v>55</v>
      </c>
      <c r="AE195" s="30">
        <v>10982.8392</v>
      </c>
      <c r="AF195" s="30">
        <v>0</v>
      </c>
      <c r="AG195" s="30" t="s">
        <v>50</v>
      </c>
      <c r="AH195" s="29">
        <v>0</v>
      </c>
      <c r="AI195" s="29">
        <v>0</v>
      </c>
      <c r="AJ195" s="24" t="s">
        <v>50</v>
      </c>
      <c r="AK195" s="29">
        <v>0</v>
      </c>
      <c r="AL195" s="29">
        <v>0</v>
      </c>
      <c r="AM195" s="31" t="s">
        <v>53</v>
      </c>
      <c r="AN195" s="24" t="s">
        <v>53</v>
      </c>
      <c r="AO195" s="31" t="s">
        <v>53</v>
      </c>
      <c r="AP195" s="24" t="s">
        <v>53</v>
      </c>
    </row>
    <row r="196" spans="1:42">
      <c r="A196" s="24" t="s">
        <v>389</v>
      </c>
      <c r="B196" s="31" t="s">
        <v>903</v>
      </c>
      <c r="C196" s="24" t="s">
        <v>47</v>
      </c>
      <c r="D196" s="24" t="s">
        <v>48</v>
      </c>
      <c r="E196" s="24" t="s">
        <v>49</v>
      </c>
      <c r="F196" s="24" t="s">
        <v>904</v>
      </c>
      <c r="G196" s="24" t="s">
        <v>51</v>
      </c>
      <c r="H196" s="24" t="s">
        <v>906</v>
      </c>
      <c r="I196" s="29" t="s">
        <v>53</v>
      </c>
      <c r="J196" s="29" t="s">
        <v>53</v>
      </c>
      <c r="K196" s="29" t="s">
        <v>53</v>
      </c>
      <c r="L196" s="29" t="s">
        <v>53</v>
      </c>
      <c r="M196" s="29">
        <v>0</v>
      </c>
      <c r="N196" s="24" t="s">
        <v>53</v>
      </c>
      <c r="O196" s="24" t="s">
        <v>907</v>
      </c>
      <c r="P196" s="24" t="s">
        <v>908</v>
      </c>
      <c r="Q196" s="30">
        <v>87900</v>
      </c>
      <c r="R196" s="30">
        <v>0</v>
      </c>
      <c r="S196" s="30">
        <v>87900</v>
      </c>
      <c r="T196" s="30">
        <v>0</v>
      </c>
      <c r="U196" s="30"/>
      <c r="V196" s="30">
        <v>0</v>
      </c>
      <c r="W196" s="29">
        <v>0</v>
      </c>
      <c r="X196" s="24" t="s">
        <v>50</v>
      </c>
      <c r="Y196" s="29">
        <v>0</v>
      </c>
      <c r="Z196" s="30">
        <v>0</v>
      </c>
      <c r="AA196" s="30" t="s">
        <v>50</v>
      </c>
      <c r="AB196" s="30">
        <v>0</v>
      </c>
      <c r="AC196" s="30">
        <v>0</v>
      </c>
      <c r="AD196" s="30" t="s">
        <v>50</v>
      </c>
      <c r="AE196" s="30">
        <v>0</v>
      </c>
      <c r="AF196" s="30">
        <v>0</v>
      </c>
      <c r="AG196" s="30" t="s">
        <v>50</v>
      </c>
      <c r="AH196" s="29">
        <v>0</v>
      </c>
      <c r="AI196" s="29">
        <v>0</v>
      </c>
      <c r="AJ196" s="24" t="s">
        <v>50</v>
      </c>
      <c r="AK196" s="29">
        <v>0</v>
      </c>
      <c r="AL196" s="29">
        <v>0</v>
      </c>
      <c r="AM196" s="31" t="s">
        <v>53</v>
      </c>
      <c r="AN196" s="24" t="s">
        <v>53</v>
      </c>
      <c r="AO196" s="31" t="s">
        <v>53</v>
      </c>
      <c r="AP196" s="24" t="s">
        <v>53</v>
      </c>
    </row>
    <row r="197" spans="1:42">
      <c r="A197" s="24" t="s">
        <v>390</v>
      </c>
      <c r="B197" s="31" t="s">
        <v>903</v>
      </c>
      <c r="C197" s="24" t="s">
        <v>47</v>
      </c>
      <c r="D197" s="24" t="s">
        <v>48</v>
      </c>
      <c r="E197" s="24" t="s">
        <v>49</v>
      </c>
      <c r="F197" s="24" t="s">
        <v>904</v>
      </c>
      <c r="G197" s="24" t="s">
        <v>51</v>
      </c>
      <c r="H197" s="24" t="s">
        <v>909</v>
      </c>
      <c r="I197" s="29" t="s">
        <v>53</v>
      </c>
      <c r="J197" s="29" t="s">
        <v>53</v>
      </c>
      <c r="K197" s="29" t="s">
        <v>53</v>
      </c>
      <c r="L197" s="29" t="s">
        <v>53</v>
      </c>
      <c r="M197" s="29">
        <v>0</v>
      </c>
      <c r="N197" s="24" t="s">
        <v>53</v>
      </c>
      <c r="O197" s="24" t="s">
        <v>54</v>
      </c>
      <c r="P197" s="24" t="s">
        <v>53</v>
      </c>
      <c r="Q197" s="30">
        <v>9702204.8622000013</v>
      </c>
      <c r="R197" s="30">
        <v>0</v>
      </c>
      <c r="S197" s="30">
        <v>8986847.165000001</v>
      </c>
      <c r="T197" s="30">
        <v>0</v>
      </c>
      <c r="U197" s="30" t="s">
        <v>50</v>
      </c>
      <c r="V197" s="30">
        <v>0</v>
      </c>
      <c r="W197" s="29">
        <v>616687.67000000004</v>
      </c>
      <c r="X197" s="24" t="s">
        <v>68</v>
      </c>
      <c r="Y197" s="29">
        <v>98670.027199999997</v>
      </c>
      <c r="Z197" s="30">
        <v>0</v>
      </c>
      <c r="AA197" s="30" t="s">
        <v>50</v>
      </c>
      <c r="AB197" s="30">
        <v>0</v>
      </c>
      <c r="AC197" s="30">
        <v>0</v>
      </c>
      <c r="AD197" s="30" t="s">
        <v>50</v>
      </c>
      <c r="AE197" s="30">
        <v>0</v>
      </c>
      <c r="AF197" s="30">
        <v>0</v>
      </c>
      <c r="AG197" s="30" t="s">
        <v>50</v>
      </c>
      <c r="AH197" s="29">
        <v>0</v>
      </c>
      <c r="AI197" s="29">
        <v>0</v>
      </c>
      <c r="AJ197" s="24" t="s">
        <v>50</v>
      </c>
      <c r="AK197" s="29">
        <v>0</v>
      </c>
      <c r="AL197" s="29">
        <v>0</v>
      </c>
      <c r="AM197" s="31" t="s">
        <v>53</v>
      </c>
      <c r="AN197" s="24" t="s">
        <v>53</v>
      </c>
      <c r="AO197" s="31" t="s">
        <v>53</v>
      </c>
      <c r="AP197" s="24" t="s">
        <v>53</v>
      </c>
    </row>
    <row r="198" spans="1:42">
      <c r="A198" s="24" t="s">
        <v>391</v>
      </c>
      <c r="B198" s="31" t="s">
        <v>903</v>
      </c>
      <c r="C198" s="24" t="s">
        <v>96</v>
      </c>
      <c r="D198" s="24" t="s">
        <v>48</v>
      </c>
      <c r="E198" s="24" t="s">
        <v>97</v>
      </c>
      <c r="F198" s="24" t="s">
        <v>910</v>
      </c>
      <c r="G198" s="24" t="s">
        <v>51</v>
      </c>
      <c r="H198" s="24" t="s">
        <v>911</v>
      </c>
      <c r="I198" s="29" t="s">
        <v>53</v>
      </c>
      <c r="J198" s="29" t="s">
        <v>53</v>
      </c>
      <c r="K198" s="29" t="s">
        <v>53</v>
      </c>
      <c r="L198" s="29" t="s">
        <v>53</v>
      </c>
      <c r="M198" s="29">
        <v>0</v>
      </c>
      <c r="N198" s="24" t="s">
        <v>53</v>
      </c>
      <c r="O198" s="24" t="s">
        <v>54</v>
      </c>
      <c r="P198" s="24" t="s">
        <v>53</v>
      </c>
      <c r="Q198" s="30">
        <v>5145234.18</v>
      </c>
      <c r="R198" s="30">
        <v>0</v>
      </c>
      <c r="S198" s="30">
        <v>2630899.9500000002</v>
      </c>
      <c r="T198" s="30">
        <v>0</v>
      </c>
      <c r="U198" s="30" t="s">
        <v>50</v>
      </c>
      <c r="V198" s="30">
        <v>0</v>
      </c>
      <c r="W198" s="29">
        <v>2167529.5099999998</v>
      </c>
      <c r="X198" s="24" t="s">
        <v>50</v>
      </c>
      <c r="Y198" s="29">
        <v>346804.72</v>
      </c>
      <c r="Z198" s="30">
        <v>0</v>
      </c>
      <c r="AA198" s="30"/>
      <c r="AB198" s="30">
        <v>0</v>
      </c>
      <c r="AC198" s="30">
        <v>0</v>
      </c>
      <c r="AD198" s="30" t="s">
        <v>50</v>
      </c>
      <c r="AE198" s="30">
        <v>0</v>
      </c>
      <c r="AF198" s="30">
        <v>0</v>
      </c>
      <c r="AG198" s="30" t="s">
        <v>50</v>
      </c>
      <c r="AH198" s="29">
        <v>0</v>
      </c>
      <c r="AI198" s="29">
        <v>0</v>
      </c>
      <c r="AJ198" s="24" t="s">
        <v>50</v>
      </c>
      <c r="AK198" s="29">
        <v>0</v>
      </c>
      <c r="AL198" s="29">
        <v>0</v>
      </c>
      <c r="AM198" s="31" t="s">
        <v>53</v>
      </c>
      <c r="AN198" s="24" t="s">
        <v>53</v>
      </c>
      <c r="AO198" s="31" t="s">
        <v>53</v>
      </c>
      <c r="AP198" s="24" t="s">
        <v>53</v>
      </c>
    </row>
    <row r="199" spans="1:42">
      <c r="A199" s="24" t="s">
        <v>392</v>
      </c>
      <c r="B199" s="31" t="s">
        <v>903</v>
      </c>
      <c r="C199" s="24" t="s">
        <v>96</v>
      </c>
      <c r="D199" s="24" t="s">
        <v>48</v>
      </c>
      <c r="E199" s="24" t="s">
        <v>97</v>
      </c>
      <c r="F199" s="24" t="s">
        <v>910</v>
      </c>
      <c r="G199" s="24" t="s">
        <v>51</v>
      </c>
      <c r="H199" s="24" t="s">
        <v>912</v>
      </c>
      <c r="I199" s="29" t="s">
        <v>53</v>
      </c>
      <c r="J199" s="29" t="s">
        <v>53</v>
      </c>
      <c r="K199" s="29" t="s">
        <v>53</v>
      </c>
      <c r="L199" s="29" t="s">
        <v>53</v>
      </c>
      <c r="M199" s="29">
        <v>0</v>
      </c>
      <c r="N199" s="24" t="s">
        <v>53</v>
      </c>
      <c r="O199" s="24" t="s">
        <v>913</v>
      </c>
      <c r="P199" s="24" t="s">
        <v>914</v>
      </c>
      <c r="Q199" s="30">
        <v>813107.66560000007</v>
      </c>
      <c r="R199" s="30">
        <v>0</v>
      </c>
      <c r="S199" s="30">
        <v>613213.67000000004</v>
      </c>
      <c r="T199" s="30">
        <v>172322.41</v>
      </c>
      <c r="U199" s="30" t="s">
        <v>68</v>
      </c>
      <c r="V199" s="30">
        <v>27571.585599999999</v>
      </c>
      <c r="W199" s="29">
        <v>0</v>
      </c>
      <c r="X199" s="24" t="s">
        <v>50</v>
      </c>
      <c r="Y199" s="29">
        <v>0</v>
      </c>
      <c r="Z199" s="30">
        <v>0</v>
      </c>
      <c r="AA199" s="30"/>
      <c r="AB199" s="30">
        <v>0</v>
      </c>
      <c r="AC199" s="30">
        <v>0</v>
      </c>
      <c r="AD199" s="30" t="s">
        <v>50</v>
      </c>
      <c r="AE199" s="30">
        <v>0</v>
      </c>
      <c r="AF199" s="30">
        <v>0</v>
      </c>
      <c r="AG199" s="30" t="s">
        <v>50</v>
      </c>
      <c r="AH199" s="29">
        <v>0</v>
      </c>
      <c r="AI199" s="29">
        <v>0</v>
      </c>
      <c r="AJ199" s="24" t="s">
        <v>50</v>
      </c>
      <c r="AK199" s="29">
        <v>0</v>
      </c>
      <c r="AL199" s="29">
        <v>0</v>
      </c>
      <c r="AM199" s="31" t="s">
        <v>53</v>
      </c>
      <c r="AN199" s="24" t="s">
        <v>53</v>
      </c>
      <c r="AO199" s="31" t="s">
        <v>53</v>
      </c>
      <c r="AP199" s="24" t="s">
        <v>53</v>
      </c>
    </row>
    <row r="200" spans="1:42">
      <c r="A200" s="24" t="s">
        <v>393</v>
      </c>
      <c r="B200" s="31" t="s">
        <v>903</v>
      </c>
      <c r="C200" s="24" t="s">
        <v>96</v>
      </c>
      <c r="D200" s="24" t="s">
        <v>48</v>
      </c>
      <c r="E200" s="24" t="s">
        <v>97</v>
      </c>
      <c r="F200" s="24" t="s">
        <v>910</v>
      </c>
      <c r="G200" s="24" t="s">
        <v>51</v>
      </c>
      <c r="H200" s="24" t="s">
        <v>915</v>
      </c>
      <c r="I200" s="29" t="s">
        <v>53</v>
      </c>
      <c r="J200" s="29" t="s">
        <v>53</v>
      </c>
      <c r="K200" s="29" t="s">
        <v>53</v>
      </c>
      <c r="L200" s="29" t="s">
        <v>53</v>
      </c>
      <c r="M200" s="29">
        <v>0</v>
      </c>
      <c r="N200" s="24" t="s">
        <v>53</v>
      </c>
      <c r="O200" s="24" t="s">
        <v>54</v>
      </c>
      <c r="P200" s="24" t="s">
        <v>53</v>
      </c>
      <c r="Q200" s="30">
        <v>19511729.719999999</v>
      </c>
      <c r="R200" s="30">
        <v>0</v>
      </c>
      <c r="S200" s="30">
        <v>13811730.52</v>
      </c>
      <c r="T200" s="30">
        <v>0</v>
      </c>
      <c r="U200" s="30" t="s">
        <v>50</v>
      </c>
      <c r="V200" s="30">
        <v>0</v>
      </c>
      <c r="W200" s="29">
        <v>4913792.41</v>
      </c>
      <c r="X200" s="24" t="s">
        <v>50</v>
      </c>
      <c r="Y200" s="29">
        <v>786206.79</v>
      </c>
      <c r="Z200" s="30">
        <v>0</v>
      </c>
      <c r="AA200" s="30"/>
      <c r="AB200" s="30">
        <v>0</v>
      </c>
      <c r="AC200" s="30">
        <v>0</v>
      </c>
      <c r="AD200" s="30" t="s">
        <v>50</v>
      </c>
      <c r="AE200" s="30">
        <v>0</v>
      </c>
      <c r="AF200" s="30">
        <v>0</v>
      </c>
      <c r="AG200" s="30" t="s">
        <v>50</v>
      </c>
      <c r="AH200" s="29">
        <v>0</v>
      </c>
      <c r="AI200" s="29">
        <v>0</v>
      </c>
      <c r="AJ200" s="24" t="s">
        <v>50</v>
      </c>
      <c r="AK200" s="29">
        <v>0</v>
      </c>
      <c r="AL200" s="29">
        <v>0</v>
      </c>
      <c r="AM200" s="31" t="s">
        <v>53</v>
      </c>
      <c r="AN200" s="24" t="s">
        <v>53</v>
      </c>
      <c r="AO200" s="31" t="s">
        <v>53</v>
      </c>
      <c r="AP200" s="24" t="s">
        <v>53</v>
      </c>
    </row>
    <row r="201" spans="1:42">
      <c r="A201" s="24" t="s">
        <v>394</v>
      </c>
      <c r="B201" s="31" t="s">
        <v>903</v>
      </c>
      <c r="C201" s="24" t="s">
        <v>96</v>
      </c>
      <c r="D201" s="24" t="s">
        <v>48</v>
      </c>
      <c r="E201" s="24" t="s">
        <v>97</v>
      </c>
      <c r="F201" s="24" t="s">
        <v>916</v>
      </c>
      <c r="G201" s="24" t="s">
        <v>51</v>
      </c>
      <c r="H201" s="24" t="s">
        <v>915</v>
      </c>
      <c r="I201" s="29" t="s">
        <v>53</v>
      </c>
      <c r="J201" s="29" t="s">
        <v>53</v>
      </c>
      <c r="K201" s="29" t="s">
        <v>53</v>
      </c>
      <c r="L201" s="29" t="s">
        <v>53</v>
      </c>
      <c r="M201" s="29">
        <v>0</v>
      </c>
      <c r="N201" s="24" t="s">
        <v>53</v>
      </c>
      <c r="O201" s="24" t="s">
        <v>54</v>
      </c>
      <c r="P201" s="24" t="s">
        <v>53</v>
      </c>
      <c r="Q201" s="30">
        <v>165886.64000000001</v>
      </c>
      <c r="R201" s="30">
        <v>0</v>
      </c>
      <c r="S201" s="30">
        <v>165886.64000000001</v>
      </c>
      <c r="T201" s="30">
        <v>0</v>
      </c>
      <c r="U201" s="30" t="s">
        <v>50</v>
      </c>
      <c r="V201" s="30">
        <v>0</v>
      </c>
      <c r="W201" s="29">
        <v>0</v>
      </c>
      <c r="X201" s="24" t="s">
        <v>50</v>
      </c>
      <c r="Y201" s="29">
        <v>0</v>
      </c>
      <c r="Z201" s="30">
        <v>0</v>
      </c>
      <c r="AA201" s="30"/>
      <c r="AB201" s="30">
        <v>0</v>
      </c>
      <c r="AC201" s="30">
        <v>0</v>
      </c>
      <c r="AD201" s="30" t="s">
        <v>50</v>
      </c>
      <c r="AE201" s="30">
        <v>0</v>
      </c>
      <c r="AF201" s="30">
        <v>0</v>
      </c>
      <c r="AG201" s="30" t="s">
        <v>50</v>
      </c>
      <c r="AH201" s="29">
        <v>0</v>
      </c>
      <c r="AI201" s="29">
        <v>0</v>
      </c>
      <c r="AJ201" s="24" t="s">
        <v>50</v>
      </c>
      <c r="AK201" s="29">
        <v>0</v>
      </c>
      <c r="AL201" s="29">
        <v>0</v>
      </c>
      <c r="AM201" s="31" t="s">
        <v>53</v>
      </c>
      <c r="AN201" s="24" t="s">
        <v>53</v>
      </c>
      <c r="AO201" s="31" t="s">
        <v>53</v>
      </c>
      <c r="AP201" s="24" t="s">
        <v>53</v>
      </c>
    </row>
    <row r="202" spans="1:42">
      <c r="A202" s="24" t="s">
        <v>395</v>
      </c>
      <c r="B202" s="31" t="s">
        <v>903</v>
      </c>
      <c r="C202" s="24" t="s">
        <v>47</v>
      </c>
      <c r="D202" s="24" t="s">
        <v>57</v>
      </c>
      <c r="E202" s="24" t="s">
        <v>58</v>
      </c>
      <c r="F202" s="24" t="s">
        <v>917</v>
      </c>
      <c r="G202" s="24" t="s">
        <v>51</v>
      </c>
      <c r="H202" s="24" t="s">
        <v>918</v>
      </c>
      <c r="I202" s="29" t="s">
        <v>53</v>
      </c>
      <c r="J202" s="29" t="s">
        <v>53</v>
      </c>
      <c r="K202" s="29" t="s">
        <v>53</v>
      </c>
      <c r="L202" s="29" t="s">
        <v>53</v>
      </c>
      <c r="M202" s="29">
        <v>0</v>
      </c>
      <c r="N202" s="24" t="s">
        <v>53</v>
      </c>
      <c r="O202" s="24" t="s">
        <v>54</v>
      </c>
      <c r="P202" s="24" t="s">
        <v>53</v>
      </c>
      <c r="Q202" s="30">
        <v>18121051.439800002</v>
      </c>
      <c r="R202" s="30">
        <v>0</v>
      </c>
      <c r="S202" s="30">
        <v>14730836.855000004</v>
      </c>
      <c r="T202" s="30">
        <v>0</v>
      </c>
      <c r="U202" s="30" t="s">
        <v>50</v>
      </c>
      <c r="V202" s="30">
        <v>0</v>
      </c>
      <c r="W202" s="29">
        <v>2922598.7800000003</v>
      </c>
      <c r="X202" s="24" t="s">
        <v>50</v>
      </c>
      <c r="Y202" s="29">
        <v>467615.80479999998</v>
      </c>
      <c r="Z202" s="30">
        <v>0</v>
      </c>
      <c r="AA202" s="30" t="s">
        <v>50</v>
      </c>
      <c r="AB202" s="30">
        <v>0</v>
      </c>
      <c r="AC202" s="30">
        <v>0</v>
      </c>
      <c r="AD202" s="30" t="s">
        <v>50</v>
      </c>
      <c r="AE202" s="30">
        <v>0</v>
      </c>
      <c r="AF202" s="30">
        <v>0</v>
      </c>
      <c r="AG202" s="30" t="s">
        <v>50</v>
      </c>
      <c r="AH202" s="29">
        <v>0</v>
      </c>
      <c r="AI202" s="29">
        <v>0</v>
      </c>
      <c r="AJ202" s="24" t="s">
        <v>50</v>
      </c>
      <c r="AK202" s="29">
        <v>0</v>
      </c>
      <c r="AL202" s="29">
        <v>0</v>
      </c>
      <c r="AM202" s="31" t="s">
        <v>53</v>
      </c>
      <c r="AN202" s="24" t="s">
        <v>53</v>
      </c>
      <c r="AO202" s="31" t="s">
        <v>53</v>
      </c>
      <c r="AP202" s="24" t="s">
        <v>53</v>
      </c>
    </row>
    <row r="203" spans="1:42">
      <c r="A203" s="24" t="s">
        <v>396</v>
      </c>
      <c r="B203" s="31" t="s">
        <v>903</v>
      </c>
      <c r="C203" s="24" t="s">
        <v>96</v>
      </c>
      <c r="D203" s="24" t="s">
        <v>57</v>
      </c>
      <c r="E203" s="24" t="s">
        <v>751</v>
      </c>
      <c r="F203" s="24" t="s">
        <v>864</v>
      </c>
      <c r="G203" s="24" t="s">
        <v>51</v>
      </c>
      <c r="H203" s="24" t="s">
        <v>919</v>
      </c>
      <c r="I203" s="29" t="s">
        <v>53</v>
      </c>
      <c r="J203" s="29" t="s">
        <v>53</v>
      </c>
      <c r="K203" s="29" t="s">
        <v>53</v>
      </c>
      <c r="L203" s="29" t="s">
        <v>53</v>
      </c>
      <c r="M203" s="29">
        <v>0</v>
      </c>
      <c r="N203" s="24" t="s">
        <v>53</v>
      </c>
      <c r="O203" s="24" t="s">
        <v>54</v>
      </c>
      <c r="P203" s="24" t="s">
        <v>53</v>
      </c>
      <c r="Q203" s="30">
        <v>479599.9792</v>
      </c>
      <c r="R203" s="30">
        <v>0</v>
      </c>
      <c r="S203" s="30">
        <v>331598.92</v>
      </c>
      <c r="T203" s="30">
        <v>0</v>
      </c>
      <c r="U203" s="30" t="s">
        <v>50</v>
      </c>
      <c r="V203" s="30">
        <v>0</v>
      </c>
      <c r="W203" s="29">
        <v>127587.12</v>
      </c>
      <c r="X203" s="24" t="s">
        <v>50</v>
      </c>
      <c r="Y203" s="29">
        <v>20413.939200000001</v>
      </c>
      <c r="Z203" s="30">
        <v>0</v>
      </c>
      <c r="AA203" s="30" t="s">
        <v>50</v>
      </c>
      <c r="AB203" s="30">
        <v>0</v>
      </c>
      <c r="AC203" s="30">
        <v>0</v>
      </c>
      <c r="AD203" s="30" t="s">
        <v>50</v>
      </c>
      <c r="AE203" s="30">
        <v>0</v>
      </c>
      <c r="AF203" s="30">
        <v>0</v>
      </c>
      <c r="AG203" s="30" t="s">
        <v>50</v>
      </c>
      <c r="AH203" s="29">
        <v>0</v>
      </c>
      <c r="AI203" s="29">
        <v>0</v>
      </c>
      <c r="AJ203" s="24" t="s">
        <v>50</v>
      </c>
      <c r="AK203" s="29">
        <v>0</v>
      </c>
      <c r="AL203" s="29">
        <v>0</v>
      </c>
      <c r="AM203" s="31" t="s">
        <v>53</v>
      </c>
      <c r="AN203" s="24" t="s">
        <v>53</v>
      </c>
      <c r="AO203" s="31" t="s">
        <v>53</v>
      </c>
      <c r="AP203" s="24" t="s">
        <v>53</v>
      </c>
    </row>
    <row r="204" spans="1:42">
      <c r="A204" s="24" t="s">
        <v>397</v>
      </c>
      <c r="B204" s="31" t="s">
        <v>903</v>
      </c>
      <c r="C204" s="24" t="s">
        <v>96</v>
      </c>
      <c r="D204" s="24" t="s">
        <v>57</v>
      </c>
      <c r="E204" s="24" t="s">
        <v>751</v>
      </c>
      <c r="F204" s="24" t="s">
        <v>864</v>
      </c>
      <c r="G204" s="24" t="s">
        <v>51</v>
      </c>
      <c r="H204" s="24" t="s">
        <v>920</v>
      </c>
      <c r="I204" s="29" t="s">
        <v>53</v>
      </c>
      <c r="J204" s="29" t="s">
        <v>53</v>
      </c>
      <c r="K204" s="29" t="s">
        <v>53</v>
      </c>
      <c r="L204" s="29" t="s">
        <v>53</v>
      </c>
      <c r="M204" s="29">
        <v>0</v>
      </c>
      <c r="N204" s="24" t="s">
        <v>53</v>
      </c>
      <c r="O204" s="24" t="s">
        <v>323</v>
      </c>
      <c r="P204" s="24" t="s">
        <v>324</v>
      </c>
      <c r="Q204" s="30">
        <v>1743572.3592000001</v>
      </c>
      <c r="R204" s="30">
        <v>0</v>
      </c>
      <c r="S204" s="30">
        <v>696232.00000000012</v>
      </c>
      <c r="T204" s="30">
        <v>902879.62</v>
      </c>
      <c r="U204" s="30" t="s">
        <v>68</v>
      </c>
      <c r="V204" s="30">
        <v>144460.73920000001</v>
      </c>
      <c r="W204" s="29">
        <v>0</v>
      </c>
      <c r="X204" s="24" t="s">
        <v>50</v>
      </c>
      <c r="Y204" s="29">
        <v>0</v>
      </c>
      <c r="Z204" s="30">
        <v>0</v>
      </c>
      <c r="AA204" s="30" t="s">
        <v>50</v>
      </c>
      <c r="AB204" s="30">
        <v>0</v>
      </c>
      <c r="AC204" s="30">
        <v>0</v>
      </c>
      <c r="AD204" s="30" t="s">
        <v>50</v>
      </c>
      <c r="AE204" s="30">
        <v>0</v>
      </c>
      <c r="AF204" s="30">
        <v>0</v>
      </c>
      <c r="AG204" s="30" t="s">
        <v>50</v>
      </c>
      <c r="AH204" s="29">
        <v>0</v>
      </c>
      <c r="AI204" s="29">
        <v>0</v>
      </c>
      <c r="AJ204" s="24" t="s">
        <v>50</v>
      </c>
      <c r="AK204" s="29">
        <v>0</v>
      </c>
      <c r="AL204" s="29">
        <v>0</v>
      </c>
      <c r="AM204" s="31" t="s">
        <v>53</v>
      </c>
      <c r="AN204" s="24" t="s">
        <v>53</v>
      </c>
      <c r="AO204" s="31" t="s">
        <v>53</v>
      </c>
      <c r="AP204" s="24" t="s">
        <v>53</v>
      </c>
    </row>
    <row r="205" spans="1:42">
      <c r="A205" s="24" t="s">
        <v>399</v>
      </c>
      <c r="B205" s="31" t="s">
        <v>903</v>
      </c>
      <c r="C205" s="24" t="s">
        <v>96</v>
      </c>
      <c r="D205" s="24" t="s">
        <v>57</v>
      </c>
      <c r="E205" s="24" t="s">
        <v>751</v>
      </c>
      <c r="F205" s="24" t="s">
        <v>864</v>
      </c>
      <c r="G205" s="24" t="s">
        <v>51</v>
      </c>
      <c r="H205" s="24" t="s">
        <v>921</v>
      </c>
      <c r="I205" s="29" t="s">
        <v>53</v>
      </c>
      <c r="J205" s="29" t="s">
        <v>53</v>
      </c>
      <c r="K205" s="29" t="s">
        <v>53</v>
      </c>
      <c r="L205" s="29" t="s">
        <v>53</v>
      </c>
      <c r="M205" s="29">
        <v>0</v>
      </c>
      <c r="N205" s="24" t="s">
        <v>53</v>
      </c>
      <c r="O205" s="24" t="s">
        <v>922</v>
      </c>
      <c r="P205" s="24" t="s">
        <v>923</v>
      </c>
      <c r="Q205" s="30">
        <v>423958.22</v>
      </c>
      <c r="R205" s="30">
        <v>0</v>
      </c>
      <c r="S205" s="30">
        <v>238822.21999999997</v>
      </c>
      <c r="T205" s="30">
        <v>159600</v>
      </c>
      <c r="U205" s="30" t="s">
        <v>68</v>
      </c>
      <c r="V205" s="30">
        <v>25536</v>
      </c>
      <c r="W205" s="29">
        <v>0</v>
      </c>
      <c r="X205" s="24" t="s">
        <v>50</v>
      </c>
      <c r="Y205" s="29">
        <v>0</v>
      </c>
      <c r="Z205" s="30">
        <v>0</v>
      </c>
      <c r="AA205" s="30" t="s">
        <v>50</v>
      </c>
      <c r="AB205" s="30">
        <v>0</v>
      </c>
      <c r="AC205" s="30">
        <v>0</v>
      </c>
      <c r="AD205" s="30" t="s">
        <v>50</v>
      </c>
      <c r="AE205" s="30">
        <v>0</v>
      </c>
      <c r="AF205" s="30">
        <v>0</v>
      </c>
      <c r="AG205" s="30" t="s">
        <v>50</v>
      </c>
      <c r="AH205" s="29">
        <v>0</v>
      </c>
      <c r="AI205" s="29">
        <v>0</v>
      </c>
      <c r="AJ205" s="24" t="s">
        <v>50</v>
      </c>
      <c r="AK205" s="29">
        <v>0</v>
      </c>
      <c r="AL205" s="29">
        <v>0</v>
      </c>
      <c r="AM205" s="31" t="s">
        <v>53</v>
      </c>
      <c r="AN205" s="24" t="s">
        <v>53</v>
      </c>
      <c r="AO205" s="31" t="s">
        <v>53</v>
      </c>
      <c r="AP205" s="24" t="s">
        <v>53</v>
      </c>
    </row>
    <row r="206" spans="1:42">
      <c r="A206" s="24" t="s">
        <v>403</v>
      </c>
      <c r="B206" s="31" t="s">
        <v>903</v>
      </c>
      <c r="C206" s="24" t="s">
        <v>96</v>
      </c>
      <c r="D206" s="24" t="s">
        <v>57</v>
      </c>
      <c r="E206" s="24" t="s">
        <v>751</v>
      </c>
      <c r="F206" s="24" t="s">
        <v>864</v>
      </c>
      <c r="G206" s="24" t="s">
        <v>51</v>
      </c>
      <c r="H206" s="24" t="s">
        <v>924</v>
      </c>
      <c r="I206" s="29" t="s">
        <v>53</v>
      </c>
      <c r="J206" s="29" t="s">
        <v>53</v>
      </c>
      <c r="K206" s="29" t="s">
        <v>53</v>
      </c>
      <c r="L206" s="29" t="s">
        <v>53</v>
      </c>
      <c r="M206" s="29">
        <v>0</v>
      </c>
      <c r="N206" s="24" t="s">
        <v>53</v>
      </c>
      <c r="O206" s="24" t="s">
        <v>54</v>
      </c>
      <c r="P206" s="24" t="s">
        <v>53</v>
      </c>
      <c r="Q206" s="30">
        <v>28696536.436750006</v>
      </c>
      <c r="R206" s="30">
        <v>0</v>
      </c>
      <c r="S206" s="30">
        <v>16207785.984750004</v>
      </c>
      <c r="T206" s="30">
        <v>0</v>
      </c>
      <c r="U206" s="30" t="s">
        <v>50</v>
      </c>
      <c r="V206" s="30">
        <v>0</v>
      </c>
      <c r="W206" s="29">
        <v>10766164.182800001</v>
      </c>
      <c r="X206" s="24" t="s">
        <v>50</v>
      </c>
      <c r="Y206" s="29">
        <v>1722586.2691999997</v>
      </c>
      <c r="Z206" s="30">
        <v>0</v>
      </c>
      <c r="AA206" s="30" t="s">
        <v>50</v>
      </c>
      <c r="AB206" s="30">
        <v>0</v>
      </c>
      <c r="AC206" s="30">
        <v>0</v>
      </c>
      <c r="AD206" s="30" t="s">
        <v>50</v>
      </c>
      <c r="AE206" s="30">
        <v>0</v>
      </c>
      <c r="AF206" s="30">
        <v>0</v>
      </c>
      <c r="AG206" s="30" t="s">
        <v>50</v>
      </c>
      <c r="AH206" s="29">
        <v>0</v>
      </c>
      <c r="AI206" s="29">
        <v>0</v>
      </c>
      <c r="AJ206" s="24" t="s">
        <v>50</v>
      </c>
      <c r="AK206" s="29">
        <v>0</v>
      </c>
      <c r="AL206" s="29">
        <v>0</v>
      </c>
      <c r="AM206" s="31" t="s">
        <v>53</v>
      </c>
      <c r="AN206" s="24" t="s">
        <v>53</v>
      </c>
      <c r="AO206" s="31" t="s">
        <v>53</v>
      </c>
      <c r="AP206" s="24" t="s">
        <v>53</v>
      </c>
    </row>
    <row r="207" spans="1:42">
      <c r="A207" s="24" t="s">
        <v>405</v>
      </c>
      <c r="B207" s="31" t="s">
        <v>903</v>
      </c>
      <c r="C207" s="24" t="s">
        <v>47</v>
      </c>
      <c r="D207" s="24" t="s">
        <v>74</v>
      </c>
      <c r="E207" s="24" t="s">
        <v>75</v>
      </c>
      <c r="F207" s="24" t="s">
        <v>749</v>
      </c>
      <c r="G207" s="24" t="s">
        <v>51</v>
      </c>
      <c r="H207" s="24" t="s">
        <v>925</v>
      </c>
      <c r="I207" s="29" t="s">
        <v>53</v>
      </c>
      <c r="J207" s="29" t="s">
        <v>53</v>
      </c>
      <c r="K207" s="29" t="s">
        <v>53</v>
      </c>
      <c r="L207" s="29" t="s">
        <v>53</v>
      </c>
      <c r="M207" s="29">
        <v>0</v>
      </c>
      <c r="N207" s="24" t="s">
        <v>53</v>
      </c>
      <c r="O207" s="24" t="s">
        <v>54</v>
      </c>
      <c r="P207" s="24" t="s">
        <v>53</v>
      </c>
      <c r="Q207" s="30">
        <v>23303465.251199998</v>
      </c>
      <c r="R207" s="30">
        <v>0</v>
      </c>
      <c r="S207" s="30">
        <v>19233531.799999997</v>
      </c>
      <c r="T207" s="30">
        <v>0</v>
      </c>
      <c r="U207" s="30" t="s">
        <v>50</v>
      </c>
      <c r="V207" s="30">
        <v>0</v>
      </c>
      <c r="W207" s="29">
        <v>3508563.3200000003</v>
      </c>
      <c r="X207" s="24" t="s">
        <v>68</v>
      </c>
      <c r="Y207" s="29">
        <v>561370.13119999995</v>
      </c>
      <c r="Z207" s="30">
        <v>0</v>
      </c>
      <c r="AA207" s="30" t="s">
        <v>50</v>
      </c>
      <c r="AB207" s="30">
        <v>0</v>
      </c>
      <c r="AC207" s="30">
        <v>0</v>
      </c>
      <c r="AD207" s="30" t="s">
        <v>50</v>
      </c>
      <c r="AE207" s="30">
        <v>0</v>
      </c>
      <c r="AF207" s="30">
        <v>0</v>
      </c>
      <c r="AG207" s="30" t="s">
        <v>50</v>
      </c>
      <c r="AH207" s="29">
        <v>0</v>
      </c>
      <c r="AI207" s="29">
        <v>0</v>
      </c>
      <c r="AJ207" s="24" t="s">
        <v>50</v>
      </c>
      <c r="AK207" s="29">
        <v>0</v>
      </c>
      <c r="AL207" s="29">
        <v>0</v>
      </c>
      <c r="AM207" s="31" t="s">
        <v>53</v>
      </c>
      <c r="AN207" s="24" t="s">
        <v>53</v>
      </c>
      <c r="AO207" s="31" t="s">
        <v>53</v>
      </c>
      <c r="AP207" s="24" t="s">
        <v>53</v>
      </c>
    </row>
    <row r="208" spans="1:42">
      <c r="A208" s="24" t="s">
        <v>409</v>
      </c>
      <c r="B208" s="31" t="s">
        <v>903</v>
      </c>
      <c r="C208" s="24" t="s">
        <v>47</v>
      </c>
      <c r="D208" s="24" t="s">
        <v>74</v>
      </c>
      <c r="E208" s="24" t="s">
        <v>75</v>
      </c>
      <c r="F208" s="24" t="s">
        <v>749</v>
      </c>
      <c r="G208" s="24" t="s">
        <v>123</v>
      </c>
      <c r="H208" s="24" t="s">
        <v>53</v>
      </c>
      <c r="I208" s="29" t="s">
        <v>926</v>
      </c>
      <c r="J208" s="29" t="s">
        <v>53</v>
      </c>
      <c r="K208" s="29" t="s">
        <v>927</v>
      </c>
      <c r="L208" s="29" t="s">
        <v>903</v>
      </c>
      <c r="M208" s="29">
        <v>42316.800000000003</v>
      </c>
      <c r="N208" s="24" t="s">
        <v>127</v>
      </c>
      <c r="O208" s="24" t="s">
        <v>928</v>
      </c>
      <c r="P208" s="24" t="s">
        <v>929</v>
      </c>
      <c r="Q208" s="30">
        <v>-21158.400000000001</v>
      </c>
      <c r="R208" s="30">
        <v>0</v>
      </c>
      <c r="S208" s="30">
        <v>0</v>
      </c>
      <c r="T208" s="30">
        <v>0</v>
      </c>
      <c r="U208" s="30" t="s">
        <v>50</v>
      </c>
      <c r="V208" s="30">
        <v>0</v>
      </c>
      <c r="W208" s="29">
        <v>-18240</v>
      </c>
      <c r="X208" s="24" t="s">
        <v>68</v>
      </c>
      <c r="Y208" s="29">
        <v>-2918.4</v>
      </c>
      <c r="Z208" s="30">
        <v>0</v>
      </c>
      <c r="AA208" s="30" t="s">
        <v>50</v>
      </c>
      <c r="AB208" s="30">
        <v>0</v>
      </c>
      <c r="AC208" s="30">
        <v>0</v>
      </c>
      <c r="AD208" s="30" t="s">
        <v>50</v>
      </c>
      <c r="AE208" s="30">
        <v>0</v>
      </c>
      <c r="AF208" s="30">
        <v>0</v>
      </c>
      <c r="AG208" s="30" t="s">
        <v>50</v>
      </c>
      <c r="AH208" s="29">
        <v>0</v>
      </c>
      <c r="AI208" s="29">
        <v>0</v>
      </c>
      <c r="AJ208" s="24" t="s">
        <v>50</v>
      </c>
      <c r="AK208" s="29">
        <v>0</v>
      </c>
      <c r="AL208" s="29">
        <v>0</v>
      </c>
      <c r="AM208" s="31" t="s">
        <v>53</v>
      </c>
      <c r="AN208" s="24" t="s">
        <v>53</v>
      </c>
      <c r="AO208" s="31" t="s">
        <v>53</v>
      </c>
      <c r="AP208" s="24" t="s">
        <v>53</v>
      </c>
    </row>
    <row r="209" spans="1:42">
      <c r="A209" s="24" t="s">
        <v>411</v>
      </c>
      <c r="B209" s="31" t="s">
        <v>903</v>
      </c>
      <c r="C209" s="24" t="s">
        <v>96</v>
      </c>
      <c r="D209" s="24" t="s">
        <v>74</v>
      </c>
      <c r="E209" s="9" t="s">
        <v>805</v>
      </c>
      <c r="F209" s="24" t="s">
        <v>864</v>
      </c>
      <c r="G209" s="24" t="s">
        <v>51</v>
      </c>
      <c r="H209" s="24" t="s">
        <v>930</v>
      </c>
      <c r="I209" s="29" t="s">
        <v>53</v>
      </c>
      <c r="J209" s="29" t="s">
        <v>53</v>
      </c>
      <c r="K209" s="29" t="s">
        <v>53</v>
      </c>
      <c r="L209" s="29" t="s">
        <v>53</v>
      </c>
      <c r="M209" s="29">
        <v>0</v>
      </c>
      <c r="N209" s="24" t="s">
        <v>53</v>
      </c>
      <c r="O209" s="24" t="s">
        <v>54</v>
      </c>
      <c r="P209" s="24" t="s">
        <v>53</v>
      </c>
      <c r="Q209" s="30">
        <v>27065942.0055</v>
      </c>
      <c r="R209" s="30">
        <v>0</v>
      </c>
      <c r="S209" s="30">
        <v>14054098.799799999</v>
      </c>
      <c r="T209" s="30">
        <v>0</v>
      </c>
      <c r="U209" s="30" t="s">
        <v>50</v>
      </c>
      <c r="V209" s="30">
        <v>0</v>
      </c>
      <c r="W209" s="29">
        <v>11089288.6866</v>
      </c>
      <c r="X209" s="24" t="s">
        <v>68</v>
      </c>
      <c r="Y209" s="29">
        <v>1774286.1899000003</v>
      </c>
      <c r="Z209" s="30">
        <v>0</v>
      </c>
      <c r="AA209" s="30" t="s">
        <v>50</v>
      </c>
      <c r="AB209" s="30">
        <v>0</v>
      </c>
      <c r="AC209" s="30">
        <v>137285.49</v>
      </c>
      <c r="AD209" s="30" t="s">
        <v>55</v>
      </c>
      <c r="AE209" s="30">
        <v>10982.8392</v>
      </c>
      <c r="AF209" s="30">
        <v>0</v>
      </c>
      <c r="AG209" s="30" t="s">
        <v>50</v>
      </c>
      <c r="AH209" s="29">
        <v>0</v>
      </c>
      <c r="AI209" s="29">
        <v>0</v>
      </c>
      <c r="AJ209" s="24" t="s">
        <v>50</v>
      </c>
      <c r="AK209" s="29">
        <v>0</v>
      </c>
      <c r="AL209" s="29">
        <v>0</v>
      </c>
      <c r="AM209" s="31" t="s">
        <v>53</v>
      </c>
      <c r="AN209" s="24" t="s">
        <v>53</v>
      </c>
      <c r="AO209" s="31" t="s">
        <v>53</v>
      </c>
      <c r="AP209" s="24" t="s">
        <v>53</v>
      </c>
    </row>
    <row r="210" spans="1:42">
      <c r="A210" s="24" t="s">
        <v>415</v>
      </c>
      <c r="B210" s="31" t="s">
        <v>903</v>
      </c>
      <c r="C210" s="24" t="s">
        <v>96</v>
      </c>
      <c r="D210" s="24" t="s">
        <v>94</v>
      </c>
      <c r="E210" s="24" t="s">
        <v>173</v>
      </c>
      <c r="F210" s="24" t="s">
        <v>910</v>
      </c>
      <c r="G210" s="24" t="s">
        <v>51</v>
      </c>
      <c r="H210" s="24" t="s">
        <v>931</v>
      </c>
      <c r="I210" s="29" t="s">
        <v>53</v>
      </c>
      <c r="J210" s="29" t="s">
        <v>53</v>
      </c>
      <c r="K210" s="29" t="s">
        <v>53</v>
      </c>
      <c r="L210" s="29" t="s">
        <v>53</v>
      </c>
      <c r="M210" s="29">
        <v>0</v>
      </c>
      <c r="N210" s="24" t="s">
        <v>53</v>
      </c>
      <c r="O210" s="24" t="s">
        <v>54</v>
      </c>
      <c r="P210" s="24" t="s">
        <v>53</v>
      </c>
      <c r="Q210" s="30">
        <v>29991116.198449999</v>
      </c>
      <c r="R210" s="30">
        <v>0</v>
      </c>
      <c r="S210" s="30">
        <v>21262167.547600001</v>
      </c>
      <c r="T210" s="30">
        <v>0</v>
      </c>
      <c r="U210" s="30" t="s">
        <v>50</v>
      </c>
      <c r="V210" s="30">
        <v>0</v>
      </c>
      <c r="W210" s="29">
        <v>7524955.7334499992</v>
      </c>
      <c r="X210" s="24" t="s">
        <v>68</v>
      </c>
      <c r="Y210" s="29">
        <v>1203992.9173999999</v>
      </c>
      <c r="Z210" s="30">
        <v>0</v>
      </c>
      <c r="AA210" s="30" t="s">
        <v>50</v>
      </c>
      <c r="AB210" s="30">
        <v>0</v>
      </c>
      <c r="AC210" s="30">
        <v>0</v>
      </c>
      <c r="AD210" s="30" t="s">
        <v>50</v>
      </c>
      <c r="AE210" s="30">
        <v>0</v>
      </c>
      <c r="AF210" s="30">
        <v>0</v>
      </c>
      <c r="AG210" s="30" t="s">
        <v>50</v>
      </c>
      <c r="AH210" s="29">
        <v>0</v>
      </c>
      <c r="AI210" s="29">
        <v>0</v>
      </c>
      <c r="AJ210" s="24" t="s">
        <v>50</v>
      </c>
      <c r="AK210" s="29">
        <v>0</v>
      </c>
      <c r="AL210" s="29">
        <v>0</v>
      </c>
      <c r="AM210" s="31" t="s">
        <v>53</v>
      </c>
      <c r="AN210" s="24" t="s">
        <v>53</v>
      </c>
      <c r="AO210" s="31" t="s">
        <v>53</v>
      </c>
      <c r="AP210" s="24" t="s">
        <v>53</v>
      </c>
    </row>
    <row r="211" spans="1:42">
      <c r="A211" s="24" t="s">
        <v>417</v>
      </c>
      <c r="B211" s="31" t="s">
        <v>932</v>
      </c>
      <c r="C211" s="24" t="s">
        <v>47</v>
      </c>
      <c r="D211" s="24" t="s">
        <v>48</v>
      </c>
      <c r="E211" s="24" t="s">
        <v>49</v>
      </c>
      <c r="F211" s="24" t="s">
        <v>933</v>
      </c>
      <c r="G211" s="24" t="s">
        <v>51</v>
      </c>
      <c r="H211" s="24" t="s">
        <v>934</v>
      </c>
      <c r="I211" s="29" t="s">
        <v>53</v>
      </c>
      <c r="J211" s="29" t="s">
        <v>53</v>
      </c>
      <c r="K211" s="29" t="s">
        <v>53</v>
      </c>
      <c r="L211" s="29" t="s">
        <v>53</v>
      </c>
      <c r="M211" s="29">
        <v>0</v>
      </c>
      <c r="N211" s="24" t="s">
        <v>53</v>
      </c>
      <c r="O211" s="24" t="s">
        <v>54</v>
      </c>
      <c r="P211" s="24" t="s">
        <v>53</v>
      </c>
      <c r="Q211" s="30">
        <v>31946863.396000005</v>
      </c>
      <c r="R211" s="30">
        <v>0</v>
      </c>
      <c r="S211" s="30">
        <v>26271744.015000004</v>
      </c>
      <c r="T211" s="30">
        <v>0</v>
      </c>
      <c r="U211" s="30" t="s">
        <v>50</v>
      </c>
      <c r="V211" s="30">
        <v>0</v>
      </c>
      <c r="W211" s="29">
        <v>4892344.2940000007</v>
      </c>
      <c r="X211" s="24" t="s">
        <v>50</v>
      </c>
      <c r="Y211" s="29">
        <v>782775.08699999982</v>
      </c>
      <c r="Z211" s="30">
        <v>0</v>
      </c>
      <c r="AA211" s="30" t="s">
        <v>50</v>
      </c>
      <c r="AB211" s="30">
        <v>0</v>
      </c>
      <c r="AC211" s="30">
        <v>0</v>
      </c>
      <c r="AD211" s="30" t="s">
        <v>50</v>
      </c>
      <c r="AE211" s="30">
        <v>0</v>
      </c>
      <c r="AF211" s="30">
        <v>0</v>
      </c>
      <c r="AG211" s="30" t="s">
        <v>50</v>
      </c>
      <c r="AH211" s="29">
        <v>0</v>
      </c>
      <c r="AI211" s="29">
        <v>0</v>
      </c>
      <c r="AJ211" s="24" t="s">
        <v>50</v>
      </c>
      <c r="AK211" s="29">
        <v>0</v>
      </c>
      <c r="AL211" s="29">
        <v>0</v>
      </c>
      <c r="AM211" s="31" t="s">
        <v>53</v>
      </c>
      <c r="AN211" s="24" t="s">
        <v>53</v>
      </c>
      <c r="AO211" s="31" t="s">
        <v>53</v>
      </c>
      <c r="AP211" s="24" t="s">
        <v>53</v>
      </c>
    </row>
    <row r="212" spans="1:42">
      <c r="A212" s="24" t="s">
        <v>419</v>
      </c>
      <c r="B212" s="31" t="s">
        <v>932</v>
      </c>
      <c r="C212" s="24" t="s">
        <v>96</v>
      </c>
      <c r="D212" s="24" t="s">
        <v>48</v>
      </c>
      <c r="E212" s="24" t="s">
        <v>97</v>
      </c>
      <c r="F212" s="24" t="s">
        <v>935</v>
      </c>
      <c r="G212" s="24" t="s">
        <v>51</v>
      </c>
      <c r="H212" s="24" t="s">
        <v>936</v>
      </c>
      <c r="I212" s="29" t="s">
        <v>53</v>
      </c>
      <c r="J212" s="29" t="s">
        <v>53</v>
      </c>
      <c r="K212" s="29" t="s">
        <v>53</v>
      </c>
      <c r="L212" s="29" t="s">
        <v>53</v>
      </c>
      <c r="M212" s="29">
        <v>0</v>
      </c>
      <c r="N212" s="24" t="s">
        <v>53</v>
      </c>
      <c r="O212" s="24" t="s">
        <v>54</v>
      </c>
      <c r="P212" s="24" t="s">
        <v>53</v>
      </c>
      <c r="Q212" s="30">
        <v>5148885.659</v>
      </c>
      <c r="R212" s="30">
        <v>0</v>
      </c>
      <c r="S212" s="30">
        <v>3042698.7689999999</v>
      </c>
      <c r="T212" s="30">
        <v>0</v>
      </c>
      <c r="U212" s="30" t="s">
        <v>50</v>
      </c>
      <c r="V212" s="30">
        <v>0</v>
      </c>
      <c r="W212" s="29">
        <v>1815678.35</v>
      </c>
      <c r="X212" s="24" t="s">
        <v>68</v>
      </c>
      <c r="Y212" s="29">
        <v>290508.53999999998</v>
      </c>
      <c r="Z212" s="30">
        <v>0</v>
      </c>
      <c r="AA212" s="30"/>
      <c r="AB212" s="30">
        <v>0</v>
      </c>
      <c r="AC212" s="30">
        <v>0</v>
      </c>
      <c r="AD212" s="30" t="s">
        <v>50</v>
      </c>
      <c r="AE212" s="30">
        <v>0</v>
      </c>
      <c r="AF212" s="30">
        <v>0</v>
      </c>
      <c r="AG212" s="30" t="s">
        <v>50</v>
      </c>
      <c r="AH212" s="29">
        <v>0</v>
      </c>
      <c r="AI212" s="29">
        <v>0</v>
      </c>
      <c r="AJ212" s="24" t="s">
        <v>50</v>
      </c>
      <c r="AK212" s="29">
        <v>0</v>
      </c>
      <c r="AL212" s="29">
        <v>0</v>
      </c>
      <c r="AM212" s="31" t="s">
        <v>53</v>
      </c>
      <c r="AN212" s="24" t="s">
        <v>53</v>
      </c>
      <c r="AO212" s="31" t="s">
        <v>53</v>
      </c>
      <c r="AP212" s="24" t="s">
        <v>53</v>
      </c>
    </row>
    <row r="213" spans="1:42">
      <c r="A213" s="24" t="s">
        <v>421</v>
      </c>
      <c r="B213" s="31" t="s">
        <v>932</v>
      </c>
      <c r="C213" s="24" t="s">
        <v>96</v>
      </c>
      <c r="D213" s="24" t="s">
        <v>48</v>
      </c>
      <c r="E213" s="24" t="s">
        <v>97</v>
      </c>
      <c r="F213" s="24" t="s">
        <v>935</v>
      </c>
      <c r="G213" s="24" t="s">
        <v>51</v>
      </c>
      <c r="H213" s="24" t="s">
        <v>937</v>
      </c>
      <c r="I213" s="29" t="s">
        <v>53</v>
      </c>
      <c r="J213" s="29" t="s">
        <v>53</v>
      </c>
      <c r="K213" s="29" t="s">
        <v>53</v>
      </c>
      <c r="L213" s="29" t="s">
        <v>53</v>
      </c>
      <c r="M213" s="29">
        <v>0</v>
      </c>
      <c r="N213" s="24" t="s">
        <v>53</v>
      </c>
      <c r="O213" s="24" t="s">
        <v>54</v>
      </c>
      <c r="P213" s="24" t="s">
        <v>53</v>
      </c>
      <c r="Q213" s="30">
        <v>7803084.3789999997</v>
      </c>
      <c r="R213" s="30">
        <v>0</v>
      </c>
      <c r="S213" s="30">
        <v>6930633.6189999999</v>
      </c>
      <c r="T213" s="30">
        <v>0</v>
      </c>
      <c r="U213" s="30" t="s">
        <v>50</v>
      </c>
      <c r="V213" s="30">
        <v>0</v>
      </c>
      <c r="W213" s="29">
        <v>752112.72</v>
      </c>
      <c r="X213" s="24" t="s">
        <v>50</v>
      </c>
      <c r="Y213" s="29">
        <v>120338.04</v>
      </c>
      <c r="Z213" s="30">
        <v>0</v>
      </c>
      <c r="AA213" s="30" t="s">
        <v>50</v>
      </c>
      <c r="AB213" s="30">
        <v>0</v>
      </c>
      <c r="AC213" s="30">
        <v>0</v>
      </c>
      <c r="AD213" s="30" t="s">
        <v>50</v>
      </c>
      <c r="AE213" s="30">
        <v>0</v>
      </c>
      <c r="AF213" s="30">
        <v>0</v>
      </c>
      <c r="AG213" s="30" t="s">
        <v>50</v>
      </c>
      <c r="AH213" s="29">
        <v>0</v>
      </c>
      <c r="AI213" s="29">
        <v>0</v>
      </c>
      <c r="AJ213" s="24" t="s">
        <v>50</v>
      </c>
      <c r="AK213" s="29">
        <v>0</v>
      </c>
      <c r="AL213" s="29">
        <v>0</v>
      </c>
      <c r="AM213" s="31" t="s">
        <v>53</v>
      </c>
      <c r="AN213" s="24" t="s">
        <v>53</v>
      </c>
      <c r="AO213" s="31" t="s">
        <v>53</v>
      </c>
      <c r="AP213" s="24" t="s">
        <v>53</v>
      </c>
    </row>
    <row r="214" spans="1:42">
      <c r="A214" s="24" t="s">
        <v>423</v>
      </c>
      <c r="B214" s="31" t="s">
        <v>932</v>
      </c>
      <c r="C214" s="24" t="s">
        <v>96</v>
      </c>
      <c r="D214" s="24" t="s">
        <v>48</v>
      </c>
      <c r="E214" s="24" t="s">
        <v>97</v>
      </c>
      <c r="F214" s="24" t="s">
        <v>935</v>
      </c>
      <c r="G214" s="24" t="s">
        <v>51</v>
      </c>
      <c r="H214" s="24" t="s">
        <v>938</v>
      </c>
      <c r="I214" s="29" t="s">
        <v>53</v>
      </c>
      <c r="J214" s="29" t="s">
        <v>53</v>
      </c>
      <c r="K214" s="29" t="s">
        <v>53</v>
      </c>
      <c r="L214" s="29" t="s">
        <v>53</v>
      </c>
      <c r="M214" s="29">
        <v>0</v>
      </c>
      <c r="N214" s="24" t="s">
        <v>53</v>
      </c>
      <c r="O214" s="24" t="s">
        <v>165</v>
      </c>
      <c r="P214" s="24" t="s">
        <v>166</v>
      </c>
      <c r="Q214" s="30">
        <v>1218411.9495999999</v>
      </c>
      <c r="R214" s="30">
        <v>0</v>
      </c>
      <c r="S214" s="30">
        <v>1118084.3499999999</v>
      </c>
      <c r="T214" s="30">
        <v>86489.31</v>
      </c>
      <c r="U214" s="30" t="s">
        <v>68</v>
      </c>
      <c r="V214" s="30">
        <v>13838.2896</v>
      </c>
      <c r="W214" s="29">
        <v>0</v>
      </c>
      <c r="X214" s="24" t="s">
        <v>50</v>
      </c>
      <c r="Y214" s="29">
        <v>0</v>
      </c>
      <c r="Z214" s="30">
        <v>0</v>
      </c>
      <c r="AA214" s="30" t="s">
        <v>50</v>
      </c>
      <c r="AB214" s="30">
        <v>0</v>
      </c>
      <c r="AC214" s="30">
        <v>0</v>
      </c>
      <c r="AD214" s="30" t="s">
        <v>50</v>
      </c>
      <c r="AE214" s="30">
        <v>0</v>
      </c>
      <c r="AF214" s="30">
        <v>0</v>
      </c>
      <c r="AG214" s="30" t="s">
        <v>50</v>
      </c>
      <c r="AH214" s="29">
        <v>0</v>
      </c>
      <c r="AI214" s="29">
        <v>0</v>
      </c>
      <c r="AJ214" s="24" t="s">
        <v>50</v>
      </c>
      <c r="AK214" s="29">
        <v>0</v>
      </c>
      <c r="AL214" s="29">
        <v>0</v>
      </c>
      <c r="AM214" s="31" t="s">
        <v>53</v>
      </c>
      <c r="AN214" s="24" t="s">
        <v>53</v>
      </c>
      <c r="AO214" s="31" t="s">
        <v>53</v>
      </c>
      <c r="AP214" s="24" t="s">
        <v>53</v>
      </c>
    </row>
    <row r="215" spans="1:42">
      <c r="A215" s="24" t="s">
        <v>427</v>
      </c>
      <c r="B215" s="31" t="s">
        <v>932</v>
      </c>
      <c r="C215" s="24" t="s">
        <v>96</v>
      </c>
      <c r="D215" s="24" t="s">
        <v>48</v>
      </c>
      <c r="E215" s="24" t="s">
        <v>97</v>
      </c>
      <c r="F215" s="24" t="s">
        <v>935</v>
      </c>
      <c r="G215" s="24" t="s">
        <v>51</v>
      </c>
      <c r="H215" s="24" t="s">
        <v>939</v>
      </c>
      <c r="I215" s="29" t="s">
        <v>53</v>
      </c>
      <c r="J215" s="29" t="s">
        <v>53</v>
      </c>
      <c r="K215" s="29" t="s">
        <v>53</v>
      </c>
      <c r="L215" s="29" t="s">
        <v>53</v>
      </c>
      <c r="M215" s="29">
        <v>0</v>
      </c>
      <c r="N215" s="24" t="s">
        <v>53</v>
      </c>
      <c r="O215" s="24" t="s">
        <v>54</v>
      </c>
      <c r="P215" s="24" t="s">
        <v>53</v>
      </c>
      <c r="Q215" s="30">
        <v>9568802.0189999994</v>
      </c>
      <c r="R215" s="30">
        <v>0</v>
      </c>
      <c r="S215" s="30">
        <v>6584210.0389999999</v>
      </c>
      <c r="T215" s="30">
        <v>0</v>
      </c>
      <c r="U215" s="30" t="s">
        <v>50</v>
      </c>
      <c r="V215" s="30">
        <v>0</v>
      </c>
      <c r="W215" s="29">
        <v>2572924.12</v>
      </c>
      <c r="X215" s="24" t="s">
        <v>68</v>
      </c>
      <c r="Y215" s="29">
        <v>411667.86</v>
      </c>
      <c r="Z215" s="30">
        <v>0</v>
      </c>
      <c r="AA215" s="30" t="s">
        <v>50</v>
      </c>
      <c r="AB215" s="30">
        <v>0</v>
      </c>
      <c r="AC215" s="30">
        <v>0</v>
      </c>
      <c r="AD215" s="30" t="s">
        <v>50</v>
      </c>
      <c r="AE215" s="30">
        <v>0</v>
      </c>
      <c r="AF215" s="30">
        <v>0</v>
      </c>
      <c r="AG215" s="30" t="s">
        <v>50</v>
      </c>
      <c r="AH215" s="29">
        <v>0</v>
      </c>
      <c r="AI215" s="29">
        <v>0</v>
      </c>
      <c r="AJ215" s="24" t="s">
        <v>50</v>
      </c>
      <c r="AK215" s="29">
        <v>0</v>
      </c>
      <c r="AL215" s="29">
        <v>0</v>
      </c>
      <c r="AM215" s="31" t="s">
        <v>53</v>
      </c>
      <c r="AN215" s="24" t="s">
        <v>53</v>
      </c>
      <c r="AO215" s="31" t="s">
        <v>53</v>
      </c>
      <c r="AP215" s="24" t="s">
        <v>53</v>
      </c>
    </row>
    <row r="216" spans="1:42">
      <c r="A216" s="24" t="s">
        <v>429</v>
      </c>
      <c r="B216" s="31" t="s">
        <v>932</v>
      </c>
      <c r="C216" s="24" t="s">
        <v>47</v>
      </c>
      <c r="D216" s="24" t="s">
        <v>57</v>
      </c>
      <c r="E216" s="24" t="s">
        <v>58</v>
      </c>
      <c r="F216" s="24" t="s">
        <v>940</v>
      </c>
      <c r="G216" s="24" t="s">
        <v>51</v>
      </c>
      <c r="H216" s="24" t="s">
        <v>941</v>
      </c>
      <c r="I216" s="29" t="s">
        <v>53</v>
      </c>
      <c r="J216" s="29" t="s">
        <v>53</v>
      </c>
      <c r="K216" s="29" t="s">
        <v>53</v>
      </c>
      <c r="L216" s="29" t="s">
        <v>53</v>
      </c>
      <c r="M216" s="29">
        <v>0</v>
      </c>
      <c r="N216" s="24" t="s">
        <v>53</v>
      </c>
      <c r="O216" s="24" t="s">
        <v>54</v>
      </c>
      <c r="P216" s="24" t="s">
        <v>53</v>
      </c>
      <c r="Q216" s="30">
        <v>18826336.021700002</v>
      </c>
      <c r="R216" s="30">
        <v>0</v>
      </c>
      <c r="S216" s="30">
        <v>16421341.9981</v>
      </c>
      <c r="T216" s="30">
        <v>0</v>
      </c>
      <c r="U216" s="30" t="s">
        <v>50</v>
      </c>
      <c r="V216" s="30">
        <v>0</v>
      </c>
      <c r="W216" s="29">
        <v>2073270.7099999997</v>
      </c>
      <c r="X216" s="24" t="s">
        <v>68</v>
      </c>
      <c r="Y216" s="29">
        <v>331723.31360000005</v>
      </c>
      <c r="Z216" s="30">
        <v>0</v>
      </c>
      <c r="AA216" s="30" t="s">
        <v>50</v>
      </c>
      <c r="AB216" s="30">
        <v>0</v>
      </c>
      <c r="AC216" s="30">
        <v>0</v>
      </c>
      <c r="AD216" s="30" t="s">
        <v>50</v>
      </c>
      <c r="AE216" s="30">
        <v>0</v>
      </c>
      <c r="AF216" s="30">
        <v>0</v>
      </c>
      <c r="AG216" s="30" t="s">
        <v>50</v>
      </c>
      <c r="AH216" s="29">
        <v>0</v>
      </c>
      <c r="AI216" s="29">
        <v>0</v>
      </c>
      <c r="AJ216" s="24" t="s">
        <v>50</v>
      </c>
      <c r="AK216" s="29">
        <v>0</v>
      </c>
      <c r="AL216" s="29">
        <v>0</v>
      </c>
      <c r="AM216" s="31" t="s">
        <v>53</v>
      </c>
      <c r="AN216" s="24" t="s">
        <v>53</v>
      </c>
      <c r="AO216" s="31" t="s">
        <v>53</v>
      </c>
      <c r="AP216" s="24" t="s">
        <v>53</v>
      </c>
    </row>
    <row r="217" spans="1:42">
      <c r="A217" s="24" t="s">
        <v>433</v>
      </c>
      <c r="B217" s="31" t="s">
        <v>932</v>
      </c>
      <c r="C217" s="24" t="s">
        <v>47</v>
      </c>
      <c r="D217" s="24" t="s">
        <v>57</v>
      </c>
      <c r="E217" s="24" t="s">
        <v>58</v>
      </c>
      <c r="F217" s="24" t="s">
        <v>940</v>
      </c>
      <c r="G217" s="24" t="s">
        <v>51</v>
      </c>
      <c r="H217" s="24" t="s">
        <v>942</v>
      </c>
      <c r="I217" s="29" t="s">
        <v>53</v>
      </c>
      <c r="J217" s="29" t="s">
        <v>53</v>
      </c>
      <c r="K217" s="29" t="s">
        <v>53</v>
      </c>
      <c r="L217" s="29" t="s">
        <v>53</v>
      </c>
      <c r="M217" s="29">
        <v>0</v>
      </c>
      <c r="N217" s="24" t="s">
        <v>53</v>
      </c>
      <c r="O217" s="24" t="s">
        <v>823</v>
      </c>
      <c r="P217" s="24" t="s">
        <v>824</v>
      </c>
      <c r="Q217" s="30">
        <v>302935.76</v>
      </c>
      <c r="R217" s="30">
        <v>0</v>
      </c>
      <c r="S217" s="30">
        <v>302935.76</v>
      </c>
      <c r="T217" s="30">
        <v>0</v>
      </c>
      <c r="U217" s="30" t="s">
        <v>50</v>
      </c>
      <c r="V217" s="30">
        <v>0</v>
      </c>
      <c r="W217" s="29">
        <v>0</v>
      </c>
      <c r="X217" s="24" t="s">
        <v>50</v>
      </c>
      <c r="Y217" s="29">
        <v>0</v>
      </c>
      <c r="Z217" s="30">
        <v>0</v>
      </c>
      <c r="AA217" s="30" t="s">
        <v>50</v>
      </c>
      <c r="AB217" s="30">
        <v>0</v>
      </c>
      <c r="AC217" s="30">
        <v>0</v>
      </c>
      <c r="AD217" s="30" t="s">
        <v>50</v>
      </c>
      <c r="AE217" s="30">
        <v>0</v>
      </c>
      <c r="AF217" s="30">
        <v>0</v>
      </c>
      <c r="AG217" s="30" t="s">
        <v>50</v>
      </c>
      <c r="AH217" s="29">
        <v>0</v>
      </c>
      <c r="AI217" s="29">
        <v>0</v>
      </c>
      <c r="AJ217" s="24" t="s">
        <v>50</v>
      </c>
      <c r="AK217" s="29">
        <v>0</v>
      </c>
      <c r="AL217" s="29">
        <v>0</v>
      </c>
      <c r="AM217" s="31" t="s">
        <v>53</v>
      </c>
      <c r="AN217" s="24" t="s">
        <v>53</v>
      </c>
      <c r="AO217" s="31" t="s">
        <v>53</v>
      </c>
      <c r="AP217" s="24" t="s">
        <v>53</v>
      </c>
    </row>
    <row r="218" spans="1:42">
      <c r="A218" s="24" t="s">
        <v>435</v>
      </c>
      <c r="B218" s="31" t="s">
        <v>932</v>
      </c>
      <c r="C218" s="24" t="s">
        <v>96</v>
      </c>
      <c r="D218" s="24" t="s">
        <v>57</v>
      </c>
      <c r="E218" s="24" t="s">
        <v>751</v>
      </c>
      <c r="F218" s="24" t="s">
        <v>910</v>
      </c>
      <c r="G218" s="24" t="s">
        <v>51</v>
      </c>
      <c r="H218" s="24" t="s">
        <v>943</v>
      </c>
      <c r="I218" s="29" t="s">
        <v>53</v>
      </c>
      <c r="J218" s="29" t="s">
        <v>53</v>
      </c>
      <c r="K218" s="29" t="s">
        <v>53</v>
      </c>
      <c r="L218" s="29" t="s">
        <v>53</v>
      </c>
      <c r="M218" s="29">
        <v>0</v>
      </c>
      <c r="N218" s="24" t="s">
        <v>53</v>
      </c>
      <c r="O218" s="24" t="s">
        <v>54</v>
      </c>
      <c r="P218" s="24" t="s">
        <v>53</v>
      </c>
      <c r="Q218" s="30">
        <v>23833173.592350006</v>
      </c>
      <c r="R218" s="30">
        <v>0</v>
      </c>
      <c r="S218" s="30">
        <v>15993787.770600006</v>
      </c>
      <c r="T218" s="30">
        <v>0</v>
      </c>
      <c r="U218" s="30" t="s">
        <v>50</v>
      </c>
      <c r="V218" s="30">
        <v>0</v>
      </c>
      <c r="W218" s="29">
        <v>6758091.2256500004</v>
      </c>
      <c r="X218" s="24" t="s">
        <v>68</v>
      </c>
      <c r="Y218" s="29">
        <v>1081294.5961000002</v>
      </c>
      <c r="Z218" s="30">
        <v>0</v>
      </c>
      <c r="AA218" s="30" t="s">
        <v>50</v>
      </c>
      <c r="AB218" s="30">
        <v>0</v>
      </c>
      <c r="AC218" s="30">
        <v>0</v>
      </c>
      <c r="AD218" s="30" t="s">
        <v>50</v>
      </c>
      <c r="AE218" s="30">
        <v>0</v>
      </c>
      <c r="AF218" s="30">
        <v>0</v>
      </c>
      <c r="AG218" s="30" t="s">
        <v>50</v>
      </c>
      <c r="AH218" s="29">
        <v>0</v>
      </c>
      <c r="AI218" s="29">
        <v>0</v>
      </c>
      <c r="AJ218" s="24" t="s">
        <v>50</v>
      </c>
      <c r="AK218" s="29">
        <v>0</v>
      </c>
      <c r="AL218" s="29">
        <v>0</v>
      </c>
      <c r="AM218" s="31" t="s">
        <v>53</v>
      </c>
      <c r="AN218" s="24" t="s">
        <v>53</v>
      </c>
      <c r="AO218" s="31" t="s">
        <v>53</v>
      </c>
      <c r="AP218" s="24" t="s">
        <v>53</v>
      </c>
    </row>
    <row r="219" spans="1:42">
      <c r="A219" s="24" t="s">
        <v>439</v>
      </c>
      <c r="B219" s="31" t="s">
        <v>932</v>
      </c>
      <c r="C219" s="24" t="s">
        <v>47</v>
      </c>
      <c r="D219" s="24" t="s">
        <v>74</v>
      </c>
      <c r="E219" s="24" t="s">
        <v>75</v>
      </c>
      <c r="F219" s="24" t="s">
        <v>781</v>
      </c>
      <c r="G219" s="24" t="s">
        <v>51</v>
      </c>
      <c r="H219" s="24" t="s">
        <v>944</v>
      </c>
      <c r="I219" s="29" t="s">
        <v>53</v>
      </c>
      <c r="J219" s="29" t="s">
        <v>53</v>
      </c>
      <c r="K219" s="29" t="s">
        <v>53</v>
      </c>
      <c r="L219" s="29" t="s">
        <v>53</v>
      </c>
      <c r="M219" s="29">
        <v>0</v>
      </c>
      <c r="N219" s="24" t="s">
        <v>53</v>
      </c>
      <c r="O219" s="24" t="s">
        <v>54</v>
      </c>
      <c r="P219" s="24" t="s">
        <v>53</v>
      </c>
      <c r="Q219" s="30">
        <v>19189487.557799995</v>
      </c>
      <c r="R219" s="30">
        <v>0</v>
      </c>
      <c r="S219" s="30">
        <v>16331988.124999994</v>
      </c>
      <c r="T219" s="30">
        <v>0</v>
      </c>
      <c r="U219" s="30" t="s">
        <v>50</v>
      </c>
      <c r="V219" s="30">
        <v>0</v>
      </c>
      <c r="W219" s="29">
        <v>2463361.5800000005</v>
      </c>
      <c r="X219" s="24" t="s">
        <v>50</v>
      </c>
      <c r="Y219" s="29">
        <v>394137.85279999994</v>
      </c>
      <c r="Z219" s="30">
        <v>0</v>
      </c>
      <c r="AA219" s="30" t="s">
        <v>50</v>
      </c>
      <c r="AB219" s="30">
        <v>0</v>
      </c>
      <c r="AC219" s="30">
        <v>0</v>
      </c>
      <c r="AD219" s="30" t="s">
        <v>50</v>
      </c>
      <c r="AE219" s="30">
        <v>0</v>
      </c>
      <c r="AF219" s="30">
        <v>0</v>
      </c>
      <c r="AG219" s="30" t="s">
        <v>50</v>
      </c>
      <c r="AH219" s="29">
        <v>0</v>
      </c>
      <c r="AI219" s="29">
        <v>0</v>
      </c>
      <c r="AJ219" s="24" t="s">
        <v>50</v>
      </c>
      <c r="AK219" s="29">
        <v>0</v>
      </c>
      <c r="AL219" s="29">
        <v>0</v>
      </c>
      <c r="AM219" s="31" t="s">
        <v>53</v>
      </c>
      <c r="AN219" s="24" t="s">
        <v>53</v>
      </c>
      <c r="AO219" s="31" t="s">
        <v>53</v>
      </c>
      <c r="AP219" s="24" t="s">
        <v>53</v>
      </c>
    </row>
    <row r="220" spans="1:42">
      <c r="A220" s="24" t="s">
        <v>441</v>
      </c>
      <c r="B220" s="31" t="s">
        <v>932</v>
      </c>
      <c r="C220" s="24" t="s">
        <v>96</v>
      </c>
      <c r="D220" s="24" t="s">
        <v>74</v>
      </c>
      <c r="E220" s="9" t="s">
        <v>805</v>
      </c>
      <c r="F220" s="24" t="s">
        <v>910</v>
      </c>
      <c r="G220" s="24" t="s">
        <v>51</v>
      </c>
      <c r="H220" s="24" t="s">
        <v>945</v>
      </c>
      <c r="I220" s="29" t="s">
        <v>53</v>
      </c>
      <c r="J220" s="29" t="s">
        <v>53</v>
      </c>
      <c r="K220" s="29" t="s">
        <v>53</v>
      </c>
      <c r="L220" s="29" t="s">
        <v>53</v>
      </c>
      <c r="M220" s="29">
        <v>0</v>
      </c>
      <c r="N220" s="24" t="s">
        <v>53</v>
      </c>
      <c r="O220" s="24" t="s">
        <v>54</v>
      </c>
      <c r="P220" s="24" t="s">
        <v>53</v>
      </c>
      <c r="Q220" s="30">
        <v>22149523.673899993</v>
      </c>
      <c r="R220" s="30">
        <v>0</v>
      </c>
      <c r="S220" s="30">
        <v>14936017.980899993</v>
      </c>
      <c r="T220" s="30">
        <v>0</v>
      </c>
      <c r="U220" s="30" t="s">
        <v>50</v>
      </c>
      <c r="V220" s="30">
        <v>0</v>
      </c>
      <c r="W220" s="29">
        <v>6218539.3905000007</v>
      </c>
      <c r="X220" s="24" t="s">
        <v>68</v>
      </c>
      <c r="Y220" s="29">
        <v>994966.30249999999</v>
      </c>
      <c r="Z220" s="30">
        <v>0</v>
      </c>
      <c r="AA220" s="30" t="s">
        <v>50</v>
      </c>
      <c r="AB220" s="30">
        <v>0</v>
      </c>
      <c r="AC220" s="30">
        <v>0</v>
      </c>
      <c r="AD220" s="30" t="s">
        <v>50</v>
      </c>
      <c r="AE220" s="30">
        <v>0</v>
      </c>
      <c r="AF220" s="30">
        <v>0</v>
      </c>
      <c r="AG220" s="30" t="s">
        <v>50</v>
      </c>
      <c r="AH220" s="29">
        <v>0</v>
      </c>
      <c r="AI220" s="29">
        <v>0</v>
      </c>
      <c r="AJ220" s="24" t="s">
        <v>50</v>
      </c>
      <c r="AK220" s="29">
        <v>0</v>
      </c>
      <c r="AL220" s="29">
        <v>0</v>
      </c>
      <c r="AM220" s="31" t="s">
        <v>53</v>
      </c>
      <c r="AN220" s="24" t="s">
        <v>53</v>
      </c>
      <c r="AO220" s="31" t="s">
        <v>53</v>
      </c>
      <c r="AP220" s="24" t="s">
        <v>53</v>
      </c>
    </row>
    <row r="221" spans="1:42">
      <c r="A221" s="24" t="s">
        <v>447</v>
      </c>
      <c r="B221" s="31" t="s">
        <v>932</v>
      </c>
      <c r="C221" s="24" t="s">
        <v>96</v>
      </c>
      <c r="D221" s="24" t="s">
        <v>74</v>
      </c>
      <c r="E221" s="9" t="s">
        <v>805</v>
      </c>
      <c r="F221" s="24" t="s">
        <v>910</v>
      </c>
      <c r="G221" s="24" t="s">
        <v>51</v>
      </c>
      <c r="H221" s="24" t="s">
        <v>946</v>
      </c>
      <c r="I221" s="29" t="s">
        <v>53</v>
      </c>
      <c r="J221" s="29" t="s">
        <v>53</v>
      </c>
      <c r="K221" s="29" t="s">
        <v>53</v>
      </c>
      <c r="L221" s="29" t="s">
        <v>53</v>
      </c>
      <c r="M221" s="29">
        <v>0</v>
      </c>
      <c r="N221" s="24" t="s">
        <v>53</v>
      </c>
      <c r="O221" s="24" t="s">
        <v>868</v>
      </c>
      <c r="P221" s="24" t="s">
        <v>869</v>
      </c>
      <c r="Q221" s="30">
        <v>961829.51639999996</v>
      </c>
      <c r="R221" s="30">
        <v>0</v>
      </c>
      <c r="S221" s="30">
        <v>883096.21</v>
      </c>
      <c r="T221" s="30">
        <v>67873.539999999994</v>
      </c>
      <c r="U221" s="30" t="s">
        <v>68</v>
      </c>
      <c r="V221" s="30">
        <v>10859.7664</v>
      </c>
      <c r="W221" s="29">
        <v>0</v>
      </c>
      <c r="X221" s="24" t="s">
        <v>50</v>
      </c>
      <c r="Y221" s="29">
        <v>0</v>
      </c>
      <c r="Z221" s="30">
        <v>0</v>
      </c>
      <c r="AA221" s="30" t="s">
        <v>50</v>
      </c>
      <c r="AB221" s="30">
        <v>0</v>
      </c>
      <c r="AC221" s="30">
        <v>0</v>
      </c>
      <c r="AD221" s="30" t="s">
        <v>50</v>
      </c>
      <c r="AE221" s="30">
        <v>0</v>
      </c>
      <c r="AF221" s="30">
        <v>0</v>
      </c>
      <c r="AG221" s="30" t="s">
        <v>50</v>
      </c>
      <c r="AH221" s="29">
        <v>0</v>
      </c>
      <c r="AI221" s="29">
        <v>0</v>
      </c>
      <c r="AJ221" s="24" t="s">
        <v>50</v>
      </c>
      <c r="AK221" s="29">
        <v>0</v>
      </c>
      <c r="AL221" s="29">
        <v>0</v>
      </c>
      <c r="AM221" s="31" t="s">
        <v>53</v>
      </c>
      <c r="AN221" s="24" t="s">
        <v>53</v>
      </c>
      <c r="AO221" s="31" t="s">
        <v>53</v>
      </c>
      <c r="AP221" s="24" t="s">
        <v>53</v>
      </c>
    </row>
    <row r="222" spans="1:42">
      <c r="A222" s="24" t="s">
        <v>450</v>
      </c>
      <c r="B222" s="31" t="s">
        <v>932</v>
      </c>
      <c r="C222" s="24" t="s">
        <v>96</v>
      </c>
      <c r="D222" s="24" t="s">
        <v>74</v>
      </c>
      <c r="E222" s="9" t="s">
        <v>805</v>
      </c>
      <c r="F222" s="24" t="s">
        <v>910</v>
      </c>
      <c r="G222" s="24" t="s">
        <v>51</v>
      </c>
      <c r="H222" s="24" t="s">
        <v>947</v>
      </c>
      <c r="I222" s="29" t="s">
        <v>53</v>
      </c>
      <c r="J222" s="29" t="s">
        <v>53</v>
      </c>
      <c r="K222" s="29" t="s">
        <v>53</v>
      </c>
      <c r="L222" s="29" t="s">
        <v>53</v>
      </c>
      <c r="M222" s="29">
        <v>0</v>
      </c>
      <c r="N222" s="24" t="s">
        <v>53</v>
      </c>
      <c r="O222" s="24" t="s">
        <v>54</v>
      </c>
      <c r="P222" s="24" t="s">
        <v>53</v>
      </c>
      <c r="Q222" s="30">
        <v>15854218.160500001</v>
      </c>
      <c r="R222" s="30">
        <v>0</v>
      </c>
      <c r="S222" s="30">
        <v>11885736.830500001</v>
      </c>
      <c r="T222" s="30">
        <v>0</v>
      </c>
      <c r="U222" s="30" t="s">
        <v>50</v>
      </c>
      <c r="V222" s="30">
        <v>0</v>
      </c>
      <c r="W222" s="29">
        <v>3421104.5947999991</v>
      </c>
      <c r="X222" s="24" t="s">
        <v>68</v>
      </c>
      <c r="Y222" s="29">
        <v>547376.7352</v>
      </c>
      <c r="Z222" s="30">
        <v>0</v>
      </c>
      <c r="AA222" s="30" t="s">
        <v>50</v>
      </c>
      <c r="AB222" s="30">
        <v>0</v>
      </c>
      <c r="AC222" s="30">
        <v>0</v>
      </c>
      <c r="AD222" s="30" t="s">
        <v>50</v>
      </c>
      <c r="AE222" s="30">
        <v>0</v>
      </c>
      <c r="AF222" s="30">
        <v>0</v>
      </c>
      <c r="AG222" s="30" t="s">
        <v>50</v>
      </c>
      <c r="AH222" s="29">
        <v>0</v>
      </c>
      <c r="AI222" s="29">
        <v>0</v>
      </c>
      <c r="AJ222" s="24" t="s">
        <v>50</v>
      </c>
      <c r="AK222" s="29">
        <v>0</v>
      </c>
      <c r="AL222" s="29">
        <v>0</v>
      </c>
      <c r="AM222" s="31" t="s">
        <v>53</v>
      </c>
      <c r="AN222" s="24" t="s">
        <v>53</v>
      </c>
      <c r="AO222" s="31" t="s">
        <v>53</v>
      </c>
      <c r="AP222" s="24" t="s">
        <v>53</v>
      </c>
    </row>
    <row r="223" spans="1:42">
      <c r="A223" s="24" t="s">
        <v>454</v>
      </c>
      <c r="B223" s="31" t="s">
        <v>932</v>
      </c>
      <c r="C223" s="24" t="s">
        <v>96</v>
      </c>
      <c r="D223" s="24" t="s">
        <v>74</v>
      </c>
      <c r="E223" s="9" t="s">
        <v>805</v>
      </c>
      <c r="F223" s="24" t="s">
        <v>910</v>
      </c>
      <c r="G223" s="24" t="s">
        <v>51</v>
      </c>
      <c r="H223" s="24" t="s">
        <v>948</v>
      </c>
      <c r="I223" s="29" t="s">
        <v>53</v>
      </c>
      <c r="J223" s="29" t="s">
        <v>53</v>
      </c>
      <c r="K223" s="29" t="s">
        <v>53</v>
      </c>
      <c r="L223" s="29" t="s">
        <v>53</v>
      </c>
      <c r="M223" s="29">
        <v>0</v>
      </c>
      <c r="N223" s="24" t="s">
        <v>53</v>
      </c>
      <c r="O223" s="24" t="s">
        <v>949</v>
      </c>
      <c r="P223" s="24" t="s">
        <v>950</v>
      </c>
      <c r="Q223" s="30">
        <v>743653.64720000001</v>
      </c>
      <c r="R223" s="30">
        <v>0</v>
      </c>
      <c r="S223" s="30">
        <v>652650</v>
      </c>
      <c r="T223" s="30">
        <v>78451.42</v>
      </c>
      <c r="U223" s="30" t="s">
        <v>68</v>
      </c>
      <c r="V223" s="30">
        <v>12552.227199999999</v>
      </c>
      <c r="W223" s="29">
        <v>0</v>
      </c>
      <c r="X223" s="24" t="s">
        <v>50</v>
      </c>
      <c r="Y223" s="29">
        <v>0</v>
      </c>
      <c r="Z223" s="30">
        <v>0</v>
      </c>
      <c r="AA223" s="30" t="s">
        <v>50</v>
      </c>
      <c r="AB223" s="30">
        <v>0</v>
      </c>
      <c r="AC223" s="30">
        <v>0</v>
      </c>
      <c r="AD223" s="30" t="s">
        <v>50</v>
      </c>
      <c r="AE223" s="30">
        <v>0</v>
      </c>
      <c r="AF223" s="30">
        <v>0</v>
      </c>
      <c r="AG223" s="30" t="s">
        <v>50</v>
      </c>
      <c r="AH223" s="29">
        <v>0</v>
      </c>
      <c r="AI223" s="29">
        <v>0</v>
      </c>
      <c r="AJ223" s="24" t="s">
        <v>50</v>
      </c>
      <c r="AK223" s="29">
        <v>0</v>
      </c>
      <c r="AL223" s="29">
        <v>0</v>
      </c>
      <c r="AM223" s="31" t="s">
        <v>53</v>
      </c>
      <c r="AN223" s="24" t="s">
        <v>53</v>
      </c>
      <c r="AO223" s="31" t="s">
        <v>53</v>
      </c>
      <c r="AP223" s="24" t="s">
        <v>53</v>
      </c>
    </row>
    <row r="224" spans="1:42">
      <c r="A224" s="24" t="s">
        <v>456</v>
      </c>
      <c r="B224" s="31" t="s">
        <v>932</v>
      </c>
      <c r="C224" s="24" t="s">
        <v>96</v>
      </c>
      <c r="D224" s="24" t="s">
        <v>74</v>
      </c>
      <c r="E224" s="9" t="s">
        <v>805</v>
      </c>
      <c r="F224" s="24" t="s">
        <v>910</v>
      </c>
      <c r="G224" s="24" t="s">
        <v>51</v>
      </c>
      <c r="H224" s="24" t="s">
        <v>951</v>
      </c>
      <c r="I224" s="29" t="s">
        <v>53</v>
      </c>
      <c r="J224" s="29" t="s">
        <v>53</v>
      </c>
      <c r="K224" s="29" t="s">
        <v>53</v>
      </c>
      <c r="L224" s="29" t="s">
        <v>53</v>
      </c>
      <c r="M224" s="29">
        <v>0</v>
      </c>
      <c r="N224" s="24" t="s">
        <v>53</v>
      </c>
      <c r="O224" s="24" t="s">
        <v>54</v>
      </c>
      <c r="P224" s="24" t="s">
        <v>53</v>
      </c>
      <c r="Q224" s="30">
        <v>903364.39269999997</v>
      </c>
      <c r="R224" s="30">
        <v>0</v>
      </c>
      <c r="S224" s="30">
        <v>431785.33549999999</v>
      </c>
      <c r="T224" s="30">
        <v>0</v>
      </c>
      <c r="U224" s="30" t="s">
        <v>50</v>
      </c>
      <c r="V224" s="30">
        <v>0</v>
      </c>
      <c r="W224" s="29">
        <v>406533.67</v>
      </c>
      <c r="X224" s="24" t="s">
        <v>68</v>
      </c>
      <c r="Y224" s="29">
        <v>65045.387199999997</v>
      </c>
      <c r="Z224" s="30">
        <v>0</v>
      </c>
      <c r="AA224" s="30" t="s">
        <v>50</v>
      </c>
      <c r="AB224" s="30">
        <v>0</v>
      </c>
      <c r="AC224" s="30">
        <v>0</v>
      </c>
      <c r="AD224" s="30" t="s">
        <v>50</v>
      </c>
      <c r="AE224" s="30">
        <v>0</v>
      </c>
      <c r="AF224" s="30">
        <v>0</v>
      </c>
      <c r="AG224" s="30" t="s">
        <v>50</v>
      </c>
      <c r="AH224" s="29">
        <v>0</v>
      </c>
      <c r="AI224" s="29">
        <v>0</v>
      </c>
      <c r="AJ224" s="24" t="s">
        <v>50</v>
      </c>
      <c r="AK224" s="29">
        <v>0</v>
      </c>
      <c r="AL224" s="29">
        <v>0</v>
      </c>
      <c r="AM224" s="31" t="s">
        <v>53</v>
      </c>
      <c r="AN224" s="24" t="s">
        <v>53</v>
      </c>
      <c r="AO224" s="31" t="s">
        <v>53</v>
      </c>
      <c r="AP224" s="24" t="s">
        <v>53</v>
      </c>
    </row>
    <row r="225" spans="1:42">
      <c r="A225" s="24" t="s">
        <v>460</v>
      </c>
      <c r="B225" s="31" t="s">
        <v>932</v>
      </c>
      <c r="C225" s="24" t="s">
        <v>96</v>
      </c>
      <c r="D225" s="24" t="s">
        <v>74</v>
      </c>
      <c r="E225" s="9" t="s">
        <v>805</v>
      </c>
      <c r="F225" s="24" t="s">
        <v>910</v>
      </c>
      <c r="G225" s="24" t="s">
        <v>123</v>
      </c>
      <c r="H225" s="24" t="s">
        <v>53</v>
      </c>
      <c r="I225" s="29" t="s">
        <v>952</v>
      </c>
      <c r="J225" s="29" t="s">
        <v>53</v>
      </c>
      <c r="K225" s="29" t="s">
        <v>953</v>
      </c>
      <c r="L225" s="29" t="s">
        <v>903</v>
      </c>
      <c r="M225" s="29">
        <v>120000</v>
      </c>
      <c r="N225" s="24" t="s">
        <v>127</v>
      </c>
      <c r="O225" s="24" t="s">
        <v>954</v>
      </c>
      <c r="P225" s="24" t="s">
        <v>955</v>
      </c>
      <c r="Q225" s="30">
        <v>-120000</v>
      </c>
      <c r="R225" s="30">
        <v>0</v>
      </c>
      <c r="S225" s="30">
        <v>-120000</v>
      </c>
      <c r="T225" s="30">
        <v>0</v>
      </c>
      <c r="U225" s="30" t="s">
        <v>50</v>
      </c>
      <c r="V225" s="30">
        <v>0</v>
      </c>
      <c r="W225" s="29">
        <v>0</v>
      </c>
      <c r="X225" s="24" t="s">
        <v>50</v>
      </c>
      <c r="Y225" s="29">
        <v>0</v>
      </c>
      <c r="Z225" s="30">
        <v>0</v>
      </c>
      <c r="AA225" s="30" t="s">
        <v>50</v>
      </c>
      <c r="AB225" s="30">
        <v>0</v>
      </c>
      <c r="AC225" s="30">
        <v>0</v>
      </c>
      <c r="AD225" s="30" t="s">
        <v>50</v>
      </c>
      <c r="AE225" s="30">
        <v>0</v>
      </c>
      <c r="AF225" s="30">
        <v>0</v>
      </c>
      <c r="AG225" s="30" t="s">
        <v>50</v>
      </c>
      <c r="AH225" s="29">
        <v>0</v>
      </c>
      <c r="AI225" s="29">
        <v>0</v>
      </c>
      <c r="AJ225" s="24" t="s">
        <v>50</v>
      </c>
      <c r="AK225" s="29">
        <v>0</v>
      </c>
      <c r="AL225" s="29">
        <v>0</v>
      </c>
      <c r="AM225" s="31" t="s">
        <v>53</v>
      </c>
      <c r="AN225" s="24" t="s">
        <v>53</v>
      </c>
      <c r="AO225" s="31" t="s">
        <v>53</v>
      </c>
      <c r="AP225" s="24" t="s">
        <v>53</v>
      </c>
    </row>
    <row r="226" spans="1:42">
      <c r="A226" s="24" t="s">
        <v>462</v>
      </c>
      <c r="B226" s="31" t="s">
        <v>932</v>
      </c>
      <c r="C226" s="24" t="s">
        <v>96</v>
      </c>
      <c r="D226" s="24" t="s">
        <v>94</v>
      </c>
      <c r="E226" s="24" t="s">
        <v>173</v>
      </c>
      <c r="F226" s="24" t="s">
        <v>916</v>
      </c>
      <c r="G226" s="24" t="s">
        <v>51</v>
      </c>
      <c r="H226" s="24" t="s">
        <v>956</v>
      </c>
      <c r="I226" s="29" t="s">
        <v>53</v>
      </c>
      <c r="J226" s="29" t="s">
        <v>53</v>
      </c>
      <c r="K226" s="29" t="s">
        <v>53</v>
      </c>
      <c r="L226" s="29" t="s">
        <v>53</v>
      </c>
      <c r="M226" s="29">
        <v>0</v>
      </c>
      <c r="N226" s="24" t="s">
        <v>53</v>
      </c>
      <c r="O226" s="24" t="s">
        <v>54</v>
      </c>
      <c r="P226" s="24" t="s">
        <v>53</v>
      </c>
      <c r="Q226" s="30">
        <v>18681035.1712</v>
      </c>
      <c r="R226" s="30">
        <v>0</v>
      </c>
      <c r="S226" s="30">
        <v>12572587.697749998</v>
      </c>
      <c r="T226" s="30">
        <v>0</v>
      </c>
      <c r="U226" s="30" t="s">
        <v>50</v>
      </c>
      <c r="V226" s="30">
        <v>0</v>
      </c>
      <c r="W226" s="29">
        <v>5265902.9942499995</v>
      </c>
      <c r="X226" s="24" t="s">
        <v>68</v>
      </c>
      <c r="Y226" s="29">
        <v>842544.47919999994</v>
      </c>
      <c r="Z226" s="30">
        <v>0</v>
      </c>
      <c r="AA226" s="30" t="s">
        <v>50</v>
      </c>
      <c r="AB226" s="30">
        <v>0</v>
      </c>
      <c r="AC226" s="30">
        <v>0</v>
      </c>
      <c r="AD226" s="30" t="s">
        <v>50</v>
      </c>
      <c r="AE226" s="30">
        <v>0</v>
      </c>
      <c r="AF226" s="30">
        <v>0</v>
      </c>
      <c r="AG226" s="30" t="s">
        <v>50</v>
      </c>
      <c r="AH226" s="29">
        <v>0</v>
      </c>
      <c r="AI226" s="29">
        <v>0</v>
      </c>
      <c r="AJ226" s="24" t="s">
        <v>50</v>
      </c>
      <c r="AK226" s="29">
        <v>0</v>
      </c>
      <c r="AL226" s="29">
        <v>0</v>
      </c>
      <c r="AM226" s="31" t="s">
        <v>53</v>
      </c>
      <c r="AN226" s="24" t="s">
        <v>53</v>
      </c>
      <c r="AO226" s="31" t="s">
        <v>53</v>
      </c>
      <c r="AP226" s="24" t="s">
        <v>53</v>
      </c>
    </row>
    <row r="227" spans="1:42">
      <c r="A227" s="24" t="s">
        <v>464</v>
      </c>
      <c r="B227" s="31" t="s">
        <v>932</v>
      </c>
      <c r="C227" s="24" t="s">
        <v>96</v>
      </c>
      <c r="D227" s="24" t="s">
        <v>111</v>
      </c>
      <c r="E227" s="24" t="s">
        <v>761</v>
      </c>
      <c r="F227" s="24" t="s">
        <v>774</v>
      </c>
      <c r="G227" s="24" t="s">
        <v>51</v>
      </c>
      <c r="H227" s="24" t="s">
        <v>957</v>
      </c>
      <c r="I227" s="29" t="s">
        <v>53</v>
      </c>
      <c r="J227" s="29" t="s">
        <v>53</v>
      </c>
      <c r="K227" s="29" t="s">
        <v>53</v>
      </c>
      <c r="L227" s="29" t="s">
        <v>53</v>
      </c>
      <c r="M227" s="29">
        <v>0</v>
      </c>
      <c r="N227" s="24" t="s">
        <v>53</v>
      </c>
      <c r="O227" s="24" t="s">
        <v>54</v>
      </c>
      <c r="P227" s="24" t="s">
        <v>53</v>
      </c>
      <c r="Q227" s="30">
        <v>17387373.7031</v>
      </c>
      <c r="R227" s="30">
        <v>0</v>
      </c>
      <c r="S227" s="30">
        <v>13026372.7619</v>
      </c>
      <c r="T227" s="30">
        <v>0</v>
      </c>
      <c r="U227" s="30" t="s">
        <v>50</v>
      </c>
      <c r="V227" s="30">
        <v>0</v>
      </c>
      <c r="W227" s="29">
        <v>3631666.0447999998</v>
      </c>
      <c r="X227" s="24" t="s">
        <v>68</v>
      </c>
      <c r="Y227" s="29">
        <v>581066.56719999993</v>
      </c>
      <c r="Z227" s="30">
        <v>0</v>
      </c>
      <c r="AA227" s="30" t="s">
        <v>50</v>
      </c>
      <c r="AB227" s="30">
        <v>0</v>
      </c>
      <c r="AC227" s="30">
        <v>137285.49</v>
      </c>
      <c r="AD227" s="30" t="s">
        <v>55</v>
      </c>
      <c r="AE227" s="30">
        <v>10982.8392</v>
      </c>
      <c r="AF227" s="30">
        <v>0</v>
      </c>
      <c r="AG227" s="30" t="s">
        <v>50</v>
      </c>
      <c r="AH227" s="29">
        <v>0</v>
      </c>
      <c r="AI227" s="29">
        <v>0</v>
      </c>
      <c r="AJ227" s="24" t="s">
        <v>50</v>
      </c>
      <c r="AK227" s="29">
        <v>0</v>
      </c>
      <c r="AL227" s="29">
        <v>0</v>
      </c>
      <c r="AM227" s="31" t="s">
        <v>53</v>
      </c>
      <c r="AN227" s="24" t="s">
        <v>53</v>
      </c>
      <c r="AO227" s="31" t="s">
        <v>53</v>
      </c>
      <c r="AP227" s="24" t="s">
        <v>53</v>
      </c>
    </row>
    <row r="228" spans="1:42">
      <c r="A228" s="24" t="s">
        <v>466</v>
      </c>
      <c r="B228" s="31" t="s">
        <v>932</v>
      </c>
      <c r="C228" s="24" t="s">
        <v>96</v>
      </c>
      <c r="D228" s="24" t="s">
        <v>111</v>
      </c>
      <c r="E228" s="24" t="s">
        <v>761</v>
      </c>
      <c r="F228" s="24" t="s">
        <v>774</v>
      </c>
      <c r="G228" s="24" t="s">
        <v>51</v>
      </c>
      <c r="H228" s="24" t="s">
        <v>958</v>
      </c>
      <c r="I228" s="29" t="s">
        <v>53</v>
      </c>
      <c r="J228" s="29" t="s">
        <v>53</v>
      </c>
      <c r="K228" s="29" t="s">
        <v>53</v>
      </c>
      <c r="L228" s="29" t="s">
        <v>53</v>
      </c>
      <c r="M228" s="29">
        <v>0</v>
      </c>
      <c r="N228" s="24" t="s">
        <v>53</v>
      </c>
      <c r="O228" s="24" t="s">
        <v>959</v>
      </c>
      <c r="P228" s="24" t="s">
        <v>960</v>
      </c>
      <c r="Q228" s="30">
        <v>1736615.9687999999</v>
      </c>
      <c r="R228" s="30">
        <v>0</v>
      </c>
      <c r="S228" s="30">
        <v>1358344.98</v>
      </c>
      <c r="T228" s="30">
        <v>326095.68</v>
      </c>
      <c r="U228" s="30" t="s">
        <v>68</v>
      </c>
      <c r="V228" s="30">
        <v>52175.308799999999</v>
      </c>
      <c r="W228" s="29">
        <v>0</v>
      </c>
      <c r="X228" s="24" t="s">
        <v>50</v>
      </c>
      <c r="Y228" s="29">
        <v>0</v>
      </c>
      <c r="Z228" s="30">
        <v>0</v>
      </c>
      <c r="AA228" s="30" t="s">
        <v>50</v>
      </c>
      <c r="AB228" s="30">
        <v>0</v>
      </c>
      <c r="AC228" s="30">
        <v>0</v>
      </c>
      <c r="AD228" s="30" t="s">
        <v>50</v>
      </c>
      <c r="AE228" s="30">
        <v>0</v>
      </c>
      <c r="AF228" s="30">
        <v>0</v>
      </c>
      <c r="AG228" s="30" t="s">
        <v>50</v>
      </c>
      <c r="AH228" s="29">
        <v>0</v>
      </c>
      <c r="AI228" s="29">
        <v>0</v>
      </c>
      <c r="AJ228" s="24" t="s">
        <v>50</v>
      </c>
      <c r="AK228" s="29">
        <v>0</v>
      </c>
      <c r="AL228" s="29">
        <v>0</v>
      </c>
      <c r="AM228" s="31" t="s">
        <v>53</v>
      </c>
      <c r="AN228" s="24" t="s">
        <v>53</v>
      </c>
      <c r="AO228" s="31" t="s">
        <v>53</v>
      </c>
      <c r="AP228" s="24" t="s">
        <v>53</v>
      </c>
    </row>
    <row r="229" spans="1:42">
      <c r="A229" s="24" t="s">
        <v>467</v>
      </c>
      <c r="B229" s="31" t="s">
        <v>932</v>
      </c>
      <c r="C229" s="24" t="s">
        <v>96</v>
      </c>
      <c r="D229" s="24" t="s">
        <v>111</v>
      </c>
      <c r="E229" s="24" t="s">
        <v>761</v>
      </c>
      <c r="F229" s="24" t="s">
        <v>774</v>
      </c>
      <c r="G229" s="24" t="s">
        <v>51</v>
      </c>
      <c r="H229" s="24" t="s">
        <v>961</v>
      </c>
      <c r="I229" s="29" t="s">
        <v>53</v>
      </c>
      <c r="J229" s="29" t="s">
        <v>53</v>
      </c>
      <c r="K229" s="29" t="s">
        <v>53</v>
      </c>
      <c r="L229" s="29" t="s">
        <v>53</v>
      </c>
      <c r="M229" s="29">
        <v>0</v>
      </c>
      <c r="N229" s="24" t="s">
        <v>53</v>
      </c>
      <c r="O229" s="24" t="s">
        <v>54</v>
      </c>
      <c r="P229" s="24" t="s">
        <v>53</v>
      </c>
      <c r="Q229" s="30">
        <v>26424482.917350002</v>
      </c>
      <c r="R229" s="30">
        <v>0</v>
      </c>
      <c r="S229" s="30">
        <v>17470160.553750001</v>
      </c>
      <c r="T229" s="30">
        <v>0</v>
      </c>
      <c r="U229" s="30" t="s">
        <v>50</v>
      </c>
      <c r="V229" s="30">
        <v>0</v>
      </c>
      <c r="W229" s="29">
        <v>7719243.4168999996</v>
      </c>
      <c r="X229" s="24" t="s">
        <v>68</v>
      </c>
      <c r="Y229" s="29">
        <v>1235078.9467000002</v>
      </c>
      <c r="Z229" s="30">
        <v>0</v>
      </c>
      <c r="AA229" s="30" t="s">
        <v>50</v>
      </c>
      <c r="AB229" s="30">
        <v>0</v>
      </c>
      <c r="AC229" s="30">
        <v>0</v>
      </c>
      <c r="AD229" s="30" t="s">
        <v>50</v>
      </c>
      <c r="AE229" s="30">
        <v>0</v>
      </c>
      <c r="AF229" s="30">
        <v>0</v>
      </c>
      <c r="AG229" s="30" t="s">
        <v>50</v>
      </c>
      <c r="AH229" s="29">
        <v>0</v>
      </c>
      <c r="AI229" s="29">
        <v>0</v>
      </c>
      <c r="AJ229" s="24" t="s">
        <v>50</v>
      </c>
      <c r="AK229" s="29">
        <v>0</v>
      </c>
      <c r="AL229" s="29">
        <v>0</v>
      </c>
      <c r="AM229" s="31" t="s">
        <v>53</v>
      </c>
      <c r="AN229" s="24" t="s">
        <v>53</v>
      </c>
      <c r="AO229" s="31" t="s">
        <v>53</v>
      </c>
      <c r="AP229" s="24" t="s">
        <v>53</v>
      </c>
    </row>
    <row r="230" spans="1:42">
      <c r="A230" s="24" t="s">
        <v>468</v>
      </c>
      <c r="B230" s="31" t="s">
        <v>962</v>
      </c>
      <c r="C230" s="24" t="s">
        <v>47</v>
      </c>
      <c r="D230" s="24" t="s">
        <v>48</v>
      </c>
      <c r="E230" s="24" t="s">
        <v>49</v>
      </c>
      <c r="F230" s="24" t="s">
        <v>963</v>
      </c>
      <c r="G230" s="24" t="s">
        <v>51</v>
      </c>
      <c r="H230" s="24" t="s">
        <v>964</v>
      </c>
      <c r="I230" s="29" t="s">
        <v>53</v>
      </c>
      <c r="J230" s="29" t="s">
        <v>53</v>
      </c>
      <c r="K230" s="29" t="s">
        <v>53</v>
      </c>
      <c r="L230" s="29" t="s">
        <v>53</v>
      </c>
      <c r="M230" s="29">
        <v>0</v>
      </c>
      <c r="N230" s="24" t="s">
        <v>53</v>
      </c>
      <c r="O230" s="24" t="s">
        <v>54</v>
      </c>
      <c r="P230" s="24" t="s">
        <v>53</v>
      </c>
      <c r="Q230" s="30">
        <v>19164070.079599999</v>
      </c>
      <c r="R230" s="30">
        <v>0</v>
      </c>
      <c r="S230" s="30">
        <v>16674515.41</v>
      </c>
      <c r="T230" s="30">
        <v>0</v>
      </c>
      <c r="U230" s="30" t="s">
        <v>50</v>
      </c>
      <c r="V230" s="30">
        <v>0</v>
      </c>
      <c r="W230" s="29">
        <v>2146167.8199999998</v>
      </c>
      <c r="X230" s="24" t="s">
        <v>68</v>
      </c>
      <c r="Y230" s="29">
        <v>343386.8495999999</v>
      </c>
      <c r="Z230" s="30">
        <v>0</v>
      </c>
      <c r="AA230" s="30" t="s">
        <v>50</v>
      </c>
      <c r="AB230" s="30">
        <v>0</v>
      </c>
      <c r="AC230" s="30">
        <v>0</v>
      </c>
      <c r="AD230" s="30" t="s">
        <v>50</v>
      </c>
      <c r="AE230" s="30">
        <v>0</v>
      </c>
      <c r="AF230" s="30">
        <v>0</v>
      </c>
      <c r="AG230" s="30" t="s">
        <v>50</v>
      </c>
      <c r="AH230" s="29">
        <v>0</v>
      </c>
      <c r="AI230" s="29">
        <v>0</v>
      </c>
      <c r="AJ230" s="24" t="s">
        <v>50</v>
      </c>
      <c r="AK230" s="29">
        <v>0</v>
      </c>
      <c r="AL230" s="29">
        <v>0</v>
      </c>
      <c r="AM230" s="31" t="s">
        <v>53</v>
      </c>
      <c r="AN230" s="24" t="s">
        <v>53</v>
      </c>
      <c r="AO230" s="31" t="s">
        <v>53</v>
      </c>
      <c r="AP230" s="24" t="s">
        <v>53</v>
      </c>
    </row>
    <row r="231" spans="1:42">
      <c r="A231" s="24" t="s">
        <v>469</v>
      </c>
      <c r="B231" s="31" t="s">
        <v>962</v>
      </c>
      <c r="C231" s="24" t="s">
        <v>96</v>
      </c>
      <c r="D231" s="24" t="s">
        <v>48</v>
      </c>
      <c r="E231" s="24" t="s">
        <v>97</v>
      </c>
      <c r="F231" s="24" t="s">
        <v>965</v>
      </c>
      <c r="G231" s="24" t="s">
        <v>51</v>
      </c>
      <c r="H231" s="24" t="s">
        <v>966</v>
      </c>
      <c r="I231" s="29" t="s">
        <v>53</v>
      </c>
      <c r="J231" s="29" t="s">
        <v>53</v>
      </c>
      <c r="K231" s="29" t="s">
        <v>53</v>
      </c>
      <c r="L231" s="29" t="s">
        <v>53</v>
      </c>
      <c r="M231" s="29">
        <v>0</v>
      </c>
      <c r="N231" s="24" t="s">
        <v>53</v>
      </c>
      <c r="O231" s="24" t="s">
        <v>54</v>
      </c>
      <c r="P231" s="24" t="s">
        <v>53</v>
      </c>
      <c r="Q231" s="30">
        <v>10976201.74185</v>
      </c>
      <c r="R231" s="30">
        <v>0</v>
      </c>
      <c r="S231" s="30">
        <v>8152362.6664999994</v>
      </c>
      <c r="T231" s="30">
        <v>0</v>
      </c>
      <c r="U231" s="30" t="s">
        <v>50</v>
      </c>
      <c r="V231" s="30">
        <v>0</v>
      </c>
      <c r="W231" s="29">
        <v>2434344.0304500004</v>
      </c>
      <c r="X231" s="24" t="s">
        <v>68</v>
      </c>
      <c r="Y231" s="29">
        <v>389495.04490000004</v>
      </c>
      <c r="Z231" s="30">
        <v>0</v>
      </c>
      <c r="AA231" s="30" t="s">
        <v>50</v>
      </c>
      <c r="AB231" s="30">
        <v>0</v>
      </c>
      <c r="AC231" s="30">
        <v>0</v>
      </c>
      <c r="AD231" s="30" t="s">
        <v>50</v>
      </c>
      <c r="AE231" s="30">
        <v>0</v>
      </c>
      <c r="AF231" s="30">
        <v>0</v>
      </c>
      <c r="AG231" s="30" t="s">
        <v>50</v>
      </c>
      <c r="AH231" s="29">
        <v>0</v>
      </c>
      <c r="AI231" s="29">
        <v>0</v>
      </c>
      <c r="AJ231" s="24" t="s">
        <v>50</v>
      </c>
      <c r="AK231" s="29">
        <v>0</v>
      </c>
      <c r="AL231" s="29">
        <v>0</v>
      </c>
      <c r="AM231" s="31" t="s">
        <v>53</v>
      </c>
      <c r="AN231" s="24" t="s">
        <v>53</v>
      </c>
      <c r="AO231" s="31" t="s">
        <v>53</v>
      </c>
      <c r="AP231" s="24" t="s">
        <v>53</v>
      </c>
    </row>
    <row r="232" spans="1:42">
      <c r="A232" s="24" t="s">
        <v>470</v>
      </c>
      <c r="B232" s="31" t="s">
        <v>962</v>
      </c>
      <c r="C232" s="24" t="s">
        <v>96</v>
      </c>
      <c r="D232" s="24" t="s">
        <v>48</v>
      </c>
      <c r="E232" s="24" t="s">
        <v>97</v>
      </c>
      <c r="F232" s="24" t="s">
        <v>965</v>
      </c>
      <c r="G232" s="24" t="s">
        <v>51</v>
      </c>
      <c r="H232" s="24" t="s">
        <v>967</v>
      </c>
      <c r="I232" s="29" t="s">
        <v>53</v>
      </c>
      <c r="J232" s="29" t="s">
        <v>53</v>
      </c>
      <c r="K232" s="29" t="s">
        <v>53</v>
      </c>
      <c r="L232" s="29" t="s">
        <v>53</v>
      </c>
      <c r="M232" s="29">
        <v>0</v>
      </c>
      <c r="N232" s="24" t="s">
        <v>53</v>
      </c>
      <c r="O232" s="24" t="s">
        <v>968</v>
      </c>
      <c r="P232" s="24" t="s">
        <v>969</v>
      </c>
      <c r="Q232" s="30">
        <v>557751.94125000003</v>
      </c>
      <c r="R232" s="30">
        <v>0</v>
      </c>
      <c r="S232" s="30">
        <v>300720.06925</v>
      </c>
      <c r="T232" s="30">
        <v>221579.2</v>
      </c>
      <c r="U232" s="30" t="s">
        <v>68</v>
      </c>
      <c r="V232" s="30">
        <v>35452.671999999999</v>
      </c>
      <c r="W232" s="29">
        <v>0</v>
      </c>
      <c r="X232" s="24" t="s">
        <v>50</v>
      </c>
      <c r="Y232" s="29">
        <v>0</v>
      </c>
      <c r="Z232" s="30">
        <v>0</v>
      </c>
      <c r="AA232" s="30" t="s">
        <v>50</v>
      </c>
      <c r="AB232" s="30">
        <v>0</v>
      </c>
      <c r="AC232" s="30">
        <v>0</v>
      </c>
      <c r="AD232" s="30" t="s">
        <v>50</v>
      </c>
      <c r="AE232" s="30">
        <v>0</v>
      </c>
      <c r="AF232" s="30">
        <v>0</v>
      </c>
      <c r="AG232" s="30" t="s">
        <v>50</v>
      </c>
      <c r="AH232" s="29">
        <v>0</v>
      </c>
      <c r="AI232" s="29">
        <v>0</v>
      </c>
      <c r="AJ232" s="24" t="s">
        <v>50</v>
      </c>
      <c r="AK232" s="29">
        <v>0</v>
      </c>
      <c r="AL232" s="29">
        <v>0</v>
      </c>
      <c r="AM232" s="31" t="s">
        <v>53</v>
      </c>
      <c r="AN232" s="24" t="s">
        <v>53</v>
      </c>
      <c r="AO232" s="31" t="s">
        <v>53</v>
      </c>
      <c r="AP232" s="24" t="s">
        <v>53</v>
      </c>
    </row>
    <row r="233" spans="1:42">
      <c r="A233" s="24" t="s">
        <v>471</v>
      </c>
      <c r="B233" s="31" t="s">
        <v>962</v>
      </c>
      <c r="C233" s="24" t="s">
        <v>96</v>
      </c>
      <c r="D233" s="24" t="s">
        <v>48</v>
      </c>
      <c r="E233" s="24" t="s">
        <v>97</v>
      </c>
      <c r="F233" s="24" t="s">
        <v>965</v>
      </c>
      <c r="G233" s="24" t="s">
        <v>51</v>
      </c>
      <c r="H233" s="24" t="s">
        <v>970</v>
      </c>
      <c r="I233" s="29" t="s">
        <v>53</v>
      </c>
      <c r="J233" s="29" t="s">
        <v>53</v>
      </c>
      <c r="K233" s="29" t="s">
        <v>53</v>
      </c>
      <c r="L233" s="29" t="s">
        <v>53</v>
      </c>
      <c r="M233" s="29">
        <v>0</v>
      </c>
      <c r="N233" s="24" t="s">
        <v>53</v>
      </c>
      <c r="O233" s="24" t="s">
        <v>54</v>
      </c>
      <c r="P233" s="24" t="s">
        <v>53</v>
      </c>
      <c r="Q233" s="30">
        <v>26797706.191799998</v>
      </c>
      <c r="R233" s="30">
        <v>0</v>
      </c>
      <c r="S233" s="30">
        <v>17029625.264749996</v>
      </c>
      <c r="T233" s="30">
        <v>0</v>
      </c>
      <c r="U233" s="30" t="s">
        <v>50</v>
      </c>
      <c r="V233" s="30">
        <v>0</v>
      </c>
      <c r="W233" s="29">
        <v>8165124.3695499999</v>
      </c>
      <c r="X233" s="24" t="s">
        <v>68</v>
      </c>
      <c r="Y233" s="29">
        <v>1306419.8991</v>
      </c>
      <c r="Z233" s="30">
        <v>0</v>
      </c>
      <c r="AA233" s="30" t="s">
        <v>50</v>
      </c>
      <c r="AB233" s="30">
        <v>0</v>
      </c>
      <c r="AC233" s="30">
        <v>274570.98</v>
      </c>
      <c r="AD233" s="30" t="s">
        <v>55</v>
      </c>
      <c r="AE233" s="30">
        <v>21965.678400000001</v>
      </c>
      <c r="AF233" s="30">
        <v>0</v>
      </c>
      <c r="AG233" s="30" t="s">
        <v>50</v>
      </c>
      <c r="AH233" s="29">
        <v>0</v>
      </c>
      <c r="AI233" s="29">
        <v>0</v>
      </c>
      <c r="AJ233" s="24" t="s">
        <v>50</v>
      </c>
      <c r="AK233" s="29">
        <v>0</v>
      </c>
      <c r="AL233" s="29">
        <v>0</v>
      </c>
      <c r="AM233" s="31" t="s">
        <v>53</v>
      </c>
      <c r="AN233" s="24" t="s">
        <v>53</v>
      </c>
      <c r="AO233" s="31" t="s">
        <v>53</v>
      </c>
      <c r="AP233" s="24" t="s">
        <v>53</v>
      </c>
    </row>
    <row r="234" spans="1:42">
      <c r="A234" s="24" t="s">
        <v>472</v>
      </c>
      <c r="B234" s="31" t="s">
        <v>962</v>
      </c>
      <c r="C234" s="24" t="s">
        <v>96</v>
      </c>
      <c r="D234" s="24" t="s">
        <v>48</v>
      </c>
      <c r="E234" s="24" t="s">
        <v>97</v>
      </c>
      <c r="F234" s="24" t="s">
        <v>965</v>
      </c>
      <c r="G234" s="24" t="s">
        <v>51</v>
      </c>
      <c r="H234" s="24" t="s">
        <v>971</v>
      </c>
      <c r="I234" s="29" t="s">
        <v>53</v>
      </c>
      <c r="J234" s="29" t="s">
        <v>53</v>
      </c>
      <c r="K234" s="29" t="s">
        <v>53</v>
      </c>
      <c r="L234" s="29" t="s">
        <v>53</v>
      </c>
      <c r="M234" s="29">
        <v>0</v>
      </c>
      <c r="N234" s="24" t="s">
        <v>53</v>
      </c>
      <c r="O234" s="24" t="s">
        <v>401</v>
      </c>
      <c r="P234" s="24" t="s">
        <v>402</v>
      </c>
      <c r="Q234" s="30">
        <v>3121447.84</v>
      </c>
      <c r="R234" s="30">
        <v>0</v>
      </c>
      <c r="S234" s="30">
        <v>3121447.84</v>
      </c>
      <c r="T234" s="30">
        <v>0</v>
      </c>
      <c r="U234" s="30" t="s">
        <v>50</v>
      </c>
      <c r="V234" s="30">
        <v>0</v>
      </c>
      <c r="W234" s="29">
        <v>0</v>
      </c>
      <c r="X234" s="24" t="s">
        <v>50</v>
      </c>
      <c r="Y234" s="29">
        <v>0</v>
      </c>
      <c r="Z234" s="30">
        <v>0</v>
      </c>
      <c r="AA234" s="30" t="s">
        <v>50</v>
      </c>
      <c r="AB234" s="30">
        <v>0</v>
      </c>
      <c r="AC234" s="30">
        <v>0</v>
      </c>
      <c r="AD234" s="30" t="s">
        <v>50</v>
      </c>
      <c r="AE234" s="30">
        <v>0</v>
      </c>
      <c r="AF234" s="30">
        <v>0</v>
      </c>
      <c r="AG234" s="30" t="s">
        <v>50</v>
      </c>
      <c r="AH234" s="29">
        <v>0</v>
      </c>
      <c r="AI234" s="29">
        <v>0</v>
      </c>
      <c r="AJ234" s="24" t="s">
        <v>50</v>
      </c>
      <c r="AK234" s="29">
        <v>0</v>
      </c>
      <c r="AL234" s="29">
        <v>0</v>
      </c>
      <c r="AM234" s="31" t="s">
        <v>53</v>
      </c>
      <c r="AN234" s="24" t="s">
        <v>53</v>
      </c>
      <c r="AO234" s="31" t="s">
        <v>53</v>
      </c>
      <c r="AP234" s="24" t="s">
        <v>53</v>
      </c>
    </row>
    <row r="235" spans="1:42">
      <c r="A235" s="24" t="s">
        <v>473</v>
      </c>
      <c r="B235" s="31" t="s">
        <v>962</v>
      </c>
      <c r="C235" s="24" t="s">
        <v>96</v>
      </c>
      <c r="D235" s="24" t="s">
        <v>48</v>
      </c>
      <c r="E235" s="24" t="s">
        <v>97</v>
      </c>
      <c r="F235" s="24" t="s">
        <v>965</v>
      </c>
      <c r="G235" s="24" t="s">
        <v>51</v>
      </c>
      <c r="H235" s="24" t="s">
        <v>1178</v>
      </c>
      <c r="I235" s="29" t="s">
        <v>53</v>
      </c>
      <c r="J235" s="29" t="s">
        <v>53</v>
      </c>
      <c r="K235" s="29" t="s">
        <v>53</v>
      </c>
      <c r="L235" s="29" t="s">
        <v>53</v>
      </c>
      <c r="M235" s="29">
        <v>0</v>
      </c>
      <c r="N235" s="24" t="s">
        <v>53</v>
      </c>
      <c r="O235" s="24" t="s">
        <v>54</v>
      </c>
      <c r="P235" s="24" t="s">
        <v>53</v>
      </c>
      <c r="Q235" s="30">
        <v>5473595.9887500005</v>
      </c>
      <c r="R235" s="30">
        <v>0</v>
      </c>
      <c r="S235" s="30">
        <v>4336111.8207500009</v>
      </c>
      <c r="T235" s="30">
        <v>0</v>
      </c>
      <c r="U235" s="30" t="s">
        <v>50</v>
      </c>
      <c r="V235" s="30">
        <v>0</v>
      </c>
      <c r="W235" s="29">
        <v>980589.79999999993</v>
      </c>
      <c r="X235" s="24" t="s">
        <v>50</v>
      </c>
      <c r="Y235" s="29">
        <v>156894.36800000002</v>
      </c>
      <c r="Z235" s="30">
        <v>0</v>
      </c>
      <c r="AA235" s="30" t="s">
        <v>50</v>
      </c>
      <c r="AB235" s="30">
        <v>0</v>
      </c>
      <c r="AC235" s="30">
        <v>0</v>
      </c>
      <c r="AD235" s="30" t="s">
        <v>50</v>
      </c>
      <c r="AE235" s="30">
        <v>0</v>
      </c>
      <c r="AF235" s="30">
        <v>0</v>
      </c>
      <c r="AG235" s="30" t="s">
        <v>50</v>
      </c>
      <c r="AH235" s="29">
        <v>0</v>
      </c>
      <c r="AI235" s="29">
        <v>0</v>
      </c>
      <c r="AJ235" s="24" t="s">
        <v>50</v>
      </c>
      <c r="AK235" s="29">
        <v>0</v>
      </c>
      <c r="AL235" s="29">
        <v>0</v>
      </c>
      <c r="AM235" s="31" t="s">
        <v>53</v>
      </c>
      <c r="AN235" s="24" t="s">
        <v>53</v>
      </c>
      <c r="AO235" s="31" t="s">
        <v>53</v>
      </c>
      <c r="AP235" s="24" t="s">
        <v>53</v>
      </c>
    </row>
    <row r="236" spans="1:42">
      <c r="A236" s="24" t="s">
        <v>474</v>
      </c>
      <c r="B236" s="31" t="s">
        <v>962</v>
      </c>
      <c r="C236" s="24" t="s">
        <v>47</v>
      </c>
      <c r="D236" s="24" t="s">
        <v>57</v>
      </c>
      <c r="E236" s="24" t="s">
        <v>58</v>
      </c>
      <c r="F236" s="24" t="s">
        <v>972</v>
      </c>
      <c r="G236" s="24" t="s">
        <v>51</v>
      </c>
      <c r="H236" s="24" t="s">
        <v>973</v>
      </c>
      <c r="I236" s="29" t="s">
        <v>53</v>
      </c>
      <c r="J236" s="29" t="s">
        <v>53</v>
      </c>
      <c r="K236" s="29" t="s">
        <v>53</v>
      </c>
      <c r="L236" s="29" t="s">
        <v>53</v>
      </c>
      <c r="M236" s="29">
        <v>0</v>
      </c>
      <c r="N236" s="24" t="s">
        <v>53</v>
      </c>
      <c r="O236" s="24" t="s">
        <v>54</v>
      </c>
      <c r="P236" s="24" t="s">
        <v>53</v>
      </c>
      <c r="Q236" s="30">
        <v>30566070.786499999</v>
      </c>
      <c r="R236" s="30">
        <v>0</v>
      </c>
      <c r="S236" s="30">
        <v>25153684.392100003</v>
      </c>
      <c r="T236" s="30">
        <v>0</v>
      </c>
      <c r="U236" s="30" t="s">
        <v>50</v>
      </c>
      <c r="V236" s="30">
        <v>0</v>
      </c>
      <c r="W236" s="29">
        <v>4665850.3399999989</v>
      </c>
      <c r="X236" s="24" t="s">
        <v>50</v>
      </c>
      <c r="Y236" s="29">
        <v>746536.05440000014</v>
      </c>
      <c r="Z236" s="30">
        <v>0</v>
      </c>
      <c r="AA236" s="30" t="s">
        <v>50</v>
      </c>
      <c r="AB236" s="30">
        <v>0</v>
      </c>
      <c r="AC236" s="30">
        <v>0</v>
      </c>
      <c r="AD236" s="30" t="s">
        <v>50</v>
      </c>
      <c r="AE236" s="30">
        <v>0</v>
      </c>
      <c r="AF236" s="30">
        <v>0</v>
      </c>
      <c r="AG236" s="30" t="s">
        <v>50</v>
      </c>
      <c r="AH236" s="29">
        <v>0</v>
      </c>
      <c r="AI236" s="29">
        <v>0</v>
      </c>
      <c r="AJ236" s="24" t="s">
        <v>50</v>
      </c>
      <c r="AK236" s="29">
        <v>0</v>
      </c>
      <c r="AL236" s="29">
        <v>0</v>
      </c>
      <c r="AM236" s="31" t="s">
        <v>53</v>
      </c>
      <c r="AN236" s="24" t="s">
        <v>53</v>
      </c>
      <c r="AO236" s="31" t="s">
        <v>53</v>
      </c>
      <c r="AP236" s="24" t="s">
        <v>53</v>
      </c>
    </row>
    <row r="237" spans="1:42">
      <c r="A237" s="24" t="s">
        <v>475</v>
      </c>
      <c r="B237" s="31" t="s">
        <v>962</v>
      </c>
      <c r="C237" s="24" t="s">
        <v>96</v>
      </c>
      <c r="D237" s="24" t="s">
        <v>57</v>
      </c>
      <c r="E237" s="24" t="s">
        <v>751</v>
      </c>
      <c r="F237" s="24" t="s">
        <v>916</v>
      </c>
      <c r="G237" s="24" t="s">
        <v>51</v>
      </c>
      <c r="H237" s="24" t="s">
        <v>1180</v>
      </c>
      <c r="I237" s="29" t="s">
        <v>53</v>
      </c>
      <c r="J237" s="29" t="s">
        <v>53</v>
      </c>
      <c r="K237" s="29" t="s">
        <v>53</v>
      </c>
      <c r="L237" s="29" t="s">
        <v>53</v>
      </c>
      <c r="M237" s="29">
        <v>0</v>
      </c>
      <c r="N237" s="24" t="s">
        <v>53</v>
      </c>
      <c r="O237" s="24" t="s">
        <v>54</v>
      </c>
      <c r="P237" s="24" t="s">
        <v>53</v>
      </c>
      <c r="Q237" s="30">
        <v>6084548.6952</v>
      </c>
      <c r="R237" s="30">
        <v>0</v>
      </c>
      <c r="S237" s="30">
        <v>3762204.0799999996</v>
      </c>
      <c r="T237" s="30">
        <v>0</v>
      </c>
      <c r="U237" s="30" t="s">
        <v>50</v>
      </c>
      <c r="V237" s="30">
        <v>0</v>
      </c>
      <c r="W237" s="29">
        <v>2002021.2200000002</v>
      </c>
      <c r="X237" s="24" t="s">
        <v>68</v>
      </c>
      <c r="Y237" s="29">
        <v>320323.39520000003</v>
      </c>
      <c r="Z237" s="30">
        <v>0</v>
      </c>
      <c r="AA237" s="30" t="s">
        <v>50</v>
      </c>
      <c r="AB237" s="30">
        <v>0</v>
      </c>
      <c r="AC237" s="30">
        <v>0</v>
      </c>
      <c r="AD237" s="30" t="s">
        <v>50</v>
      </c>
      <c r="AE237" s="30">
        <v>0</v>
      </c>
      <c r="AF237" s="30">
        <v>0</v>
      </c>
      <c r="AG237" s="30" t="s">
        <v>50</v>
      </c>
      <c r="AH237" s="29">
        <v>0</v>
      </c>
      <c r="AI237" s="29">
        <v>0</v>
      </c>
      <c r="AJ237" s="24" t="s">
        <v>50</v>
      </c>
      <c r="AK237" s="29">
        <v>0</v>
      </c>
      <c r="AL237" s="29">
        <v>0</v>
      </c>
      <c r="AM237" s="31" t="s">
        <v>53</v>
      </c>
      <c r="AN237" s="24" t="s">
        <v>53</v>
      </c>
      <c r="AO237" s="31" t="s">
        <v>53</v>
      </c>
      <c r="AP237" s="24" t="s">
        <v>53</v>
      </c>
    </row>
    <row r="238" spans="1:42">
      <c r="A238" s="24" t="s">
        <v>476</v>
      </c>
      <c r="B238" s="31" t="s">
        <v>962</v>
      </c>
      <c r="C238" s="24" t="s">
        <v>47</v>
      </c>
      <c r="D238" s="24" t="s">
        <v>74</v>
      </c>
      <c r="E238" s="24" t="s">
        <v>75</v>
      </c>
      <c r="F238" s="24" t="s">
        <v>838</v>
      </c>
      <c r="G238" s="24" t="s">
        <v>51</v>
      </c>
      <c r="H238" s="24" t="s">
        <v>974</v>
      </c>
      <c r="I238" s="29" t="s">
        <v>53</v>
      </c>
      <c r="J238" s="29" t="s">
        <v>53</v>
      </c>
      <c r="K238" s="29" t="s">
        <v>53</v>
      </c>
      <c r="L238" s="29" t="s">
        <v>53</v>
      </c>
      <c r="M238" s="29">
        <v>0</v>
      </c>
      <c r="N238" s="24" t="s">
        <v>53</v>
      </c>
      <c r="O238" s="24" t="s">
        <v>54</v>
      </c>
      <c r="P238" s="24" t="s">
        <v>53</v>
      </c>
      <c r="Q238" s="30">
        <v>23619946.423899997</v>
      </c>
      <c r="R238" s="30">
        <v>0</v>
      </c>
      <c r="S238" s="30">
        <v>18771916.483899996</v>
      </c>
      <c r="T238" s="30">
        <v>0</v>
      </c>
      <c r="U238" s="30" t="s">
        <v>50</v>
      </c>
      <c r="V238" s="30">
        <v>0</v>
      </c>
      <c r="W238" s="29">
        <v>4051518.6300000008</v>
      </c>
      <c r="X238" s="24" t="s">
        <v>68</v>
      </c>
      <c r="Y238" s="29">
        <v>648242.98079999979</v>
      </c>
      <c r="Z238" s="30">
        <v>0</v>
      </c>
      <c r="AA238" s="30" t="s">
        <v>50</v>
      </c>
      <c r="AB238" s="30">
        <v>0</v>
      </c>
      <c r="AC238" s="30">
        <v>137285.49</v>
      </c>
      <c r="AD238" s="30" t="s">
        <v>55</v>
      </c>
      <c r="AE238" s="30">
        <v>10982.8392</v>
      </c>
      <c r="AF238" s="30">
        <v>0</v>
      </c>
      <c r="AG238" s="30" t="s">
        <v>50</v>
      </c>
      <c r="AH238" s="29">
        <v>0</v>
      </c>
      <c r="AI238" s="29">
        <v>0</v>
      </c>
      <c r="AJ238" s="24" t="s">
        <v>50</v>
      </c>
      <c r="AK238" s="29">
        <v>0</v>
      </c>
      <c r="AL238" s="29">
        <v>0</v>
      </c>
      <c r="AM238" s="31" t="s">
        <v>53</v>
      </c>
      <c r="AN238" s="24" t="s">
        <v>53</v>
      </c>
      <c r="AO238" s="31" t="s">
        <v>53</v>
      </c>
      <c r="AP238" s="24" t="s">
        <v>53</v>
      </c>
    </row>
    <row r="239" spans="1:42">
      <c r="A239" s="24" t="s">
        <v>477</v>
      </c>
      <c r="B239" s="31" t="s">
        <v>962</v>
      </c>
      <c r="C239" s="24" t="s">
        <v>47</v>
      </c>
      <c r="D239" s="24" t="s">
        <v>74</v>
      </c>
      <c r="E239" s="24" t="s">
        <v>75</v>
      </c>
      <c r="F239" s="24" t="s">
        <v>838</v>
      </c>
      <c r="G239" s="24" t="s">
        <v>51</v>
      </c>
      <c r="H239" s="24" t="s">
        <v>975</v>
      </c>
      <c r="I239" s="29" t="s">
        <v>53</v>
      </c>
      <c r="J239" s="29" t="s">
        <v>53</v>
      </c>
      <c r="K239" s="29" t="s">
        <v>53</v>
      </c>
      <c r="L239" s="29" t="s">
        <v>53</v>
      </c>
      <c r="M239" s="29">
        <v>0</v>
      </c>
      <c r="N239" s="24" t="s">
        <v>53</v>
      </c>
      <c r="O239" s="24" t="s">
        <v>976</v>
      </c>
      <c r="P239" s="24" t="s">
        <v>977</v>
      </c>
      <c r="Q239" s="30">
        <v>382153.98440000002</v>
      </c>
      <c r="R239" s="30">
        <v>0</v>
      </c>
      <c r="S239" s="30">
        <v>228270.6</v>
      </c>
      <c r="T239" s="30">
        <v>132658.09</v>
      </c>
      <c r="U239" s="30" t="s">
        <v>68</v>
      </c>
      <c r="V239" s="30">
        <v>21225.294399999999</v>
      </c>
      <c r="W239" s="29">
        <v>0</v>
      </c>
      <c r="X239" s="24" t="s">
        <v>50</v>
      </c>
      <c r="Y239" s="29">
        <v>0</v>
      </c>
      <c r="Z239" s="30">
        <v>0</v>
      </c>
      <c r="AA239" s="30" t="s">
        <v>50</v>
      </c>
      <c r="AB239" s="30">
        <v>0</v>
      </c>
      <c r="AC239" s="30">
        <v>0</v>
      </c>
      <c r="AD239" s="30" t="s">
        <v>50</v>
      </c>
      <c r="AE239" s="30">
        <v>0</v>
      </c>
      <c r="AF239" s="30">
        <v>0</v>
      </c>
      <c r="AG239" s="30" t="s">
        <v>50</v>
      </c>
      <c r="AH239" s="29">
        <v>0</v>
      </c>
      <c r="AI239" s="29">
        <v>0</v>
      </c>
      <c r="AJ239" s="24" t="s">
        <v>50</v>
      </c>
      <c r="AK239" s="29">
        <v>0</v>
      </c>
      <c r="AL239" s="29">
        <v>0</v>
      </c>
      <c r="AM239" s="31" t="s">
        <v>53</v>
      </c>
      <c r="AN239" s="24" t="s">
        <v>53</v>
      </c>
      <c r="AO239" s="31" t="s">
        <v>53</v>
      </c>
      <c r="AP239" s="24" t="s">
        <v>53</v>
      </c>
    </row>
    <row r="240" spans="1:42">
      <c r="A240" s="24" t="s">
        <v>478</v>
      </c>
      <c r="B240" s="31" t="s">
        <v>962</v>
      </c>
      <c r="C240" s="24" t="s">
        <v>96</v>
      </c>
      <c r="D240" s="24" t="s">
        <v>74</v>
      </c>
      <c r="E240" s="9" t="s">
        <v>805</v>
      </c>
      <c r="F240" s="24" t="s">
        <v>916</v>
      </c>
      <c r="G240" s="24" t="s">
        <v>51</v>
      </c>
      <c r="H240" s="24" t="s">
        <v>978</v>
      </c>
      <c r="I240" s="29" t="s">
        <v>53</v>
      </c>
      <c r="J240" s="29" t="s">
        <v>53</v>
      </c>
      <c r="K240" s="29" t="s">
        <v>53</v>
      </c>
      <c r="L240" s="29" t="s">
        <v>53</v>
      </c>
      <c r="M240" s="29">
        <v>0</v>
      </c>
      <c r="N240" s="24" t="s">
        <v>53</v>
      </c>
      <c r="O240" s="24" t="s">
        <v>54</v>
      </c>
      <c r="P240" s="24" t="s">
        <v>53</v>
      </c>
      <c r="Q240" s="30">
        <v>42574210.118700005</v>
      </c>
      <c r="R240" s="30">
        <v>0</v>
      </c>
      <c r="S240" s="30">
        <v>28738661.040550005</v>
      </c>
      <c r="T240" s="30">
        <v>0</v>
      </c>
      <c r="U240" s="30" t="s">
        <v>50</v>
      </c>
      <c r="V240" s="30">
        <v>0</v>
      </c>
      <c r="W240" s="29">
        <v>11927197.481050003</v>
      </c>
      <c r="X240" s="24" t="s">
        <v>68</v>
      </c>
      <c r="Y240" s="29">
        <v>1908351.5971000004</v>
      </c>
      <c r="Z240" s="30">
        <v>0</v>
      </c>
      <c r="AA240" s="30" t="s">
        <v>50</v>
      </c>
      <c r="AB240" s="30">
        <v>0</v>
      </c>
      <c r="AC240" s="30">
        <v>0</v>
      </c>
      <c r="AD240" s="30" t="s">
        <v>50</v>
      </c>
      <c r="AE240" s="30">
        <v>0</v>
      </c>
      <c r="AF240" s="30">
        <v>0</v>
      </c>
      <c r="AG240" s="30" t="s">
        <v>50</v>
      </c>
      <c r="AH240" s="29">
        <v>0</v>
      </c>
      <c r="AI240" s="29">
        <v>0</v>
      </c>
      <c r="AJ240" s="24" t="s">
        <v>50</v>
      </c>
      <c r="AK240" s="29">
        <v>0</v>
      </c>
      <c r="AL240" s="29">
        <v>0</v>
      </c>
      <c r="AM240" s="31" t="s">
        <v>53</v>
      </c>
      <c r="AN240" s="24" t="s">
        <v>53</v>
      </c>
      <c r="AO240" s="31" t="s">
        <v>53</v>
      </c>
      <c r="AP240" s="24" t="s">
        <v>53</v>
      </c>
    </row>
    <row r="241" spans="1:42">
      <c r="A241" s="24" t="s">
        <v>479</v>
      </c>
      <c r="B241" s="31" t="s">
        <v>962</v>
      </c>
      <c r="C241" s="24" t="s">
        <v>96</v>
      </c>
      <c r="D241" s="24" t="s">
        <v>94</v>
      </c>
      <c r="E241" s="24" t="s">
        <v>173</v>
      </c>
      <c r="F241" s="24" t="s">
        <v>935</v>
      </c>
      <c r="G241" s="24" t="s">
        <v>51</v>
      </c>
      <c r="H241" s="24" t="s">
        <v>979</v>
      </c>
      <c r="I241" s="29" t="s">
        <v>53</v>
      </c>
      <c r="J241" s="29" t="s">
        <v>53</v>
      </c>
      <c r="K241" s="29" t="s">
        <v>53</v>
      </c>
      <c r="L241" s="29" t="s">
        <v>53</v>
      </c>
      <c r="M241" s="29">
        <v>0</v>
      </c>
      <c r="N241" s="24" t="s">
        <v>53</v>
      </c>
      <c r="O241" s="24" t="s">
        <v>54</v>
      </c>
      <c r="P241" s="24" t="s">
        <v>53</v>
      </c>
      <c r="Q241" s="30">
        <v>7386287.2627499998</v>
      </c>
      <c r="R241" s="30">
        <v>0</v>
      </c>
      <c r="S241" s="30">
        <v>4273720.3367499989</v>
      </c>
      <c r="T241" s="30">
        <v>0</v>
      </c>
      <c r="U241" s="30" t="s">
        <v>50</v>
      </c>
      <c r="V241" s="30">
        <v>0</v>
      </c>
      <c r="W241" s="29">
        <v>2683247.3500000006</v>
      </c>
      <c r="X241" s="24" t="s">
        <v>50</v>
      </c>
      <c r="Y241" s="29">
        <v>429319.57599999994</v>
      </c>
      <c r="Z241" s="30">
        <v>0</v>
      </c>
      <c r="AA241" s="30" t="s">
        <v>50</v>
      </c>
      <c r="AB241" s="30">
        <v>0</v>
      </c>
      <c r="AC241" s="30">
        <v>0</v>
      </c>
      <c r="AD241" s="30" t="s">
        <v>50</v>
      </c>
      <c r="AE241" s="30">
        <v>0</v>
      </c>
      <c r="AF241" s="30">
        <v>0</v>
      </c>
      <c r="AG241" s="30" t="s">
        <v>50</v>
      </c>
      <c r="AH241" s="29">
        <v>0</v>
      </c>
      <c r="AI241" s="29">
        <v>0</v>
      </c>
      <c r="AJ241" s="24" t="s">
        <v>50</v>
      </c>
      <c r="AK241" s="29">
        <v>0</v>
      </c>
      <c r="AL241" s="29">
        <v>0</v>
      </c>
      <c r="AM241" s="31" t="s">
        <v>53</v>
      </c>
      <c r="AN241" s="24" t="s">
        <v>53</v>
      </c>
      <c r="AO241" s="31" t="s">
        <v>53</v>
      </c>
      <c r="AP241" s="24" t="s">
        <v>53</v>
      </c>
    </row>
    <row r="242" spans="1:42">
      <c r="A242" s="24" t="s">
        <v>480</v>
      </c>
      <c r="B242" s="31" t="s">
        <v>962</v>
      </c>
      <c r="C242" s="24" t="s">
        <v>96</v>
      </c>
      <c r="D242" s="24" t="s">
        <v>111</v>
      </c>
      <c r="E242" s="24" t="s">
        <v>761</v>
      </c>
      <c r="F242" s="24" t="s">
        <v>826</v>
      </c>
      <c r="G242" s="24" t="s">
        <v>51</v>
      </c>
      <c r="H242" s="24" t="s">
        <v>980</v>
      </c>
      <c r="I242" s="29" t="s">
        <v>53</v>
      </c>
      <c r="J242" s="29" t="s">
        <v>53</v>
      </c>
      <c r="K242" s="29" t="s">
        <v>53</v>
      </c>
      <c r="L242" s="29" t="s">
        <v>53</v>
      </c>
      <c r="M242" s="29">
        <v>0</v>
      </c>
      <c r="N242" s="24" t="s">
        <v>53</v>
      </c>
      <c r="O242" s="24" t="s">
        <v>54</v>
      </c>
      <c r="P242" s="24" t="s">
        <v>53</v>
      </c>
      <c r="Q242" s="30">
        <v>27850200.260350004</v>
      </c>
      <c r="R242" s="30">
        <v>0</v>
      </c>
      <c r="S242" s="30">
        <v>18008725.9428</v>
      </c>
      <c r="T242" s="30">
        <v>0</v>
      </c>
      <c r="U242" s="30" t="s">
        <v>50</v>
      </c>
      <c r="V242" s="30">
        <v>0</v>
      </c>
      <c r="W242" s="29">
        <v>8484029.5841499995</v>
      </c>
      <c r="X242" s="24" t="s">
        <v>68</v>
      </c>
      <c r="Y242" s="29">
        <v>1357444.7334000003</v>
      </c>
      <c r="Z242" s="30">
        <v>0</v>
      </c>
      <c r="AA242" s="30" t="s">
        <v>50</v>
      </c>
      <c r="AB242" s="30">
        <v>0</v>
      </c>
      <c r="AC242" s="30">
        <v>0</v>
      </c>
      <c r="AD242" s="30" t="s">
        <v>50</v>
      </c>
      <c r="AE242" s="30">
        <v>0</v>
      </c>
      <c r="AF242" s="30">
        <v>0</v>
      </c>
      <c r="AG242" s="30" t="s">
        <v>50</v>
      </c>
      <c r="AH242" s="29">
        <v>0</v>
      </c>
      <c r="AI242" s="29">
        <v>0</v>
      </c>
      <c r="AJ242" s="24" t="s">
        <v>50</v>
      </c>
      <c r="AK242" s="29">
        <v>0</v>
      </c>
      <c r="AL242" s="29">
        <v>0</v>
      </c>
      <c r="AM242" s="31" t="s">
        <v>53</v>
      </c>
      <c r="AN242" s="24" t="s">
        <v>53</v>
      </c>
      <c r="AO242" s="31" t="s">
        <v>53</v>
      </c>
      <c r="AP242" s="24" t="s">
        <v>53</v>
      </c>
    </row>
    <row r="244" spans="1:42">
      <c r="Q244" s="26">
        <v>4227159776.8376966</v>
      </c>
      <c r="R244" s="26">
        <v>0</v>
      </c>
      <c r="S244" s="26">
        <v>3073996971.3269982</v>
      </c>
      <c r="T244" s="26">
        <v>9610639.4787999988</v>
      </c>
      <c r="V244" s="26">
        <v>1537702.3166000003</v>
      </c>
      <c r="W244" s="27">
        <v>979384426.2392</v>
      </c>
      <c r="Y244" s="27">
        <v>156701508.21410003</v>
      </c>
      <c r="Z244" s="26">
        <v>0</v>
      </c>
      <c r="AB244" s="26">
        <v>0</v>
      </c>
      <c r="AC244" s="26">
        <v>2333853.33</v>
      </c>
      <c r="AE244" s="26">
        <v>186708.27199999997</v>
      </c>
      <c r="AI244" s="27">
        <v>0</v>
      </c>
      <c r="AK244" s="27">
        <v>0</v>
      </c>
      <c r="AL244" s="27">
        <v>0</v>
      </c>
    </row>
    <row r="245" spans="1:42">
      <c r="T245" s="23">
        <v>1537702.3166079998</v>
      </c>
      <c r="W245" s="3">
        <v>156701508.19827199</v>
      </c>
    </row>
    <row r="246" spans="1:42">
      <c r="J246" s="3" t="s">
        <v>528</v>
      </c>
    </row>
    <row r="248" spans="1:42">
      <c r="J248" s="3" t="s">
        <v>529</v>
      </c>
      <c r="K248" s="3" t="s">
        <v>530</v>
      </c>
      <c r="L248" s="3" t="s">
        <v>531</v>
      </c>
    </row>
    <row r="250" spans="1:42">
      <c r="I250" s="3" t="s">
        <v>532</v>
      </c>
      <c r="J250" s="23">
        <v>3073996971.3269982</v>
      </c>
      <c r="K250" s="23"/>
      <c r="L250" s="23"/>
    </row>
    <row r="251" spans="1:42">
      <c r="J251" s="23"/>
      <c r="K251" s="23"/>
      <c r="L251" s="23"/>
    </row>
    <row r="252" spans="1:42">
      <c r="I252" s="3" t="s">
        <v>533</v>
      </c>
      <c r="J252" s="23">
        <v>988995065.71799994</v>
      </c>
      <c r="K252" s="23">
        <v>158239210.53070003</v>
      </c>
      <c r="L252" s="23"/>
    </row>
    <row r="253" spans="1:42">
      <c r="J253" s="23"/>
      <c r="K253" s="23"/>
      <c r="L253" s="23"/>
    </row>
    <row r="254" spans="1:42">
      <c r="I254" s="3" t="s">
        <v>534</v>
      </c>
      <c r="J254" s="23">
        <v>2333853.33</v>
      </c>
      <c r="K254" s="23">
        <v>186708.27199999997</v>
      </c>
      <c r="L254" s="23">
        <v>0</v>
      </c>
    </row>
    <row r="255" spans="1:42">
      <c r="J255" s="23"/>
      <c r="K255" s="23"/>
      <c r="L255" s="23"/>
    </row>
    <row r="256" spans="1:42">
      <c r="I256" s="3" t="s">
        <v>535</v>
      </c>
      <c r="J256" s="23">
        <v>0</v>
      </c>
      <c r="K256" s="23">
        <v>0</v>
      </c>
      <c r="L256" s="23"/>
    </row>
    <row r="257" spans="9:12">
      <c r="J257" s="23"/>
      <c r="K257" s="23"/>
      <c r="L257" s="23"/>
    </row>
    <row r="258" spans="9:12">
      <c r="I258" s="3" t="s">
        <v>536</v>
      </c>
      <c r="J258" s="23">
        <v>4065325890.3749981</v>
      </c>
      <c r="K258" s="23">
        <v>158425918.80270004</v>
      </c>
      <c r="L258" s="23">
        <v>0</v>
      </c>
    </row>
    <row r="259" spans="9:12">
      <c r="J259" s="23"/>
      <c r="K259" s="23"/>
      <c r="L259" s="23"/>
    </row>
  </sheetData>
  <autoFilter ref="A7:AP242">
    <sortState ref="A10:AP101">
      <sortCondition ref="F7:F242"/>
    </sortState>
  </autoFilter>
  <mergeCells count="4">
    <mergeCell ref="A2:I2"/>
    <mergeCell ref="A3:I3"/>
    <mergeCell ref="A4:I4"/>
    <mergeCell ref="A5:I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P104"/>
  <sheetViews>
    <sheetView topLeftCell="A4" workbookViewId="0">
      <selection activeCell="H11" sqref="H11"/>
    </sheetView>
  </sheetViews>
  <sheetFormatPr baseColWidth="10" defaultRowHeight="15"/>
  <cols>
    <col min="1" max="7" width="11.42578125" style="59"/>
    <col min="8" max="8" width="19.85546875" style="59" bestFit="1" customWidth="1"/>
    <col min="9" max="14" width="11.42578125" style="59" customWidth="1"/>
    <col min="15" max="15" width="45.28515625" style="59" customWidth="1"/>
    <col min="16" max="16" width="11.42578125" style="59" customWidth="1"/>
    <col min="17" max="17" width="13.7109375" style="59" bestFit="1" customWidth="1"/>
    <col min="18" max="18" width="11.42578125" style="59"/>
    <col min="19" max="19" width="12.7109375" style="59" bestFit="1" customWidth="1"/>
    <col min="20" max="22" width="11.42578125" style="59"/>
    <col min="23" max="23" width="12.7109375" style="59" bestFit="1" customWidth="1"/>
    <col min="24" max="16384" width="11.42578125" style="59"/>
  </cols>
  <sheetData>
    <row r="4" spans="1:42">
      <c r="A4" s="57"/>
      <c r="B4" s="58"/>
      <c r="C4" s="57"/>
      <c r="D4" s="57"/>
      <c r="E4" s="57"/>
      <c r="F4" s="57"/>
      <c r="G4" s="57"/>
      <c r="H4" s="57"/>
      <c r="I4" s="47"/>
      <c r="J4" s="47"/>
      <c r="K4" s="47"/>
      <c r="L4" s="47"/>
      <c r="M4" s="47"/>
      <c r="N4" s="57"/>
      <c r="O4" s="57"/>
      <c r="P4" s="57"/>
      <c r="Q4" s="47"/>
      <c r="R4" s="47"/>
      <c r="S4" s="47"/>
      <c r="T4" s="47"/>
      <c r="U4" s="57"/>
      <c r="V4" s="47"/>
      <c r="W4" s="47"/>
      <c r="X4" s="57"/>
      <c r="Y4" s="47"/>
      <c r="Z4" s="47"/>
      <c r="AA4" s="57"/>
      <c r="AB4" s="47"/>
      <c r="AC4" s="47"/>
      <c r="AD4" s="57"/>
      <c r="AE4" s="47"/>
      <c r="AF4" s="57"/>
      <c r="AG4" s="57"/>
      <c r="AH4" s="47"/>
      <c r="AI4" s="47"/>
      <c r="AJ4" s="57"/>
      <c r="AK4" s="47"/>
      <c r="AL4" s="47"/>
      <c r="AM4" s="58"/>
      <c r="AN4" s="57"/>
      <c r="AO4" s="58"/>
      <c r="AP4" s="57"/>
    </row>
    <row r="10" spans="1:42">
      <c r="H10" s="63"/>
    </row>
    <row r="11" spans="1:42">
      <c r="H11" s="63">
        <f>+'3.2'!Q171+'3.2'!Q172+'3.2'!Q173</f>
        <v>112414499.2734506</v>
      </c>
    </row>
    <row r="12" spans="1:42">
      <c r="H12" s="63"/>
    </row>
    <row r="93" spans="1:42">
      <c r="A93" s="60"/>
      <c r="B93" s="61"/>
      <c r="C93" s="60"/>
      <c r="D93" s="60"/>
      <c r="E93" s="60"/>
      <c r="F93" s="60"/>
      <c r="G93" s="60"/>
      <c r="H93" s="60"/>
      <c r="I93" s="62"/>
      <c r="J93" s="62"/>
      <c r="K93" s="62"/>
      <c r="L93" s="62"/>
      <c r="M93" s="62"/>
      <c r="N93" s="60"/>
      <c r="O93" s="60"/>
      <c r="P93" s="60"/>
      <c r="Q93" s="62"/>
      <c r="R93" s="62"/>
      <c r="S93" s="62"/>
      <c r="T93" s="62"/>
      <c r="U93" s="60"/>
      <c r="V93" s="62"/>
      <c r="W93" s="62"/>
      <c r="X93" s="60"/>
      <c r="Y93" s="62"/>
      <c r="Z93" s="62"/>
      <c r="AA93" s="60"/>
      <c r="AB93" s="62"/>
      <c r="AC93" s="62"/>
      <c r="AD93" s="60"/>
      <c r="AE93" s="62"/>
      <c r="AF93" s="60"/>
      <c r="AG93" s="60"/>
      <c r="AH93" s="62"/>
      <c r="AI93" s="62"/>
      <c r="AJ93" s="60"/>
      <c r="AK93" s="62"/>
      <c r="AL93" s="62"/>
      <c r="AM93" s="61"/>
      <c r="AN93" s="60"/>
      <c r="AO93" s="61"/>
      <c r="AP93" s="60"/>
    </row>
    <row r="94" spans="1:42">
      <c r="A94" s="60"/>
      <c r="B94" s="61"/>
      <c r="C94" s="60"/>
      <c r="D94" s="60"/>
      <c r="E94" s="60"/>
      <c r="F94" s="60"/>
      <c r="G94" s="60"/>
      <c r="H94" s="60"/>
      <c r="I94" s="62"/>
      <c r="J94" s="62"/>
      <c r="K94" s="62"/>
      <c r="L94" s="62"/>
      <c r="M94" s="62"/>
      <c r="N94" s="60"/>
      <c r="O94" s="60"/>
      <c r="P94" s="60"/>
      <c r="Q94" s="62"/>
      <c r="R94" s="62"/>
      <c r="S94" s="62"/>
      <c r="T94" s="62"/>
      <c r="U94" s="60"/>
      <c r="V94" s="62"/>
      <c r="W94" s="62"/>
      <c r="X94" s="60"/>
      <c r="Y94" s="62"/>
      <c r="Z94" s="62"/>
      <c r="AA94" s="60"/>
      <c r="AB94" s="62"/>
      <c r="AC94" s="62"/>
      <c r="AD94" s="60"/>
      <c r="AE94" s="62"/>
      <c r="AF94" s="60"/>
      <c r="AG94" s="60"/>
      <c r="AH94" s="62"/>
      <c r="AI94" s="62"/>
      <c r="AJ94" s="60"/>
      <c r="AK94" s="62"/>
      <c r="AL94" s="62"/>
      <c r="AM94" s="61"/>
      <c r="AN94" s="60"/>
      <c r="AO94" s="61"/>
      <c r="AP94" s="60"/>
    </row>
    <row r="95" spans="1:42">
      <c r="A95" s="60"/>
      <c r="B95" s="61"/>
      <c r="C95" s="60"/>
      <c r="D95" s="60"/>
      <c r="E95" s="60"/>
      <c r="F95" s="60"/>
      <c r="G95" s="60"/>
      <c r="H95" s="60"/>
      <c r="I95" s="62"/>
      <c r="J95" s="62"/>
      <c r="K95" s="62"/>
      <c r="L95" s="62"/>
      <c r="M95" s="62"/>
      <c r="N95" s="60"/>
      <c r="O95" s="60"/>
      <c r="P95" s="60"/>
      <c r="Q95" s="62"/>
      <c r="R95" s="62"/>
      <c r="S95" s="62"/>
      <c r="T95" s="62"/>
      <c r="U95" s="60"/>
      <c r="V95" s="62"/>
      <c r="W95" s="62"/>
      <c r="X95" s="60"/>
      <c r="Y95" s="62"/>
      <c r="Z95" s="62"/>
      <c r="AA95" s="60"/>
      <c r="AB95" s="62"/>
      <c r="AC95" s="62"/>
      <c r="AD95" s="60"/>
      <c r="AE95" s="62"/>
      <c r="AF95" s="60"/>
      <c r="AG95" s="60"/>
      <c r="AH95" s="62"/>
      <c r="AI95" s="62"/>
      <c r="AJ95" s="60"/>
      <c r="AK95" s="62"/>
      <c r="AL95" s="62"/>
      <c r="AM95" s="61"/>
      <c r="AN95" s="60"/>
      <c r="AO95" s="61"/>
      <c r="AP95" s="60"/>
    </row>
    <row r="96" spans="1:42">
      <c r="A96" s="60"/>
      <c r="B96" s="61"/>
      <c r="C96" s="60"/>
      <c r="D96" s="60"/>
      <c r="E96" s="60"/>
      <c r="F96" s="60"/>
      <c r="G96" s="60"/>
      <c r="H96" s="60"/>
      <c r="I96" s="62"/>
      <c r="J96" s="62"/>
      <c r="K96" s="62"/>
      <c r="L96" s="62"/>
      <c r="M96" s="62"/>
      <c r="N96" s="60"/>
      <c r="O96" s="60"/>
      <c r="P96" s="60"/>
      <c r="Q96" s="62"/>
      <c r="R96" s="62"/>
      <c r="S96" s="62"/>
      <c r="T96" s="62"/>
      <c r="U96" s="60"/>
      <c r="V96" s="62"/>
      <c r="W96" s="62"/>
      <c r="X96" s="60"/>
      <c r="Y96" s="62"/>
      <c r="Z96" s="62"/>
      <c r="AA96" s="60"/>
      <c r="AB96" s="62"/>
      <c r="AC96" s="62"/>
      <c r="AD96" s="60"/>
      <c r="AE96" s="62"/>
      <c r="AF96" s="60"/>
      <c r="AG96" s="60"/>
      <c r="AH96" s="62"/>
      <c r="AI96" s="62"/>
      <c r="AJ96" s="60"/>
      <c r="AK96" s="62"/>
      <c r="AL96" s="62"/>
      <c r="AM96" s="61"/>
      <c r="AN96" s="60"/>
      <c r="AO96" s="61"/>
      <c r="AP96" s="60"/>
    </row>
    <row r="97" spans="1:42">
      <c r="A97" s="60"/>
      <c r="B97" s="61"/>
      <c r="C97" s="60"/>
      <c r="D97" s="60"/>
      <c r="E97" s="60"/>
      <c r="F97" s="60"/>
      <c r="G97" s="60"/>
      <c r="H97" s="60"/>
      <c r="I97" s="62"/>
      <c r="J97" s="62"/>
      <c r="K97" s="62"/>
      <c r="L97" s="62"/>
      <c r="M97" s="62"/>
      <c r="N97" s="60"/>
      <c r="O97" s="60"/>
      <c r="P97" s="60"/>
      <c r="Q97" s="62"/>
      <c r="R97" s="62"/>
      <c r="S97" s="62"/>
      <c r="T97" s="62"/>
      <c r="U97" s="60"/>
      <c r="V97" s="62"/>
      <c r="W97" s="62"/>
      <c r="X97" s="60"/>
      <c r="Y97" s="62"/>
      <c r="Z97" s="62"/>
      <c r="AA97" s="60"/>
      <c r="AB97" s="62"/>
      <c r="AC97" s="62"/>
      <c r="AD97" s="60"/>
      <c r="AE97" s="62"/>
      <c r="AF97" s="60"/>
      <c r="AG97" s="60"/>
      <c r="AH97" s="62"/>
      <c r="AI97" s="62"/>
      <c r="AJ97" s="60"/>
      <c r="AK97" s="62"/>
      <c r="AL97" s="62"/>
      <c r="AM97" s="61"/>
      <c r="AN97" s="60"/>
      <c r="AO97" s="61"/>
      <c r="AP97" s="60"/>
    </row>
    <row r="98" spans="1:42">
      <c r="A98" s="60"/>
      <c r="B98" s="61"/>
      <c r="C98" s="60"/>
      <c r="D98" s="60"/>
      <c r="E98" s="60"/>
      <c r="F98" s="60"/>
      <c r="G98" s="60"/>
      <c r="H98" s="60"/>
      <c r="I98" s="62"/>
      <c r="J98" s="62"/>
      <c r="K98" s="62"/>
      <c r="L98" s="62"/>
      <c r="M98" s="62"/>
      <c r="N98" s="60"/>
      <c r="O98" s="60"/>
      <c r="P98" s="60"/>
      <c r="Q98" s="62"/>
      <c r="R98" s="62"/>
      <c r="S98" s="62"/>
      <c r="T98" s="62"/>
      <c r="U98" s="60"/>
      <c r="V98" s="62"/>
      <c r="W98" s="62"/>
      <c r="X98" s="60"/>
      <c r="Y98" s="62"/>
      <c r="Z98" s="62"/>
      <c r="AA98" s="60"/>
      <c r="AB98" s="62"/>
      <c r="AC98" s="62"/>
      <c r="AD98" s="60"/>
      <c r="AE98" s="62"/>
      <c r="AF98" s="60"/>
      <c r="AG98" s="60"/>
      <c r="AH98" s="62"/>
      <c r="AI98" s="62"/>
      <c r="AJ98" s="60"/>
      <c r="AK98" s="62"/>
      <c r="AL98" s="62"/>
      <c r="AM98" s="61"/>
      <c r="AN98" s="60"/>
      <c r="AO98" s="61"/>
      <c r="AP98" s="60"/>
    </row>
    <row r="99" spans="1:42">
      <c r="A99" s="60"/>
      <c r="B99" s="61"/>
      <c r="C99" s="60"/>
      <c r="D99" s="60"/>
      <c r="E99" s="60"/>
      <c r="F99" s="60"/>
      <c r="G99" s="60"/>
      <c r="H99" s="60"/>
      <c r="I99" s="62"/>
      <c r="J99" s="62"/>
      <c r="K99" s="62"/>
      <c r="L99" s="62"/>
      <c r="M99" s="62"/>
      <c r="N99" s="60"/>
      <c r="O99" s="60"/>
      <c r="P99" s="60"/>
      <c r="Q99" s="62"/>
      <c r="R99" s="62"/>
      <c r="S99" s="62"/>
      <c r="T99" s="62"/>
      <c r="U99" s="60"/>
      <c r="V99" s="62"/>
      <c r="W99" s="62"/>
      <c r="X99" s="60"/>
      <c r="Y99" s="62"/>
      <c r="Z99" s="62"/>
      <c r="AA99" s="60"/>
      <c r="AB99" s="62"/>
      <c r="AC99" s="62"/>
      <c r="AD99" s="60"/>
      <c r="AE99" s="62"/>
      <c r="AF99" s="60"/>
      <c r="AG99" s="60"/>
      <c r="AH99" s="62"/>
      <c r="AI99" s="62"/>
      <c r="AJ99" s="60"/>
      <c r="AK99" s="62"/>
      <c r="AL99" s="62"/>
      <c r="AM99" s="61"/>
      <c r="AN99" s="60"/>
      <c r="AO99" s="61"/>
      <c r="AP99" s="60"/>
    </row>
    <row r="101" spans="1:42">
      <c r="Q101" s="47"/>
      <c r="S101" s="47"/>
      <c r="T101" s="47"/>
      <c r="V101" s="47"/>
      <c r="W101" s="47"/>
      <c r="Y101" s="47"/>
    </row>
    <row r="104" spans="1:42">
      <c r="S104" s="47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13" sqref="L13"/>
    </sheetView>
  </sheetViews>
  <sheetFormatPr baseColWidth="10" defaultRowHeight="1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1" sqref="I2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18"/>
  <sheetViews>
    <sheetView topLeftCell="A4" workbookViewId="0">
      <selection activeCell="J18" sqref="J18"/>
    </sheetView>
  </sheetViews>
  <sheetFormatPr baseColWidth="10" defaultRowHeight="15"/>
  <cols>
    <col min="10" max="10" width="14.5703125" bestFit="1" customWidth="1"/>
  </cols>
  <sheetData>
    <row r="18" spans="10:10">
      <c r="J18" s="56">
        <f>+'3.2'!Q217+'3.2'!Q218</f>
        <v>102842297.54230003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20"/>
  <sheetViews>
    <sheetView topLeftCell="A10" workbookViewId="0">
      <selection activeCell="K20" sqref="K20"/>
    </sheetView>
  </sheetViews>
  <sheetFormatPr baseColWidth="10" defaultRowHeight="15"/>
  <cols>
    <col min="11" max="11" width="14.5703125" bestFit="1" customWidth="1"/>
  </cols>
  <sheetData>
    <row r="20" spans="11:11">
      <c r="K20" s="56">
        <f>+'3.2'!Q227+'3.2'!Q228+'3.2'!Q229</f>
        <v>144400081.12529999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ALCALDIA</vt:lpstr>
      <vt:lpstr>3.2</vt:lpstr>
      <vt:lpstr>3.1</vt:lpstr>
      <vt:lpstr>Z-7854 CAJA 1</vt:lpstr>
      <vt:lpstr>Z-7966 CAJA 2</vt:lpstr>
      <vt:lpstr>Z-7848 CAJA 3</vt:lpstr>
      <vt:lpstr>Z-7963 CAJA 4</vt:lpstr>
      <vt:lpstr>Z-7998 CAJA 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CONTABILIDAD AUX</dc:creator>
  <cp:lastModifiedBy>CONTABILIDAD AUX</cp:lastModifiedBy>
  <cp:lastPrinted>2020-11-05T21:39:30Z</cp:lastPrinted>
  <dcterms:created xsi:type="dcterms:W3CDTF">2020-03-16T12:26:44Z</dcterms:created>
  <dcterms:modified xsi:type="dcterms:W3CDTF">2020-11-05T21:39:50Z</dcterms:modified>
</cp:coreProperties>
</file>