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600" windowHeight="11760" activeTab="1"/>
  </bookViews>
  <sheets>
    <sheet name="ALCALDIA" sheetId="5" r:id="rId1"/>
    <sheet name="3.4" sheetId="1" r:id="rId2"/>
    <sheet name="3.3" sheetId="2" state="hidden" r:id="rId3"/>
    <sheet name="Hoja4" sheetId="4" state="hidden" r:id="rId4"/>
  </sheets>
  <definedNames>
    <definedName name="_xlnm._FilterDatabase" localSheetId="2" hidden="1">'3.3'!$A$7:$AP$184</definedName>
    <definedName name="_xlnm._FilterDatabase" localSheetId="1" hidden="1">'3.4'!$A$7:$AQ$243</definedName>
    <definedName name="_xlnm._FilterDatabase" localSheetId="0" hidden="1">ALCALDIA!$A$7:$AQ$243</definedName>
    <definedName name="_xlnm.Print_Area" localSheetId="1">'3.4'!$A$1:$AN$260</definedName>
  </definedNames>
  <calcPr calcId="144525" iterateCount="1"/>
</workbook>
</file>

<file path=xl/calcChain.xml><?xml version="1.0" encoding="utf-8"?>
<calcChain xmlns="http://schemas.openxmlformats.org/spreadsheetml/2006/main">
  <c r="K260" i="1" l="1"/>
  <c r="Y247" i="1"/>
  <c r="K254" i="1"/>
  <c r="AM247" i="5" l="1"/>
  <c r="X247" i="5"/>
  <c r="AN246" i="5"/>
  <c r="AN247" i="5" s="1"/>
  <c r="AM246" i="5"/>
  <c r="AJ246" i="5"/>
  <c r="AJ247" i="5" s="1"/>
  <c r="AH246" i="5"/>
  <c r="AH247" i="5" s="1"/>
  <c r="AA246" i="5"/>
  <c r="AA247" i="5" s="1"/>
  <c r="X246" i="5"/>
  <c r="AL245" i="5"/>
  <c r="AK245" i="5"/>
  <c r="AK246" i="5" s="1"/>
  <c r="AI245" i="5"/>
  <c r="AI246" i="5" s="1"/>
  <c r="AI247" i="5" s="1"/>
  <c r="AC245" i="5"/>
  <c r="J256" i="5" s="1"/>
  <c r="AB245" i="5"/>
  <c r="AB246" i="5" s="1"/>
  <c r="Z245" i="5"/>
  <c r="Z246" i="5" s="1"/>
  <c r="Z247" i="5" s="1"/>
  <c r="V245" i="5"/>
  <c r="V246" i="5" s="1"/>
  <c r="T245" i="5"/>
  <c r="Q243" i="5"/>
  <c r="Q242" i="5"/>
  <c r="Q241" i="5"/>
  <c r="Q240" i="5"/>
  <c r="Q239" i="5"/>
  <c r="Q238" i="5"/>
  <c r="Q237" i="5"/>
  <c r="Q236" i="5"/>
  <c r="Q235" i="5"/>
  <c r="Q234" i="5"/>
  <c r="Q233" i="5"/>
  <c r="Q232" i="5"/>
  <c r="Q231" i="5"/>
  <c r="Q230" i="5"/>
  <c r="Q229" i="5"/>
  <c r="Q228" i="5"/>
  <c r="Q227" i="5"/>
  <c r="Q226" i="5"/>
  <c r="Q225" i="5"/>
  <c r="Q224" i="5"/>
  <c r="Q223" i="5"/>
  <c r="Q222" i="5"/>
  <c r="Q221" i="5"/>
  <c r="Q220" i="5"/>
  <c r="Q219" i="5"/>
  <c r="Q218" i="5"/>
  <c r="Q217" i="5"/>
  <c r="Q216" i="5"/>
  <c r="Q215" i="5"/>
  <c r="Q214" i="5"/>
  <c r="Q213" i="5"/>
  <c r="Q212" i="5"/>
  <c r="Q211" i="5"/>
  <c r="Q210" i="5"/>
  <c r="Q20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AF121" i="5"/>
  <c r="S121" i="5"/>
  <c r="Q121" i="5" s="1"/>
  <c r="Q120" i="5"/>
  <c r="Q119" i="5"/>
  <c r="Q118" i="5"/>
  <c r="Q117" i="5"/>
  <c r="Y116" i="5"/>
  <c r="W116" i="5"/>
  <c r="S116" i="5"/>
  <c r="Q116" i="5" s="1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AF102" i="5"/>
  <c r="Q102" i="5"/>
  <c r="AF101" i="5"/>
  <c r="Q101" i="5"/>
  <c r="Q100" i="5"/>
  <c r="Q99" i="5"/>
  <c r="S98" i="5"/>
  <c r="Q98" i="5"/>
  <c r="Q97" i="5"/>
  <c r="Q96" i="5"/>
  <c r="Q95" i="5"/>
  <c r="Q94" i="5"/>
  <c r="Q93" i="5"/>
  <c r="Q92" i="5"/>
  <c r="Q91" i="5"/>
  <c r="Q90" i="5"/>
  <c r="AF89" i="5"/>
  <c r="S89" i="5"/>
  <c r="Q89" i="5" s="1"/>
  <c r="Q88" i="5"/>
  <c r="AF87" i="5"/>
  <c r="Q87" i="5" s="1"/>
  <c r="Q86" i="5"/>
  <c r="Q85" i="5"/>
  <c r="Q84" i="5"/>
  <c r="Q83" i="5"/>
  <c r="Q82" i="5"/>
  <c r="AF81" i="5"/>
  <c r="Q81" i="5" s="1"/>
  <c r="Q80" i="5"/>
  <c r="Q79" i="5"/>
  <c r="Q78" i="5"/>
  <c r="Q77" i="5"/>
  <c r="AF76" i="5"/>
  <c r="Q76" i="5" s="1"/>
  <c r="Q75" i="5"/>
  <c r="Q74" i="5"/>
  <c r="Q73" i="5"/>
  <c r="Q72" i="5"/>
  <c r="AF71" i="5"/>
  <c r="Q71" i="5" s="1"/>
  <c r="AF70" i="5"/>
  <c r="Y70" i="5"/>
  <c r="Q70" i="5"/>
  <c r="Y69" i="5"/>
  <c r="Q69" i="5"/>
  <c r="Y68" i="5"/>
  <c r="Q68" i="5"/>
  <c r="Y67" i="5"/>
  <c r="Q67" i="5"/>
  <c r="Q66" i="5"/>
  <c r="Q65" i="5"/>
  <c r="Q64" i="5"/>
  <c r="Q63" i="5"/>
  <c r="Q62" i="5"/>
  <c r="Q61" i="5"/>
  <c r="Q60" i="5"/>
  <c r="AE59" i="5"/>
  <c r="Q59" i="5" s="1"/>
  <c r="AE58" i="5"/>
  <c r="Q58" i="5" s="1"/>
  <c r="AE57" i="5"/>
  <c r="Q57" i="5" s="1"/>
  <c r="AE56" i="5"/>
  <c r="Q56" i="5" s="1"/>
  <c r="AE55" i="5"/>
  <c r="Q55" i="5" s="1"/>
  <c r="AE54" i="5"/>
  <c r="Q54" i="5" s="1"/>
  <c r="AE53" i="5"/>
  <c r="Q53" i="5" s="1"/>
  <c r="AF52" i="5"/>
  <c r="Q52" i="5" s="1"/>
  <c r="Q51" i="5"/>
  <c r="Q50" i="5"/>
  <c r="Q49" i="5"/>
  <c r="Q48" i="5"/>
  <c r="Q47" i="5"/>
  <c r="Q46" i="5"/>
  <c r="Y45" i="5"/>
  <c r="Y245" i="5" s="1"/>
  <c r="W45" i="5"/>
  <c r="S45" i="5"/>
  <c r="Q45" i="5" s="1"/>
  <c r="Q44" i="5"/>
  <c r="Q43" i="5"/>
  <c r="AF42" i="5"/>
  <c r="Y42" i="5"/>
  <c r="W42" i="5"/>
  <c r="S42" i="5"/>
  <c r="Q42" i="5"/>
  <c r="Q41" i="5"/>
  <c r="Q40" i="5"/>
  <c r="AF39" i="5"/>
  <c r="Q39" i="5" s="1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S25" i="5"/>
  <c r="Q25" i="5" s="1"/>
  <c r="Q24" i="5"/>
  <c r="S23" i="5"/>
  <c r="Q23" i="5"/>
  <c r="Q22" i="5"/>
  <c r="Q21" i="5"/>
  <c r="Q20" i="5"/>
  <c r="AF19" i="5"/>
  <c r="Q19" i="5" s="1"/>
  <c r="Q18" i="5"/>
  <c r="Y17" i="5"/>
  <c r="W17" i="5"/>
  <c r="W245" i="5" s="1"/>
  <c r="S17" i="5"/>
  <c r="Q17" i="5"/>
  <c r="Q16" i="5"/>
  <c r="Q15" i="5"/>
  <c r="Q14" i="5"/>
  <c r="Q13" i="5"/>
  <c r="Q12" i="5"/>
  <c r="Q11" i="5"/>
  <c r="Q10" i="5"/>
  <c r="Q9" i="5"/>
  <c r="Q8" i="5"/>
  <c r="Q245" i="5" l="1"/>
  <c r="Q246" i="5" s="1"/>
  <c r="AL247" i="5"/>
  <c r="AL246" i="5"/>
  <c r="T247" i="5"/>
  <c r="T246" i="5"/>
  <c r="Y246" i="5"/>
  <c r="Y247" i="5" s="1"/>
  <c r="W246" i="5"/>
  <c r="W247" i="5" s="1"/>
  <c r="S245" i="5"/>
  <c r="AE245" i="5"/>
  <c r="V247" i="5"/>
  <c r="AB247" i="5"/>
  <c r="AK247" i="5"/>
  <c r="AF121" i="1"/>
  <c r="AF102" i="1"/>
  <c r="AF101" i="1"/>
  <c r="AF89" i="1"/>
  <c r="AF87" i="1"/>
  <c r="AF81" i="1"/>
  <c r="AF76" i="1"/>
  <c r="AF71" i="1"/>
  <c r="AF70" i="1"/>
  <c r="AF52" i="1"/>
  <c r="AF42" i="1"/>
  <c r="AF39" i="1"/>
  <c r="AF19" i="1"/>
  <c r="AC245" i="1"/>
  <c r="T252" i="5" l="1"/>
  <c r="T253" i="5" s="1"/>
  <c r="J254" i="5"/>
  <c r="K254" i="5"/>
  <c r="K260" i="5" s="1"/>
  <c r="T254" i="5"/>
  <c r="S246" i="5"/>
  <c r="S247" i="5"/>
  <c r="X246" i="1"/>
  <c r="X247" i="1" s="1"/>
  <c r="AA246" i="1"/>
  <c r="AA247" i="1" s="1"/>
  <c r="AH246" i="1"/>
  <c r="AH247" i="1" s="1"/>
  <c r="AJ246" i="1"/>
  <c r="AJ247" i="1" s="1"/>
  <c r="AM246" i="1"/>
  <c r="AM247" i="1" s="1"/>
  <c r="AN246" i="1"/>
  <c r="AN247" i="1" s="1"/>
  <c r="V245" i="1"/>
  <c r="V246" i="1" s="1"/>
  <c r="V247" i="1" s="1"/>
  <c r="T245" i="1"/>
  <c r="T246" i="1" s="1"/>
  <c r="T247" i="1" s="1"/>
  <c r="J265" i="5" l="1"/>
  <c r="Q247" i="5"/>
  <c r="Q253" i="5" s="1"/>
  <c r="J252" i="5"/>
  <c r="J260" i="5" s="1"/>
  <c r="J266" i="5" s="1"/>
  <c r="T255" i="5"/>
  <c r="S25" i="1"/>
  <c r="Q25" i="1" s="1"/>
  <c r="S23" i="1"/>
  <c r="Q23" i="1" s="1"/>
  <c r="Q30" i="1"/>
  <c r="Q29" i="1"/>
  <c r="Q28" i="1"/>
  <c r="Q27" i="1"/>
  <c r="Q26" i="1"/>
  <c r="Q24" i="1"/>
  <c r="S121" i="1"/>
  <c r="AE59" i="1"/>
  <c r="Q59" i="1" s="1"/>
  <c r="J267" i="5" l="1"/>
  <c r="Q107" i="1"/>
  <c r="S89" i="1"/>
  <c r="Q89" i="1" s="1"/>
  <c r="Y45" i="1"/>
  <c r="W45" i="1"/>
  <c r="S45" i="1"/>
  <c r="F18" i="4"/>
  <c r="F16" i="4"/>
  <c r="E20" i="4"/>
  <c r="I9" i="4"/>
  <c r="I11" i="4" s="1"/>
  <c r="F9" i="4"/>
  <c r="F11" i="4" s="1"/>
  <c r="W116" i="1"/>
  <c r="Y116" i="1" s="1"/>
  <c r="S116" i="1"/>
  <c r="S98" i="1"/>
  <c r="Q98" i="1" s="1"/>
  <c r="Y70" i="1"/>
  <c r="Q70" i="1" s="1"/>
  <c r="Y69" i="1"/>
  <c r="Q69" i="1" s="1"/>
  <c r="Y68" i="1"/>
  <c r="Q68" i="1" s="1"/>
  <c r="Y67" i="1"/>
  <c r="Q121" i="1"/>
  <c r="Q120" i="1"/>
  <c r="Q119" i="1"/>
  <c r="Q118" i="1"/>
  <c r="Q117" i="1"/>
  <c r="Q115" i="1"/>
  <c r="Q114" i="1"/>
  <c r="Q113" i="1"/>
  <c r="Q112" i="1"/>
  <c r="Q111" i="1"/>
  <c r="Q110" i="1"/>
  <c r="Q109" i="1"/>
  <c r="Q108" i="1"/>
  <c r="Q103" i="1"/>
  <c r="Q102" i="1"/>
  <c r="Q101" i="1"/>
  <c r="Q100" i="1"/>
  <c r="Q99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65" i="1"/>
  <c r="Q64" i="1"/>
  <c r="Q63" i="1"/>
  <c r="Q62" i="1"/>
  <c r="Q61" i="1"/>
  <c r="Q60" i="1"/>
  <c r="AE53" i="1"/>
  <c r="AE54" i="1"/>
  <c r="Q54" i="1" s="1"/>
  <c r="AE55" i="1"/>
  <c r="Q55" i="1" s="1"/>
  <c r="AE56" i="1"/>
  <c r="Q56" i="1" s="1"/>
  <c r="AE57" i="1"/>
  <c r="AE58" i="1"/>
  <c r="G192" i="2"/>
  <c r="S42" i="1"/>
  <c r="Y42" i="1"/>
  <c r="W42" i="1"/>
  <c r="Q43" i="1"/>
  <c r="Y17" i="1"/>
  <c r="W17" i="1"/>
  <c r="S17" i="1"/>
  <c r="Q14" i="1"/>
  <c r="Q8" i="1"/>
  <c r="Q72" i="1"/>
  <c r="Q71" i="1"/>
  <c r="Q66" i="1"/>
  <c r="Q52" i="1"/>
  <c r="Q51" i="1"/>
  <c r="Q50" i="1"/>
  <c r="Q49" i="1"/>
  <c r="Q48" i="1"/>
  <c r="Q47" i="1"/>
  <c r="Q46" i="1"/>
  <c r="Q44" i="1"/>
  <c r="Q41" i="1"/>
  <c r="Q40" i="1"/>
  <c r="Q39" i="1"/>
  <c r="Q38" i="1"/>
  <c r="Q22" i="1"/>
  <c r="Q21" i="1"/>
  <c r="Q20" i="1"/>
  <c r="Q19" i="1"/>
  <c r="Q18" i="1"/>
  <c r="Q16" i="1"/>
  <c r="Q37" i="1"/>
  <c r="Q36" i="1"/>
  <c r="Q35" i="1"/>
  <c r="Q34" i="1"/>
  <c r="Q33" i="1"/>
  <c r="Q32" i="1"/>
  <c r="Q31" i="1"/>
  <c r="Q9" i="1"/>
  <c r="Q10" i="1"/>
  <c r="Q11" i="1"/>
  <c r="Q12" i="1"/>
  <c r="Q13" i="1"/>
  <c r="Q15" i="1"/>
  <c r="Q87" i="1"/>
  <c r="Q122" i="1"/>
  <c r="Q123" i="1"/>
  <c r="Q124" i="1"/>
  <c r="Q131" i="1"/>
  <c r="Q90" i="1"/>
  <c r="Q88" i="1"/>
  <c r="Q125" i="1"/>
  <c r="Q132" i="1"/>
  <c r="Q91" i="1"/>
  <c r="Q126" i="1"/>
  <c r="Q133" i="1"/>
  <c r="Q104" i="1"/>
  <c r="Q92" i="1"/>
  <c r="Q127" i="1"/>
  <c r="Q134" i="1"/>
  <c r="Q135" i="1"/>
  <c r="Q136" i="1"/>
  <c r="Q105" i="1"/>
  <c r="Q93" i="1"/>
  <c r="Q128" i="1"/>
  <c r="Q137" i="1"/>
  <c r="Q106" i="1"/>
  <c r="Q94" i="1"/>
  <c r="Q129" i="1"/>
  <c r="Q138" i="1"/>
  <c r="Q95" i="1"/>
  <c r="Q96" i="1"/>
  <c r="Q97" i="1"/>
  <c r="Q130" i="1"/>
  <c r="Q139" i="1"/>
  <c r="Q153" i="1"/>
  <c r="Q154" i="1"/>
  <c r="Q155" i="1"/>
  <c r="Q156" i="1"/>
  <c r="Q151" i="1"/>
  <c r="Q152" i="1"/>
  <c r="Q182" i="1"/>
  <c r="Q192" i="1"/>
  <c r="Q193" i="1"/>
  <c r="Q194" i="1"/>
  <c r="Q218" i="1"/>
  <c r="Q217" i="1"/>
  <c r="Q226" i="1"/>
  <c r="Q225" i="1"/>
  <c r="Q157" i="1"/>
  <c r="Q158" i="1"/>
  <c r="Q159" i="1"/>
  <c r="Q183" i="1"/>
  <c r="Q184" i="1"/>
  <c r="Q195" i="1"/>
  <c r="Q196" i="1"/>
  <c r="Q197" i="1"/>
  <c r="Q198" i="1"/>
  <c r="Q199" i="1"/>
  <c r="Q200" i="1"/>
  <c r="Q201" i="1"/>
  <c r="Q219" i="1"/>
  <c r="Q227" i="1"/>
  <c r="Q160" i="1"/>
  <c r="Q161" i="1"/>
  <c r="Q162" i="1"/>
  <c r="Q163" i="1"/>
  <c r="Q185" i="1"/>
  <c r="Q202" i="1"/>
  <c r="Q203" i="1"/>
  <c r="Q204" i="1"/>
  <c r="Q205" i="1"/>
  <c r="Q206" i="1"/>
  <c r="Q220" i="1"/>
  <c r="Q228" i="1"/>
  <c r="Q229" i="1"/>
  <c r="Q230" i="1"/>
  <c r="Q231" i="1"/>
  <c r="Q232" i="1"/>
  <c r="Q233" i="1"/>
  <c r="Q164" i="1"/>
  <c r="Q165" i="1"/>
  <c r="Q166" i="1"/>
  <c r="Q186" i="1"/>
  <c r="Q187" i="1"/>
  <c r="Q207" i="1"/>
  <c r="Q208" i="1"/>
  <c r="Q209" i="1"/>
  <c r="Q221" i="1"/>
  <c r="Q234" i="1"/>
  <c r="Q235" i="1"/>
  <c r="Q236" i="1"/>
  <c r="Q167" i="1"/>
  <c r="Q188" i="1"/>
  <c r="Q189" i="1"/>
  <c r="Q210" i="1"/>
  <c r="Q211" i="1"/>
  <c r="Q212" i="1"/>
  <c r="Q222" i="1"/>
  <c r="Q237" i="1"/>
  <c r="Q238" i="1"/>
  <c r="Q239" i="1"/>
  <c r="Q240" i="1"/>
  <c r="Q241" i="1"/>
  <c r="Q168" i="1"/>
  <c r="Q190" i="1"/>
  <c r="Q213" i="1"/>
  <c r="Q214" i="1"/>
  <c r="Q215" i="1"/>
  <c r="Q223" i="1"/>
  <c r="Q242" i="1"/>
  <c r="Q169" i="1"/>
  <c r="Q191" i="1"/>
  <c r="Q216" i="1"/>
  <c r="Q224" i="1"/>
  <c r="Q243" i="1"/>
  <c r="AL245" i="1"/>
  <c r="AL246" i="1" s="1"/>
  <c r="AL247" i="1" s="1"/>
  <c r="AK245" i="1"/>
  <c r="AK246" i="1" s="1"/>
  <c r="AK247" i="1" s="1"/>
  <c r="AI245" i="1"/>
  <c r="AB245" i="1"/>
  <c r="AB246" i="1" s="1"/>
  <c r="AB247" i="1" s="1"/>
  <c r="Z245" i="1"/>
  <c r="Z246" i="1" s="1"/>
  <c r="Z247" i="1" s="1"/>
  <c r="AE245" i="1" l="1"/>
  <c r="AI246" i="1"/>
  <c r="AI247" i="1" s="1"/>
  <c r="J256" i="1"/>
  <c r="Q67" i="1"/>
  <c r="S245" i="1"/>
  <c r="W245" i="1"/>
  <c r="Q45" i="1"/>
  <c r="Q116" i="1"/>
  <c r="Q17" i="1"/>
  <c r="Q42" i="1"/>
  <c r="Q58" i="1"/>
  <c r="Y245" i="1"/>
  <c r="Q57" i="1"/>
  <c r="Q53" i="1"/>
  <c r="Y246" i="1" l="1"/>
  <c r="T254" i="1"/>
  <c r="W246" i="1"/>
  <c r="W247" i="1" s="1"/>
  <c r="S246" i="1"/>
  <c r="S247" i="1" s="1"/>
  <c r="Q245" i="1"/>
  <c r="Q247" i="1" l="1"/>
  <c r="Q246" i="1"/>
  <c r="J252" i="1"/>
  <c r="J254" i="1"/>
  <c r="T252" i="1"/>
  <c r="T253" i="1" s="1"/>
  <c r="T255" i="1" s="1"/>
  <c r="J260" i="1" l="1"/>
</calcChain>
</file>

<file path=xl/sharedStrings.xml><?xml version="1.0" encoding="utf-8"?>
<sst xmlns="http://schemas.openxmlformats.org/spreadsheetml/2006/main" count="16781" uniqueCount="979">
  <si>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</si>
  <si>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</si>
  <si>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</si>
  <si>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</si>
  <si>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</si>
  <si>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</si>
  <si>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</si>
  <si>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</si>
  <si>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</si>
  <si>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</si>
  <si>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</si>
  <si>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</si>
  <si>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</si>
  <si>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</si>
  <si>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</si>
  <si>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</si>
  <si>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</si>
  <si>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</si>
  <si>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</si>
  <si>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</si>
  <si>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</si>
  <si>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</si>
  <si>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</si>
  <si>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</si>
  <si>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</si>
  <si>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</si>
  <si>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</si>
  <si>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</si>
  <si>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</si>
  <si>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</si>
  <si>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</si>
  <si>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</si>
  <si>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</si>
  <si>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</si>
  <si>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</si>
  <si>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</si>
  <si>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</si>
  <si>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</si>
  <si>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</si>
  <si>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</si>
  <si>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</si>
  <si>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</si>
  <si>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</si>
  <si>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</si>
  <si>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</si>
  <si>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</si>
  <si>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23/3/2020</t>
  </si>
  <si>
    <t>0202</t>
  </si>
  <si>
    <t>001</t>
  </si>
  <si>
    <t>Z1F0004616</t>
  </si>
  <si>
    <t>-</t>
  </si>
  <si>
    <t>FC</t>
  </si>
  <si>
    <t>00057364-00057429</t>
  </si>
  <si>
    <t/>
  </si>
  <si>
    <t>VENTAS NO CONTRIBUYENTES</t>
  </si>
  <si>
    <t>2</t>
  </si>
  <si>
    <t>002</t>
  </si>
  <si>
    <t>Z1F0008858</t>
  </si>
  <si>
    <t>00073619-00073632</t>
  </si>
  <si>
    <t>3</t>
  </si>
  <si>
    <t>00073633</t>
  </si>
  <si>
    <t>RESTAURANT MANGOS BAY C.A</t>
  </si>
  <si>
    <t>J401329020</t>
  </si>
  <si>
    <t>16</t>
  </si>
  <si>
    <t>4</t>
  </si>
  <si>
    <t>00073634-00073695</t>
  </si>
  <si>
    <t>5</t>
  </si>
  <si>
    <t>003</t>
  </si>
  <si>
    <t>Z1F0008965</t>
  </si>
  <si>
    <t>00072945-00073013</t>
  </si>
  <si>
    <t>6</t>
  </si>
  <si>
    <t>7</t>
  </si>
  <si>
    <t>8</t>
  </si>
  <si>
    <t>004</t>
  </si>
  <si>
    <t>17</t>
  </si>
  <si>
    <t>0204</t>
  </si>
  <si>
    <t>Z1F0017854</t>
  </si>
  <si>
    <t>00001995-00002004</t>
  </si>
  <si>
    <t>18</t>
  </si>
  <si>
    <t>00002005</t>
  </si>
  <si>
    <t>ROYAL EMBASSY XXI</t>
  </si>
  <si>
    <t>J410906839</t>
  </si>
  <si>
    <t>19</t>
  </si>
  <si>
    <t>00002006</t>
  </si>
  <si>
    <t>20</t>
  </si>
  <si>
    <t>00002007-00002011</t>
  </si>
  <si>
    <t>21</t>
  </si>
  <si>
    <t>001002011-001002055</t>
  </si>
  <si>
    <t>22</t>
  </si>
  <si>
    <t>NC</t>
  </si>
  <si>
    <t>001000031</t>
  </si>
  <si>
    <t>001002038</t>
  </si>
  <si>
    <t>15/5/2018</t>
  </si>
  <si>
    <t>VEN</t>
  </si>
  <si>
    <t>ANTONIO ORTEGA</t>
  </si>
  <si>
    <t>V12686097</t>
  </si>
  <si>
    <t>23</t>
  </si>
  <si>
    <t>002001003-002001009</t>
  </si>
  <si>
    <t>24</t>
  </si>
  <si>
    <t>003001640-003001651</t>
  </si>
  <si>
    <t>25</t>
  </si>
  <si>
    <t>003001652</t>
  </si>
  <si>
    <t>INVERSIONES LRV</t>
  </si>
  <si>
    <t>J412465643</t>
  </si>
  <si>
    <t>26</t>
  </si>
  <si>
    <t>003001653-003001669</t>
  </si>
  <si>
    <t>27</t>
  </si>
  <si>
    <t>Z1F0017963</t>
  </si>
  <si>
    <t>00000977-00000992</t>
  </si>
  <si>
    <t>28</t>
  </si>
  <si>
    <t>004000994-004001013</t>
  </si>
  <si>
    <t>29</t>
  </si>
  <si>
    <t>005</t>
  </si>
  <si>
    <t>Z1F0017998</t>
  </si>
  <si>
    <t>00000836-00000856</t>
  </si>
  <si>
    <t>30</t>
  </si>
  <si>
    <t>005000857-005000886</t>
  </si>
  <si>
    <t>31</t>
  </si>
  <si>
    <t>24/3/2020</t>
  </si>
  <si>
    <t>00057430-00057493</t>
  </si>
  <si>
    <t>32</t>
  </si>
  <si>
    <t>00057495-00057500</t>
  </si>
  <si>
    <t>33</t>
  </si>
  <si>
    <t>001074790</t>
  </si>
  <si>
    <t>ANTONIO</t>
  </si>
  <si>
    <t>V13024053</t>
  </si>
  <si>
    <t>34</t>
  </si>
  <si>
    <t>00073696-00073771</t>
  </si>
  <si>
    <t>35</t>
  </si>
  <si>
    <t>00073014-00073095</t>
  </si>
  <si>
    <t>36</t>
  </si>
  <si>
    <t>37</t>
  </si>
  <si>
    <t>38</t>
  </si>
  <si>
    <t>39</t>
  </si>
  <si>
    <t>40</t>
  </si>
  <si>
    <t>41</t>
  </si>
  <si>
    <t>50</t>
  </si>
  <si>
    <t>001002056-001002093</t>
  </si>
  <si>
    <t>51</t>
  </si>
  <si>
    <t>001002094</t>
  </si>
  <si>
    <t>CARLOS OLMOS</t>
  </si>
  <si>
    <t>V040624674</t>
  </si>
  <si>
    <t>52</t>
  </si>
  <si>
    <t>001002095-001002097</t>
  </si>
  <si>
    <t>53</t>
  </si>
  <si>
    <t>002001010-002001058</t>
  </si>
  <si>
    <t>54</t>
  </si>
  <si>
    <t>002000032</t>
  </si>
  <si>
    <t>002001006</t>
  </si>
  <si>
    <t>14/7/2019</t>
  </si>
  <si>
    <t>FELIX GONZALEZ</t>
  </si>
  <si>
    <t>V3815380</t>
  </si>
  <si>
    <t>55</t>
  </si>
  <si>
    <t>003001670-003001674</t>
  </si>
  <si>
    <t>56</t>
  </si>
  <si>
    <t>003001675</t>
  </si>
  <si>
    <t>GUIFEL CAFE</t>
  </si>
  <si>
    <t>J406087882</t>
  </si>
  <si>
    <t>57</t>
  </si>
  <si>
    <t>003001676-003001680</t>
  </si>
  <si>
    <t>58</t>
  </si>
  <si>
    <t>003001681</t>
  </si>
  <si>
    <t>REAL TAPAS C.A.</t>
  </si>
  <si>
    <t>J405388218</t>
  </si>
  <si>
    <t>59</t>
  </si>
  <si>
    <t>003001682-003001697</t>
  </si>
  <si>
    <t>60</t>
  </si>
  <si>
    <t>003001698</t>
  </si>
  <si>
    <t>R R BUSINESS</t>
  </si>
  <si>
    <t>J307459379</t>
  </si>
  <si>
    <t>61</t>
  </si>
  <si>
    <t>003001699-003001705</t>
  </si>
  <si>
    <t>62</t>
  </si>
  <si>
    <t>004001014-004001031</t>
  </si>
  <si>
    <t>63</t>
  </si>
  <si>
    <t>005000887-005000942</t>
  </si>
  <si>
    <t>64</t>
  </si>
  <si>
    <t>25/3/2020</t>
  </si>
  <si>
    <t>00057502-00057581</t>
  </si>
  <si>
    <t>65</t>
  </si>
  <si>
    <t>00073772-00073835</t>
  </si>
  <si>
    <t>66</t>
  </si>
  <si>
    <t>00073096-00073176</t>
  </si>
  <si>
    <t>67</t>
  </si>
  <si>
    <t>Z1B8050578</t>
  </si>
  <si>
    <t>00127356-00127357</t>
  </si>
  <si>
    <t>84</t>
  </si>
  <si>
    <t>85</t>
  </si>
  <si>
    <t>001002098-001002139</t>
  </si>
  <si>
    <t>86</t>
  </si>
  <si>
    <t>001002140</t>
  </si>
  <si>
    <t>LEON RIVAS Y ASOCIADOS C.A.</t>
  </si>
  <si>
    <t>J311038078</t>
  </si>
  <si>
    <t>87</t>
  </si>
  <si>
    <t>001002141</t>
  </si>
  <si>
    <t>88</t>
  </si>
  <si>
    <t>001002142-001002154</t>
  </si>
  <si>
    <t>89</t>
  </si>
  <si>
    <t>002001059-002001075</t>
  </si>
  <si>
    <t>90</t>
  </si>
  <si>
    <t>003001706-003001768</t>
  </si>
  <si>
    <t>91</t>
  </si>
  <si>
    <t>003001769</t>
  </si>
  <si>
    <t>COMERCIAL CHARAMANA</t>
  </si>
  <si>
    <t>J412543822</t>
  </si>
  <si>
    <t>92</t>
  </si>
  <si>
    <t>003001770-003001772</t>
  </si>
  <si>
    <t>93</t>
  </si>
  <si>
    <t>003001773</t>
  </si>
  <si>
    <t>94</t>
  </si>
  <si>
    <t>003001774-003001781</t>
  </si>
  <si>
    <t>95</t>
  </si>
  <si>
    <t>004001032-004001056</t>
  </si>
  <si>
    <t>96</t>
  </si>
  <si>
    <t>005000943-005000969</t>
  </si>
  <si>
    <t>97</t>
  </si>
  <si>
    <t>005000970</t>
  </si>
  <si>
    <t>LO MAXIMO RENTA CAR C.A</t>
  </si>
  <si>
    <t>J295476659</t>
  </si>
  <si>
    <t>98</t>
  </si>
  <si>
    <t>005000971-005000978</t>
  </si>
  <si>
    <t>99</t>
  </si>
  <si>
    <t>005000979</t>
  </si>
  <si>
    <t>SAISHANTIC.A</t>
  </si>
  <si>
    <t>J299375071</t>
  </si>
  <si>
    <t>100</t>
  </si>
  <si>
    <t>005000980-005000999</t>
  </si>
  <si>
    <t>101</t>
  </si>
  <si>
    <t>005000033</t>
  </si>
  <si>
    <t>005000993</t>
  </si>
  <si>
    <t>10/5/2018</t>
  </si>
  <si>
    <t>CARLOS PIÑA</t>
  </si>
  <si>
    <t>V12298071</t>
  </si>
  <si>
    <t>102</t>
  </si>
  <si>
    <t>26/3/2020</t>
  </si>
  <si>
    <t>00057582-00057654</t>
  </si>
  <si>
    <t>103</t>
  </si>
  <si>
    <t>00073836-00073915</t>
  </si>
  <si>
    <t>104</t>
  </si>
  <si>
    <t>00073177-00073202</t>
  </si>
  <si>
    <t>105</t>
  </si>
  <si>
    <t>00073203</t>
  </si>
  <si>
    <t>ANTONIO DURAN</t>
  </si>
  <si>
    <t xml:space="preserve">V153154503 </t>
  </si>
  <si>
    <t>106</t>
  </si>
  <si>
    <t>00073204-00073249</t>
  </si>
  <si>
    <t>107</t>
  </si>
  <si>
    <t>00127358-00127367</t>
  </si>
  <si>
    <t>119</t>
  </si>
  <si>
    <t>001002155-001002211</t>
  </si>
  <si>
    <t>120</t>
  </si>
  <si>
    <t>001002212</t>
  </si>
  <si>
    <t>FEDERACION CCN</t>
  </si>
  <si>
    <t>J303383009</t>
  </si>
  <si>
    <t>121</t>
  </si>
  <si>
    <t>001002213</t>
  </si>
  <si>
    <t>NELSON LOS SANTOS</t>
  </si>
  <si>
    <t>V16887532</t>
  </si>
  <si>
    <t>122</t>
  </si>
  <si>
    <t>002001076-002001109</t>
  </si>
  <si>
    <t>123</t>
  </si>
  <si>
    <t>002000034</t>
  </si>
  <si>
    <t>002001012</t>
  </si>
  <si>
    <t>ANDRES ACEVEDO</t>
  </si>
  <si>
    <t>V82192291</t>
  </si>
  <si>
    <t>124</t>
  </si>
  <si>
    <t>003001782-003001812</t>
  </si>
  <si>
    <t>125</t>
  </si>
  <si>
    <t>003001813</t>
  </si>
  <si>
    <t>BAR RESTAURANT EL BRASERO C.A</t>
  </si>
  <si>
    <t>J000592217</t>
  </si>
  <si>
    <t>126</t>
  </si>
  <si>
    <t>003001814</t>
  </si>
  <si>
    <t>OLIVER MORENO</t>
  </si>
  <si>
    <t>V13637343</t>
  </si>
  <si>
    <t>127</t>
  </si>
  <si>
    <t>004001057-004001070</t>
  </si>
  <si>
    <t>128</t>
  </si>
  <si>
    <t>005001000-005001015</t>
  </si>
  <si>
    <t>129</t>
  </si>
  <si>
    <t>005001016</t>
  </si>
  <si>
    <t>130</t>
  </si>
  <si>
    <t>005001017-005001081</t>
  </si>
  <si>
    <t>131</t>
  </si>
  <si>
    <t>27/3/2020</t>
  </si>
  <si>
    <t>00057655-00057760</t>
  </si>
  <si>
    <t>132</t>
  </si>
  <si>
    <t>00073916-00074042</t>
  </si>
  <si>
    <t>133</t>
  </si>
  <si>
    <t>00073250-00073330</t>
  </si>
  <si>
    <t>134</t>
  </si>
  <si>
    <t>00127368-00127425</t>
  </si>
  <si>
    <t>140</t>
  </si>
  <si>
    <t>141</t>
  </si>
  <si>
    <t>142</t>
  </si>
  <si>
    <t>143</t>
  </si>
  <si>
    <t>001002214-001002266</t>
  </si>
  <si>
    <t>144</t>
  </si>
  <si>
    <t>002001110-002001148</t>
  </si>
  <si>
    <t>145</t>
  </si>
  <si>
    <t>002000035</t>
  </si>
  <si>
    <t>002001134</t>
  </si>
  <si>
    <t>15/7/2019</t>
  </si>
  <si>
    <t>LISZET MARQUEZ</t>
  </si>
  <si>
    <t>V11041668</t>
  </si>
  <si>
    <t>146</t>
  </si>
  <si>
    <t>003001815-003001833</t>
  </si>
  <si>
    <t>147</t>
  </si>
  <si>
    <t>003001834</t>
  </si>
  <si>
    <t>INVERSIONESFEMILI 3E21.C.A</t>
  </si>
  <si>
    <t>J403403481</t>
  </si>
  <si>
    <t>148</t>
  </si>
  <si>
    <t>003001835-003001870</t>
  </si>
  <si>
    <t>149</t>
  </si>
  <si>
    <t>004001071-004001110</t>
  </si>
  <si>
    <t>150</t>
  </si>
  <si>
    <t>005001082-005001115</t>
  </si>
  <si>
    <t>151</t>
  </si>
  <si>
    <t>005001116</t>
  </si>
  <si>
    <t>DISTRIBUDORA IRUNMOLE C.A</t>
  </si>
  <si>
    <t>J409154734</t>
  </si>
  <si>
    <t>152</t>
  </si>
  <si>
    <t>005001117-005001133</t>
  </si>
  <si>
    <t>153</t>
  </si>
  <si>
    <t>005000036</t>
  </si>
  <si>
    <t>005001070</t>
  </si>
  <si>
    <t>ISMENIA PERDOMO</t>
  </si>
  <si>
    <t>V6121768</t>
  </si>
  <si>
    <t>154</t>
  </si>
  <si>
    <t>005000037</t>
  </si>
  <si>
    <t>005001068</t>
  </si>
  <si>
    <t>GREYSIX YANEZ</t>
  </si>
  <si>
    <t>V18938203</t>
  </si>
  <si>
    <t>155</t>
  </si>
  <si>
    <t>28/3/2020</t>
  </si>
  <si>
    <t>00057761-00057842</t>
  </si>
  <si>
    <t>156</t>
  </si>
  <si>
    <t>00074043-00074130</t>
  </si>
  <si>
    <t>157</t>
  </si>
  <si>
    <t>00073331-00073439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</si>
  <si>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</si>
  <si>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</si>
  <si>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</si>
  <si>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</si>
  <si>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</si>
  <si>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</si>
  <si>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</si>
  <si>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</si>
  <si>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</si>
  <si>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001002267-001002344</t>
  </si>
  <si>
    <t>172</t>
  </si>
  <si>
    <t>002001149-002001183</t>
  </si>
  <si>
    <t>173</t>
  </si>
  <si>
    <t>003001871-003001886</t>
  </si>
  <si>
    <t>174</t>
  </si>
  <si>
    <t>003001887</t>
  </si>
  <si>
    <t>CHINA CAMC ENGINEERING. CO. LTD</t>
  </si>
  <si>
    <t>J309473859</t>
  </si>
  <si>
    <t>175</t>
  </si>
  <si>
    <t>003001888-003001916</t>
  </si>
  <si>
    <t>176</t>
  </si>
  <si>
    <t>004001111-004001150</t>
  </si>
  <si>
    <t>177</t>
  </si>
  <si>
    <t>005001134-005001193</t>
  </si>
  <si>
    <t>178</t>
  </si>
  <si>
    <t>29/3/2020</t>
  </si>
  <si>
    <t>00057843-00057938</t>
  </si>
  <si>
    <t>179</t>
  </si>
  <si>
    <t>00057939</t>
  </si>
  <si>
    <t>LUIS RAMOS</t>
  </si>
  <si>
    <t xml:space="preserve">J299063258 </t>
  </si>
  <si>
    <t>180</t>
  </si>
  <si>
    <t>00057940-00057956</t>
  </si>
  <si>
    <t>181</t>
  </si>
  <si>
    <t>00074131-00074208</t>
  </si>
  <si>
    <t>182</t>
  </si>
  <si>
    <t>00073440-00073513</t>
  </si>
  <si>
    <t>183</t>
  </si>
  <si>
    <t>184</t>
  </si>
  <si>
    <t>185</t>
  </si>
  <si>
    <t>186</t>
  </si>
  <si>
    <t>190</t>
  </si>
  <si>
    <t>001002345-001002384</t>
  </si>
  <si>
    <t>191</t>
  </si>
  <si>
    <t>002001184-002001212</t>
  </si>
  <si>
    <t>192</t>
  </si>
  <si>
    <t>003001917-003001953</t>
  </si>
  <si>
    <t>193</t>
  </si>
  <si>
    <t>004001151-004001174</t>
  </si>
  <si>
    <t>194</t>
  </si>
  <si>
    <t>005001194-005001233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</si>
  <si>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</si>
  <si>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</si>
  <si>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</si>
  <si>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</si>
  <si>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</si>
  <si>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</si>
  <si>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</si>
  <si>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</si>
  <si>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</si>
  <si>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EL 16-03-2020 HASTA EL 22-03-2020</t>
  </si>
  <si>
    <t>16/3/2020</t>
  </si>
  <si>
    <t>0201</t>
  </si>
  <si>
    <t>Z1B8050365</t>
  </si>
  <si>
    <t>1203</t>
  </si>
  <si>
    <t>00086947</t>
  </si>
  <si>
    <t>CAJA SIN ACTIVIDAD</t>
  </si>
  <si>
    <t>17/3/2020</t>
  </si>
  <si>
    <t>1204</t>
  </si>
  <si>
    <t>0086948-00086949</t>
  </si>
  <si>
    <t>21/3/2020</t>
  </si>
  <si>
    <t>1206</t>
  </si>
  <si>
    <t>00086949</t>
  </si>
  <si>
    <t>22/3/2020</t>
  </si>
  <si>
    <t>1207</t>
  </si>
  <si>
    <t>000869549</t>
  </si>
  <si>
    <t>Z1F0000700</t>
  </si>
  <si>
    <t>1114</t>
  </si>
  <si>
    <t>00093192-00093362</t>
  </si>
  <si>
    <t>00000187</t>
  </si>
  <si>
    <t>NOTA DE CREDITO</t>
  </si>
  <si>
    <t>1115</t>
  </si>
  <si>
    <t>00093363-00093497</t>
  </si>
  <si>
    <t>18/3/2020</t>
  </si>
  <si>
    <t>1116</t>
  </si>
  <si>
    <t>00093498-00093580</t>
  </si>
  <si>
    <t>19/3/2020</t>
  </si>
  <si>
    <t>1117</t>
  </si>
  <si>
    <t>00093581-00093668</t>
  </si>
  <si>
    <t>20/3/2020</t>
  </si>
  <si>
    <t>1118</t>
  </si>
  <si>
    <t>00093669-00093746</t>
  </si>
  <si>
    <t>1119</t>
  </si>
  <si>
    <t>00093747-00093812</t>
  </si>
  <si>
    <t>1120</t>
  </si>
  <si>
    <t>00093813-00093879</t>
  </si>
  <si>
    <t>Z1B8050002</t>
  </si>
  <si>
    <t>1449</t>
  </si>
  <si>
    <t>00149759-00149908</t>
  </si>
  <si>
    <t>1450</t>
  </si>
  <si>
    <t>00149909-00150018</t>
  </si>
  <si>
    <t>1451</t>
  </si>
  <si>
    <t>00150019-00150102</t>
  </si>
  <si>
    <t>1452</t>
  </si>
  <si>
    <t>00150103-00150142</t>
  </si>
  <si>
    <t>1453</t>
  </si>
  <si>
    <t>00150143-00150216</t>
  </si>
  <si>
    <t>1454</t>
  </si>
  <si>
    <t>00150217-00150265</t>
  </si>
  <si>
    <t>1455</t>
  </si>
  <si>
    <t>00150266-00149908</t>
  </si>
  <si>
    <t>Z1B8050149</t>
  </si>
  <si>
    <t>1373</t>
  </si>
  <si>
    <t>00186396-00186484</t>
  </si>
  <si>
    <t>1374</t>
  </si>
  <si>
    <t>00186485-00186543</t>
  </si>
  <si>
    <t>1375</t>
  </si>
  <si>
    <t>00186544-00186601</t>
  </si>
  <si>
    <t>1376</t>
  </si>
  <si>
    <t>00186602-00186652</t>
  </si>
  <si>
    <t>1377</t>
  </si>
  <si>
    <t>00186653-00186751</t>
  </si>
  <si>
    <t>1378</t>
  </si>
  <si>
    <t>00186752-00186828</t>
  </si>
  <si>
    <t>1379</t>
  </si>
  <si>
    <t>00186829-00186834</t>
  </si>
  <si>
    <t>0474</t>
  </si>
  <si>
    <t>00072765-00072813</t>
  </si>
  <si>
    <t>00072814</t>
  </si>
  <si>
    <t>TENICAS DE SERVICIOS RESOLVEN</t>
  </si>
  <si>
    <t xml:space="preserve">J-296279632 </t>
  </si>
  <si>
    <t>00072815-00072819</t>
  </si>
  <si>
    <t>00072820</t>
  </si>
  <si>
    <t>00072821-00072934</t>
  </si>
  <si>
    <t>0475</t>
  </si>
  <si>
    <t>00072935-00073077</t>
  </si>
  <si>
    <t>00000084</t>
  </si>
  <si>
    <t>00073071</t>
  </si>
  <si>
    <t>CRISTOFER PINEDA</t>
  </si>
  <si>
    <t xml:space="preserve">V28330304 </t>
  </si>
  <si>
    <t>0476</t>
  </si>
  <si>
    <t>00073078-00073229</t>
  </si>
  <si>
    <t>0477</t>
  </si>
  <si>
    <t>00073230-00073353</t>
  </si>
  <si>
    <t>0478</t>
  </si>
  <si>
    <t>00073354-00073469</t>
  </si>
  <si>
    <t>0479</t>
  </si>
  <si>
    <t>00073470-00073543</t>
  </si>
  <si>
    <t>0480</t>
  </si>
  <si>
    <t>00073544-00073582</t>
  </si>
  <si>
    <t>00073583</t>
  </si>
  <si>
    <t>JESUS CASTREJON</t>
  </si>
  <si>
    <t xml:space="preserve">V175335862 </t>
  </si>
  <si>
    <t>00073584-00073618</t>
  </si>
  <si>
    <t>Z1B8051199</t>
  </si>
  <si>
    <t>1533</t>
  </si>
  <si>
    <t>00170758-00170907</t>
  </si>
  <si>
    <t>1534</t>
  </si>
  <si>
    <t>00170908-00171013</t>
  </si>
  <si>
    <t>1535</t>
  </si>
  <si>
    <t>00171014-00171077</t>
  </si>
  <si>
    <t>1536</t>
  </si>
  <si>
    <t>00171178-00171156</t>
  </si>
  <si>
    <t>1537</t>
  </si>
  <si>
    <t>00171157-00171223</t>
  </si>
  <si>
    <t>1538</t>
  </si>
  <si>
    <t>00171224-00171277</t>
  </si>
  <si>
    <t>1539</t>
  </si>
  <si>
    <t>00171278-00171320</t>
  </si>
  <si>
    <t>0469</t>
  </si>
  <si>
    <t>00072246-00072370</t>
  </si>
  <si>
    <t>0470</t>
  </si>
  <si>
    <t>00072371-00072460</t>
  </si>
  <si>
    <t>0471</t>
  </si>
  <si>
    <t>00072461-00072504</t>
  </si>
  <si>
    <t>0472</t>
  </si>
  <si>
    <t>00072505-00072594</t>
  </si>
  <si>
    <t>00072595</t>
  </si>
  <si>
    <t>INVERSIONES DON SEÑOR</t>
  </si>
  <si>
    <t xml:space="preserve">J08677764-5 </t>
  </si>
  <si>
    <t>00072596-00072634</t>
  </si>
  <si>
    <t>0473</t>
  </si>
  <si>
    <t>00072635-00072760</t>
  </si>
  <si>
    <t>00072761-00072840</t>
  </si>
  <si>
    <t>00072841-00072944</t>
  </si>
  <si>
    <t>Z1B8050937</t>
  </si>
  <si>
    <t>00141372-00141510</t>
  </si>
  <si>
    <t>00141511-00141628</t>
  </si>
  <si>
    <t>00141729-00141732</t>
  </si>
  <si>
    <t>00141733-00141802</t>
  </si>
  <si>
    <t>00141803-00141871</t>
  </si>
  <si>
    <t>00141872-00141914</t>
  </si>
  <si>
    <t>00141915-00141986</t>
  </si>
  <si>
    <t>Z1B8050363</t>
  </si>
  <si>
    <t>1526</t>
  </si>
  <si>
    <t>00150584-00151351</t>
  </si>
  <si>
    <t>1527</t>
  </si>
  <si>
    <t>00151352-00151486</t>
  </si>
  <si>
    <t>1528</t>
  </si>
  <si>
    <t>00151487-00151569</t>
  </si>
  <si>
    <t>1529</t>
  </si>
  <si>
    <t>00151570-00151651</t>
  </si>
  <si>
    <t>1530</t>
  </si>
  <si>
    <t>00151652-00151721</t>
  </si>
  <si>
    <t>1531</t>
  </si>
  <si>
    <t>00151722-00151777</t>
  </si>
  <si>
    <t>1532</t>
  </si>
  <si>
    <t>00151778-00151831</t>
  </si>
  <si>
    <t>006</t>
  </si>
  <si>
    <t>Z1B8044815</t>
  </si>
  <si>
    <t>1434</t>
  </si>
  <si>
    <t>00131414-00131530</t>
  </si>
  <si>
    <t>1435</t>
  </si>
  <si>
    <t>00131531-00131610</t>
  </si>
  <si>
    <t>1436</t>
  </si>
  <si>
    <t>00131611-00131708</t>
  </si>
  <si>
    <t>1437</t>
  </si>
  <si>
    <t>00131709-00131756</t>
  </si>
  <si>
    <t>1438</t>
  </si>
  <si>
    <t>00131757-00131828</t>
  </si>
  <si>
    <t>1439</t>
  </si>
  <si>
    <t>00131829-00131881</t>
  </si>
  <si>
    <t>1440</t>
  </si>
  <si>
    <t>00131881</t>
  </si>
  <si>
    <t>007</t>
  </si>
  <si>
    <t>Z1B8050013</t>
  </si>
  <si>
    <t>1493</t>
  </si>
  <si>
    <t>00159258-00159283</t>
  </si>
  <si>
    <t>1494</t>
  </si>
  <si>
    <t>00159284-00159350</t>
  </si>
  <si>
    <t>1495</t>
  </si>
  <si>
    <t>00159351-00159428</t>
  </si>
  <si>
    <t>1496</t>
  </si>
  <si>
    <t>00159429-00159493</t>
  </si>
  <si>
    <t>1497</t>
  </si>
  <si>
    <t>00159494-00159563</t>
  </si>
  <si>
    <t>1498</t>
  </si>
  <si>
    <t>00159564-00159614</t>
  </si>
  <si>
    <t>1499</t>
  </si>
  <si>
    <t>00159614</t>
  </si>
  <si>
    <t>008</t>
  </si>
  <si>
    <t>Z1B8050003</t>
  </si>
  <si>
    <t>1446</t>
  </si>
  <si>
    <t>00158405-00158454</t>
  </si>
  <si>
    <t>1447</t>
  </si>
  <si>
    <t>00158455-00158487</t>
  </si>
  <si>
    <t>1448</t>
  </si>
  <si>
    <t>00158488-00158557</t>
  </si>
  <si>
    <t>00158558-00158650</t>
  </si>
  <si>
    <t>00158651-00158726</t>
  </si>
  <si>
    <t>00158727-00158798</t>
  </si>
  <si>
    <t>00158799-00158853</t>
  </si>
  <si>
    <t>009</t>
  </si>
  <si>
    <t>Z1B8014458</t>
  </si>
  <si>
    <t>1443</t>
  </si>
  <si>
    <t>00165442-00165487</t>
  </si>
  <si>
    <t>1444</t>
  </si>
  <si>
    <t>00165488-00165525</t>
  </si>
  <si>
    <t>1445</t>
  </si>
  <si>
    <t>00165526-00165583</t>
  </si>
  <si>
    <t>00165584-00165651</t>
  </si>
  <si>
    <t>00165652-00165676</t>
  </si>
  <si>
    <t>00165677-00165725</t>
  </si>
  <si>
    <t>00165726-00165764</t>
  </si>
  <si>
    <t>010</t>
  </si>
  <si>
    <t>Z1F0000341</t>
  </si>
  <si>
    <t>0967</t>
  </si>
  <si>
    <t>00065443-00065443</t>
  </si>
  <si>
    <t>00000118</t>
  </si>
  <si>
    <t>0968</t>
  </si>
  <si>
    <t>00065443</t>
  </si>
  <si>
    <t>0969</t>
  </si>
  <si>
    <t>00065444-00065446</t>
  </si>
  <si>
    <t>0970</t>
  </si>
  <si>
    <t>00065446</t>
  </si>
  <si>
    <t>0971</t>
  </si>
  <si>
    <t>00065447-00065495</t>
  </si>
  <si>
    <t>0972</t>
  </si>
  <si>
    <t>00065496-00065541</t>
  </si>
  <si>
    <t>0973</t>
  </si>
  <si>
    <t>00065542-00065595</t>
  </si>
  <si>
    <t>011</t>
  </si>
  <si>
    <t>0349</t>
  </si>
  <si>
    <t>00056550-00056638</t>
  </si>
  <si>
    <t>0650</t>
  </si>
  <si>
    <t>00056639-00056793</t>
  </si>
  <si>
    <t>0351</t>
  </si>
  <si>
    <t>00056794-00056949</t>
  </si>
  <si>
    <t>0352</t>
  </si>
  <si>
    <t>00056950-00057067</t>
  </si>
  <si>
    <t>00057068</t>
  </si>
  <si>
    <t>FERIA AGRICOLA LOS PINGUINOS</t>
  </si>
  <si>
    <t xml:space="preserve">V297977023 </t>
  </si>
  <si>
    <t>00057069-00057086</t>
  </si>
  <si>
    <t>0353</t>
  </si>
  <si>
    <t>00057087-00057197</t>
  </si>
  <si>
    <t>0354</t>
  </si>
  <si>
    <t>00057198-00057203</t>
  </si>
  <si>
    <t>00057205-00057210</t>
  </si>
  <si>
    <t>00057212-00057286</t>
  </si>
  <si>
    <t>0355</t>
  </si>
  <si>
    <t>00057288-00057363</t>
  </si>
  <si>
    <t>012</t>
  </si>
  <si>
    <t>Z1B8038506</t>
  </si>
  <si>
    <t>1298</t>
  </si>
  <si>
    <t>00068342-00068365</t>
  </si>
  <si>
    <t>1299</t>
  </si>
  <si>
    <t>00068366-00068377</t>
  </si>
  <si>
    <t>Z1F0017848</t>
  </si>
  <si>
    <t>0025</t>
  </si>
  <si>
    <t>003001110-003001204</t>
  </si>
  <si>
    <t>003001205</t>
  </si>
  <si>
    <t>ELDER LOPEZ</t>
  </si>
  <si>
    <t>V401126049</t>
  </si>
  <si>
    <t>003001206-003001212</t>
  </si>
  <si>
    <t>0026</t>
  </si>
  <si>
    <t>003001213-003001294</t>
  </si>
  <si>
    <t>0027</t>
  </si>
  <si>
    <t>003001295-003001307</t>
  </si>
  <si>
    <t>003001308</t>
  </si>
  <si>
    <t>003001309-003001365</t>
  </si>
  <si>
    <t>003001366-003001433</t>
  </si>
  <si>
    <t>003001434-003001534</t>
  </si>
  <si>
    <t>0028</t>
  </si>
  <si>
    <t>003001535-003001588</t>
  </si>
  <si>
    <t>0029</t>
  </si>
  <si>
    <t>003001589-003001639</t>
  </si>
  <si>
    <t>004000789-004000815</t>
  </si>
  <si>
    <t>004000816-004000842</t>
  </si>
  <si>
    <t>004000843-004000847</t>
  </si>
  <si>
    <t>004000848-004000861</t>
  </si>
  <si>
    <t>004000862-004000896</t>
  </si>
  <si>
    <t>004000897-004000953</t>
  </si>
  <si>
    <t>0030</t>
  </si>
  <si>
    <t>004000954-004000962</t>
  </si>
  <si>
    <t>004000963</t>
  </si>
  <si>
    <t>DISTRIBUIDORA OAC SUPER CARRIZAL</t>
  </si>
  <si>
    <t>J412200305</t>
  </si>
  <si>
    <t>004000964-004000977</t>
  </si>
  <si>
    <t>0022</t>
  </si>
  <si>
    <t>005000561-005000565</t>
  </si>
  <si>
    <t>0023</t>
  </si>
  <si>
    <t>005000566-005000613</t>
  </si>
  <si>
    <t>005000614</t>
  </si>
  <si>
    <t>005000615-005000622</t>
  </si>
  <si>
    <t>0024</t>
  </si>
  <si>
    <t>005000623-005000625</t>
  </si>
  <si>
    <t>005000626</t>
  </si>
  <si>
    <t>GRUPO DE AMORI 2016 CA</t>
  </si>
  <si>
    <t>J407890808</t>
  </si>
  <si>
    <t>005000627-005000682</t>
  </si>
  <si>
    <t>005000683-005000692</t>
  </si>
  <si>
    <t>005000693</t>
  </si>
  <si>
    <t>FUNDAVIGEA</t>
  </si>
  <si>
    <t>J298180811</t>
  </si>
  <si>
    <t>005000694-005000741</t>
  </si>
  <si>
    <t>005000742-005000788</t>
  </si>
  <si>
    <t>005000789</t>
  </si>
  <si>
    <t>005000790-005000791</t>
  </si>
  <si>
    <t>005000792-005000835</t>
  </si>
  <si>
    <t>1300</t>
  </si>
  <si>
    <t>00068377</t>
  </si>
  <si>
    <t>1301</t>
  </si>
  <si>
    <t>00068378-00068381</t>
  </si>
  <si>
    <t>1302</t>
  </si>
  <si>
    <t>00068382-00068395</t>
  </si>
  <si>
    <t>1303</t>
  </si>
  <si>
    <t>00068396-00068454</t>
  </si>
  <si>
    <t>1304</t>
  </si>
  <si>
    <t>00068454</t>
  </si>
  <si>
    <t>014</t>
  </si>
  <si>
    <t>Z1F0000338</t>
  </si>
  <si>
    <t>1138</t>
  </si>
  <si>
    <t>00047390</t>
  </si>
  <si>
    <t>1139</t>
  </si>
  <si>
    <t>00047391-00047396</t>
  </si>
  <si>
    <t>1140</t>
  </si>
  <si>
    <t>00047396</t>
  </si>
  <si>
    <t>1141</t>
  </si>
  <si>
    <t>00047397</t>
  </si>
  <si>
    <t>1142</t>
  </si>
  <si>
    <t>00047398-00047400</t>
  </si>
  <si>
    <t>1143</t>
  </si>
  <si>
    <t>00047401-00047419</t>
  </si>
  <si>
    <t>1144</t>
  </si>
  <si>
    <t>00047420</t>
  </si>
  <si>
    <t>015</t>
  </si>
  <si>
    <t>Z1B8050356</t>
  </si>
  <si>
    <t>1269</t>
  </si>
  <si>
    <t>00081625-00081654</t>
  </si>
  <si>
    <t>1270</t>
  </si>
  <si>
    <t>00081655-00081674</t>
  </si>
  <si>
    <t>1271</t>
  </si>
  <si>
    <t>00081675-00081696</t>
  </si>
  <si>
    <t>1272</t>
  </si>
  <si>
    <t>00081697-00081699</t>
  </si>
  <si>
    <t>1273</t>
  </si>
  <si>
    <t>00081700-00081719</t>
  </si>
  <si>
    <t>1274</t>
  </si>
  <si>
    <t>00081720-00081755</t>
  </si>
  <si>
    <t>1275</t>
  </si>
  <si>
    <t>00081756-00081805</t>
  </si>
  <si>
    <t>Suma de impuesto</t>
  </si>
  <si>
    <t>(fórmula)  16%</t>
  </si>
  <si>
    <t>(fórmula)  8%</t>
  </si>
  <si>
    <t>Diferencia</t>
  </si>
  <si>
    <t>1121</t>
  </si>
  <si>
    <t>00093880-00093952</t>
  </si>
  <si>
    <t>00093953-00093997</t>
  </si>
  <si>
    <t>1122</t>
  </si>
  <si>
    <t>1123</t>
  </si>
  <si>
    <t>1124</t>
  </si>
  <si>
    <t>1125</t>
  </si>
  <si>
    <t>1126</t>
  </si>
  <si>
    <t>1127</t>
  </si>
  <si>
    <t>00093998-00094064</t>
  </si>
  <si>
    <t>00094065-00094135</t>
  </si>
  <si>
    <t>00094136-00094213</t>
  </si>
  <si>
    <t>00094214-00094300</t>
  </si>
  <si>
    <t>1456</t>
  </si>
  <si>
    <t>00149909-00150400</t>
  </si>
  <si>
    <t>1457</t>
  </si>
  <si>
    <t>00150401-00150440</t>
  </si>
  <si>
    <t>1458</t>
  </si>
  <si>
    <t>1459</t>
  </si>
  <si>
    <t>1460</t>
  </si>
  <si>
    <t>1461</t>
  </si>
  <si>
    <t>1462</t>
  </si>
  <si>
    <t>00150441-00150508</t>
  </si>
  <si>
    <t>00150509-00150561</t>
  </si>
  <si>
    <t>00150562-00150613</t>
  </si>
  <si>
    <t>00150614-00150686</t>
  </si>
  <si>
    <t>1543</t>
  </si>
  <si>
    <t>1540</t>
  </si>
  <si>
    <t>00171321-00171415</t>
  </si>
  <si>
    <t>1541</t>
  </si>
  <si>
    <t>00171416-00171464</t>
  </si>
  <si>
    <t>1542</t>
  </si>
  <si>
    <t>00171465-00171537</t>
  </si>
  <si>
    <t>00171538-00171595</t>
  </si>
  <si>
    <t>1544</t>
  </si>
  <si>
    <t>00171596-00171655</t>
  </si>
  <si>
    <t>1545</t>
  </si>
  <si>
    <t>00171656-00171738</t>
  </si>
  <si>
    <t>1546</t>
  </si>
  <si>
    <t>1380</t>
  </si>
  <si>
    <t>00141987-00142031</t>
  </si>
  <si>
    <t>1381</t>
  </si>
  <si>
    <t>00142032-00142092</t>
  </si>
  <si>
    <t>1382</t>
  </si>
  <si>
    <t>00142093-00142155</t>
  </si>
  <si>
    <t>1383</t>
  </si>
  <si>
    <t>00142156-00142215</t>
  </si>
  <si>
    <t>1384</t>
  </si>
  <si>
    <t>00142216-00142263</t>
  </si>
  <si>
    <t>1385</t>
  </si>
  <si>
    <t>00142264-00142353</t>
  </si>
  <si>
    <t>1386</t>
  </si>
  <si>
    <t>00131882-00132013</t>
  </si>
  <si>
    <t>1441</t>
  </si>
  <si>
    <t>00132014-00132053</t>
  </si>
  <si>
    <t>1442</t>
  </si>
  <si>
    <t>00132054-00132091</t>
  </si>
  <si>
    <t>00132092-00132144</t>
  </si>
  <si>
    <t>00132145-00132194</t>
  </si>
  <si>
    <t>00132195-00132263</t>
  </si>
  <si>
    <t>00159615-00159749</t>
  </si>
  <si>
    <t>1500</t>
  </si>
  <si>
    <t>00159750-00159790</t>
  </si>
  <si>
    <t>1501</t>
  </si>
  <si>
    <t>00159791-00159848</t>
  </si>
  <si>
    <t>1502</t>
  </si>
  <si>
    <t>00159849-00159903</t>
  </si>
  <si>
    <t>1503</t>
  </si>
  <si>
    <t>00159904-00159947</t>
  </si>
  <si>
    <t>1504</t>
  </si>
  <si>
    <t>00159948-00159990</t>
  </si>
  <si>
    <t>1505</t>
  </si>
  <si>
    <t>00158854-00158939</t>
  </si>
  <si>
    <t>00168940-00159026</t>
  </si>
  <si>
    <t>00159027-00159099</t>
  </si>
  <si>
    <t>00159100-00159172</t>
  </si>
  <si>
    <t>00159173-00159250</t>
  </si>
  <si>
    <t>00165765-00165839</t>
  </si>
  <si>
    <t>00165871-00165907</t>
  </si>
  <si>
    <t>00165840-00165870</t>
  </si>
  <si>
    <t>00165908-00165967</t>
  </si>
  <si>
    <t>00165968-00165998</t>
  </si>
  <si>
    <t>00165999-00166034</t>
  </si>
  <si>
    <t>0974</t>
  </si>
  <si>
    <t>00065596-00065649</t>
  </si>
  <si>
    <t>0975</t>
  </si>
  <si>
    <t>00065650-00065673</t>
  </si>
  <si>
    <t>0976</t>
  </si>
  <si>
    <t>00065674-00065735</t>
  </si>
  <si>
    <t>0977</t>
  </si>
  <si>
    <t>00065736-00065783</t>
  </si>
  <si>
    <t>0978</t>
  </si>
  <si>
    <t>00065784-00065826</t>
  </si>
  <si>
    <t>0979</t>
  </si>
  <si>
    <t>00065827-00065872</t>
  </si>
  <si>
    <t>0980</t>
  </si>
  <si>
    <t>00068454-00068515</t>
  </si>
  <si>
    <t>1305</t>
  </si>
  <si>
    <t>00068516-00068528</t>
  </si>
  <si>
    <t>00068529-00068582</t>
  </si>
  <si>
    <t>1307</t>
  </si>
  <si>
    <t>1308</t>
  </si>
  <si>
    <t>00068583-00068631</t>
  </si>
  <si>
    <t>1309</t>
  </si>
  <si>
    <t>00068632-00068670</t>
  </si>
  <si>
    <t>1310</t>
  </si>
  <si>
    <t>1145</t>
  </si>
  <si>
    <t>1146</t>
  </si>
  <si>
    <t>1147</t>
  </si>
  <si>
    <t>1148</t>
  </si>
  <si>
    <t>1149</t>
  </si>
  <si>
    <t>00047421-00047432</t>
  </si>
  <si>
    <t>1150</t>
  </si>
  <si>
    <t>00047433-00047485</t>
  </si>
  <si>
    <t>1277</t>
  </si>
  <si>
    <t>00081806-00081846</t>
  </si>
  <si>
    <t>1278</t>
  </si>
  <si>
    <t>00081847-00081877</t>
  </si>
  <si>
    <t>1279</t>
  </si>
  <si>
    <t>PRECIO UNITARIO</t>
  </si>
  <si>
    <t>PRECIO DE VENTA</t>
  </si>
  <si>
    <t>% GANANCIA</t>
  </si>
  <si>
    <t>IVA</t>
  </si>
  <si>
    <t>00081878-00081910</t>
  </si>
  <si>
    <t>1280</t>
  </si>
  <si>
    <t>00081911-00081945</t>
  </si>
  <si>
    <t>1282</t>
  </si>
  <si>
    <t>1281</t>
  </si>
  <si>
    <t>00082036</t>
  </si>
  <si>
    <t>00151832-00151907</t>
  </si>
  <si>
    <t>00151908-00151974</t>
  </si>
  <si>
    <t>00151975-00152038</t>
  </si>
  <si>
    <t>00152039-00152111</t>
  </si>
  <si>
    <t>00152111</t>
  </si>
  <si>
    <t>00152112-00152166</t>
  </si>
  <si>
    <t>00152167-00152206</t>
  </si>
  <si>
    <t>1266</t>
  </si>
  <si>
    <t>013</t>
  </si>
  <si>
    <t>1267</t>
  </si>
  <si>
    <t>1268</t>
  </si>
  <si>
    <t>00081946-00081980</t>
  </si>
  <si>
    <t>0356</t>
  </si>
  <si>
    <t>0357</t>
  </si>
  <si>
    <t>0358</t>
  </si>
  <si>
    <t>0359</t>
  </si>
  <si>
    <t>0360</t>
  </si>
  <si>
    <t>0361</t>
  </si>
  <si>
    <t>0481</t>
  </si>
  <si>
    <t>0482</t>
  </si>
  <si>
    <t>0483</t>
  </si>
  <si>
    <t>0484</t>
  </si>
  <si>
    <t>0485</t>
  </si>
  <si>
    <t>0486</t>
  </si>
  <si>
    <t>0487</t>
  </si>
  <si>
    <t>00127425</t>
  </si>
  <si>
    <t>0362</t>
  </si>
  <si>
    <t>00094301-00094363</t>
  </si>
  <si>
    <t>00150687-00150733</t>
  </si>
  <si>
    <t>00171739-00171795</t>
  </si>
  <si>
    <t>00142354-00142391</t>
  </si>
  <si>
    <t>00152207-00152259</t>
  </si>
  <si>
    <t>00132264-00132332</t>
  </si>
  <si>
    <t>00132333</t>
  </si>
  <si>
    <t>00159990-00160012</t>
  </si>
  <si>
    <t>00159251-00159294</t>
  </si>
  <si>
    <t>00166035-00166079</t>
  </si>
  <si>
    <t>00065873-00065899</t>
  </si>
  <si>
    <t>00068671-00068695</t>
  </si>
  <si>
    <t>1151</t>
  </si>
  <si>
    <t>00047486-00047488</t>
  </si>
  <si>
    <t>1283</t>
  </si>
  <si>
    <t>00082037-00082062</t>
  </si>
  <si>
    <t>00186835-00186850</t>
  </si>
  <si>
    <t>00186850</t>
  </si>
  <si>
    <t>00186851-00186856</t>
  </si>
  <si>
    <t>00186857-00186864</t>
  </si>
  <si>
    <t>00186864</t>
  </si>
  <si>
    <t>1387</t>
  </si>
  <si>
    <t>00186865-00186876</t>
  </si>
  <si>
    <t>1388</t>
  </si>
  <si>
    <t>00186877-00186890</t>
  </si>
  <si>
    <t>1389</t>
  </si>
  <si>
    <t>00186891-00186900</t>
  </si>
  <si>
    <t>0031</t>
  </si>
  <si>
    <t>0032</t>
  </si>
  <si>
    <t>0034</t>
  </si>
  <si>
    <t>0035</t>
  </si>
  <si>
    <t>0033</t>
  </si>
  <si>
    <t>001001420-001001443</t>
  </si>
  <si>
    <t>001001444</t>
  </si>
  <si>
    <t>SAVACOSMETISC C.A</t>
  </si>
  <si>
    <t>J314139118</t>
  </si>
  <si>
    <t>001001445-001001512</t>
  </si>
  <si>
    <t>001001513-001001550</t>
  </si>
  <si>
    <t>001001551</t>
  </si>
  <si>
    <t>001001552-001001616</t>
  </si>
  <si>
    <t>82</t>
  </si>
  <si>
    <t>001001617-001001709</t>
  </si>
  <si>
    <t>118</t>
  </si>
  <si>
    <t>001001710-001001769</t>
  </si>
  <si>
    <t>138</t>
  </si>
  <si>
    <t>001001770-001001867</t>
  </si>
  <si>
    <t>160</t>
  </si>
  <si>
    <t>001001868-001001908</t>
  </si>
  <si>
    <t>187</t>
  </si>
  <si>
    <t>001001909-001001993</t>
  </si>
  <si>
    <t>Z1F0017966</t>
  </si>
  <si>
    <t>002000730-002000755</t>
  </si>
  <si>
    <t>002000756-002000772</t>
  </si>
  <si>
    <t>002000773</t>
  </si>
  <si>
    <t>YURAIMA BERRIOS</t>
  </si>
  <si>
    <t>V137640015</t>
  </si>
  <si>
    <t>002000774-002000785</t>
  </si>
  <si>
    <t>83</t>
  </si>
  <si>
    <t>002000786-002000829</t>
  </si>
  <si>
    <t>002000830-002000835</t>
  </si>
  <si>
    <t>002000836</t>
  </si>
  <si>
    <t>002000837-002000876</t>
  </si>
  <si>
    <t>139</t>
  </si>
  <si>
    <t>002000877-002000915</t>
  </si>
  <si>
    <t>161</t>
  </si>
  <si>
    <t>002000916-002000942</t>
  </si>
  <si>
    <t>162</t>
  </si>
  <si>
    <t>002000943-002000964</t>
  </si>
  <si>
    <t>188</t>
  </si>
  <si>
    <t>002000965-002001002</t>
  </si>
  <si>
    <t>0036</t>
  </si>
  <si>
    <t>0037</t>
  </si>
  <si>
    <t>0038</t>
  </si>
  <si>
    <t>0039</t>
  </si>
  <si>
    <t>LIBRO DE VENTAS DEL 23-03-2020 HASTA EL 29-03-2020</t>
  </si>
  <si>
    <t>0040</t>
  </si>
  <si>
    <t>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</si>
</sst>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166" fontId="0" fillId="0" borderId="0" xfId="0" applyNumberFormat="1"/>
    <xf numFmtId="0" fontId="0" fillId="2" borderId="0" xfId="0" applyFill="1"/>
    <xf numFmtId="166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66" fontId="0" fillId="2" borderId="1" xfId="0" applyNumberFormat="1" applyFill="1" applyBorder="1"/>
    <xf numFmtId="165" fontId="0" fillId="2" borderId="1" xfId="0" applyNumberFormat="1" applyFill="1" applyBorder="1"/>
    <xf numFmtId="49" fontId="0" fillId="2" borderId="1" xfId="0" applyNumberFormat="1" applyFont="1" applyFill="1" applyBorder="1" applyAlignment="1">
      <alignment horizontal="left"/>
    </xf>
    <xf numFmtId="49" fontId="0" fillId="2" borderId="0" xfId="0" applyNumberFormat="1" applyFill="1"/>
    <xf numFmtId="165" fontId="0" fillId="2" borderId="0" xfId="0" applyNumberFormat="1" applyFill="1" applyAlignment="1">
      <alignment horizontal="left"/>
    </xf>
    <xf numFmtId="166" fontId="0" fillId="2" borderId="0" xfId="0" applyNumberFormat="1" applyFill="1"/>
    <xf numFmtId="166" fontId="4" fillId="2" borderId="0" xfId="0" applyNumberFormat="1" applyFont="1" applyFill="1"/>
    <xf numFmtId="165" fontId="0" fillId="2" borderId="0" xfId="0" applyNumberFormat="1" applyFill="1"/>
    <xf numFmtId="166" fontId="3" fillId="2" borderId="0" xfId="0" applyNumberFormat="1" applyFont="1" applyFill="1"/>
    <xf numFmtId="166" fontId="3" fillId="2" borderId="2" xfId="0" applyNumberFormat="1" applyFont="1" applyFill="1" applyBorder="1"/>
    <xf numFmtId="166" fontId="4" fillId="2" borderId="1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166" fontId="3" fillId="2" borderId="3" xfId="0" applyNumberFormat="1" applyFont="1" applyFill="1" applyBorder="1"/>
    <xf numFmtId="166" fontId="0" fillId="2" borderId="4" xfId="0" applyNumberFormat="1" applyFill="1" applyBorder="1"/>
    <xf numFmtId="166" fontId="0" fillId="2" borderId="5" xfId="0" applyNumberFormat="1" applyFill="1" applyBorder="1"/>
    <xf numFmtId="166" fontId="0" fillId="2" borderId="6" xfId="0" applyNumberFormat="1" applyFill="1" applyBorder="1"/>
    <xf numFmtId="166" fontId="3" fillId="2" borderId="7" xfId="0" applyNumberFormat="1" applyFont="1" applyFill="1" applyBorder="1"/>
    <xf numFmtId="166" fontId="3" fillId="2" borderId="10" xfId="0" applyNumberFormat="1" applyFont="1" applyFill="1" applyBorder="1"/>
    <xf numFmtId="43" fontId="0" fillId="2" borderId="0" xfId="1" applyFont="1" applyFill="1"/>
    <xf numFmtId="43" fontId="0" fillId="2" borderId="0" xfId="0" applyNumberFormat="1" applyFill="1"/>
    <xf numFmtId="4" fontId="0" fillId="2" borderId="0" xfId="0" applyNumberFormat="1" applyFill="1"/>
    <xf numFmtId="43" fontId="2" fillId="2" borderId="0" xfId="1" applyFont="1" applyFill="1"/>
    <xf numFmtId="49" fontId="0" fillId="0" borderId="1" xfId="0" applyNumberFormat="1" applyBorder="1"/>
    <xf numFmtId="43" fontId="0" fillId="2" borderId="8" xfId="1" applyFont="1" applyFill="1" applyBorder="1"/>
    <xf numFmtId="43" fontId="0" fillId="2" borderId="0" xfId="1" applyFont="1" applyFill="1" applyBorder="1"/>
    <xf numFmtId="43" fontId="0" fillId="2" borderId="9" xfId="1" applyFont="1" applyFill="1" applyBorder="1"/>
    <xf numFmtId="43" fontId="0" fillId="2" borderId="11" xfId="1" applyFont="1" applyFill="1" applyBorder="1"/>
    <xf numFmtId="43" fontId="0" fillId="2" borderId="12" xfId="1" applyFont="1" applyFill="1" applyBorder="1"/>
    <xf numFmtId="43" fontId="0" fillId="2" borderId="13" xfId="1" applyFont="1" applyFill="1" applyBorder="1"/>
    <xf numFmtId="43" fontId="3" fillId="2" borderId="0" xfId="1" applyFont="1" applyFill="1"/>
    <xf numFmtId="43" fontId="3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43" fontId="0" fillId="2" borderId="1" xfId="1" applyFont="1" applyFill="1" applyBorder="1"/>
    <xf numFmtId="43" fontId="0" fillId="2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2" borderId="1" xfId="0" applyFill="1" applyBorder="1"/>
    <xf numFmtId="0" fontId="4" fillId="2" borderId="0" xfId="0" applyFont="1" applyFill="1" applyAlignment="1">
      <alignment horizontal="left"/>
    </xf>
    <xf numFmtId="165" fontId="0" fillId="3" borderId="1" xfId="0" applyNumberFormat="1" applyFill="1" applyBorder="1"/>
    <xf numFmtId="166" fontId="0" fillId="2" borderId="0" xfId="0" applyNumberFormat="1" applyFill="1" applyBorder="1"/>
    <xf numFmtId="166" fontId="0" fillId="2" borderId="13" xfId="0" applyNumberFormat="1" applyFill="1" applyBorder="1"/>
    <xf numFmtId="166" fontId="0" fillId="2" borderId="12" xfId="0" applyNumberFormat="1" applyFill="1" applyBorder="1"/>
    <xf numFmtId="14" fontId="0" fillId="2" borderId="1" xfId="0" applyNumberFormat="1" applyFill="1" applyBorder="1" applyAlignment="1">
      <alignment horizontal="left"/>
    </xf>
    <xf numFmtId="49" fontId="0" fillId="2" borderId="0" xfId="0" applyNumberFormat="1" applyFill="1" applyBorder="1"/>
    <xf numFmtId="166" fontId="5" fillId="2" borderId="1" xfId="0" applyNumberFormat="1" applyFon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166" fontId="0" fillId="4" borderId="1" xfId="0" applyNumberFormat="1" applyFill="1" applyBorder="1"/>
    <xf numFmtId="0" fontId="0" fillId="4" borderId="0" xfId="0" applyFill="1"/>
    <xf numFmtId="49" fontId="0" fillId="4" borderId="1" xfId="0" applyNumberFormat="1" applyFill="1" applyBorder="1" applyAlignment="1">
      <alignment horizontal="left"/>
    </xf>
    <xf numFmtId="49" fontId="0" fillId="4" borderId="1" xfId="0" applyNumberFormat="1" applyFont="1" applyFill="1" applyBorder="1" applyAlignment="1">
      <alignment horizontal="left"/>
    </xf>
    <xf numFmtId="43" fontId="4" fillId="2" borderId="0" xfId="1" applyFont="1" applyFill="1" applyAlignment="1">
      <alignment horizontal="left"/>
    </xf>
    <xf numFmtId="43" fontId="4" fillId="2" borderId="0" xfId="1" applyFont="1" applyFill="1"/>
    <xf numFmtId="0" fontId="4" fillId="2" borderId="0" xfId="0" applyFont="1" applyFill="1" applyAlignment="1">
      <alignment horizontal="left"/>
    </xf>
    <xf numFmtId="43" fontId="0" fillId="3" borderId="1" xfId="1" applyFont="1" applyFill="1" applyBorder="1"/>
    <xf numFmtId="0" fontId="0" fillId="3" borderId="1" xfId="0" applyFill="1" applyBorder="1"/>
    <xf numFmtId="0" fontId="0" fillId="3" borderId="0" xfId="0" applyFill="1"/>
    <xf numFmtId="0" fontId="4" fillId="2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49" fontId="0" fillId="6" borderId="1" xfId="0" applyNumberFormat="1" applyFill="1" applyBorder="1"/>
    <xf numFmtId="165" fontId="0" fillId="6" borderId="1" xfId="0" applyNumberFormat="1" applyFill="1" applyBorder="1"/>
    <xf numFmtId="166" fontId="0" fillId="6" borderId="1" xfId="0" applyNumberFormat="1" applyFill="1" applyBorder="1"/>
    <xf numFmtId="43" fontId="0" fillId="6" borderId="1" xfId="1" applyFont="1" applyFill="1" applyBorder="1"/>
    <xf numFmtId="0" fontId="0" fillId="6" borderId="1" xfId="0" applyFill="1" applyBorder="1"/>
    <xf numFmtId="0" fontId="0" fillId="6" borderId="0" xfId="0" applyFill="1"/>
    <xf numFmtId="166" fontId="0" fillId="6" borderId="0" xfId="0" applyNumberFormat="1" applyFill="1" applyBorder="1"/>
    <xf numFmtId="49" fontId="0" fillId="6" borderId="0" xfId="0" applyNumberFormat="1" applyFill="1" applyBorder="1"/>
    <xf numFmtId="166" fontId="7" fillId="2" borderId="0" xfId="0" applyNumberFormat="1" applyFont="1" applyFill="1" applyBorder="1"/>
    <xf numFmtId="43" fontId="7" fillId="2" borderId="0" xfId="1" applyFont="1" applyFill="1" applyBorder="1"/>
    <xf numFmtId="166" fontId="6" fillId="2" borderId="0" xfId="0" applyNumberFormat="1" applyFont="1" applyFill="1" applyBorder="1"/>
    <xf numFmtId="49" fontId="3" fillId="2" borderId="0" xfId="0" applyNumberFormat="1" applyFont="1" applyFill="1"/>
    <xf numFmtId="165" fontId="3" fillId="2" borderId="0" xfId="0" applyNumberFormat="1" applyFont="1" applyFill="1"/>
    <xf numFmtId="166" fontId="3" fillId="2" borderId="0" xfId="0" applyNumberFormat="1" applyFont="1" applyFill="1" applyBorder="1"/>
    <xf numFmtId="165" fontId="4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166" fontId="0" fillId="2" borderId="1" xfId="0" applyNumberForma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164" fontId="4" fillId="2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2:AQ267"/>
  <sheetViews>
    <sheetView topLeftCell="U1" workbookViewId="0">
      <pane ySplit="7" topLeftCell="A243" activePane="bottomLeft" state="frozen"/>
      <selection pane="bottomLeft" activeCell="AN251" sqref="AN251"/>
    </sheetView>
  </sheetViews>
  <sheetFormatPr baseColWidth="10" defaultRowHeight="15" x14ac:dyDescent="0.25"/>
  <cols>
    <col min="1" max="1" width="6.28515625" style="15" bestFit="1" customWidth="1"/>
    <col min="2" max="2" width="10.42578125" style="19" bestFit="1" customWidth="1"/>
    <col min="3" max="3" width="9" style="15" bestFit="1" customWidth="1"/>
    <col min="4" max="4" width="5.5703125" style="15" bestFit="1" customWidth="1"/>
    <col min="5" max="5" width="12" style="15" bestFit="1" customWidth="1"/>
    <col min="6" max="6" width="7.5703125" style="15" bestFit="1" customWidth="1"/>
    <col min="7" max="7" width="9.85546875" style="15" bestFit="1" customWidth="1"/>
    <col min="8" max="8" width="19.85546875" style="15" customWidth="1"/>
    <col min="9" max="9" width="45.5703125" style="17" hidden="1" customWidth="1"/>
    <col min="10" max="10" width="23.7109375" style="17" hidden="1" customWidth="1"/>
    <col min="11" max="11" width="20.7109375" style="17" hidden="1" customWidth="1"/>
    <col min="12" max="12" width="22.42578125" style="17" hidden="1" customWidth="1"/>
    <col min="13" max="13" width="23.28515625" style="17" hidden="1" customWidth="1"/>
    <col min="14" max="14" width="18.140625" style="15" hidden="1" customWidth="1"/>
    <col min="15" max="15" width="13.42578125" style="15" customWidth="1"/>
    <col min="16" max="16" width="12" style="15" customWidth="1"/>
    <col min="17" max="17" width="17" style="17" bestFit="1" customWidth="1"/>
    <col min="18" max="18" width="5.140625" style="17" customWidth="1"/>
    <col min="19" max="19" width="15.85546875" style="17" bestFit="1" customWidth="1"/>
    <col min="20" max="20" width="19.28515625" style="17" customWidth="1"/>
    <col min="21" max="21" width="12.7109375" style="15" customWidth="1"/>
    <col min="22" max="22" width="19.85546875" style="17" customWidth="1"/>
    <col min="23" max="23" width="18.140625" style="17" customWidth="1"/>
    <col min="24" max="24" width="9.7109375" style="15" customWidth="1"/>
    <col min="25" max="25" width="14.28515625" style="17" customWidth="1"/>
    <col min="26" max="26" width="5.140625" style="17" hidden="1" customWidth="1"/>
    <col min="27" max="27" width="18.140625" style="15" hidden="1" customWidth="1"/>
    <col min="28" max="28" width="5.140625" style="17" hidden="1" customWidth="1"/>
    <col min="29" max="29" width="12.28515625" style="17" customWidth="1"/>
    <col min="30" max="30" width="21.140625" style="15" hidden="1" customWidth="1"/>
    <col min="31" max="31" width="10.7109375" style="17" customWidth="1"/>
    <col min="32" max="32" width="27.5703125" style="30" hidden="1" customWidth="1"/>
    <col min="33" max="33" width="18.42578125" style="15" hidden="1" customWidth="1"/>
    <col min="34" max="34" width="30.85546875" style="17" hidden="1" customWidth="1"/>
    <col min="35" max="35" width="5.140625" style="17" hidden="1" customWidth="1"/>
    <col min="36" max="36" width="21.5703125" style="15" hidden="1" customWidth="1"/>
    <col min="37" max="38" width="5.140625" style="17" hidden="1" customWidth="1"/>
    <col min="39" max="39" width="31.85546875" style="19" hidden="1" customWidth="1"/>
    <col min="40" max="40" width="17.42578125" style="15" bestFit="1" customWidth="1"/>
    <col min="41" max="41" width="29" style="19" bestFit="1" customWidth="1"/>
    <col min="42" max="42" width="11.7109375" style="15" bestFit="1" customWidth="1"/>
    <col min="43" max="16384" width="11.42578125" style="2"/>
  </cols>
  <sheetData>
    <row r="2" spans="1:43" s="67" customFormat="1" x14ac:dyDescent="0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3"/>
      <c r="K2" s="3"/>
      <c r="L2" s="3"/>
      <c r="M2" s="3"/>
      <c r="N2" s="4"/>
      <c r="O2" s="4"/>
      <c r="P2" s="4"/>
      <c r="Q2" s="3"/>
      <c r="R2" s="3"/>
      <c r="S2" s="3"/>
      <c r="T2" s="3"/>
      <c r="U2" s="4"/>
      <c r="V2" s="3"/>
      <c r="W2" s="3"/>
      <c r="X2" s="4"/>
      <c r="Y2" s="3"/>
      <c r="Z2" s="3"/>
      <c r="AA2" s="4"/>
      <c r="AB2" s="3"/>
      <c r="AC2" s="3"/>
      <c r="AD2" s="4"/>
      <c r="AE2" s="3"/>
      <c r="AF2" s="65"/>
      <c r="AG2" s="4"/>
      <c r="AH2" s="3"/>
      <c r="AI2" s="3"/>
      <c r="AJ2" s="4"/>
      <c r="AK2" s="3"/>
      <c r="AL2" s="3"/>
      <c r="AM2" s="5"/>
      <c r="AN2" s="4"/>
      <c r="AO2" s="5"/>
      <c r="AP2" s="4"/>
    </row>
    <row r="3" spans="1:43" s="67" customFormat="1" x14ac:dyDescent="0.25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3"/>
      <c r="K3" s="3"/>
      <c r="L3" s="3"/>
      <c r="M3" s="3"/>
      <c r="N3" s="4"/>
      <c r="O3" s="4"/>
      <c r="P3" s="4"/>
      <c r="Q3" s="3"/>
      <c r="R3" s="3"/>
      <c r="S3" s="3"/>
      <c r="T3" s="3"/>
      <c r="U3" s="4"/>
      <c r="V3" s="3"/>
      <c r="W3" s="3"/>
      <c r="X3" s="4"/>
      <c r="Y3" s="3"/>
      <c r="Z3" s="3"/>
      <c r="AA3" s="4"/>
      <c r="AB3" s="3"/>
      <c r="AC3" s="3"/>
      <c r="AD3" s="4"/>
      <c r="AE3" s="3"/>
      <c r="AF3" s="65"/>
      <c r="AG3" s="4"/>
      <c r="AH3" s="3"/>
      <c r="AI3" s="3"/>
      <c r="AJ3" s="4"/>
      <c r="AK3" s="3"/>
      <c r="AL3" s="3"/>
      <c r="AM3" s="5"/>
      <c r="AN3" s="4"/>
      <c r="AO3" s="5"/>
      <c r="AP3" s="4"/>
    </row>
    <row r="4" spans="1:43" s="67" customFormat="1" x14ac:dyDescent="0.25">
      <c r="A4" s="96" t="s">
        <v>976</v>
      </c>
      <c r="B4" s="96"/>
      <c r="C4" s="96"/>
      <c r="D4" s="96"/>
      <c r="E4" s="96"/>
      <c r="F4" s="96"/>
      <c r="G4" s="96"/>
      <c r="H4" s="96"/>
      <c r="I4" s="96"/>
      <c r="J4" s="3"/>
      <c r="K4" s="3"/>
      <c r="L4" s="3"/>
      <c r="M4" s="3"/>
      <c r="N4" s="4"/>
      <c r="O4" s="4"/>
      <c r="P4" s="4"/>
      <c r="Q4" s="3"/>
      <c r="R4" s="3"/>
      <c r="S4" s="3"/>
      <c r="T4" s="3"/>
      <c r="U4" s="4"/>
      <c r="V4" s="3"/>
      <c r="W4" s="3"/>
      <c r="X4" s="4"/>
      <c r="Y4" s="3"/>
      <c r="Z4" s="3"/>
      <c r="AA4" s="4"/>
      <c r="AB4" s="3"/>
      <c r="AC4" s="3"/>
      <c r="AD4" s="4"/>
      <c r="AE4" s="3"/>
      <c r="AF4" s="65"/>
      <c r="AG4" s="4"/>
      <c r="AH4" s="3"/>
      <c r="AI4" s="3"/>
      <c r="AJ4" s="4"/>
      <c r="AK4" s="3"/>
      <c r="AL4" s="3"/>
      <c r="AM4" s="5"/>
      <c r="AN4" s="4"/>
      <c r="AO4" s="5"/>
      <c r="AP4" s="4"/>
    </row>
    <row r="5" spans="1:43" s="67" customFormat="1" x14ac:dyDescent="0.25">
      <c r="A5" s="95" t="s">
        <v>2</v>
      </c>
      <c r="B5" s="95"/>
      <c r="C5" s="95"/>
      <c r="D5" s="95"/>
      <c r="E5" s="95"/>
      <c r="F5" s="95"/>
      <c r="G5" s="95"/>
      <c r="H5" s="95"/>
      <c r="I5" s="95"/>
      <c r="J5" s="3"/>
      <c r="K5" s="3"/>
      <c r="L5" s="3"/>
      <c r="M5" s="3"/>
      <c r="N5" s="4"/>
      <c r="O5" s="4"/>
      <c r="P5" s="4"/>
      <c r="Q5" s="3"/>
      <c r="R5" s="3"/>
      <c r="S5" s="3"/>
      <c r="T5" s="3"/>
      <c r="U5" s="4"/>
      <c r="V5" s="3"/>
      <c r="W5" s="3"/>
      <c r="X5" s="4"/>
      <c r="Y5" s="3"/>
      <c r="Z5" s="3"/>
      <c r="AA5" s="4"/>
      <c r="AB5" s="3"/>
      <c r="AC5" s="3"/>
      <c r="AD5" s="4"/>
      <c r="AE5" s="3"/>
      <c r="AF5" s="65"/>
      <c r="AG5" s="4"/>
      <c r="AH5" s="3"/>
      <c r="AI5" s="3"/>
      <c r="AJ5" s="4"/>
      <c r="AK5" s="3"/>
      <c r="AL5" s="3"/>
      <c r="AM5" s="5"/>
      <c r="AN5" s="4"/>
      <c r="AO5" s="5"/>
      <c r="AP5" s="4"/>
    </row>
    <row r="7" spans="1:43" s="71" customFormat="1" ht="96" customHeight="1" x14ac:dyDescent="0.25">
      <c r="A7" s="72" t="s">
        <v>3</v>
      </c>
      <c r="B7" s="73" t="s">
        <v>4</v>
      </c>
      <c r="C7" s="72" t="s">
        <v>5</v>
      </c>
      <c r="D7" s="72" t="s">
        <v>6</v>
      </c>
      <c r="E7" s="72" t="s">
        <v>7</v>
      </c>
      <c r="F7" s="72" t="s">
        <v>8</v>
      </c>
      <c r="G7" s="72" t="s">
        <v>9</v>
      </c>
      <c r="H7" s="72" t="s">
        <v>10</v>
      </c>
      <c r="I7" s="74" t="s">
        <v>11</v>
      </c>
      <c r="J7" s="74" t="s">
        <v>12</v>
      </c>
      <c r="K7" s="74" t="s">
        <v>13</v>
      </c>
      <c r="L7" s="74" t="s">
        <v>14</v>
      </c>
      <c r="M7" s="74" t="s">
        <v>15</v>
      </c>
      <c r="N7" s="72" t="s">
        <v>16</v>
      </c>
      <c r="O7" s="72" t="s">
        <v>17</v>
      </c>
      <c r="P7" s="72" t="s">
        <v>18</v>
      </c>
      <c r="Q7" s="74" t="s">
        <v>19</v>
      </c>
      <c r="R7" s="74" t="s">
        <v>20</v>
      </c>
      <c r="S7" s="76" t="s">
        <v>21</v>
      </c>
      <c r="T7" s="76" t="s">
        <v>22</v>
      </c>
      <c r="U7" s="72" t="s">
        <v>23</v>
      </c>
      <c r="V7" s="77" t="s">
        <v>24</v>
      </c>
      <c r="W7" s="76" t="s">
        <v>25</v>
      </c>
      <c r="X7" s="72" t="s">
        <v>26</v>
      </c>
      <c r="Y7" s="77" t="s">
        <v>27</v>
      </c>
      <c r="Z7" s="74" t="s">
        <v>28</v>
      </c>
      <c r="AA7" s="72" t="s">
        <v>29</v>
      </c>
      <c r="AB7" s="74" t="s">
        <v>30</v>
      </c>
      <c r="AC7" s="76" t="s">
        <v>31</v>
      </c>
      <c r="AD7" s="72" t="s">
        <v>32</v>
      </c>
      <c r="AE7" s="77" t="s">
        <v>33</v>
      </c>
      <c r="AF7" s="75" t="s">
        <v>34</v>
      </c>
      <c r="AG7" s="72" t="s">
        <v>35</v>
      </c>
      <c r="AH7" s="74" t="s">
        <v>36</v>
      </c>
      <c r="AI7" s="74" t="s">
        <v>37</v>
      </c>
      <c r="AJ7" s="72" t="s">
        <v>38</v>
      </c>
      <c r="AK7" s="74" t="s">
        <v>39</v>
      </c>
      <c r="AL7" s="74" t="s">
        <v>40</v>
      </c>
      <c r="AM7" s="73" t="s">
        <v>41</v>
      </c>
      <c r="AN7" s="72" t="s">
        <v>42</v>
      </c>
      <c r="AO7" s="73" t="s">
        <v>43</v>
      </c>
      <c r="AP7" s="72" t="s">
        <v>44</v>
      </c>
    </row>
    <row r="8" spans="1:43" x14ac:dyDescent="0.25">
      <c r="A8" s="9" t="s">
        <v>45</v>
      </c>
      <c r="B8" s="13" t="s">
        <v>46</v>
      </c>
      <c r="C8" s="9" t="s">
        <v>402</v>
      </c>
      <c r="D8" s="9" t="s">
        <v>48</v>
      </c>
      <c r="E8" s="11" t="s">
        <v>416</v>
      </c>
      <c r="F8" s="9" t="s">
        <v>746</v>
      </c>
      <c r="G8" s="9" t="s">
        <v>51</v>
      </c>
      <c r="H8" s="9" t="s">
        <v>747</v>
      </c>
      <c r="I8" s="12" t="s">
        <v>53</v>
      </c>
      <c r="J8" s="12" t="s">
        <v>53</v>
      </c>
      <c r="K8" s="12" t="s">
        <v>53</v>
      </c>
      <c r="L8" s="12" t="s">
        <v>53</v>
      </c>
      <c r="M8" s="12">
        <v>0</v>
      </c>
      <c r="N8" s="9" t="s">
        <v>53</v>
      </c>
      <c r="O8" s="9" t="s">
        <v>54</v>
      </c>
      <c r="P8" s="9" t="s">
        <v>53</v>
      </c>
      <c r="Q8" s="12">
        <f t="shared" ref="Q8:Q39" si="0">SUM(S8:AQ8)</f>
        <v>84732414.659999996</v>
      </c>
      <c r="R8" s="12">
        <v>0</v>
      </c>
      <c r="S8" s="12">
        <v>61724646.149999999</v>
      </c>
      <c r="T8" s="12">
        <v>0</v>
      </c>
      <c r="U8" s="9" t="s">
        <v>50</v>
      </c>
      <c r="V8" s="12">
        <v>0</v>
      </c>
      <c r="W8" s="12">
        <v>19834283.199999999</v>
      </c>
      <c r="X8" s="45"/>
      <c r="Y8" s="12">
        <v>3173485.31</v>
      </c>
      <c r="Z8" s="12">
        <v>0</v>
      </c>
      <c r="AA8" s="9" t="s">
        <v>50</v>
      </c>
      <c r="AB8" s="12">
        <v>0</v>
      </c>
      <c r="AC8" s="12"/>
      <c r="AD8" s="9" t="s">
        <v>50</v>
      </c>
      <c r="AE8" s="12"/>
      <c r="AF8" s="45">
        <v>0</v>
      </c>
      <c r="AG8" s="9" t="s">
        <v>50</v>
      </c>
      <c r="AH8" s="12">
        <v>0</v>
      </c>
      <c r="AI8" s="12">
        <v>0</v>
      </c>
      <c r="AJ8" s="9" t="s">
        <v>50</v>
      </c>
      <c r="AK8" s="12">
        <v>0</v>
      </c>
      <c r="AL8" s="12">
        <v>0</v>
      </c>
      <c r="AM8" s="13" t="s">
        <v>53</v>
      </c>
      <c r="AN8" s="9" t="s">
        <v>53</v>
      </c>
      <c r="AO8" s="13" t="s">
        <v>53</v>
      </c>
      <c r="AP8" s="9" t="s">
        <v>53</v>
      </c>
      <c r="AQ8" s="49"/>
    </row>
    <row r="9" spans="1:43" x14ac:dyDescent="0.25">
      <c r="A9" s="9" t="s">
        <v>117</v>
      </c>
      <c r="B9" s="13" t="s">
        <v>118</v>
      </c>
      <c r="C9" s="9" t="s">
        <v>402</v>
      </c>
      <c r="D9" s="9" t="s">
        <v>48</v>
      </c>
      <c r="E9" s="11" t="s">
        <v>416</v>
      </c>
      <c r="F9" s="9" t="s">
        <v>749</v>
      </c>
      <c r="G9" s="9" t="s">
        <v>51</v>
      </c>
      <c r="H9" s="9" t="s">
        <v>748</v>
      </c>
      <c r="I9" s="12" t="s">
        <v>53</v>
      </c>
      <c r="J9" s="12" t="s">
        <v>53</v>
      </c>
      <c r="K9" s="12" t="s">
        <v>53</v>
      </c>
      <c r="L9" s="12" t="s">
        <v>53</v>
      </c>
      <c r="M9" s="12">
        <v>0</v>
      </c>
      <c r="N9" s="9" t="s">
        <v>53</v>
      </c>
      <c r="O9" s="9" t="s">
        <v>54</v>
      </c>
      <c r="P9" s="9" t="s">
        <v>53</v>
      </c>
      <c r="Q9" s="12">
        <f t="shared" si="0"/>
        <v>41349579.300000004</v>
      </c>
      <c r="R9" s="12">
        <v>0</v>
      </c>
      <c r="S9" s="12">
        <v>29830655.109999999</v>
      </c>
      <c r="T9" s="12">
        <v>0</v>
      </c>
      <c r="U9" s="9" t="s">
        <v>50</v>
      </c>
      <c r="V9" s="12">
        <v>0</v>
      </c>
      <c r="W9" s="12">
        <v>9930107.0600000005</v>
      </c>
      <c r="X9" s="45"/>
      <c r="Y9" s="12">
        <v>1588817.13</v>
      </c>
      <c r="Z9" s="12">
        <v>0</v>
      </c>
      <c r="AA9" s="9" t="s">
        <v>50</v>
      </c>
      <c r="AB9" s="12">
        <v>0</v>
      </c>
      <c r="AC9" s="12"/>
      <c r="AD9" s="9" t="s">
        <v>72</v>
      </c>
      <c r="AE9" s="12"/>
      <c r="AF9" s="45">
        <v>0</v>
      </c>
      <c r="AG9" s="9" t="s">
        <v>50</v>
      </c>
      <c r="AH9" s="12">
        <v>0</v>
      </c>
      <c r="AI9" s="12">
        <v>0</v>
      </c>
      <c r="AJ9" s="9" t="s">
        <v>50</v>
      </c>
      <c r="AK9" s="12">
        <v>0</v>
      </c>
      <c r="AL9" s="12">
        <v>0</v>
      </c>
      <c r="AM9" s="13" t="s">
        <v>53</v>
      </c>
      <c r="AN9" s="9" t="s">
        <v>53</v>
      </c>
      <c r="AO9" s="13" t="s">
        <v>53</v>
      </c>
      <c r="AP9" s="9" t="s">
        <v>53</v>
      </c>
      <c r="AQ9" s="49"/>
    </row>
    <row r="10" spans="1:43" x14ac:dyDescent="0.25">
      <c r="A10" s="9" t="s">
        <v>181</v>
      </c>
      <c r="B10" s="13" t="s">
        <v>177</v>
      </c>
      <c r="C10" s="9" t="s">
        <v>402</v>
      </c>
      <c r="D10" s="9" t="s">
        <v>48</v>
      </c>
      <c r="E10" s="11" t="s">
        <v>416</v>
      </c>
      <c r="F10" s="9" t="s">
        <v>750</v>
      </c>
      <c r="G10" s="9" t="s">
        <v>51</v>
      </c>
      <c r="H10" s="9" t="s">
        <v>755</v>
      </c>
      <c r="I10" s="12" t="s">
        <v>53</v>
      </c>
      <c r="J10" s="12" t="s">
        <v>53</v>
      </c>
      <c r="K10" s="12" t="s">
        <v>53</v>
      </c>
      <c r="L10" s="12" t="s">
        <v>53</v>
      </c>
      <c r="M10" s="12">
        <v>0</v>
      </c>
      <c r="N10" s="9" t="s">
        <v>53</v>
      </c>
      <c r="O10" s="9" t="s">
        <v>54</v>
      </c>
      <c r="P10" s="9" t="s">
        <v>53</v>
      </c>
      <c r="Q10" s="12">
        <f t="shared" si="0"/>
        <v>38347049.390000001</v>
      </c>
      <c r="R10" s="12">
        <v>0</v>
      </c>
      <c r="S10" s="12">
        <v>33568375.219999999</v>
      </c>
      <c r="T10" s="12">
        <v>0</v>
      </c>
      <c r="U10" s="9" t="s">
        <v>50</v>
      </c>
      <c r="V10" s="12">
        <v>0</v>
      </c>
      <c r="W10" s="12">
        <v>4119546.7</v>
      </c>
      <c r="X10" s="45"/>
      <c r="Y10" s="12">
        <v>659127.47</v>
      </c>
      <c r="Z10" s="12">
        <v>0</v>
      </c>
      <c r="AA10" s="9" t="s">
        <v>50</v>
      </c>
      <c r="AB10" s="12">
        <v>0</v>
      </c>
      <c r="AC10" s="12"/>
      <c r="AD10" s="9" t="s">
        <v>50</v>
      </c>
      <c r="AE10" s="12"/>
      <c r="AF10" s="45">
        <v>0</v>
      </c>
      <c r="AG10" s="9" t="s">
        <v>50</v>
      </c>
      <c r="AH10" s="12">
        <v>0</v>
      </c>
      <c r="AI10" s="12">
        <v>0</v>
      </c>
      <c r="AJ10" s="9" t="s">
        <v>50</v>
      </c>
      <c r="AK10" s="12">
        <v>0</v>
      </c>
      <c r="AL10" s="12">
        <v>0</v>
      </c>
      <c r="AM10" s="13" t="s">
        <v>53</v>
      </c>
      <c r="AN10" s="9" t="s">
        <v>53</v>
      </c>
      <c r="AO10" s="13" t="s">
        <v>53</v>
      </c>
      <c r="AP10" s="9" t="s">
        <v>53</v>
      </c>
      <c r="AQ10" s="49"/>
    </row>
    <row r="11" spans="1:43" x14ac:dyDescent="0.25">
      <c r="A11" s="9" t="s">
        <v>238</v>
      </c>
      <c r="B11" s="13" t="s">
        <v>234</v>
      </c>
      <c r="C11" s="9" t="s">
        <v>402</v>
      </c>
      <c r="D11" s="9" t="s">
        <v>48</v>
      </c>
      <c r="E11" s="11" t="s">
        <v>416</v>
      </c>
      <c r="F11" s="9" t="s">
        <v>751</v>
      </c>
      <c r="G11" s="9" t="s">
        <v>51</v>
      </c>
      <c r="H11" s="9" t="s">
        <v>756</v>
      </c>
      <c r="I11" s="12" t="s">
        <v>53</v>
      </c>
      <c r="J11" s="12" t="s">
        <v>53</v>
      </c>
      <c r="K11" s="12" t="s">
        <v>53</v>
      </c>
      <c r="L11" s="12" t="s">
        <v>53</v>
      </c>
      <c r="M11" s="12">
        <v>0</v>
      </c>
      <c r="N11" s="9" t="s">
        <v>53</v>
      </c>
      <c r="O11" s="9" t="s">
        <v>54</v>
      </c>
      <c r="P11" s="9" t="s">
        <v>53</v>
      </c>
      <c r="Q11" s="12">
        <f t="shared" si="0"/>
        <v>40788402.109999999</v>
      </c>
      <c r="R11" s="12">
        <v>0</v>
      </c>
      <c r="S11" s="12">
        <v>36168527.719999999</v>
      </c>
      <c r="T11" s="12">
        <v>0</v>
      </c>
      <c r="U11" s="9" t="s">
        <v>50</v>
      </c>
      <c r="V11" s="12">
        <v>0</v>
      </c>
      <c r="W11" s="12">
        <v>3982650.34</v>
      </c>
      <c r="X11" s="45"/>
      <c r="Y11" s="12">
        <v>637224.05000000005</v>
      </c>
      <c r="Z11" s="12">
        <v>0</v>
      </c>
      <c r="AA11" s="9" t="s">
        <v>50</v>
      </c>
      <c r="AB11" s="12">
        <v>0</v>
      </c>
      <c r="AC11" s="12"/>
      <c r="AD11" s="9" t="s">
        <v>72</v>
      </c>
      <c r="AE11" s="12"/>
      <c r="AF11" s="45">
        <v>0</v>
      </c>
      <c r="AG11" s="9" t="s">
        <v>50</v>
      </c>
      <c r="AH11" s="12">
        <v>0</v>
      </c>
      <c r="AI11" s="12">
        <v>0</v>
      </c>
      <c r="AJ11" s="9" t="s">
        <v>50</v>
      </c>
      <c r="AK11" s="12">
        <v>0</v>
      </c>
      <c r="AL11" s="12">
        <v>0</v>
      </c>
      <c r="AM11" s="13" t="s">
        <v>53</v>
      </c>
      <c r="AN11" s="9" t="s">
        <v>53</v>
      </c>
      <c r="AO11" s="13" t="s">
        <v>53</v>
      </c>
      <c r="AP11" s="9" t="s">
        <v>53</v>
      </c>
      <c r="AQ11" s="49"/>
    </row>
    <row r="12" spans="1:43" x14ac:dyDescent="0.25">
      <c r="A12" s="9" t="s">
        <v>283</v>
      </c>
      <c r="B12" s="13" t="s">
        <v>284</v>
      </c>
      <c r="C12" s="9" t="s">
        <v>402</v>
      </c>
      <c r="D12" s="9" t="s">
        <v>48</v>
      </c>
      <c r="E12" s="11" t="s">
        <v>416</v>
      </c>
      <c r="F12" s="9" t="s">
        <v>752</v>
      </c>
      <c r="G12" s="9" t="s">
        <v>51</v>
      </c>
      <c r="H12" s="9" t="s">
        <v>757</v>
      </c>
      <c r="I12" s="12" t="s">
        <v>53</v>
      </c>
      <c r="J12" s="12" t="s">
        <v>53</v>
      </c>
      <c r="K12" s="12" t="s">
        <v>53</v>
      </c>
      <c r="L12" s="12" t="s">
        <v>53</v>
      </c>
      <c r="M12" s="12">
        <v>0</v>
      </c>
      <c r="N12" s="9" t="s">
        <v>53</v>
      </c>
      <c r="O12" s="9" t="s">
        <v>54</v>
      </c>
      <c r="P12" s="9" t="s">
        <v>53</v>
      </c>
      <c r="Q12" s="12">
        <f t="shared" si="0"/>
        <v>52714395.259999998</v>
      </c>
      <c r="R12" s="12">
        <v>0</v>
      </c>
      <c r="S12" s="12">
        <v>44392266.369999997</v>
      </c>
      <c r="T12" s="12">
        <v>0</v>
      </c>
      <c r="U12" s="9" t="s">
        <v>50</v>
      </c>
      <c r="V12" s="12">
        <v>0</v>
      </c>
      <c r="W12" s="12">
        <v>7174249.04</v>
      </c>
      <c r="X12" s="45"/>
      <c r="Y12" s="12">
        <v>1147879.8500000001</v>
      </c>
      <c r="Z12" s="12">
        <v>0</v>
      </c>
      <c r="AA12" s="9" t="s">
        <v>50</v>
      </c>
      <c r="AB12" s="12">
        <v>0</v>
      </c>
      <c r="AC12" s="12"/>
      <c r="AD12" s="9" t="s">
        <v>50</v>
      </c>
      <c r="AE12" s="12"/>
      <c r="AF12" s="45">
        <v>0</v>
      </c>
      <c r="AG12" s="9" t="s">
        <v>50</v>
      </c>
      <c r="AH12" s="12">
        <v>0</v>
      </c>
      <c r="AI12" s="12">
        <v>0</v>
      </c>
      <c r="AJ12" s="9" t="s">
        <v>50</v>
      </c>
      <c r="AK12" s="12">
        <v>0</v>
      </c>
      <c r="AL12" s="12">
        <v>0</v>
      </c>
      <c r="AM12" s="13" t="s">
        <v>53</v>
      </c>
      <c r="AN12" s="9" t="s">
        <v>53</v>
      </c>
      <c r="AO12" s="13" t="s">
        <v>53</v>
      </c>
      <c r="AP12" s="9" t="s">
        <v>53</v>
      </c>
      <c r="AQ12" s="49"/>
    </row>
    <row r="13" spans="1:43" x14ac:dyDescent="0.25">
      <c r="A13" s="9" t="s">
        <v>338</v>
      </c>
      <c r="B13" s="13" t="s">
        <v>334</v>
      </c>
      <c r="C13" s="9" t="s">
        <v>402</v>
      </c>
      <c r="D13" s="9" t="s">
        <v>48</v>
      </c>
      <c r="E13" s="11" t="s">
        <v>416</v>
      </c>
      <c r="F13" s="9" t="s">
        <v>753</v>
      </c>
      <c r="G13" s="9" t="s">
        <v>51</v>
      </c>
      <c r="H13" s="9" t="s">
        <v>758</v>
      </c>
      <c r="I13" s="12" t="s">
        <v>53</v>
      </c>
      <c r="J13" s="12" t="s">
        <v>53</v>
      </c>
      <c r="K13" s="12" t="s">
        <v>53</v>
      </c>
      <c r="L13" s="12" t="s">
        <v>53</v>
      </c>
      <c r="M13" s="12">
        <v>0</v>
      </c>
      <c r="N13" s="9" t="s">
        <v>53</v>
      </c>
      <c r="O13" s="9" t="s">
        <v>54</v>
      </c>
      <c r="P13" s="9" t="s">
        <v>53</v>
      </c>
      <c r="Q13" s="12">
        <f t="shared" si="0"/>
        <v>65408691.189999998</v>
      </c>
      <c r="R13" s="12">
        <v>0</v>
      </c>
      <c r="S13" s="12">
        <v>51612582.189999998</v>
      </c>
      <c r="T13" s="12">
        <v>0</v>
      </c>
      <c r="U13" s="9" t="s">
        <v>50</v>
      </c>
      <c r="V13" s="12">
        <v>0</v>
      </c>
      <c r="W13" s="12">
        <v>11893197.41</v>
      </c>
      <c r="X13" s="45"/>
      <c r="Y13" s="12">
        <v>1902911.59</v>
      </c>
      <c r="Z13" s="12">
        <v>0</v>
      </c>
      <c r="AA13" s="9" t="s">
        <v>50</v>
      </c>
      <c r="AB13" s="12">
        <v>0</v>
      </c>
      <c r="AC13" s="12"/>
      <c r="AD13" s="9" t="s">
        <v>50</v>
      </c>
      <c r="AE13" s="12"/>
      <c r="AF13" s="45">
        <v>0</v>
      </c>
      <c r="AG13" s="9" t="s">
        <v>50</v>
      </c>
      <c r="AH13" s="12">
        <v>0</v>
      </c>
      <c r="AI13" s="12">
        <v>0</v>
      </c>
      <c r="AJ13" s="9" t="s">
        <v>50</v>
      </c>
      <c r="AK13" s="12">
        <v>0</v>
      </c>
      <c r="AL13" s="12">
        <v>0</v>
      </c>
      <c r="AM13" s="13" t="s">
        <v>53</v>
      </c>
      <c r="AN13" s="9" t="s">
        <v>53</v>
      </c>
      <c r="AO13" s="13" t="s">
        <v>53</v>
      </c>
      <c r="AP13" s="9" t="s">
        <v>53</v>
      </c>
      <c r="AQ13" s="49"/>
    </row>
    <row r="14" spans="1:43" x14ac:dyDescent="0.25">
      <c r="A14" s="9" t="s">
        <v>338</v>
      </c>
      <c r="B14" s="13" t="s">
        <v>334</v>
      </c>
      <c r="C14" s="9" t="s">
        <v>402</v>
      </c>
      <c r="D14" s="9" t="s">
        <v>48</v>
      </c>
      <c r="E14" s="11" t="s">
        <v>416</v>
      </c>
      <c r="F14" s="9" t="s">
        <v>753</v>
      </c>
      <c r="G14" s="9" t="s">
        <v>51</v>
      </c>
      <c r="H14" s="9"/>
      <c r="I14" s="12" t="s">
        <v>89</v>
      </c>
      <c r="J14" s="12" t="s">
        <v>53</v>
      </c>
      <c r="K14" s="12" t="s">
        <v>53</v>
      </c>
      <c r="L14" s="12" t="s">
        <v>53</v>
      </c>
      <c r="M14" s="12">
        <v>0</v>
      </c>
      <c r="N14" s="9" t="s">
        <v>53</v>
      </c>
      <c r="O14" s="9" t="s">
        <v>420</v>
      </c>
      <c r="P14" s="9" t="s">
        <v>53</v>
      </c>
      <c r="Q14" s="12">
        <f t="shared" si="0"/>
        <v>-83882.3</v>
      </c>
      <c r="R14" s="12">
        <v>0</v>
      </c>
      <c r="S14" s="12">
        <v>0</v>
      </c>
      <c r="T14" s="12">
        <v>0</v>
      </c>
      <c r="U14" s="9" t="s">
        <v>50</v>
      </c>
      <c r="V14" s="12">
        <v>0</v>
      </c>
      <c r="W14" s="12">
        <v>-72312.33</v>
      </c>
      <c r="X14" s="45"/>
      <c r="Y14" s="12">
        <v>-11569.97</v>
      </c>
      <c r="Z14" s="12">
        <v>0</v>
      </c>
      <c r="AA14" s="9" t="s">
        <v>50</v>
      </c>
      <c r="AB14" s="12">
        <v>0</v>
      </c>
      <c r="AC14" s="12"/>
      <c r="AD14" s="9" t="s">
        <v>50</v>
      </c>
      <c r="AE14" s="12"/>
      <c r="AF14" s="45">
        <v>0</v>
      </c>
      <c r="AG14" s="9" t="s">
        <v>50</v>
      </c>
      <c r="AH14" s="12">
        <v>0</v>
      </c>
      <c r="AI14" s="12">
        <v>0</v>
      </c>
      <c r="AJ14" s="9" t="s">
        <v>50</v>
      </c>
      <c r="AK14" s="12">
        <v>0</v>
      </c>
      <c r="AL14" s="12">
        <v>0</v>
      </c>
      <c r="AM14" s="13" t="s">
        <v>53</v>
      </c>
      <c r="AN14" s="9" t="s">
        <v>53</v>
      </c>
      <c r="AO14" s="13" t="s">
        <v>53</v>
      </c>
      <c r="AP14" s="9" t="s">
        <v>53</v>
      </c>
      <c r="AQ14" s="49"/>
    </row>
    <row r="15" spans="1:43" x14ac:dyDescent="0.25">
      <c r="A15" s="9" t="s">
        <v>364</v>
      </c>
      <c r="B15" s="13" t="s">
        <v>365</v>
      </c>
      <c r="C15" s="9" t="s">
        <v>402</v>
      </c>
      <c r="D15" s="9" t="s">
        <v>48</v>
      </c>
      <c r="E15" s="11" t="s">
        <v>416</v>
      </c>
      <c r="F15" s="9" t="s">
        <v>754</v>
      </c>
      <c r="G15" s="9" t="s">
        <v>51</v>
      </c>
      <c r="H15" s="9" t="s">
        <v>902</v>
      </c>
      <c r="I15" s="12" t="s">
        <v>53</v>
      </c>
      <c r="J15" s="12" t="s">
        <v>53</v>
      </c>
      <c r="K15" s="12" t="s">
        <v>53</v>
      </c>
      <c r="L15" s="12" t="s">
        <v>53</v>
      </c>
      <c r="M15" s="12">
        <v>0</v>
      </c>
      <c r="N15" s="9" t="s">
        <v>53</v>
      </c>
      <c r="O15" s="9" t="s">
        <v>54</v>
      </c>
      <c r="P15" s="9" t="s">
        <v>53</v>
      </c>
      <c r="Q15" s="12">
        <f t="shared" si="0"/>
        <v>47202603.799999997</v>
      </c>
      <c r="R15" s="12">
        <v>0</v>
      </c>
      <c r="S15" s="12">
        <v>35552735.079999998</v>
      </c>
      <c r="T15" s="12">
        <v>0</v>
      </c>
      <c r="U15" s="9" t="s">
        <v>50</v>
      </c>
      <c r="V15" s="12">
        <v>0</v>
      </c>
      <c r="W15" s="12">
        <v>10042990.279999999</v>
      </c>
      <c r="X15" s="45"/>
      <c r="Y15" s="12">
        <v>1606878.44</v>
      </c>
      <c r="Z15" s="12">
        <v>0</v>
      </c>
      <c r="AA15" s="9" t="s">
        <v>50</v>
      </c>
      <c r="AB15" s="12">
        <v>0</v>
      </c>
      <c r="AC15" s="12"/>
      <c r="AD15" s="9" t="s">
        <v>50</v>
      </c>
      <c r="AE15" s="12"/>
      <c r="AF15" s="45">
        <v>0</v>
      </c>
      <c r="AG15" s="9" t="s">
        <v>50</v>
      </c>
      <c r="AH15" s="12">
        <v>0</v>
      </c>
      <c r="AI15" s="12">
        <v>0</v>
      </c>
      <c r="AJ15" s="9" t="s">
        <v>50</v>
      </c>
      <c r="AK15" s="12">
        <v>0</v>
      </c>
      <c r="AL15" s="12">
        <v>0</v>
      </c>
      <c r="AM15" s="13" t="s">
        <v>53</v>
      </c>
      <c r="AN15" s="9" t="s">
        <v>53</v>
      </c>
      <c r="AO15" s="13" t="s">
        <v>53</v>
      </c>
      <c r="AP15" s="9" t="s">
        <v>53</v>
      </c>
      <c r="AQ15" s="49"/>
    </row>
    <row r="16" spans="1:43" x14ac:dyDescent="0.25">
      <c r="A16" s="9" t="s">
        <v>45</v>
      </c>
      <c r="B16" s="13" t="s">
        <v>46</v>
      </c>
      <c r="C16" s="10" t="s">
        <v>402</v>
      </c>
      <c r="D16" s="10" t="s">
        <v>56</v>
      </c>
      <c r="E16" s="11" t="s">
        <v>436</v>
      </c>
      <c r="F16" s="9" t="s">
        <v>759</v>
      </c>
      <c r="G16" s="9" t="s">
        <v>51</v>
      </c>
      <c r="H16" s="9" t="s">
        <v>760</v>
      </c>
      <c r="I16" s="12" t="s">
        <v>53</v>
      </c>
      <c r="J16" s="12" t="s">
        <v>53</v>
      </c>
      <c r="K16" s="12" t="s">
        <v>53</v>
      </c>
      <c r="L16" s="12" t="s">
        <v>53</v>
      </c>
      <c r="M16" s="12">
        <v>0</v>
      </c>
      <c r="N16" s="9" t="s">
        <v>53</v>
      </c>
      <c r="O16" s="9" t="s">
        <v>54</v>
      </c>
      <c r="P16" s="9" t="s">
        <v>53</v>
      </c>
      <c r="Q16" s="12">
        <f t="shared" si="0"/>
        <v>73818924.689999998</v>
      </c>
      <c r="R16" s="12">
        <v>0</v>
      </c>
      <c r="S16" s="12">
        <v>55139421.799999997</v>
      </c>
      <c r="T16" s="12">
        <v>0</v>
      </c>
      <c r="U16" s="9" t="s">
        <v>50</v>
      </c>
      <c r="V16" s="12">
        <v>0</v>
      </c>
      <c r="W16" s="12">
        <v>16103019.73</v>
      </c>
      <c r="X16" s="9" t="s">
        <v>50</v>
      </c>
      <c r="Y16" s="12">
        <v>2576483.16</v>
      </c>
      <c r="Z16" s="12">
        <v>0</v>
      </c>
      <c r="AA16" s="9" t="s">
        <v>50</v>
      </c>
      <c r="AB16" s="12">
        <v>0</v>
      </c>
      <c r="AC16" s="12"/>
      <c r="AD16" s="9" t="s">
        <v>50</v>
      </c>
      <c r="AE16" s="12"/>
      <c r="AF16" s="45">
        <v>0</v>
      </c>
      <c r="AG16" s="9" t="s">
        <v>50</v>
      </c>
      <c r="AH16" s="12">
        <v>0</v>
      </c>
      <c r="AI16" s="12">
        <v>0</v>
      </c>
      <c r="AJ16" s="9" t="s">
        <v>50</v>
      </c>
      <c r="AK16" s="12">
        <v>0</v>
      </c>
      <c r="AL16" s="12">
        <v>0</v>
      </c>
      <c r="AM16" s="13" t="s">
        <v>53</v>
      </c>
      <c r="AN16" s="9" t="s">
        <v>53</v>
      </c>
      <c r="AO16" s="13" t="s">
        <v>53</v>
      </c>
      <c r="AP16" s="9" t="s">
        <v>53</v>
      </c>
      <c r="AQ16" s="49"/>
    </row>
    <row r="17" spans="1:43" x14ac:dyDescent="0.25">
      <c r="A17" s="9" t="s">
        <v>117</v>
      </c>
      <c r="B17" s="13" t="s">
        <v>118</v>
      </c>
      <c r="C17" s="10" t="s">
        <v>402</v>
      </c>
      <c r="D17" s="10" t="s">
        <v>56</v>
      </c>
      <c r="E17" s="11" t="s">
        <v>436</v>
      </c>
      <c r="F17" s="9" t="s">
        <v>761</v>
      </c>
      <c r="G17" s="9" t="s">
        <v>51</v>
      </c>
      <c r="H17" s="9" t="s">
        <v>762</v>
      </c>
      <c r="I17" s="12" t="s">
        <v>53</v>
      </c>
      <c r="J17" s="12" t="s">
        <v>53</v>
      </c>
      <c r="K17" s="12" t="s">
        <v>53</v>
      </c>
      <c r="L17" s="12" t="s">
        <v>53</v>
      </c>
      <c r="M17" s="12">
        <v>0</v>
      </c>
      <c r="N17" s="9" t="s">
        <v>53</v>
      </c>
      <c r="O17" s="9" t="s">
        <v>54</v>
      </c>
      <c r="P17" s="9" t="s">
        <v>53</v>
      </c>
      <c r="Q17" s="12">
        <f t="shared" si="0"/>
        <v>92932862.859999985</v>
      </c>
      <c r="R17" s="12">
        <v>0</v>
      </c>
      <c r="S17" s="12">
        <f>64075809.86-4450582.32</f>
        <v>59625227.539999999</v>
      </c>
      <c r="T17" s="12">
        <v>0</v>
      </c>
      <c r="U17" s="9" t="s">
        <v>50</v>
      </c>
      <c r="V17" s="12">
        <v>0</v>
      </c>
      <c r="W17" s="12">
        <f>28968678.72-255200</f>
        <v>28713478.719999999</v>
      </c>
      <c r="X17" s="9" t="s">
        <v>50</v>
      </c>
      <c r="Y17" s="12">
        <f>4634988.6-40832</f>
        <v>4594156.5999999996</v>
      </c>
      <c r="Z17" s="12">
        <v>0</v>
      </c>
      <c r="AA17" s="9" t="s">
        <v>50</v>
      </c>
      <c r="AB17" s="12">
        <v>0</v>
      </c>
      <c r="AC17" s="12"/>
      <c r="AD17" s="9" t="s">
        <v>72</v>
      </c>
      <c r="AE17" s="12"/>
      <c r="AF17" s="45">
        <v>0</v>
      </c>
      <c r="AG17" s="9" t="s">
        <v>50</v>
      </c>
      <c r="AH17" s="12">
        <v>0</v>
      </c>
      <c r="AI17" s="12">
        <v>0</v>
      </c>
      <c r="AJ17" s="9" t="s">
        <v>50</v>
      </c>
      <c r="AK17" s="12">
        <v>0</v>
      </c>
      <c r="AL17" s="12">
        <v>0</v>
      </c>
      <c r="AM17" s="13" t="s">
        <v>53</v>
      </c>
      <c r="AN17" s="9" t="s">
        <v>53</v>
      </c>
      <c r="AO17" s="13" t="s">
        <v>53</v>
      </c>
      <c r="AP17" s="9" t="s">
        <v>53</v>
      </c>
      <c r="AQ17" s="49"/>
    </row>
    <row r="18" spans="1:43" x14ac:dyDescent="0.25">
      <c r="A18" s="9" t="s">
        <v>181</v>
      </c>
      <c r="B18" s="13" t="s">
        <v>177</v>
      </c>
      <c r="C18" s="10" t="s">
        <v>402</v>
      </c>
      <c r="D18" s="10" t="s">
        <v>56</v>
      </c>
      <c r="E18" s="11" t="s">
        <v>436</v>
      </c>
      <c r="F18" s="9" t="s">
        <v>763</v>
      </c>
      <c r="G18" s="9" t="s">
        <v>51</v>
      </c>
      <c r="H18" s="9" t="s">
        <v>768</v>
      </c>
      <c r="I18" s="12" t="s">
        <v>53</v>
      </c>
      <c r="J18" s="12" t="s">
        <v>53</v>
      </c>
      <c r="K18" s="12" t="s">
        <v>53</v>
      </c>
      <c r="L18" s="12" t="s">
        <v>53</v>
      </c>
      <c r="M18" s="12">
        <v>0</v>
      </c>
      <c r="N18" s="9" t="s">
        <v>53</v>
      </c>
      <c r="O18" s="9" t="s">
        <v>54</v>
      </c>
      <c r="P18" s="9" t="s">
        <v>53</v>
      </c>
      <c r="Q18" s="12">
        <f t="shared" si="0"/>
        <v>67799167.329999998</v>
      </c>
      <c r="R18" s="12">
        <v>0</v>
      </c>
      <c r="S18" s="12">
        <v>51745294.700000003</v>
      </c>
      <c r="T18" s="12">
        <v>0</v>
      </c>
      <c r="U18" s="9" t="s">
        <v>50</v>
      </c>
      <c r="V18" s="12">
        <v>0</v>
      </c>
      <c r="W18" s="12">
        <v>13839545.369999999</v>
      </c>
      <c r="X18" s="9" t="s">
        <v>50</v>
      </c>
      <c r="Y18" s="12">
        <v>2214327.2599999998</v>
      </c>
      <c r="Z18" s="12">
        <v>0</v>
      </c>
      <c r="AA18" s="9" t="s">
        <v>50</v>
      </c>
      <c r="AB18" s="12">
        <v>0</v>
      </c>
      <c r="AC18" s="12"/>
      <c r="AD18" s="9" t="s">
        <v>50</v>
      </c>
      <c r="AE18" s="12"/>
      <c r="AF18" s="45">
        <v>0</v>
      </c>
      <c r="AG18" s="9" t="s">
        <v>50</v>
      </c>
      <c r="AH18" s="12">
        <v>0</v>
      </c>
      <c r="AI18" s="12">
        <v>0</v>
      </c>
      <c r="AJ18" s="9" t="s">
        <v>50</v>
      </c>
      <c r="AK18" s="12">
        <v>0</v>
      </c>
      <c r="AL18" s="12">
        <v>0</v>
      </c>
      <c r="AM18" s="13" t="s">
        <v>53</v>
      </c>
      <c r="AN18" s="9" t="s">
        <v>53</v>
      </c>
      <c r="AO18" s="13" t="s">
        <v>53</v>
      </c>
      <c r="AP18" s="9" t="s">
        <v>53</v>
      </c>
      <c r="AQ18" s="49"/>
    </row>
    <row r="19" spans="1:43" x14ac:dyDescent="0.25">
      <c r="A19" s="9" t="s">
        <v>238</v>
      </c>
      <c r="B19" s="13" t="s">
        <v>234</v>
      </c>
      <c r="C19" s="10" t="s">
        <v>402</v>
      </c>
      <c r="D19" s="10" t="s">
        <v>56</v>
      </c>
      <c r="E19" s="11" t="s">
        <v>436</v>
      </c>
      <c r="F19" s="9" t="s">
        <v>764</v>
      </c>
      <c r="G19" s="9" t="s">
        <v>51</v>
      </c>
      <c r="H19" s="9" t="s">
        <v>769</v>
      </c>
      <c r="I19" s="12" t="s">
        <v>53</v>
      </c>
      <c r="J19" s="12" t="s">
        <v>53</v>
      </c>
      <c r="K19" s="12" t="s">
        <v>53</v>
      </c>
      <c r="L19" s="12" t="s">
        <v>53</v>
      </c>
      <c r="M19" s="12">
        <v>0</v>
      </c>
      <c r="N19" s="9" t="s">
        <v>53</v>
      </c>
      <c r="O19" s="9" t="s">
        <v>54</v>
      </c>
      <c r="P19" s="9" t="s">
        <v>53</v>
      </c>
      <c r="Q19" s="12">
        <f t="shared" si="0"/>
        <v>70833883.579999998</v>
      </c>
      <c r="R19" s="12">
        <v>0</v>
      </c>
      <c r="S19" s="12">
        <v>50795054.219999999</v>
      </c>
      <c r="T19" s="12">
        <v>0</v>
      </c>
      <c r="U19" s="9" t="s">
        <v>50</v>
      </c>
      <c r="V19" s="12">
        <v>0</v>
      </c>
      <c r="W19" s="12">
        <v>17122349.449999999</v>
      </c>
      <c r="X19" s="9" t="s">
        <v>50</v>
      </c>
      <c r="Y19" s="12">
        <v>2739575.91</v>
      </c>
      <c r="Z19" s="12">
        <v>0</v>
      </c>
      <c r="AA19" s="9" t="s">
        <v>50</v>
      </c>
      <c r="AB19" s="12">
        <v>0</v>
      </c>
      <c r="AC19" s="12">
        <v>163800</v>
      </c>
      <c r="AD19" s="9" t="s">
        <v>72</v>
      </c>
      <c r="AE19" s="12">
        <v>13104</v>
      </c>
      <c r="AF19" s="45">
        <f>+AC19*0.08-AE19</f>
        <v>0</v>
      </c>
      <c r="AG19" s="9" t="s">
        <v>50</v>
      </c>
      <c r="AH19" s="12">
        <v>0</v>
      </c>
      <c r="AI19" s="12">
        <v>0</v>
      </c>
      <c r="AJ19" s="9" t="s">
        <v>50</v>
      </c>
      <c r="AK19" s="12">
        <v>0</v>
      </c>
      <c r="AL19" s="12">
        <v>0</v>
      </c>
      <c r="AM19" s="13" t="s">
        <v>53</v>
      </c>
      <c r="AN19" s="9" t="s">
        <v>53</v>
      </c>
      <c r="AO19" s="13" t="s">
        <v>53</v>
      </c>
      <c r="AP19" s="9" t="s">
        <v>53</v>
      </c>
      <c r="AQ19" s="49"/>
    </row>
    <row r="20" spans="1:43" x14ac:dyDescent="0.25">
      <c r="A20" s="9" t="s">
        <v>283</v>
      </c>
      <c r="B20" s="13" t="s">
        <v>284</v>
      </c>
      <c r="C20" s="10" t="s">
        <v>402</v>
      </c>
      <c r="D20" s="10" t="s">
        <v>56</v>
      </c>
      <c r="E20" s="11" t="s">
        <v>436</v>
      </c>
      <c r="F20" s="9" t="s">
        <v>765</v>
      </c>
      <c r="G20" s="9" t="s">
        <v>51</v>
      </c>
      <c r="H20" s="9" t="s">
        <v>770</v>
      </c>
      <c r="I20" s="12" t="s">
        <v>53</v>
      </c>
      <c r="J20" s="12" t="s">
        <v>53</v>
      </c>
      <c r="K20" s="12" t="s">
        <v>53</v>
      </c>
      <c r="L20" s="12" t="s">
        <v>53</v>
      </c>
      <c r="M20" s="12">
        <v>0</v>
      </c>
      <c r="N20" s="9" t="s">
        <v>53</v>
      </c>
      <c r="O20" s="9" t="s">
        <v>54</v>
      </c>
      <c r="P20" s="9" t="s">
        <v>53</v>
      </c>
      <c r="Q20" s="12">
        <f t="shared" si="0"/>
        <v>78687345.089999989</v>
      </c>
      <c r="R20" s="12">
        <v>0</v>
      </c>
      <c r="S20" s="12">
        <v>55099585.369999997</v>
      </c>
      <c r="T20" s="12">
        <v>0</v>
      </c>
      <c r="U20" s="9" t="s">
        <v>50</v>
      </c>
      <c r="V20" s="12">
        <v>0</v>
      </c>
      <c r="W20" s="12">
        <v>20334275.620000001</v>
      </c>
      <c r="X20" s="9" t="s">
        <v>50</v>
      </c>
      <c r="Y20" s="12">
        <v>3253484.1</v>
      </c>
      <c r="Z20" s="12">
        <v>0</v>
      </c>
      <c r="AA20" s="9" t="s">
        <v>50</v>
      </c>
      <c r="AB20" s="12">
        <v>0</v>
      </c>
      <c r="AC20" s="12"/>
      <c r="AD20" s="9" t="s">
        <v>50</v>
      </c>
      <c r="AE20" s="12"/>
      <c r="AF20" s="45">
        <v>0</v>
      </c>
      <c r="AG20" s="9" t="s">
        <v>50</v>
      </c>
      <c r="AH20" s="12">
        <v>0</v>
      </c>
      <c r="AI20" s="12">
        <v>0</v>
      </c>
      <c r="AJ20" s="9" t="s">
        <v>50</v>
      </c>
      <c r="AK20" s="12">
        <v>0</v>
      </c>
      <c r="AL20" s="12">
        <v>0</v>
      </c>
      <c r="AM20" s="13" t="s">
        <v>53</v>
      </c>
      <c r="AN20" s="9" t="s">
        <v>53</v>
      </c>
      <c r="AO20" s="13" t="s">
        <v>53</v>
      </c>
      <c r="AP20" s="9" t="s">
        <v>53</v>
      </c>
      <c r="AQ20" s="49"/>
    </row>
    <row r="21" spans="1:43" x14ac:dyDescent="0.25">
      <c r="A21" s="9" t="s">
        <v>338</v>
      </c>
      <c r="B21" s="13" t="s">
        <v>334</v>
      </c>
      <c r="C21" s="10" t="s">
        <v>402</v>
      </c>
      <c r="D21" s="10" t="s">
        <v>56</v>
      </c>
      <c r="E21" s="11" t="s">
        <v>436</v>
      </c>
      <c r="F21" s="9" t="s">
        <v>766</v>
      </c>
      <c r="G21" s="9" t="s">
        <v>51</v>
      </c>
      <c r="H21" s="9" t="s">
        <v>771</v>
      </c>
      <c r="I21" s="12" t="s">
        <v>53</v>
      </c>
      <c r="J21" s="12" t="s">
        <v>53</v>
      </c>
      <c r="K21" s="12" t="s">
        <v>53</v>
      </c>
      <c r="L21" s="12" t="s">
        <v>53</v>
      </c>
      <c r="M21" s="12">
        <v>0</v>
      </c>
      <c r="N21" s="9" t="s">
        <v>53</v>
      </c>
      <c r="O21" s="9" t="s">
        <v>54</v>
      </c>
      <c r="P21" s="9" t="s">
        <v>53</v>
      </c>
      <c r="Q21" s="12">
        <f t="shared" si="0"/>
        <v>94257244.13000001</v>
      </c>
      <c r="R21" s="12">
        <v>0</v>
      </c>
      <c r="S21" s="12">
        <v>66686758.590000004</v>
      </c>
      <c r="T21" s="12">
        <v>0</v>
      </c>
      <c r="U21" s="9" t="s">
        <v>50</v>
      </c>
      <c r="V21" s="12">
        <v>0</v>
      </c>
      <c r="W21" s="12">
        <v>23767659.949999999</v>
      </c>
      <c r="X21" s="9" t="s">
        <v>50</v>
      </c>
      <c r="Y21" s="12">
        <v>3802825.59</v>
      </c>
      <c r="Z21" s="12">
        <v>0</v>
      </c>
      <c r="AA21" s="9" t="s">
        <v>50</v>
      </c>
      <c r="AB21" s="12">
        <v>0</v>
      </c>
      <c r="AC21" s="12"/>
      <c r="AD21" s="9" t="s">
        <v>50</v>
      </c>
      <c r="AE21" s="12"/>
      <c r="AF21" s="45">
        <v>0</v>
      </c>
      <c r="AG21" s="9" t="s">
        <v>50</v>
      </c>
      <c r="AH21" s="12">
        <v>0</v>
      </c>
      <c r="AI21" s="12">
        <v>0</v>
      </c>
      <c r="AJ21" s="9" t="s">
        <v>50</v>
      </c>
      <c r="AK21" s="12">
        <v>0</v>
      </c>
      <c r="AL21" s="12">
        <v>0</v>
      </c>
      <c r="AM21" s="13" t="s">
        <v>53</v>
      </c>
      <c r="AN21" s="9" t="s">
        <v>53</v>
      </c>
      <c r="AO21" s="13" t="s">
        <v>53</v>
      </c>
      <c r="AP21" s="9" t="s">
        <v>53</v>
      </c>
      <c r="AQ21" s="49"/>
    </row>
    <row r="22" spans="1:43" x14ac:dyDescent="0.25">
      <c r="A22" s="9" t="s">
        <v>364</v>
      </c>
      <c r="B22" s="13" t="s">
        <v>365</v>
      </c>
      <c r="C22" s="10" t="s">
        <v>402</v>
      </c>
      <c r="D22" s="10" t="s">
        <v>56</v>
      </c>
      <c r="E22" s="11" t="s">
        <v>436</v>
      </c>
      <c r="F22" s="9" t="s">
        <v>767</v>
      </c>
      <c r="G22" s="9" t="s">
        <v>51</v>
      </c>
      <c r="H22" s="9" t="s">
        <v>903</v>
      </c>
      <c r="I22" s="12" t="s">
        <v>53</v>
      </c>
      <c r="J22" s="12" t="s">
        <v>53</v>
      </c>
      <c r="K22" s="12" t="s">
        <v>53</v>
      </c>
      <c r="L22" s="12" t="s">
        <v>53</v>
      </c>
      <c r="M22" s="12">
        <v>0</v>
      </c>
      <c r="N22" s="9" t="s">
        <v>53</v>
      </c>
      <c r="O22" s="9" t="s">
        <v>54</v>
      </c>
      <c r="P22" s="9" t="s">
        <v>53</v>
      </c>
      <c r="Q22" s="12">
        <f t="shared" si="0"/>
        <v>58617499.57</v>
      </c>
      <c r="R22" s="12">
        <v>0</v>
      </c>
      <c r="S22" s="12">
        <v>40712341.619999997</v>
      </c>
      <c r="T22" s="12">
        <v>0</v>
      </c>
      <c r="U22" s="9" t="s">
        <v>50</v>
      </c>
      <c r="V22" s="12">
        <v>0</v>
      </c>
      <c r="W22" s="12">
        <v>15435480.99</v>
      </c>
      <c r="X22" s="9" t="s">
        <v>50</v>
      </c>
      <c r="Y22" s="12">
        <v>2469676.96</v>
      </c>
      <c r="Z22" s="12">
        <v>0</v>
      </c>
      <c r="AA22" s="9" t="s">
        <v>50</v>
      </c>
      <c r="AB22" s="12">
        <v>0</v>
      </c>
      <c r="AC22" s="12"/>
      <c r="AD22" s="9" t="s">
        <v>50</v>
      </c>
      <c r="AE22" s="12"/>
      <c r="AF22" s="45">
        <v>0</v>
      </c>
      <c r="AG22" s="9" t="s">
        <v>50</v>
      </c>
      <c r="AH22" s="12">
        <v>0</v>
      </c>
      <c r="AI22" s="12">
        <v>0</v>
      </c>
      <c r="AJ22" s="9" t="s">
        <v>50</v>
      </c>
      <c r="AK22" s="12">
        <v>0</v>
      </c>
      <c r="AL22" s="12">
        <v>0</v>
      </c>
      <c r="AM22" s="13" t="s">
        <v>53</v>
      </c>
      <c r="AN22" s="9" t="s">
        <v>53</v>
      </c>
      <c r="AO22" s="13" t="s">
        <v>53</v>
      </c>
      <c r="AP22" s="9" t="s">
        <v>53</v>
      </c>
      <c r="AQ22" s="49"/>
    </row>
    <row r="23" spans="1:43" x14ac:dyDescent="0.25">
      <c r="A23" s="9" t="s">
        <v>45</v>
      </c>
      <c r="B23" s="13" t="s">
        <v>46</v>
      </c>
      <c r="C23" s="10" t="s">
        <v>402</v>
      </c>
      <c r="D23" s="10" t="s">
        <v>56</v>
      </c>
      <c r="E23" s="11" t="s">
        <v>451</v>
      </c>
      <c r="F23" s="9" t="s">
        <v>785</v>
      </c>
      <c r="G23" s="9" t="s">
        <v>51</v>
      </c>
      <c r="H23" s="9" t="s">
        <v>918</v>
      </c>
      <c r="I23" s="12" t="s">
        <v>53</v>
      </c>
      <c r="J23" s="12" t="s">
        <v>53</v>
      </c>
      <c r="K23" s="12" t="s">
        <v>53</v>
      </c>
      <c r="L23" s="12" t="s">
        <v>53</v>
      </c>
      <c r="M23" s="12">
        <v>0</v>
      </c>
      <c r="N23" s="9" t="s">
        <v>53</v>
      </c>
      <c r="O23" s="9" t="s">
        <v>54</v>
      </c>
      <c r="P23" s="9" t="s">
        <v>53</v>
      </c>
      <c r="Q23" s="12">
        <f t="shared" si="0"/>
        <v>2650037.91</v>
      </c>
      <c r="R23" s="12">
        <v>0</v>
      </c>
      <c r="S23" s="12">
        <f>2816937.91-166900</f>
        <v>2650037.91</v>
      </c>
      <c r="T23" s="12">
        <v>0</v>
      </c>
      <c r="U23" s="9" t="s">
        <v>50</v>
      </c>
      <c r="V23" s="12">
        <v>0</v>
      </c>
      <c r="W23" s="12">
        <v>0</v>
      </c>
      <c r="X23" s="9" t="s">
        <v>50</v>
      </c>
      <c r="Y23" s="12">
        <v>0</v>
      </c>
      <c r="Z23" s="12">
        <v>0</v>
      </c>
      <c r="AA23" s="9" t="s">
        <v>50</v>
      </c>
      <c r="AB23" s="12">
        <v>0</v>
      </c>
      <c r="AC23" s="12"/>
      <c r="AD23" s="9" t="s">
        <v>50</v>
      </c>
      <c r="AE23" s="12"/>
      <c r="AF23" s="45">
        <v>0</v>
      </c>
      <c r="AG23" s="9" t="s">
        <v>50</v>
      </c>
      <c r="AH23" s="12">
        <v>0</v>
      </c>
      <c r="AI23" s="12">
        <v>0</v>
      </c>
      <c r="AJ23" s="9" t="s">
        <v>50</v>
      </c>
      <c r="AK23" s="12">
        <v>0</v>
      </c>
      <c r="AL23" s="12">
        <v>0</v>
      </c>
      <c r="AM23" s="13" t="s">
        <v>53</v>
      </c>
      <c r="AN23" s="9" t="s">
        <v>53</v>
      </c>
      <c r="AO23" s="13" t="s">
        <v>53</v>
      </c>
      <c r="AP23" s="9" t="s">
        <v>53</v>
      </c>
      <c r="AQ23" s="49"/>
    </row>
    <row r="24" spans="1:43" x14ac:dyDescent="0.25">
      <c r="A24" s="9" t="s">
        <v>117</v>
      </c>
      <c r="B24" s="13" t="s">
        <v>118</v>
      </c>
      <c r="C24" s="10" t="s">
        <v>402</v>
      </c>
      <c r="D24" s="10" t="s">
        <v>56</v>
      </c>
      <c r="E24" s="11" t="s">
        <v>451</v>
      </c>
      <c r="F24" s="9" t="s">
        <v>791</v>
      </c>
      <c r="G24" s="9" t="s">
        <v>51</v>
      </c>
      <c r="H24" s="9" t="s">
        <v>919</v>
      </c>
      <c r="I24" s="12" t="s">
        <v>53</v>
      </c>
      <c r="J24" s="12" t="s">
        <v>53</v>
      </c>
      <c r="K24" s="12" t="s">
        <v>53</v>
      </c>
      <c r="L24" s="12" t="s">
        <v>53</v>
      </c>
      <c r="M24" s="12">
        <v>0</v>
      </c>
      <c r="N24" s="9" t="s">
        <v>53</v>
      </c>
      <c r="O24" s="9" t="s">
        <v>54</v>
      </c>
      <c r="P24" s="9" t="s">
        <v>53</v>
      </c>
      <c r="Q24" s="12">
        <f t="shared" si="0"/>
        <v>0</v>
      </c>
      <c r="R24" s="12">
        <v>0</v>
      </c>
      <c r="S24" s="12">
        <v>0</v>
      </c>
      <c r="T24" s="12">
        <v>0</v>
      </c>
      <c r="U24" s="9" t="s">
        <v>50</v>
      </c>
      <c r="V24" s="12">
        <v>0</v>
      </c>
      <c r="W24" s="12">
        <v>0</v>
      </c>
      <c r="X24" s="9" t="s">
        <v>50</v>
      </c>
      <c r="Y24" s="12">
        <v>0</v>
      </c>
      <c r="Z24" s="12">
        <v>0</v>
      </c>
      <c r="AA24" s="9" t="s">
        <v>50</v>
      </c>
      <c r="AB24" s="12">
        <v>0</v>
      </c>
      <c r="AC24" s="12"/>
      <c r="AD24" s="9" t="s">
        <v>72</v>
      </c>
      <c r="AE24" s="12"/>
      <c r="AF24" s="45">
        <v>0</v>
      </c>
      <c r="AG24" s="9" t="s">
        <v>50</v>
      </c>
      <c r="AH24" s="12">
        <v>0</v>
      </c>
      <c r="AI24" s="12">
        <v>0</v>
      </c>
      <c r="AJ24" s="9" t="s">
        <v>50</v>
      </c>
      <c r="AK24" s="12">
        <v>0</v>
      </c>
      <c r="AL24" s="12">
        <v>0</v>
      </c>
      <c r="AM24" s="13" t="s">
        <v>53</v>
      </c>
      <c r="AN24" s="9" t="s">
        <v>53</v>
      </c>
      <c r="AO24" s="13" t="s">
        <v>53</v>
      </c>
      <c r="AP24" s="9" t="s">
        <v>53</v>
      </c>
      <c r="AQ24" s="49"/>
    </row>
    <row r="25" spans="1:43" x14ac:dyDescent="0.25">
      <c r="A25" s="9" t="s">
        <v>181</v>
      </c>
      <c r="B25" s="13" t="s">
        <v>118</v>
      </c>
      <c r="C25" s="10" t="s">
        <v>402</v>
      </c>
      <c r="D25" s="10" t="s">
        <v>56</v>
      </c>
      <c r="E25" s="11" t="s">
        <v>451</v>
      </c>
      <c r="F25" s="9" t="s">
        <v>793</v>
      </c>
      <c r="G25" s="9" t="s">
        <v>51</v>
      </c>
      <c r="H25" s="9" t="s">
        <v>920</v>
      </c>
      <c r="I25" s="12" t="s">
        <v>53</v>
      </c>
      <c r="J25" s="12" t="s">
        <v>53</v>
      </c>
      <c r="K25" s="12" t="s">
        <v>53</v>
      </c>
      <c r="L25" s="12" t="s">
        <v>53</v>
      </c>
      <c r="M25" s="12">
        <v>0</v>
      </c>
      <c r="N25" s="9" t="s">
        <v>53</v>
      </c>
      <c r="O25" s="9" t="s">
        <v>54</v>
      </c>
      <c r="P25" s="9" t="s">
        <v>53</v>
      </c>
      <c r="Q25" s="12">
        <f t="shared" si="0"/>
        <v>693584.8</v>
      </c>
      <c r="R25" s="12">
        <v>0</v>
      </c>
      <c r="S25" s="12">
        <f>860484.8-166900</f>
        <v>693584.8</v>
      </c>
      <c r="T25" s="12">
        <v>0</v>
      </c>
      <c r="U25" s="9" t="s">
        <v>50</v>
      </c>
      <c r="V25" s="12">
        <v>0</v>
      </c>
      <c r="W25" s="12">
        <v>0</v>
      </c>
      <c r="X25" s="9" t="s">
        <v>50</v>
      </c>
      <c r="Y25" s="12">
        <v>0</v>
      </c>
      <c r="Z25" s="12">
        <v>0</v>
      </c>
      <c r="AA25" s="9" t="s">
        <v>50</v>
      </c>
      <c r="AB25" s="12">
        <v>0</v>
      </c>
      <c r="AC25" s="12"/>
      <c r="AD25" s="9" t="s">
        <v>50</v>
      </c>
      <c r="AE25" s="12"/>
      <c r="AF25" s="45">
        <v>0</v>
      </c>
      <c r="AG25" s="9" t="s">
        <v>50</v>
      </c>
      <c r="AH25" s="12">
        <v>0</v>
      </c>
      <c r="AI25" s="12">
        <v>0</v>
      </c>
      <c r="AJ25" s="9" t="s">
        <v>50</v>
      </c>
      <c r="AK25" s="12">
        <v>0</v>
      </c>
      <c r="AL25" s="12">
        <v>0</v>
      </c>
      <c r="AM25" s="13" t="s">
        <v>53</v>
      </c>
      <c r="AN25" s="9" t="s">
        <v>53</v>
      </c>
      <c r="AO25" s="13" t="s">
        <v>53</v>
      </c>
      <c r="AP25" s="9" t="s">
        <v>53</v>
      </c>
      <c r="AQ25" s="49"/>
    </row>
    <row r="26" spans="1:43" x14ac:dyDescent="0.25">
      <c r="A26" s="9" t="s">
        <v>238</v>
      </c>
      <c r="B26" s="55">
        <v>43915</v>
      </c>
      <c r="C26" s="10" t="s">
        <v>402</v>
      </c>
      <c r="D26" s="10" t="s">
        <v>56</v>
      </c>
      <c r="E26" s="11" t="s">
        <v>451</v>
      </c>
      <c r="F26" s="9" t="s">
        <v>795</v>
      </c>
      <c r="G26" s="9" t="s">
        <v>51</v>
      </c>
      <c r="H26" s="9" t="s">
        <v>921</v>
      </c>
      <c r="I26" s="12" t="s">
        <v>53</v>
      </c>
      <c r="J26" s="12" t="s">
        <v>53</v>
      </c>
      <c r="K26" s="12" t="s">
        <v>53</v>
      </c>
      <c r="L26" s="12" t="s">
        <v>53</v>
      </c>
      <c r="M26" s="12">
        <v>0</v>
      </c>
      <c r="N26" s="9" t="s">
        <v>53</v>
      </c>
      <c r="O26" s="9" t="s">
        <v>54</v>
      </c>
      <c r="P26" s="9" t="s">
        <v>53</v>
      </c>
      <c r="Q26" s="12">
        <f t="shared" si="0"/>
        <v>1005038.4</v>
      </c>
      <c r="R26" s="12">
        <v>0</v>
      </c>
      <c r="S26" s="12">
        <v>1005038.4</v>
      </c>
      <c r="T26" s="12">
        <v>0</v>
      </c>
      <c r="U26" s="9" t="s">
        <v>50</v>
      </c>
      <c r="V26" s="12">
        <v>0</v>
      </c>
      <c r="W26" s="12">
        <v>0</v>
      </c>
      <c r="X26" s="9" t="s">
        <v>50</v>
      </c>
      <c r="Y26" s="12">
        <v>0</v>
      </c>
      <c r="Z26" s="12">
        <v>0</v>
      </c>
      <c r="AA26" s="9" t="s">
        <v>50</v>
      </c>
      <c r="AB26" s="12">
        <v>0</v>
      </c>
      <c r="AC26" s="12"/>
      <c r="AD26" s="9" t="s">
        <v>72</v>
      </c>
      <c r="AE26" s="12"/>
      <c r="AF26" s="45">
        <v>0</v>
      </c>
      <c r="AG26" s="9" t="s">
        <v>50</v>
      </c>
      <c r="AH26" s="12">
        <v>0</v>
      </c>
      <c r="AI26" s="12">
        <v>0</v>
      </c>
      <c r="AJ26" s="9" t="s">
        <v>50</v>
      </c>
      <c r="AK26" s="12">
        <v>0</v>
      </c>
      <c r="AL26" s="12">
        <v>0</v>
      </c>
      <c r="AM26" s="13" t="s">
        <v>53</v>
      </c>
      <c r="AN26" s="9" t="s">
        <v>53</v>
      </c>
      <c r="AO26" s="13" t="s">
        <v>53</v>
      </c>
      <c r="AP26" s="9" t="s">
        <v>53</v>
      </c>
      <c r="AQ26" s="49"/>
    </row>
    <row r="27" spans="1:43" x14ac:dyDescent="0.25">
      <c r="A27" s="9" t="s">
        <v>283</v>
      </c>
      <c r="B27" s="55">
        <v>43916</v>
      </c>
      <c r="C27" s="10" t="s">
        <v>402</v>
      </c>
      <c r="D27" s="10" t="s">
        <v>56</v>
      </c>
      <c r="E27" s="11" t="s">
        <v>451</v>
      </c>
      <c r="F27" s="9" t="s">
        <v>797</v>
      </c>
      <c r="G27" s="9" t="s">
        <v>51</v>
      </c>
      <c r="H27" s="9" t="s">
        <v>922</v>
      </c>
      <c r="I27" s="12" t="s">
        <v>53</v>
      </c>
      <c r="J27" s="12" t="s">
        <v>53</v>
      </c>
      <c r="K27" s="12" t="s">
        <v>53</v>
      </c>
      <c r="L27" s="12" t="s">
        <v>53</v>
      </c>
      <c r="M27" s="12">
        <v>0</v>
      </c>
      <c r="N27" s="9" t="s">
        <v>53</v>
      </c>
      <c r="O27" s="9" t="s">
        <v>54</v>
      </c>
      <c r="P27" s="9" t="s">
        <v>53</v>
      </c>
      <c r="Q27" s="12">
        <f t="shared" si="0"/>
        <v>0</v>
      </c>
      <c r="R27" s="12">
        <v>0</v>
      </c>
      <c r="S27" s="12">
        <v>0</v>
      </c>
      <c r="T27" s="12">
        <v>0</v>
      </c>
      <c r="U27" s="9" t="s">
        <v>50</v>
      </c>
      <c r="V27" s="12">
        <v>0</v>
      </c>
      <c r="W27" s="12">
        <v>0</v>
      </c>
      <c r="X27" s="9" t="s">
        <v>50</v>
      </c>
      <c r="Y27" s="12">
        <v>0</v>
      </c>
      <c r="Z27" s="12">
        <v>0</v>
      </c>
      <c r="AA27" s="9" t="s">
        <v>50</v>
      </c>
      <c r="AB27" s="12">
        <v>0</v>
      </c>
      <c r="AC27" s="12"/>
      <c r="AD27" s="9" t="s">
        <v>50</v>
      </c>
      <c r="AE27" s="12"/>
      <c r="AF27" s="45">
        <v>0</v>
      </c>
      <c r="AG27" s="9" t="s">
        <v>50</v>
      </c>
      <c r="AH27" s="12">
        <v>0</v>
      </c>
      <c r="AI27" s="12">
        <v>0</v>
      </c>
      <c r="AJ27" s="9" t="s">
        <v>50</v>
      </c>
      <c r="AK27" s="12">
        <v>0</v>
      </c>
      <c r="AL27" s="12">
        <v>0</v>
      </c>
      <c r="AM27" s="13" t="s">
        <v>53</v>
      </c>
      <c r="AN27" s="9" t="s">
        <v>53</v>
      </c>
      <c r="AO27" s="13" t="s">
        <v>53</v>
      </c>
      <c r="AP27" s="9" t="s">
        <v>53</v>
      </c>
      <c r="AQ27" s="49"/>
    </row>
    <row r="28" spans="1:43" x14ac:dyDescent="0.25">
      <c r="A28" s="9" t="s">
        <v>338</v>
      </c>
      <c r="B28" s="55">
        <v>43917</v>
      </c>
      <c r="C28" s="10" t="s">
        <v>402</v>
      </c>
      <c r="D28" s="10" t="s">
        <v>56</v>
      </c>
      <c r="E28" s="11" t="s">
        <v>451</v>
      </c>
      <c r="F28" s="9" t="s">
        <v>923</v>
      </c>
      <c r="G28" s="9" t="s">
        <v>51</v>
      </c>
      <c r="H28" s="9" t="s">
        <v>924</v>
      </c>
      <c r="I28" s="12" t="s">
        <v>53</v>
      </c>
      <c r="J28" s="12" t="s">
        <v>53</v>
      </c>
      <c r="K28" s="12" t="s">
        <v>53</v>
      </c>
      <c r="L28" s="12" t="s">
        <v>53</v>
      </c>
      <c r="M28" s="12">
        <v>0</v>
      </c>
      <c r="N28" s="9" t="s">
        <v>53</v>
      </c>
      <c r="O28" s="9" t="s">
        <v>54</v>
      </c>
      <c r="P28" s="9" t="s">
        <v>53</v>
      </c>
      <c r="Q28" s="12">
        <f t="shared" si="0"/>
        <v>1922232.4</v>
      </c>
      <c r="R28" s="12">
        <v>0</v>
      </c>
      <c r="S28" s="12">
        <v>1922232.4</v>
      </c>
      <c r="T28" s="12">
        <v>0</v>
      </c>
      <c r="U28" s="9" t="s">
        <v>50</v>
      </c>
      <c r="V28" s="12">
        <v>0</v>
      </c>
      <c r="W28" s="12"/>
      <c r="X28" s="9" t="s">
        <v>50</v>
      </c>
      <c r="Y28" s="12"/>
      <c r="Z28" s="12">
        <v>0</v>
      </c>
      <c r="AA28" s="9" t="s">
        <v>50</v>
      </c>
      <c r="AB28" s="12">
        <v>0</v>
      </c>
      <c r="AC28" s="12"/>
      <c r="AD28" s="9" t="s">
        <v>50</v>
      </c>
      <c r="AE28" s="12"/>
      <c r="AF28" s="45">
        <v>0</v>
      </c>
      <c r="AG28" s="9" t="s">
        <v>50</v>
      </c>
      <c r="AH28" s="12">
        <v>0</v>
      </c>
      <c r="AI28" s="12">
        <v>0</v>
      </c>
      <c r="AJ28" s="9" t="s">
        <v>50</v>
      </c>
      <c r="AK28" s="12">
        <v>0</v>
      </c>
      <c r="AL28" s="12">
        <v>0</v>
      </c>
      <c r="AM28" s="13" t="s">
        <v>53</v>
      </c>
      <c r="AN28" s="9" t="s">
        <v>53</v>
      </c>
      <c r="AO28" s="13" t="s">
        <v>53</v>
      </c>
      <c r="AP28" s="9" t="s">
        <v>53</v>
      </c>
      <c r="AQ28" s="49"/>
    </row>
    <row r="29" spans="1:43" x14ac:dyDescent="0.25">
      <c r="A29" s="9" t="s">
        <v>338</v>
      </c>
      <c r="B29" s="55" t="s">
        <v>334</v>
      </c>
      <c r="C29" s="10" t="s">
        <v>402</v>
      </c>
      <c r="D29" s="10" t="s">
        <v>56</v>
      </c>
      <c r="E29" s="11" t="s">
        <v>451</v>
      </c>
      <c r="F29" s="9" t="s">
        <v>925</v>
      </c>
      <c r="G29" s="9" t="s">
        <v>51</v>
      </c>
      <c r="H29" s="9" t="s">
        <v>926</v>
      </c>
      <c r="I29" s="12"/>
      <c r="J29" s="12" t="s">
        <v>53</v>
      </c>
      <c r="K29" s="12" t="s">
        <v>53</v>
      </c>
      <c r="L29" s="12" t="s">
        <v>53</v>
      </c>
      <c r="M29" s="12">
        <v>0</v>
      </c>
      <c r="N29" s="9" t="s">
        <v>53</v>
      </c>
      <c r="O29" s="9" t="s">
        <v>420</v>
      </c>
      <c r="P29" s="9" t="s">
        <v>53</v>
      </c>
      <c r="Q29" s="12">
        <f t="shared" si="0"/>
        <v>1722131.62</v>
      </c>
      <c r="R29" s="12">
        <v>0</v>
      </c>
      <c r="S29" s="12">
        <v>1722131.62</v>
      </c>
      <c r="T29" s="12">
        <v>0</v>
      </c>
      <c r="U29" s="9" t="s">
        <v>50</v>
      </c>
      <c r="V29" s="12">
        <v>0</v>
      </c>
      <c r="W29" s="12"/>
      <c r="X29" s="9" t="s">
        <v>50</v>
      </c>
      <c r="Y29" s="12"/>
      <c r="Z29" s="12">
        <v>0</v>
      </c>
      <c r="AA29" s="9" t="s">
        <v>50</v>
      </c>
      <c r="AB29" s="12">
        <v>0</v>
      </c>
      <c r="AC29" s="12"/>
      <c r="AD29" s="9" t="s">
        <v>50</v>
      </c>
      <c r="AE29" s="12"/>
      <c r="AF29" s="45">
        <v>0</v>
      </c>
      <c r="AG29" s="9" t="s">
        <v>50</v>
      </c>
      <c r="AH29" s="12">
        <v>0</v>
      </c>
      <c r="AI29" s="12">
        <v>0</v>
      </c>
      <c r="AJ29" s="9" t="s">
        <v>50</v>
      </c>
      <c r="AK29" s="12">
        <v>0</v>
      </c>
      <c r="AL29" s="12">
        <v>0</v>
      </c>
      <c r="AM29" s="13" t="s">
        <v>53</v>
      </c>
      <c r="AN29" s="9" t="s">
        <v>53</v>
      </c>
      <c r="AO29" s="13" t="s">
        <v>53</v>
      </c>
      <c r="AP29" s="9" t="s">
        <v>53</v>
      </c>
      <c r="AQ29" s="49"/>
    </row>
    <row r="30" spans="1:43" x14ac:dyDescent="0.25">
      <c r="A30" s="9" t="s">
        <v>364</v>
      </c>
      <c r="B30" s="55" t="s">
        <v>365</v>
      </c>
      <c r="C30" s="10" t="s">
        <v>402</v>
      </c>
      <c r="D30" s="10" t="s">
        <v>56</v>
      </c>
      <c r="E30" s="11" t="s">
        <v>451</v>
      </c>
      <c r="F30" s="9" t="s">
        <v>927</v>
      </c>
      <c r="G30" s="9" t="s">
        <v>51</v>
      </c>
      <c r="H30" s="9" t="s">
        <v>928</v>
      </c>
      <c r="I30" s="12" t="s">
        <v>53</v>
      </c>
      <c r="J30" s="12" t="s">
        <v>53</v>
      </c>
      <c r="K30" s="12" t="s">
        <v>53</v>
      </c>
      <c r="L30" s="12" t="s">
        <v>53</v>
      </c>
      <c r="M30" s="12">
        <v>0</v>
      </c>
      <c r="N30" s="9" t="s">
        <v>53</v>
      </c>
      <c r="O30" s="9" t="s">
        <v>54</v>
      </c>
      <c r="P30" s="9" t="s">
        <v>53</v>
      </c>
      <c r="Q30" s="12">
        <f t="shared" si="0"/>
        <v>1564055.09</v>
      </c>
      <c r="R30" s="12">
        <v>0</v>
      </c>
      <c r="S30" s="12">
        <v>1564055.09</v>
      </c>
      <c r="T30" s="12">
        <v>0</v>
      </c>
      <c r="U30" s="9" t="s">
        <v>50</v>
      </c>
      <c r="V30" s="12">
        <v>0</v>
      </c>
      <c r="W30" s="12"/>
      <c r="X30" s="9" t="s">
        <v>50</v>
      </c>
      <c r="Y30" s="12"/>
      <c r="Z30" s="12">
        <v>0</v>
      </c>
      <c r="AA30" s="9" t="s">
        <v>50</v>
      </c>
      <c r="AB30" s="12">
        <v>0</v>
      </c>
      <c r="AC30" s="12"/>
      <c r="AD30" s="9" t="s">
        <v>50</v>
      </c>
      <c r="AE30" s="12"/>
      <c r="AF30" s="45">
        <v>0</v>
      </c>
      <c r="AG30" s="9" t="s">
        <v>50</v>
      </c>
      <c r="AH30" s="12">
        <v>0</v>
      </c>
      <c r="AI30" s="12">
        <v>0</v>
      </c>
      <c r="AJ30" s="9" t="s">
        <v>50</v>
      </c>
      <c r="AK30" s="12">
        <v>0</v>
      </c>
      <c r="AL30" s="12">
        <v>0</v>
      </c>
      <c r="AM30" s="13" t="s">
        <v>53</v>
      </c>
      <c r="AN30" s="9" t="s">
        <v>53</v>
      </c>
      <c r="AO30" s="13" t="s">
        <v>53</v>
      </c>
      <c r="AP30" s="9" t="s">
        <v>53</v>
      </c>
      <c r="AQ30" s="49"/>
    </row>
    <row r="31" spans="1:43" x14ac:dyDescent="0.25">
      <c r="A31" s="9" t="s">
        <v>45</v>
      </c>
      <c r="B31" s="13" t="s">
        <v>46</v>
      </c>
      <c r="C31" s="9" t="s">
        <v>402</v>
      </c>
      <c r="D31" s="9" t="s">
        <v>67</v>
      </c>
      <c r="E31" s="11" t="s">
        <v>494</v>
      </c>
      <c r="F31" s="9" t="s">
        <v>773</v>
      </c>
      <c r="G31" s="9" t="s">
        <v>51</v>
      </c>
      <c r="H31" s="9" t="s">
        <v>774</v>
      </c>
      <c r="I31" s="12" t="s">
        <v>53</v>
      </c>
      <c r="J31" s="12" t="s">
        <v>53</v>
      </c>
      <c r="K31" s="12" t="s">
        <v>53</v>
      </c>
      <c r="L31" s="12" t="s">
        <v>53</v>
      </c>
      <c r="M31" s="12">
        <v>0</v>
      </c>
      <c r="N31" s="9" t="s">
        <v>53</v>
      </c>
      <c r="O31" s="9" t="s">
        <v>54</v>
      </c>
      <c r="P31" s="9" t="s">
        <v>53</v>
      </c>
      <c r="Q31" s="12">
        <f t="shared" si="0"/>
        <v>70155540.809999987</v>
      </c>
      <c r="R31" s="12">
        <v>0</v>
      </c>
      <c r="S31" s="12">
        <v>54951182.799999997</v>
      </c>
      <c r="T31" s="12">
        <v>0</v>
      </c>
      <c r="U31" s="9" t="s">
        <v>50</v>
      </c>
      <c r="V31" s="12">
        <v>0</v>
      </c>
      <c r="W31" s="12">
        <v>13107205.18</v>
      </c>
      <c r="X31" s="9" t="s">
        <v>50</v>
      </c>
      <c r="Y31" s="12">
        <v>2097152.83</v>
      </c>
      <c r="Z31" s="12">
        <v>0</v>
      </c>
      <c r="AA31" s="9" t="s">
        <v>50</v>
      </c>
      <c r="AB31" s="12">
        <v>0</v>
      </c>
      <c r="AC31" s="12"/>
      <c r="AD31" s="9" t="s">
        <v>50</v>
      </c>
      <c r="AE31" s="12"/>
      <c r="AF31" s="45">
        <v>0</v>
      </c>
      <c r="AG31" s="9" t="s">
        <v>50</v>
      </c>
      <c r="AH31" s="12">
        <v>0</v>
      </c>
      <c r="AI31" s="12">
        <v>0</v>
      </c>
      <c r="AJ31" s="9" t="s">
        <v>50</v>
      </c>
      <c r="AK31" s="12">
        <v>0</v>
      </c>
      <c r="AL31" s="12">
        <v>0</v>
      </c>
      <c r="AM31" s="13" t="s">
        <v>53</v>
      </c>
      <c r="AN31" s="9" t="s">
        <v>53</v>
      </c>
      <c r="AO31" s="13" t="s">
        <v>53</v>
      </c>
      <c r="AP31" s="9" t="s">
        <v>53</v>
      </c>
      <c r="AQ31" s="49"/>
    </row>
    <row r="32" spans="1:43" x14ac:dyDescent="0.25">
      <c r="A32" s="9" t="s">
        <v>117</v>
      </c>
      <c r="B32" s="13" t="s">
        <v>118</v>
      </c>
      <c r="C32" s="9" t="s">
        <v>402</v>
      </c>
      <c r="D32" s="9" t="s">
        <v>67</v>
      </c>
      <c r="E32" s="11" t="s">
        <v>494</v>
      </c>
      <c r="F32" s="9" t="s">
        <v>775</v>
      </c>
      <c r="G32" s="9" t="s">
        <v>51</v>
      </c>
      <c r="H32" s="9" t="s">
        <v>776</v>
      </c>
      <c r="I32" s="12" t="s">
        <v>53</v>
      </c>
      <c r="J32" s="12" t="s">
        <v>53</v>
      </c>
      <c r="K32" s="12" t="s">
        <v>53</v>
      </c>
      <c r="L32" s="12" t="s">
        <v>53</v>
      </c>
      <c r="M32" s="12">
        <v>0</v>
      </c>
      <c r="N32" s="9" t="s">
        <v>53</v>
      </c>
      <c r="O32" s="9" t="s">
        <v>54</v>
      </c>
      <c r="P32" s="9" t="s">
        <v>53</v>
      </c>
      <c r="Q32" s="12">
        <f t="shared" si="0"/>
        <v>52297360.039999999</v>
      </c>
      <c r="R32" s="12">
        <v>0</v>
      </c>
      <c r="S32" s="12">
        <v>41885276.009999998</v>
      </c>
      <c r="T32" s="12">
        <v>0</v>
      </c>
      <c r="U32" s="9" t="s">
        <v>50</v>
      </c>
      <c r="V32" s="12">
        <v>0</v>
      </c>
      <c r="W32" s="12">
        <v>8975934.5099999998</v>
      </c>
      <c r="X32" s="9" t="s">
        <v>50</v>
      </c>
      <c r="Y32" s="12">
        <v>1436149.52</v>
      </c>
      <c r="Z32" s="12">
        <v>0</v>
      </c>
      <c r="AA32" s="9" t="s">
        <v>50</v>
      </c>
      <c r="AB32" s="12">
        <v>0</v>
      </c>
      <c r="AC32" s="12"/>
      <c r="AD32" s="9" t="s">
        <v>72</v>
      </c>
      <c r="AE32" s="12"/>
      <c r="AF32" s="45">
        <v>0</v>
      </c>
      <c r="AG32" s="9" t="s">
        <v>50</v>
      </c>
      <c r="AH32" s="12">
        <v>0</v>
      </c>
      <c r="AI32" s="12">
        <v>0</v>
      </c>
      <c r="AJ32" s="9" t="s">
        <v>50</v>
      </c>
      <c r="AK32" s="12">
        <v>0</v>
      </c>
      <c r="AL32" s="12">
        <v>0</v>
      </c>
      <c r="AM32" s="13" t="s">
        <v>53</v>
      </c>
      <c r="AN32" s="9" t="s">
        <v>53</v>
      </c>
      <c r="AO32" s="13" t="s">
        <v>53</v>
      </c>
      <c r="AP32" s="9" t="s">
        <v>53</v>
      </c>
      <c r="AQ32" s="49"/>
    </row>
    <row r="33" spans="1:43" x14ac:dyDescent="0.25">
      <c r="A33" s="9" t="s">
        <v>181</v>
      </c>
      <c r="B33" s="13" t="s">
        <v>177</v>
      </c>
      <c r="C33" s="9" t="s">
        <v>402</v>
      </c>
      <c r="D33" s="9" t="s">
        <v>67</v>
      </c>
      <c r="E33" s="11" t="s">
        <v>494</v>
      </c>
      <c r="F33" s="9" t="s">
        <v>777</v>
      </c>
      <c r="G33" s="9" t="s">
        <v>51</v>
      </c>
      <c r="H33" s="9" t="s">
        <v>778</v>
      </c>
      <c r="I33" s="12" t="s">
        <v>53</v>
      </c>
      <c r="J33" s="12" t="s">
        <v>53</v>
      </c>
      <c r="K33" s="12" t="s">
        <v>53</v>
      </c>
      <c r="L33" s="12" t="s">
        <v>53</v>
      </c>
      <c r="M33" s="12">
        <v>0</v>
      </c>
      <c r="N33" s="9" t="s">
        <v>53</v>
      </c>
      <c r="O33" s="9" t="s">
        <v>54</v>
      </c>
      <c r="P33" s="9" t="s">
        <v>53</v>
      </c>
      <c r="Q33" s="12">
        <f t="shared" si="0"/>
        <v>36084461.719999999</v>
      </c>
      <c r="R33" s="12">
        <v>0</v>
      </c>
      <c r="S33" s="12">
        <v>31320327.140000001</v>
      </c>
      <c r="T33" s="12">
        <v>0</v>
      </c>
      <c r="U33" s="9" t="s">
        <v>50</v>
      </c>
      <c r="V33" s="12">
        <v>0</v>
      </c>
      <c r="W33" s="12">
        <v>4107012.57</v>
      </c>
      <c r="X33" s="9" t="s">
        <v>50</v>
      </c>
      <c r="Y33" s="12">
        <v>657122.01</v>
      </c>
      <c r="Z33" s="12">
        <v>0</v>
      </c>
      <c r="AA33" s="9" t="s">
        <v>50</v>
      </c>
      <c r="AB33" s="12">
        <v>0</v>
      </c>
      <c r="AC33" s="12"/>
      <c r="AD33" s="9" t="s">
        <v>50</v>
      </c>
      <c r="AE33" s="12"/>
      <c r="AF33" s="45">
        <v>0</v>
      </c>
      <c r="AG33" s="9" t="s">
        <v>50</v>
      </c>
      <c r="AH33" s="12">
        <v>0</v>
      </c>
      <c r="AI33" s="12">
        <v>0</v>
      </c>
      <c r="AJ33" s="9" t="s">
        <v>50</v>
      </c>
      <c r="AK33" s="12">
        <v>0</v>
      </c>
      <c r="AL33" s="12">
        <v>0</v>
      </c>
      <c r="AM33" s="13" t="s">
        <v>53</v>
      </c>
      <c r="AN33" s="9" t="s">
        <v>53</v>
      </c>
      <c r="AO33" s="13" t="s">
        <v>53</v>
      </c>
      <c r="AP33" s="9" t="s">
        <v>53</v>
      </c>
      <c r="AQ33" s="49"/>
    </row>
    <row r="34" spans="1:43" x14ac:dyDescent="0.25">
      <c r="A34" s="9" t="s">
        <v>238</v>
      </c>
      <c r="B34" s="13" t="s">
        <v>234</v>
      </c>
      <c r="C34" s="9" t="s">
        <v>402</v>
      </c>
      <c r="D34" s="9" t="s">
        <v>67</v>
      </c>
      <c r="E34" s="11" t="s">
        <v>494</v>
      </c>
      <c r="F34" s="9" t="s">
        <v>772</v>
      </c>
      <c r="G34" s="9" t="s">
        <v>51</v>
      </c>
      <c r="H34" s="9" t="s">
        <v>779</v>
      </c>
      <c r="I34" s="12" t="s">
        <v>53</v>
      </c>
      <c r="J34" s="12" t="s">
        <v>53</v>
      </c>
      <c r="K34" s="12" t="s">
        <v>53</v>
      </c>
      <c r="L34" s="12" t="s">
        <v>53</v>
      </c>
      <c r="M34" s="12">
        <v>0</v>
      </c>
      <c r="N34" s="9" t="s">
        <v>53</v>
      </c>
      <c r="O34" s="9" t="s">
        <v>54</v>
      </c>
      <c r="P34" s="9" t="s">
        <v>53</v>
      </c>
      <c r="Q34" s="12">
        <f t="shared" si="0"/>
        <v>44463044.429999992</v>
      </c>
      <c r="R34" s="12">
        <v>0</v>
      </c>
      <c r="S34" s="12">
        <v>37679041.469999999</v>
      </c>
      <c r="T34" s="12">
        <v>0</v>
      </c>
      <c r="U34" s="9" t="s">
        <v>50</v>
      </c>
      <c r="V34" s="12">
        <v>0</v>
      </c>
      <c r="W34" s="12">
        <v>5848278.4100000001</v>
      </c>
      <c r="X34" s="9" t="s">
        <v>50</v>
      </c>
      <c r="Y34" s="12">
        <v>935724.55</v>
      </c>
      <c r="Z34" s="12">
        <v>0</v>
      </c>
      <c r="AA34" s="9" t="s">
        <v>50</v>
      </c>
      <c r="AB34" s="12">
        <v>0</v>
      </c>
      <c r="AC34" s="12"/>
      <c r="AD34" s="9" t="s">
        <v>72</v>
      </c>
      <c r="AE34" s="12"/>
      <c r="AF34" s="45">
        <v>0</v>
      </c>
      <c r="AG34" s="9" t="s">
        <v>50</v>
      </c>
      <c r="AH34" s="12">
        <v>0</v>
      </c>
      <c r="AI34" s="12">
        <v>0</v>
      </c>
      <c r="AJ34" s="9" t="s">
        <v>50</v>
      </c>
      <c r="AK34" s="12">
        <v>0</v>
      </c>
      <c r="AL34" s="12">
        <v>0</v>
      </c>
      <c r="AM34" s="13" t="s">
        <v>53</v>
      </c>
      <c r="AN34" s="9" t="s">
        <v>53</v>
      </c>
      <c r="AO34" s="13" t="s">
        <v>53</v>
      </c>
      <c r="AP34" s="9" t="s">
        <v>53</v>
      </c>
      <c r="AQ34" s="49"/>
    </row>
    <row r="35" spans="1:43" x14ac:dyDescent="0.25">
      <c r="A35" s="9" t="s">
        <v>283</v>
      </c>
      <c r="B35" s="13" t="s">
        <v>284</v>
      </c>
      <c r="C35" s="9" t="s">
        <v>402</v>
      </c>
      <c r="D35" s="9" t="s">
        <v>67</v>
      </c>
      <c r="E35" s="11" t="s">
        <v>494</v>
      </c>
      <c r="F35" s="9" t="s">
        <v>780</v>
      </c>
      <c r="G35" s="9" t="s">
        <v>51</v>
      </c>
      <c r="H35" s="9" t="s">
        <v>781</v>
      </c>
      <c r="I35" s="12" t="s">
        <v>53</v>
      </c>
      <c r="J35" s="12" t="s">
        <v>53</v>
      </c>
      <c r="K35" s="12" t="s">
        <v>53</v>
      </c>
      <c r="L35" s="12" t="s">
        <v>53</v>
      </c>
      <c r="M35" s="12">
        <v>0</v>
      </c>
      <c r="N35" s="9" t="s">
        <v>53</v>
      </c>
      <c r="O35" s="9" t="s">
        <v>54</v>
      </c>
      <c r="P35" s="9" t="s">
        <v>53</v>
      </c>
      <c r="Q35" s="12">
        <f t="shared" si="0"/>
        <v>61983759.990000002</v>
      </c>
      <c r="R35" s="12">
        <v>0</v>
      </c>
      <c r="S35" s="12">
        <v>48458409.710000001</v>
      </c>
      <c r="T35" s="12">
        <v>0</v>
      </c>
      <c r="U35" s="9" t="s">
        <v>50</v>
      </c>
      <c r="V35" s="12">
        <v>0</v>
      </c>
      <c r="W35" s="12">
        <v>11659784.720000001</v>
      </c>
      <c r="X35" s="9" t="s">
        <v>50</v>
      </c>
      <c r="Y35" s="12">
        <v>1865565.56</v>
      </c>
      <c r="Z35" s="12">
        <v>0</v>
      </c>
      <c r="AA35" s="9" t="s">
        <v>50</v>
      </c>
      <c r="AB35" s="12">
        <v>0</v>
      </c>
      <c r="AC35" s="12"/>
      <c r="AD35" s="9" t="s">
        <v>50</v>
      </c>
      <c r="AE35" s="12"/>
      <c r="AF35" s="45">
        <v>0</v>
      </c>
      <c r="AG35" s="9" t="s">
        <v>50</v>
      </c>
      <c r="AH35" s="12">
        <v>0</v>
      </c>
      <c r="AI35" s="12">
        <v>0</v>
      </c>
      <c r="AJ35" s="9" t="s">
        <v>50</v>
      </c>
      <c r="AK35" s="12">
        <v>0</v>
      </c>
      <c r="AL35" s="12">
        <v>0</v>
      </c>
      <c r="AM35" s="13" t="s">
        <v>53</v>
      </c>
      <c r="AN35" s="9" t="s">
        <v>53</v>
      </c>
      <c r="AO35" s="13" t="s">
        <v>53</v>
      </c>
      <c r="AP35" s="9" t="s">
        <v>53</v>
      </c>
      <c r="AQ35" s="49"/>
    </row>
    <row r="36" spans="1:43" x14ac:dyDescent="0.25">
      <c r="A36" s="9" t="s">
        <v>338</v>
      </c>
      <c r="B36" s="13" t="s">
        <v>334</v>
      </c>
      <c r="C36" s="9" t="s">
        <v>402</v>
      </c>
      <c r="D36" s="9" t="s">
        <v>67</v>
      </c>
      <c r="E36" s="11" t="s">
        <v>494</v>
      </c>
      <c r="F36" s="9" t="s">
        <v>782</v>
      </c>
      <c r="G36" s="9" t="s">
        <v>51</v>
      </c>
      <c r="H36" s="9" t="s">
        <v>783</v>
      </c>
      <c r="I36" s="12" t="s">
        <v>53</v>
      </c>
      <c r="J36" s="12" t="s">
        <v>53</v>
      </c>
      <c r="K36" s="12" t="s">
        <v>53</v>
      </c>
      <c r="L36" s="12" t="s">
        <v>53</v>
      </c>
      <c r="M36" s="12">
        <v>0</v>
      </c>
      <c r="N36" s="9" t="s">
        <v>53</v>
      </c>
      <c r="O36" s="9" t="s">
        <v>54</v>
      </c>
      <c r="P36" s="9" t="s">
        <v>53</v>
      </c>
      <c r="Q36" s="12">
        <f t="shared" si="0"/>
        <v>59568870.979999997</v>
      </c>
      <c r="R36" s="12">
        <v>0</v>
      </c>
      <c r="S36" s="12">
        <v>48770525.68</v>
      </c>
      <c r="T36" s="12">
        <v>0</v>
      </c>
      <c r="U36" s="9" t="s">
        <v>50</v>
      </c>
      <c r="V36" s="12">
        <v>0</v>
      </c>
      <c r="W36" s="12">
        <v>9308918.3599999994</v>
      </c>
      <c r="X36" s="9" t="s">
        <v>50</v>
      </c>
      <c r="Y36" s="12">
        <v>1489426.94</v>
      </c>
      <c r="Z36" s="12">
        <v>0</v>
      </c>
      <c r="AA36" s="9" t="s">
        <v>50</v>
      </c>
      <c r="AB36" s="12">
        <v>0</v>
      </c>
      <c r="AC36" s="12"/>
      <c r="AD36" s="9" t="s">
        <v>50</v>
      </c>
      <c r="AE36" s="12"/>
      <c r="AF36" s="45">
        <v>0</v>
      </c>
      <c r="AG36" s="9" t="s">
        <v>50</v>
      </c>
      <c r="AH36" s="12">
        <v>0</v>
      </c>
      <c r="AI36" s="12">
        <v>0</v>
      </c>
      <c r="AJ36" s="9" t="s">
        <v>50</v>
      </c>
      <c r="AK36" s="12">
        <v>0</v>
      </c>
      <c r="AL36" s="12">
        <v>0</v>
      </c>
      <c r="AM36" s="13" t="s">
        <v>53</v>
      </c>
      <c r="AN36" s="9" t="s">
        <v>53</v>
      </c>
      <c r="AO36" s="13" t="s">
        <v>53</v>
      </c>
      <c r="AP36" s="9" t="s">
        <v>53</v>
      </c>
      <c r="AQ36" s="49"/>
    </row>
    <row r="37" spans="1:43" x14ac:dyDescent="0.25">
      <c r="A37" s="9" t="s">
        <v>364</v>
      </c>
      <c r="B37" s="13" t="s">
        <v>365</v>
      </c>
      <c r="C37" s="9" t="s">
        <v>402</v>
      </c>
      <c r="D37" s="9" t="s">
        <v>67</v>
      </c>
      <c r="E37" s="11" t="s">
        <v>494</v>
      </c>
      <c r="F37" s="9" t="s">
        <v>784</v>
      </c>
      <c r="G37" s="9" t="s">
        <v>51</v>
      </c>
      <c r="H37" s="9" t="s">
        <v>904</v>
      </c>
      <c r="I37" s="12" t="s">
        <v>53</v>
      </c>
      <c r="J37" s="12" t="s">
        <v>53</v>
      </c>
      <c r="K37" s="12" t="s">
        <v>53</v>
      </c>
      <c r="L37" s="12" t="s">
        <v>53</v>
      </c>
      <c r="M37" s="12">
        <v>0</v>
      </c>
      <c r="N37" s="9" t="s">
        <v>53</v>
      </c>
      <c r="O37" s="9" t="s">
        <v>54</v>
      </c>
      <c r="P37" s="9" t="s">
        <v>53</v>
      </c>
      <c r="Q37" s="12">
        <f t="shared" si="0"/>
        <v>45403854.450000003</v>
      </c>
      <c r="R37" s="12">
        <v>0</v>
      </c>
      <c r="S37" s="12">
        <v>36350574.229999997</v>
      </c>
      <c r="T37" s="12">
        <v>0</v>
      </c>
      <c r="U37" s="9" t="s">
        <v>50</v>
      </c>
      <c r="V37" s="12">
        <v>0</v>
      </c>
      <c r="W37" s="12">
        <v>7804551.9100000001</v>
      </c>
      <c r="X37" s="9" t="s">
        <v>50</v>
      </c>
      <c r="Y37" s="12">
        <v>1248728.31</v>
      </c>
      <c r="Z37" s="12">
        <v>0</v>
      </c>
      <c r="AA37" s="9" t="s">
        <v>50</v>
      </c>
      <c r="AB37" s="12">
        <v>0</v>
      </c>
      <c r="AC37" s="12"/>
      <c r="AD37" s="9" t="s">
        <v>50</v>
      </c>
      <c r="AE37" s="12"/>
      <c r="AF37" s="45">
        <v>0</v>
      </c>
      <c r="AG37" s="9" t="s">
        <v>50</v>
      </c>
      <c r="AH37" s="12">
        <v>0</v>
      </c>
      <c r="AI37" s="12">
        <v>0</v>
      </c>
      <c r="AJ37" s="9" t="s">
        <v>50</v>
      </c>
      <c r="AK37" s="12">
        <v>0</v>
      </c>
      <c r="AL37" s="12">
        <v>0</v>
      </c>
      <c r="AM37" s="13" t="s">
        <v>53</v>
      </c>
      <c r="AN37" s="9" t="s">
        <v>53</v>
      </c>
      <c r="AO37" s="13" t="s">
        <v>53</v>
      </c>
      <c r="AP37" s="9" t="s">
        <v>53</v>
      </c>
      <c r="AQ37" s="49"/>
    </row>
    <row r="38" spans="1:43" x14ac:dyDescent="0.25">
      <c r="A38" s="9" t="s">
        <v>45</v>
      </c>
      <c r="B38" s="13" t="s">
        <v>46</v>
      </c>
      <c r="C38" s="9" t="s">
        <v>402</v>
      </c>
      <c r="D38" s="10" t="s">
        <v>73</v>
      </c>
      <c r="E38" s="11" t="s">
        <v>525</v>
      </c>
      <c r="F38" s="9" t="s">
        <v>785</v>
      </c>
      <c r="G38" s="9" t="s">
        <v>51</v>
      </c>
      <c r="H38" s="9" t="s">
        <v>786</v>
      </c>
      <c r="I38" s="12" t="s">
        <v>53</v>
      </c>
      <c r="J38" s="12" t="s">
        <v>53</v>
      </c>
      <c r="K38" s="12" t="s">
        <v>53</v>
      </c>
      <c r="L38" s="12" t="s">
        <v>53</v>
      </c>
      <c r="M38" s="12">
        <v>0</v>
      </c>
      <c r="N38" s="9" t="s">
        <v>53</v>
      </c>
      <c r="O38" s="9" t="s">
        <v>54</v>
      </c>
      <c r="P38" s="9" t="s">
        <v>53</v>
      </c>
      <c r="Q38" s="12">
        <f t="shared" si="0"/>
        <v>56436966.119999997</v>
      </c>
      <c r="R38" s="12">
        <v>0</v>
      </c>
      <c r="S38" s="12">
        <v>40582653.299999997</v>
      </c>
      <c r="T38" s="12">
        <v>0</v>
      </c>
      <c r="U38" s="9" t="s">
        <v>50</v>
      </c>
      <c r="V38" s="12">
        <v>0</v>
      </c>
      <c r="W38" s="12">
        <v>13667511.050000001</v>
      </c>
      <c r="X38" s="9" t="s">
        <v>50</v>
      </c>
      <c r="Y38" s="12">
        <v>2186801.77</v>
      </c>
      <c r="Z38" s="12">
        <v>0</v>
      </c>
      <c r="AA38" s="9" t="s">
        <v>50</v>
      </c>
      <c r="AB38" s="12">
        <v>0</v>
      </c>
      <c r="AC38" s="12"/>
      <c r="AD38" s="9" t="s">
        <v>50</v>
      </c>
      <c r="AE38" s="12"/>
      <c r="AF38" s="45">
        <v>0</v>
      </c>
      <c r="AG38" s="9" t="s">
        <v>50</v>
      </c>
      <c r="AH38" s="12">
        <v>0</v>
      </c>
      <c r="AI38" s="12">
        <v>0</v>
      </c>
      <c r="AJ38" s="9" t="s">
        <v>50</v>
      </c>
      <c r="AK38" s="12">
        <v>0</v>
      </c>
      <c r="AL38" s="12">
        <v>0</v>
      </c>
      <c r="AM38" s="13" t="s">
        <v>53</v>
      </c>
      <c r="AN38" s="9" t="s">
        <v>53</v>
      </c>
      <c r="AO38" s="13" t="s">
        <v>53</v>
      </c>
      <c r="AP38" s="9" t="s">
        <v>53</v>
      </c>
      <c r="AQ38" s="49"/>
    </row>
    <row r="39" spans="1:43" x14ac:dyDescent="0.25">
      <c r="A39" s="9" t="s">
        <v>117</v>
      </c>
      <c r="B39" s="13" t="s">
        <v>118</v>
      </c>
      <c r="C39" s="9" t="s">
        <v>402</v>
      </c>
      <c r="D39" s="10" t="s">
        <v>73</v>
      </c>
      <c r="E39" s="11" t="s">
        <v>525</v>
      </c>
      <c r="F39" s="9" t="s">
        <v>787</v>
      </c>
      <c r="G39" s="9" t="s">
        <v>51</v>
      </c>
      <c r="H39" s="9" t="s">
        <v>788</v>
      </c>
      <c r="I39" s="12" t="s">
        <v>53</v>
      </c>
      <c r="J39" s="12" t="s">
        <v>53</v>
      </c>
      <c r="K39" s="12" t="s">
        <v>53</v>
      </c>
      <c r="L39" s="12" t="s">
        <v>53</v>
      </c>
      <c r="M39" s="12">
        <v>0</v>
      </c>
      <c r="N39" s="9" t="s">
        <v>53</v>
      </c>
      <c r="O39" s="9" t="s">
        <v>54</v>
      </c>
      <c r="P39" s="9" t="s">
        <v>53</v>
      </c>
      <c r="Q39" s="12">
        <f t="shared" si="0"/>
        <v>78283655.607600003</v>
      </c>
      <c r="R39" s="12">
        <v>0</v>
      </c>
      <c r="S39" s="12">
        <v>57696224.159999996</v>
      </c>
      <c r="T39" s="12">
        <v>0</v>
      </c>
      <c r="U39" s="9" t="s">
        <v>50</v>
      </c>
      <c r="V39" s="12">
        <v>0</v>
      </c>
      <c r="W39" s="12">
        <v>17613577.370000001</v>
      </c>
      <c r="X39" s="9" t="s">
        <v>50</v>
      </c>
      <c r="Y39" s="12">
        <v>2818172.38</v>
      </c>
      <c r="Z39" s="12">
        <v>0</v>
      </c>
      <c r="AA39" s="9" t="s">
        <v>50</v>
      </c>
      <c r="AB39" s="12">
        <v>0</v>
      </c>
      <c r="AC39" s="12">
        <v>144149.72</v>
      </c>
      <c r="AD39" s="9" t="s">
        <v>72</v>
      </c>
      <c r="AE39" s="12">
        <v>11531.98</v>
      </c>
      <c r="AF39" s="45">
        <f>+AC39*0.08-AE39</f>
        <v>-2.3999999993975507E-3</v>
      </c>
      <c r="AG39" s="9" t="s">
        <v>50</v>
      </c>
      <c r="AH39" s="12">
        <v>0</v>
      </c>
      <c r="AI39" s="12">
        <v>0</v>
      </c>
      <c r="AJ39" s="9" t="s">
        <v>50</v>
      </c>
      <c r="AK39" s="12">
        <v>0</v>
      </c>
      <c r="AL39" s="12">
        <v>0</v>
      </c>
      <c r="AM39" s="13" t="s">
        <v>53</v>
      </c>
      <c r="AN39" s="9" t="s">
        <v>53</v>
      </c>
      <c r="AO39" s="13" t="s">
        <v>53</v>
      </c>
      <c r="AP39" s="9" t="s">
        <v>53</v>
      </c>
      <c r="AQ39" s="49"/>
    </row>
    <row r="40" spans="1:43" x14ac:dyDescent="0.25">
      <c r="A40" s="9" t="s">
        <v>181</v>
      </c>
      <c r="B40" s="13" t="s">
        <v>177</v>
      </c>
      <c r="C40" s="9" t="s">
        <v>402</v>
      </c>
      <c r="D40" s="10" t="s">
        <v>73</v>
      </c>
      <c r="E40" s="11" t="s">
        <v>525</v>
      </c>
      <c r="F40" s="9" t="s">
        <v>789</v>
      </c>
      <c r="G40" s="9" t="s">
        <v>51</v>
      </c>
      <c r="H40" s="9" t="s">
        <v>790</v>
      </c>
      <c r="I40" s="12" t="s">
        <v>53</v>
      </c>
      <c r="J40" s="12" t="s">
        <v>53</v>
      </c>
      <c r="K40" s="12" t="s">
        <v>53</v>
      </c>
      <c r="L40" s="12" t="s">
        <v>53</v>
      </c>
      <c r="M40" s="12">
        <v>0</v>
      </c>
      <c r="N40" s="9" t="s">
        <v>53</v>
      </c>
      <c r="O40" s="9" t="s">
        <v>54</v>
      </c>
      <c r="P40" s="9" t="s">
        <v>53</v>
      </c>
      <c r="Q40" s="12">
        <f t="shared" ref="Q40:Q71" si="1">SUM(S40:AQ40)</f>
        <v>62235488.719999991</v>
      </c>
      <c r="R40" s="12">
        <v>0</v>
      </c>
      <c r="S40" s="12">
        <v>43387503.909999996</v>
      </c>
      <c r="T40" s="12">
        <v>0</v>
      </c>
      <c r="U40" s="9" t="s">
        <v>50</v>
      </c>
      <c r="V40" s="12">
        <v>0</v>
      </c>
      <c r="W40" s="12">
        <v>16248262.77</v>
      </c>
      <c r="X40" s="9" t="s">
        <v>50</v>
      </c>
      <c r="Y40" s="12">
        <v>2599722.04</v>
      </c>
      <c r="Z40" s="12">
        <v>0</v>
      </c>
      <c r="AA40" s="9" t="s">
        <v>50</v>
      </c>
      <c r="AB40" s="12">
        <v>0</v>
      </c>
      <c r="AC40" s="12"/>
      <c r="AD40" s="9" t="s">
        <v>50</v>
      </c>
      <c r="AE40" s="12"/>
      <c r="AF40" s="45">
        <v>0</v>
      </c>
      <c r="AG40" s="9" t="s">
        <v>50</v>
      </c>
      <c r="AH40" s="12">
        <v>0</v>
      </c>
      <c r="AI40" s="12">
        <v>0</v>
      </c>
      <c r="AJ40" s="9" t="s">
        <v>50</v>
      </c>
      <c r="AK40" s="12">
        <v>0</v>
      </c>
      <c r="AL40" s="12">
        <v>0</v>
      </c>
      <c r="AM40" s="13" t="s">
        <v>53</v>
      </c>
      <c r="AN40" s="9" t="s">
        <v>53</v>
      </c>
      <c r="AO40" s="13" t="s">
        <v>53</v>
      </c>
      <c r="AP40" s="9" t="s">
        <v>53</v>
      </c>
      <c r="AQ40" s="49"/>
    </row>
    <row r="41" spans="1:43" x14ac:dyDescent="0.25">
      <c r="A41" s="9" t="s">
        <v>238</v>
      </c>
      <c r="B41" s="13" t="s">
        <v>234</v>
      </c>
      <c r="C41" s="9" t="s">
        <v>402</v>
      </c>
      <c r="D41" s="10" t="s">
        <v>73</v>
      </c>
      <c r="E41" s="11" t="s">
        <v>525</v>
      </c>
      <c r="F41" s="9" t="s">
        <v>791</v>
      </c>
      <c r="G41" s="9" t="s">
        <v>51</v>
      </c>
      <c r="H41" s="9" t="s">
        <v>792</v>
      </c>
      <c r="I41" s="12" t="s">
        <v>53</v>
      </c>
      <c r="J41" s="12" t="s">
        <v>53</v>
      </c>
      <c r="K41" s="12" t="s">
        <v>53</v>
      </c>
      <c r="L41" s="12" t="s">
        <v>53</v>
      </c>
      <c r="M41" s="12">
        <v>0</v>
      </c>
      <c r="N41" s="9" t="s">
        <v>53</v>
      </c>
      <c r="O41" s="9" t="s">
        <v>54</v>
      </c>
      <c r="P41" s="9" t="s">
        <v>53</v>
      </c>
      <c r="Q41" s="12">
        <f t="shared" si="1"/>
        <v>85766649.559999987</v>
      </c>
      <c r="R41" s="12">
        <v>0</v>
      </c>
      <c r="S41" s="12">
        <v>62066920.020000003</v>
      </c>
      <c r="T41" s="12">
        <v>0</v>
      </c>
      <c r="U41" s="9" t="s">
        <v>50</v>
      </c>
      <c r="V41" s="12">
        <v>0</v>
      </c>
      <c r="W41" s="12">
        <v>20430801.329999998</v>
      </c>
      <c r="X41" s="9" t="s">
        <v>50</v>
      </c>
      <c r="Y41" s="12">
        <v>3268928.21</v>
      </c>
      <c r="Z41" s="12">
        <v>0</v>
      </c>
      <c r="AA41" s="9" t="s">
        <v>50</v>
      </c>
      <c r="AB41" s="12">
        <v>0</v>
      </c>
      <c r="AC41" s="12"/>
      <c r="AD41" s="9" t="s">
        <v>72</v>
      </c>
      <c r="AE41" s="12"/>
      <c r="AF41" s="45">
        <v>0</v>
      </c>
      <c r="AG41" s="9" t="s">
        <v>50</v>
      </c>
      <c r="AH41" s="12">
        <v>0</v>
      </c>
      <c r="AI41" s="12">
        <v>0</v>
      </c>
      <c r="AJ41" s="9" t="s">
        <v>50</v>
      </c>
      <c r="AK41" s="12">
        <v>0</v>
      </c>
      <c r="AL41" s="12">
        <v>0</v>
      </c>
      <c r="AM41" s="13" t="s">
        <v>53</v>
      </c>
      <c r="AN41" s="9" t="s">
        <v>53</v>
      </c>
      <c r="AO41" s="13" t="s">
        <v>53</v>
      </c>
      <c r="AP41" s="9" t="s">
        <v>53</v>
      </c>
      <c r="AQ41" s="49"/>
    </row>
    <row r="42" spans="1:43" x14ac:dyDescent="0.25">
      <c r="A42" s="9" t="s">
        <v>283</v>
      </c>
      <c r="B42" s="13" t="s">
        <v>284</v>
      </c>
      <c r="C42" s="9" t="s">
        <v>402</v>
      </c>
      <c r="D42" s="10" t="s">
        <v>73</v>
      </c>
      <c r="E42" s="11" t="s">
        <v>525</v>
      </c>
      <c r="F42" s="9" t="s">
        <v>793</v>
      </c>
      <c r="G42" s="9" t="s">
        <v>51</v>
      </c>
      <c r="H42" s="9" t="s">
        <v>794</v>
      </c>
      <c r="I42" s="12" t="s">
        <v>53</v>
      </c>
      <c r="J42" s="12" t="s">
        <v>53</v>
      </c>
      <c r="K42" s="12" t="s">
        <v>53</v>
      </c>
      <c r="L42" s="12" t="s">
        <v>53</v>
      </c>
      <c r="M42" s="12">
        <v>0</v>
      </c>
      <c r="N42" s="9" t="s">
        <v>53</v>
      </c>
      <c r="O42" s="9" t="s">
        <v>54</v>
      </c>
      <c r="P42" s="9" t="s">
        <v>53</v>
      </c>
      <c r="Q42" s="12">
        <f t="shared" si="1"/>
        <v>70551572.059999987</v>
      </c>
      <c r="R42" s="12">
        <v>0</v>
      </c>
      <c r="S42" s="12">
        <f>58566929.4-3097773.67</f>
        <v>55469155.729999997</v>
      </c>
      <c r="T42" s="12">
        <v>0</v>
      </c>
      <c r="U42" s="9" t="s">
        <v>50</v>
      </c>
      <c r="V42" s="12">
        <v>0</v>
      </c>
      <c r="W42" s="12">
        <f>14313641.97-1464062.38</f>
        <v>12849579.59</v>
      </c>
      <c r="X42" s="9" t="s">
        <v>50</v>
      </c>
      <c r="Y42" s="12">
        <f>2290182.72-234249.98</f>
        <v>2055932.7400000002</v>
      </c>
      <c r="Z42" s="12">
        <v>0</v>
      </c>
      <c r="AA42" s="9" t="s">
        <v>50</v>
      </c>
      <c r="AB42" s="12">
        <v>0</v>
      </c>
      <c r="AC42" s="12">
        <v>163800</v>
      </c>
      <c r="AD42" s="9" t="s">
        <v>50</v>
      </c>
      <c r="AE42" s="12">
        <v>13104</v>
      </c>
      <c r="AF42" s="45">
        <f>+AC42*0.08-AE42</f>
        <v>0</v>
      </c>
      <c r="AG42" s="9" t="s">
        <v>50</v>
      </c>
      <c r="AH42" s="12">
        <v>0</v>
      </c>
      <c r="AI42" s="12">
        <v>0</v>
      </c>
      <c r="AJ42" s="9" t="s">
        <v>50</v>
      </c>
      <c r="AK42" s="12">
        <v>0</v>
      </c>
      <c r="AL42" s="12">
        <v>0</v>
      </c>
      <c r="AM42" s="13" t="s">
        <v>53</v>
      </c>
      <c r="AN42" s="9" t="s">
        <v>53</v>
      </c>
      <c r="AO42" s="13" t="s">
        <v>53</v>
      </c>
      <c r="AP42" s="9" t="s">
        <v>53</v>
      </c>
      <c r="AQ42" s="49"/>
    </row>
    <row r="43" spans="1:43" x14ac:dyDescent="0.25">
      <c r="A43" s="9" t="s">
        <v>338</v>
      </c>
      <c r="B43" s="13" t="s">
        <v>334</v>
      </c>
      <c r="C43" s="9" t="s">
        <v>402</v>
      </c>
      <c r="D43" s="10" t="s">
        <v>73</v>
      </c>
      <c r="E43" s="11" t="s">
        <v>525</v>
      </c>
      <c r="F43" s="9" t="s">
        <v>795</v>
      </c>
      <c r="G43" s="9" t="s">
        <v>51</v>
      </c>
      <c r="H43" s="9" t="s">
        <v>796</v>
      </c>
      <c r="I43" s="12" t="s">
        <v>53</v>
      </c>
      <c r="J43" s="12" t="s">
        <v>53</v>
      </c>
      <c r="K43" s="12" t="s">
        <v>53</v>
      </c>
      <c r="L43" s="12" t="s">
        <v>53</v>
      </c>
      <c r="M43" s="12">
        <v>0</v>
      </c>
      <c r="N43" s="9" t="s">
        <v>53</v>
      </c>
      <c r="O43" s="9" t="s">
        <v>54</v>
      </c>
      <c r="P43" s="9" t="s">
        <v>53</v>
      </c>
      <c r="Q43" s="12">
        <f t="shared" si="1"/>
        <v>121164293.97160001</v>
      </c>
      <c r="R43" s="12">
        <v>0</v>
      </c>
      <c r="S43" s="12">
        <v>81210221.980000004</v>
      </c>
      <c r="T43" s="12">
        <v>0</v>
      </c>
      <c r="U43" s="9" t="s">
        <v>50</v>
      </c>
      <c r="V43" s="12">
        <v>0</v>
      </c>
      <c r="W43" s="12">
        <v>34443165.509999998</v>
      </c>
      <c r="X43" s="9" t="s">
        <v>50</v>
      </c>
      <c r="Y43" s="12">
        <v>5510906.4815999996</v>
      </c>
      <c r="Z43" s="12">
        <v>0</v>
      </c>
      <c r="AA43" s="9" t="s">
        <v>50</v>
      </c>
      <c r="AB43" s="12">
        <v>0</v>
      </c>
      <c r="AC43" s="12"/>
      <c r="AD43" s="9" t="s">
        <v>50</v>
      </c>
      <c r="AE43" s="12"/>
      <c r="AF43" s="45">
        <v>0</v>
      </c>
      <c r="AG43" s="9" t="s">
        <v>50</v>
      </c>
      <c r="AH43" s="12">
        <v>0</v>
      </c>
      <c r="AI43" s="12">
        <v>0</v>
      </c>
      <c r="AJ43" s="9" t="s">
        <v>50</v>
      </c>
      <c r="AK43" s="12">
        <v>0</v>
      </c>
      <c r="AL43" s="12">
        <v>0</v>
      </c>
      <c r="AM43" s="13" t="s">
        <v>53</v>
      </c>
      <c r="AN43" s="9" t="s">
        <v>53</v>
      </c>
      <c r="AO43" s="13" t="s">
        <v>53</v>
      </c>
      <c r="AP43" s="9" t="s">
        <v>53</v>
      </c>
      <c r="AQ43" s="49"/>
    </row>
    <row r="44" spans="1:43" x14ac:dyDescent="0.25">
      <c r="A44" s="9" t="s">
        <v>364</v>
      </c>
      <c r="B44" s="13" t="s">
        <v>365</v>
      </c>
      <c r="C44" s="9" t="s">
        <v>402</v>
      </c>
      <c r="D44" s="10" t="s">
        <v>73</v>
      </c>
      <c r="E44" s="11" t="s">
        <v>525</v>
      </c>
      <c r="F44" s="9" t="s">
        <v>797</v>
      </c>
      <c r="G44" s="9" t="s">
        <v>51</v>
      </c>
      <c r="H44" s="9" t="s">
        <v>905</v>
      </c>
      <c r="I44" s="12" t="s">
        <v>53</v>
      </c>
      <c r="J44" s="12" t="s">
        <v>53</v>
      </c>
      <c r="K44" s="12" t="s">
        <v>53</v>
      </c>
      <c r="L44" s="12" t="s">
        <v>53</v>
      </c>
      <c r="M44" s="12">
        <v>0</v>
      </c>
      <c r="N44" s="9" t="s">
        <v>53</v>
      </c>
      <c r="O44" s="9" t="s">
        <v>54</v>
      </c>
      <c r="P44" s="9" t="s">
        <v>53</v>
      </c>
      <c r="Q44" s="12">
        <f t="shared" si="1"/>
        <v>47725574.07</v>
      </c>
      <c r="R44" s="12">
        <v>0</v>
      </c>
      <c r="S44" s="12">
        <v>32587673.329999998</v>
      </c>
      <c r="T44" s="12">
        <v>0</v>
      </c>
      <c r="U44" s="9" t="s">
        <v>50</v>
      </c>
      <c r="V44" s="12">
        <v>0</v>
      </c>
      <c r="W44" s="12">
        <v>13049914.43</v>
      </c>
      <c r="X44" s="9" t="s">
        <v>50</v>
      </c>
      <c r="Y44" s="12">
        <v>2087986.31</v>
      </c>
      <c r="Z44" s="12">
        <v>0</v>
      </c>
      <c r="AA44" s="9" t="s">
        <v>50</v>
      </c>
      <c r="AB44" s="12">
        <v>0</v>
      </c>
      <c r="AC44" s="12"/>
      <c r="AD44" s="9" t="s">
        <v>50</v>
      </c>
      <c r="AE44" s="12"/>
      <c r="AF44" s="45">
        <v>0</v>
      </c>
      <c r="AG44" s="9" t="s">
        <v>50</v>
      </c>
      <c r="AH44" s="12">
        <v>0</v>
      </c>
      <c r="AI44" s="12">
        <v>0</v>
      </c>
      <c r="AJ44" s="9" t="s">
        <v>50</v>
      </c>
      <c r="AK44" s="12">
        <v>0</v>
      </c>
      <c r="AL44" s="12">
        <v>0</v>
      </c>
      <c r="AM44" s="13" t="s">
        <v>53</v>
      </c>
      <c r="AN44" s="9" t="s">
        <v>53</v>
      </c>
      <c r="AO44" s="13" t="s">
        <v>53</v>
      </c>
      <c r="AP44" s="9" t="s">
        <v>53</v>
      </c>
      <c r="AQ44" s="49"/>
    </row>
    <row r="45" spans="1:43" x14ac:dyDescent="0.25">
      <c r="A45" s="9" t="s">
        <v>45</v>
      </c>
      <c r="B45" s="13" t="s">
        <v>46</v>
      </c>
      <c r="C45" s="9" t="s">
        <v>402</v>
      </c>
      <c r="D45" s="10" t="s">
        <v>112</v>
      </c>
      <c r="E45" s="11" t="s">
        <v>533</v>
      </c>
      <c r="F45" s="9" t="s">
        <v>495</v>
      </c>
      <c r="G45" s="9" t="s">
        <v>51</v>
      </c>
      <c r="H45" s="9" t="s">
        <v>875</v>
      </c>
      <c r="I45" s="12" t="s">
        <v>53</v>
      </c>
      <c r="J45" s="12" t="s">
        <v>53</v>
      </c>
      <c r="K45" s="12" t="s">
        <v>53</v>
      </c>
      <c r="L45" s="12" t="s">
        <v>53</v>
      </c>
      <c r="M45" s="12">
        <v>0</v>
      </c>
      <c r="N45" s="9" t="s">
        <v>53</v>
      </c>
      <c r="O45" s="9" t="s">
        <v>54</v>
      </c>
      <c r="P45" s="9" t="s">
        <v>53</v>
      </c>
      <c r="Q45" s="12">
        <f t="shared" si="1"/>
        <v>75730780.950000003</v>
      </c>
      <c r="R45" s="12">
        <v>0</v>
      </c>
      <c r="S45" s="12">
        <f>54905233.83-990891.73</f>
        <v>53914342.100000001</v>
      </c>
      <c r="T45" s="12">
        <v>0</v>
      </c>
      <c r="U45" s="9" t="s">
        <v>50</v>
      </c>
      <c r="V45" s="12">
        <v>0</v>
      </c>
      <c r="W45" s="12">
        <f>19139086.74-331811.87</f>
        <v>18807274.869999997</v>
      </c>
      <c r="X45" s="9" t="s">
        <v>50</v>
      </c>
      <c r="Y45" s="12">
        <f>3062253.88-53089.9</f>
        <v>3009163.98</v>
      </c>
      <c r="Z45" s="12">
        <v>0</v>
      </c>
      <c r="AA45" s="9" t="s">
        <v>50</v>
      </c>
      <c r="AB45" s="12">
        <v>0</v>
      </c>
      <c r="AC45" s="12"/>
      <c r="AD45" s="9" t="s">
        <v>50</v>
      </c>
      <c r="AE45" s="12"/>
      <c r="AF45" s="45">
        <v>0</v>
      </c>
      <c r="AG45" s="9" t="s">
        <v>50</v>
      </c>
      <c r="AH45" s="12">
        <v>0</v>
      </c>
      <c r="AI45" s="12">
        <v>0</v>
      </c>
      <c r="AJ45" s="9" t="s">
        <v>50</v>
      </c>
      <c r="AK45" s="12">
        <v>0</v>
      </c>
      <c r="AL45" s="12">
        <v>0</v>
      </c>
      <c r="AM45" s="13" t="s">
        <v>53</v>
      </c>
      <c r="AN45" s="9" t="s">
        <v>53</v>
      </c>
      <c r="AO45" s="13" t="s">
        <v>53</v>
      </c>
      <c r="AP45" s="9" t="s">
        <v>53</v>
      </c>
      <c r="AQ45" s="49"/>
    </row>
    <row r="46" spans="1:43" x14ac:dyDescent="0.25">
      <c r="A46" s="9" t="s">
        <v>117</v>
      </c>
      <c r="B46" s="13" t="s">
        <v>118</v>
      </c>
      <c r="C46" s="9" t="s">
        <v>402</v>
      </c>
      <c r="D46" s="10" t="s">
        <v>112</v>
      </c>
      <c r="E46" s="11" t="s">
        <v>533</v>
      </c>
      <c r="F46" s="9" t="s">
        <v>497</v>
      </c>
      <c r="G46" s="9" t="s">
        <v>51</v>
      </c>
      <c r="H46" s="9" t="s">
        <v>876</v>
      </c>
      <c r="I46" s="12" t="s">
        <v>53</v>
      </c>
      <c r="J46" s="12" t="s">
        <v>53</v>
      </c>
      <c r="K46" s="12" t="s">
        <v>53</v>
      </c>
      <c r="L46" s="12" t="s">
        <v>53</v>
      </c>
      <c r="M46" s="12">
        <v>0</v>
      </c>
      <c r="N46" s="9" t="s">
        <v>53</v>
      </c>
      <c r="O46" s="9" t="s">
        <v>54</v>
      </c>
      <c r="P46" s="9" t="s">
        <v>53</v>
      </c>
      <c r="Q46" s="12">
        <f t="shared" si="1"/>
        <v>76168922.720000014</v>
      </c>
      <c r="R46" s="12">
        <v>0</v>
      </c>
      <c r="S46" s="12">
        <v>60248812.590000004</v>
      </c>
      <c r="T46" s="12">
        <v>0</v>
      </c>
      <c r="U46" s="9" t="s">
        <v>50</v>
      </c>
      <c r="V46" s="12">
        <v>0</v>
      </c>
      <c r="W46" s="12">
        <v>13724232.869999999</v>
      </c>
      <c r="X46" s="9" t="s">
        <v>50</v>
      </c>
      <c r="Y46" s="12">
        <v>2195877.2599999998</v>
      </c>
      <c r="Z46" s="12">
        <v>0</v>
      </c>
      <c r="AA46" s="9" t="s">
        <v>50</v>
      </c>
      <c r="AB46" s="12">
        <v>0</v>
      </c>
      <c r="AC46" s="12"/>
      <c r="AD46" s="9" t="s">
        <v>72</v>
      </c>
      <c r="AE46" s="12"/>
      <c r="AF46" s="45">
        <v>0</v>
      </c>
      <c r="AG46" s="9" t="s">
        <v>50</v>
      </c>
      <c r="AH46" s="12">
        <v>0</v>
      </c>
      <c r="AI46" s="12">
        <v>0</v>
      </c>
      <c r="AJ46" s="9" t="s">
        <v>50</v>
      </c>
      <c r="AK46" s="12">
        <v>0</v>
      </c>
      <c r="AL46" s="12">
        <v>0</v>
      </c>
      <c r="AM46" s="13" t="s">
        <v>53</v>
      </c>
      <c r="AN46" s="9" t="s">
        <v>53</v>
      </c>
      <c r="AO46" s="13" t="s">
        <v>53</v>
      </c>
      <c r="AP46" s="9" t="s">
        <v>53</v>
      </c>
      <c r="AQ46" s="49"/>
    </row>
    <row r="47" spans="1:43" x14ac:dyDescent="0.25">
      <c r="A47" s="9" t="s">
        <v>181</v>
      </c>
      <c r="B47" s="13" t="s">
        <v>177</v>
      </c>
      <c r="C47" s="9" t="s">
        <v>402</v>
      </c>
      <c r="D47" s="10" t="s">
        <v>112</v>
      </c>
      <c r="E47" s="11" t="s">
        <v>533</v>
      </c>
      <c r="F47" s="9" t="s">
        <v>499</v>
      </c>
      <c r="G47" s="9" t="s">
        <v>51</v>
      </c>
      <c r="H47" s="9" t="s">
        <v>877</v>
      </c>
      <c r="I47" s="12" t="s">
        <v>53</v>
      </c>
      <c r="J47" s="12" t="s">
        <v>53</v>
      </c>
      <c r="K47" s="12" t="s">
        <v>53</v>
      </c>
      <c r="L47" s="12" t="s">
        <v>53</v>
      </c>
      <c r="M47" s="12">
        <v>0</v>
      </c>
      <c r="N47" s="9" t="s">
        <v>53</v>
      </c>
      <c r="O47" s="9" t="s">
        <v>54</v>
      </c>
      <c r="P47" s="9" t="s">
        <v>53</v>
      </c>
      <c r="Q47" s="12">
        <f t="shared" si="1"/>
        <v>81832123.840000004</v>
      </c>
      <c r="R47" s="12">
        <v>0</v>
      </c>
      <c r="S47" s="12">
        <v>63447167.310000002</v>
      </c>
      <c r="T47" s="12">
        <v>0</v>
      </c>
      <c r="U47" s="9" t="s">
        <v>50</v>
      </c>
      <c r="V47" s="12">
        <v>0</v>
      </c>
      <c r="W47" s="12">
        <v>15849100.460000001</v>
      </c>
      <c r="X47" s="9" t="s">
        <v>50</v>
      </c>
      <c r="Y47" s="12">
        <v>2535856.0699999998</v>
      </c>
      <c r="Z47" s="12">
        <v>0</v>
      </c>
      <c r="AA47" s="9" t="s">
        <v>50</v>
      </c>
      <c r="AB47" s="12">
        <v>0</v>
      </c>
      <c r="AC47" s="12"/>
      <c r="AD47" s="9" t="s">
        <v>50</v>
      </c>
      <c r="AE47" s="12"/>
      <c r="AF47" s="45">
        <v>0</v>
      </c>
      <c r="AG47" s="9" t="s">
        <v>50</v>
      </c>
      <c r="AH47" s="12">
        <v>0</v>
      </c>
      <c r="AI47" s="12">
        <v>0</v>
      </c>
      <c r="AJ47" s="9" t="s">
        <v>50</v>
      </c>
      <c r="AK47" s="12">
        <v>0</v>
      </c>
      <c r="AL47" s="12">
        <v>0</v>
      </c>
      <c r="AM47" s="13" t="s">
        <v>53</v>
      </c>
      <c r="AN47" s="9" t="s">
        <v>53</v>
      </c>
      <c r="AO47" s="13" t="s">
        <v>53</v>
      </c>
      <c r="AP47" s="9" t="s">
        <v>53</v>
      </c>
      <c r="AQ47" s="49"/>
    </row>
    <row r="48" spans="1:43" x14ac:dyDescent="0.25">
      <c r="A48" s="9" t="s">
        <v>238</v>
      </c>
      <c r="B48" s="13" t="s">
        <v>234</v>
      </c>
      <c r="C48" s="9" t="s">
        <v>402</v>
      </c>
      <c r="D48" s="10" t="s">
        <v>112</v>
      </c>
      <c r="E48" s="11" t="s">
        <v>533</v>
      </c>
      <c r="F48" s="9" t="s">
        <v>501</v>
      </c>
      <c r="G48" s="9" t="s">
        <v>51</v>
      </c>
      <c r="H48" s="9" t="s">
        <v>878</v>
      </c>
      <c r="I48" s="12" t="s">
        <v>53</v>
      </c>
      <c r="J48" s="12" t="s">
        <v>53</v>
      </c>
      <c r="K48" s="12" t="s">
        <v>53</v>
      </c>
      <c r="L48" s="12" t="s">
        <v>53</v>
      </c>
      <c r="M48" s="12">
        <v>0</v>
      </c>
      <c r="N48" s="9" t="s">
        <v>53</v>
      </c>
      <c r="O48" s="9" t="s">
        <v>54</v>
      </c>
      <c r="P48" s="9" t="s">
        <v>53</v>
      </c>
      <c r="Q48" s="12">
        <f t="shared" si="1"/>
        <v>74724741.300000012</v>
      </c>
      <c r="R48" s="12">
        <v>0</v>
      </c>
      <c r="S48" s="12">
        <v>60807645.460000001</v>
      </c>
      <c r="T48" s="12">
        <v>0</v>
      </c>
      <c r="U48" s="9" t="s">
        <v>50</v>
      </c>
      <c r="V48" s="12">
        <v>0</v>
      </c>
      <c r="W48" s="12">
        <v>11997496.41</v>
      </c>
      <c r="X48" s="9" t="s">
        <v>50</v>
      </c>
      <c r="Y48" s="12">
        <v>1919599.43</v>
      </c>
      <c r="Z48" s="12">
        <v>0</v>
      </c>
      <c r="AA48" s="9" t="s">
        <v>50</v>
      </c>
      <c r="AB48" s="12">
        <v>0</v>
      </c>
      <c r="AC48" s="12"/>
      <c r="AD48" s="9" t="s">
        <v>72</v>
      </c>
      <c r="AE48" s="12"/>
      <c r="AF48" s="45">
        <v>0</v>
      </c>
      <c r="AG48" s="9" t="s">
        <v>50</v>
      </c>
      <c r="AH48" s="12">
        <v>0</v>
      </c>
      <c r="AI48" s="12">
        <v>0</v>
      </c>
      <c r="AJ48" s="9" t="s">
        <v>50</v>
      </c>
      <c r="AK48" s="12">
        <v>0</v>
      </c>
      <c r="AL48" s="12">
        <v>0</v>
      </c>
      <c r="AM48" s="13" t="s">
        <v>53</v>
      </c>
      <c r="AN48" s="9" t="s">
        <v>53</v>
      </c>
      <c r="AO48" s="13" t="s">
        <v>53</v>
      </c>
      <c r="AP48" s="9" t="s">
        <v>53</v>
      </c>
      <c r="AQ48" s="49"/>
    </row>
    <row r="49" spans="1:43" x14ac:dyDescent="0.25">
      <c r="A49" s="9" t="s">
        <v>283</v>
      </c>
      <c r="B49" s="13" t="s">
        <v>284</v>
      </c>
      <c r="C49" s="9" t="s">
        <v>402</v>
      </c>
      <c r="D49" s="10" t="s">
        <v>112</v>
      </c>
      <c r="E49" s="11" t="s">
        <v>533</v>
      </c>
      <c r="F49" s="9" t="s">
        <v>505</v>
      </c>
      <c r="G49" s="9" t="s">
        <v>51</v>
      </c>
      <c r="H49" s="9" t="s">
        <v>880</v>
      </c>
      <c r="I49" s="12" t="s">
        <v>53</v>
      </c>
      <c r="J49" s="12" t="s">
        <v>53</v>
      </c>
      <c r="K49" s="12" t="s">
        <v>53</v>
      </c>
      <c r="L49" s="12" t="s">
        <v>53</v>
      </c>
      <c r="M49" s="12">
        <v>0</v>
      </c>
      <c r="N49" s="9" t="s">
        <v>53</v>
      </c>
      <c r="O49" s="9" t="s">
        <v>54</v>
      </c>
      <c r="P49" s="9" t="s">
        <v>53</v>
      </c>
      <c r="Q49" s="12">
        <f t="shared" si="1"/>
        <v>74806571.579999998</v>
      </c>
      <c r="R49" s="12">
        <v>0</v>
      </c>
      <c r="S49" s="12">
        <v>55753622.57</v>
      </c>
      <c r="T49" s="12">
        <v>0</v>
      </c>
      <c r="U49" s="9" t="s">
        <v>50</v>
      </c>
      <c r="V49" s="12">
        <v>0</v>
      </c>
      <c r="W49" s="12">
        <v>16424956.039999999</v>
      </c>
      <c r="X49" s="9" t="s">
        <v>50</v>
      </c>
      <c r="Y49" s="12">
        <v>2627992.9700000002</v>
      </c>
      <c r="Z49" s="12">
        <v>0</v>
      </c>
      <c r="AA49" s="9" t="s">
        <v>50</v>
      </c>
      <c r="AB49" s="12">
        <v>0</v>
      </c>
      <c r="AC49" s="12"/>
      <c r="AD49" s="9" t="s">
        <v>50</v>
      </c>
      <c r="AE49" s="12"/>
      <c r="AF49" s="45">
        <v>0</v>
      </c>
      <c r="AG49" s="9" t="s">
        <v>50</v>
      </c>
      <c r="AH49" s="12">
        <v>0</v>
      </c>
      <c r="AI49" s="12">
        <v>0</v>
      </c>
      <c r="AJ49" s="9" t="s">
        <v>50</v>
      </c>
      <c r="AK49" s="12">
        <v>0</v>
      </c>
      <c r="AL49" s="12">
        <v>0</v>
      </c>
      <c r="AM49" s="13" t="s">
        <v>53</v>
      </c>
      <c r="AN49" s="9" t="s">
        <v>53</v>
      </c>
      <c r="AO49" s="13" t="s">
        <v>53</v>
      </c>
      <c r="AP49" s="9" t="s">
        <v>53</v>
      </c>
      <c r="AQ49" s="49"/>
    </row>
    <row r="50" spans="1:43" x14ac:dyDescent="0.25">
      <c r="A50" s="9" t="s">
        <v>338</v>
      </c>
      <c r="B50" s="13" t="s">
        <v>334</v>
      </c>
      <c r="C50" s="9" t="s">
        <v>402</v>
      </c>
      <c r="D50" s="10" t="s">
        <v>112</v>
      </c>
      <c r="E50" s="11" t="s">
        <v>533</v>
      </c>
      <c r="F50" s="9" t="s">
        <v>507</v>
      </c>
      <c r="G50" s="9" t="s">
        <v>51</v>
      </c>
      <c r="H50" s="9" t="s">
        <v>881</v>
      </c>
      <c r="I50" s="12" t="s">
        <v>53</v>
      </c>
      <c r="J50" s="12" t="s">
        <v>53</v>
      </c>
      <c r="K50" s="12" t="s">
        <v>53</v>
      </c>
      <c r="L50" s="12" t="s">
        <v>53</v>
      </c>
      <c r="M50" s="12">
        <v>0</v>
      </c>
      <c r="N50" s="9" t="s">
        <v>53</v>
      </c>
      <c r="O50" s="9" t="s">
        <v>54</v>
      </c>
      <c r="P50" s="9" t="s">
        <v>53</v>
      </c>
      <c r="Q50" s="12">
        <f t="shared" si="1"/>
        <v>82563869.75999999</v>
      </c>
      <c r="R50" s="12">
        <v>0</v>
      </c>
      <c r="S50" s="12">
        <v>61985134.079999998</v>
      </c>
      <c r="T50" s="12">
        <v>0</v>
      </c>
      <c r="U50" s="9" t="s">
        <v>50</v>
      </c>
      <c r="V50" s="12">
        <v>0</v>
      </c>
      <c r="W50" s="12">
        <v>17740289.379999999</v>
      </c>
      <c r="X50" s="9" t="s">
        <v>50</v>
      </c>
      <c r="Y50" s="12">
        <v>2838446.3</v>
      </c>
      <c r="Z50" s="12">
        <v>0</v>
      </c>
      <c r="AA50" s="9" t="s">
        <v>50</v>
      </c>
      <c r="AB50" s="12">
        <v>0</v>
      </c>
      <c r="AC50" s="12"/>
      <c r="AD50" s="9" t="s">
        <v>50</v>
      </c>
      <c r="AE50" s="12"/>
      <c r="AF50" s="45">
        <v>0</v>
      </c>
      <c r="AG50" s="9" t="s">
        <v>50</v>
      </c>
      <c r="AH50" s="12">
        <v>0</v>
      </c>
      <c r="AI50" s="12">
        <v>0</v>
      </c>
      <c r="AJ50" s="9" t="s">
        <v>50</v>
      </c>
      <c r="AK50" s="12">
        <v>0</v>
      </c>
      <c r="AL50" s="12">
        <v>0</v>
      </c>
      <c r="AM50" s="13" t="s">
        <v>53</v>
      </c>
      <c r="AN50" s="9" t="s">
        <v>53</v>
      </c>
      <c r="AO50" s="13" t="s">
        <v>53</v>
      </c>
      <c r="AP50" s="9" t="s">
        <v>53</v>
      </c>
      <c r="AQ50" s="49"/>
    </row>
    <row r="51" spans="1:43" x14ac:dyDescent="0.25">
      <c r="A51" s="9" t="s">
        <v>364</v>
      </c>
      <c r="B51" s="13" t="s">
        <v>365</v>
      </c>
      <c r="C51" s="9" t="s">
        <v>402</v>
      </c>
      <c r="D51" s="10" t="s">
        <v>112</v>
      </c>
      <c r="E51" s="11" t="s">
        <v>533</v>
      </c>
      <c r="F51" s="9" t="s">
        <v>773</v>
      </c>
      <c r="G51" s="9" t="s">
        <v>51</v>
      </c>
      <c r="H51" s="9" t="s">
        <v>906</v>
      </c>
      <c r="I51" s="12" t="s">
        <v>53</v>
      </c>
      <c r="J51" s="12" t="s">
        <v>53</v>
      </c>
      <c r="K51" s="12" t="s">
        <v>53</v>
      </c>
      <c r="L51" s="12" t="s">
        <v>53</v>
      </c>
      <c r="M51" s="12">
        <v>0</v>
      </c>
      <c r="N51" s="9" t="s">
        <v>53</v>
      </c>
      <c r="O51" s="9" t="s">
        <v>54</v>
      </c>
      <c r="P51" s="9" t="s">
        <v>53</v>
      </c>
      <c r="Q51" s="12">
        <f t="shared" si="1"/>
        <v>62330270.649999999</v>
      </c>
      <c r="R51" s="12">
        <v>0</v>
      </c>
      <c r="S51" s="12">
        <v>45628476.049999997</v>
      </c>
      <c r="T51" s="12">
        <v>0</v>
      </c>
      <c r="U51" s="9" t="s">
        <v>50</v>
      </c>
      <c r="V51" s="12">
        <v>0</v>
      </c>
      <c r="W51" s="12">
        <v>14398098.789999999</v>
      </c>
      <c r="X51" s="9" t="s">
        <v>50</v>
      </c>
      <c r="Y51" s="12">
        <v>2303695.81</v>
      </c>
      <c r="Z51" s="12">
        <v>0</v>
      </c>
      <c r="AA51" s="9" t="s">
        <v>50</v>
      </c>
      <c r="AB51" s="12">
        <v>0</v>
      </c>
      <c r="AC51" s="12"/>
      <c r="AD51" s="9" t="s">
        <v>50</v>
      </c>
      <c r="AE51" s="12"/>
      <c r="AF51" s="45">
        <v>0</v>
      </c>
      <c r="AG51" s="9" t="s">
        <v>50</v>
      </c>
      <c r="AH51" s="12">
        <v>0</v>
      </c>
      <c r="AI51" s="12">
        <v>0</v>
      </c>
      <c r="AJ51" s="9" t="s">
        <v>50</v>
      </c>
      <c r="AK51" s="12">
        <v>0</v>
      </c>
      <c r="AL51" s="12">
        <v>0</v>
      </c>
      <c r="AM51" s="13" t="s">
        <v>53</v>
      </c>
      <c r="AN51" s="9" t="s">
        <v>53</v>
      </c>
      <c r="AO51" s="13" t="s">
        <v>53</v>
      </c>
      <c r="AP51" s="9" t="s">
        <v>53</v>
      </c>
      <c r="AQ51" s="49"/>
    </row>
    <row r="52" spans="1:43" x14ac:dyDescent="0.25">
      <c r="A52" s="9" t="s">
        <v>45</v>
      </c>
      <c r="B52" s="13" t="s">
        <v>46</v>
      </c>
      <c r="C52" s="10" t="s">
        <v>402</v>
      </c>
      <c r="D52" s="14" t="s">
        <v>548</v>
      </c>
      <c r="E52" s="14" t="s">
        <v>549</v>
      </c>
      <c r="F52" s="9" t="s">
        <v>562</v>
      </c>
      <c r="G52" s="9" t="s">
        <v>51</v>
      </c>
      <c r="H52" s="9" t="s">
        <v>798</v>
      </c>
      <c r="I52" s="12" t="s">
        <v>53</v>
      </c>
      <c r="J52" s="12" t="s">
        <v>53</v>
      </c>
      <c r="K52" s="12" t="s">
        <v>53</v>
      </c>
      <c r="L52" s="12" t="s">
        <v>53</v>
      </c>
      <c r="M52" s="12">
        <v>0</v>
      </c>
      <c r="N52" s="9" t="s">
        <v>53</v>
      </c>
      <c r="O52" s="9" t="s">
        <v>54</v>
      </c>
      <c r="P52" s="9" t="s">
        <v>53</v>
      </c>
      <c r="Q52" s="12">
        <f t="shared" si="1"/>
        <v>142285590.0864</v>
      </c>
      <c r="R52" s="12">
        <v>0</v>
      </c>
      <c r="S52" s="12">
        <v>104060939.44</v>
      </c>
      <c r="T52" s="12">
        <v>0</v>
      </c>
      <c r="U52" s="9" t="s">
        <v>50</v>
      </c>
      <c r="V52" s="12">
        <v>0</v>
      </c>
      <c r="W52" s="12">
        <v>32818076.68</v>
      </c>
      <c r="X52" s="9" t="s">
        <v>50</v>
      </c>
      <c r="Y52" s="12">
        <v>5250892.2687999997</v>
      </c>
      <c r="Z52" s="12">
        <v>0</v>
      </c>
      <c r="AA52" s="9" t="s">
        <v>50</v>
      </c>
      <c r="AB52" s="12">
        <v>0</v>
      </c>
      <c r="AC52" s="12">
        <v>144149.72</v>
      </c>
      <c r="AD52" s="9" t="s">
        <v>50</v>
      </c>
      <c r="AE52" s="12">
        <v>11531.9776</v>
      </c>
      <c r="AF52" s="45">
        <f>+AC52*0.08-AE52</f>
        <v>0</v>
      </c>
      <c r="AG52" s="9" t="s">
        <v>50</v>
      </c>
      <c r="AH52" s="12">
        <v>0</v>
      </c>
      <c r="AI52" s="12">
        <v>0</v>
      </c>
      <c r="AJ52" s="9" t="s">
        <v>50</v>
      </c>
      <c r="AK52" s="12">
        <v>0</v>
      </c>
      <c r="AL52" s="12">
        <v>0</v>
      </c>
      <c r="AM52" s="13" t="s">
        <v>53</v>
      </c>
      <c r="AN52" s="9" t="s">
        <v>53</v>
      </c>
      <c r="AO52" s="13" t="s">
        <v>53</v>
      </c>
      <c r="AP52" s="9" t="s">
        <v>53</v>
      </c>
      <c r="AQ52" s="49"/>
    </row>
    <row r="53" spans="1:43" x14ac:dyDescent="0.25">
      <c r="A53" s="9" t="s">
        <v>117</v>
      </c>
      <c r="B53" s="13" t="s">
        <v>118</v>
      </c>
      <c r="C53" s="10" t="s">
        <v>402</v>
      </c>
      <c r="D53" s="14" t="s">
        <v>548</v>
      </c>
      <c r="E53" s="14" t="s">
        <v>549</v>
      </c>
      <c r="F53" s="9" t="s">
        <v>799</v>
      </c>
      <c r="G53" s="9" t="s">
        <v>51</v>
      </c>
      <c r="H53" s="9" t="s">
        <v>800</v>
      </c>
      <c r="I53" s="12" t="s">
        <v>53</v>
      </c>
      <c r="J53" s="12" t="s">
        <v>53</v>
      </c>
      <c r="K53" s="12" t="s">
        <v>53</v>
      </c>
      <c r="L53" s="12" t="s">
        <v>53</v>
      </c>
      <c r="M53" s="12">
        <v>0</v>
      </c>
      <c r="N53" s="9" t="s">
        <v>53</v>
      </c>
      <c r="O53" s="9" t="s">
        <v>54</v>
      </c>
      <c r="P53" s="9" t="s">
        <v>53</v>
      </c>
      <c r="Q53" s="12">
        <f t="shared" si="1"/>
        <v>35784347.992800005</v>
      </c>
      <c r="R53" s="12">
        <v>0</v>
      </c>
      <c r="S53" s="12">
        <v>28623011.34</v>
      </c>
      <c r="T53" s="12">
        <v>0</v>
      </c>
      <c r="U53" s="9" t="s">
        <v>50</v>
      </c>
      <c r="V53" s="12">
        <v>0</v>
      </c>
      <c r="W53" s="12">
        <v>6173566.0800000001</v>
      </c>
      <c r="X53" s="9" t="s">
        <v>50</v>
      </c>
      <c r="Y53" s="12">
        <v>987770.57280000008</v>
      </c>
      <c r="Z53" s="12">
        <v>0</v>
      </c>
      <c r="AA53" s="9" t="s">
        <v>50</v>
      </c>
      <c r="AB53" s="12">
        <v>0</v>
      </c>
      <c r="AC53" s="12"/>
      <c r="AD53" s="9" t="s">
        <v>72</v>
      </c>
      <c r="AE53" s="12">
        <f t="shared" ref="AE53:AE59" si="2">+AC53*0.08</f>
        <v>0</v>
      </c>
      <c r="AF53" s="45">
        <v>0</v>
      </c>
      <c r="AG53" s="9" t="s">
        <v>50</v>
      </c>
      <c r="AH53" s="12">
        <v>0</v>
      </c>
      <c r="AI53" s="12">
        <v>0</v>
      </c>
      <c r="AJ53" s="9" t="s">
        <v>50</v>
      </c>
      <c r="AK53" s="12">
        <v>0</v>
      </c>
      <c r="AL53" s="12">
        <v>0</v>
      </c>
      <c r="AM53" s="13" t="s">
        <v>53</v>
      </c>
      <c r="AN53" s="9" t="s">
        <v>53</v>
      </c>
      <c r="AO53" s="13" t="s">
        <v>53</v>
      </c>
      <c r="AP53" s="9" t="s">
        <v>53</v>
      </c>
      <c r="AQ53" s="49"/>
    </row>
    <row r="54" spans="1:43" x14ac:dyDescent="0.25">
      <c r="A54" s="9" t="s">
        <v>181</v>
      </c>
      <c r="B54" s="13" t="s">
        <v>177</v>
      </c>
      <c r="C54" s="10" t="s">
        <v>402</v>
      </c>
      <c r="D54" s="14" t="s">
        <v>548</v>
      </c>
      <c r="E54" s="14" t="s">
        <v>549</v>
      </c>
      <c r="F54" s="9" t="s">
        <v>801</v>
      </c>
      <c r="G54" s="9" t="s">
        <v>51</v>
      </c>
      <c r="H54" s="9" t="s">
        <v>802</v>
      </c>
      <c r="I54" s="12" t="s">
        <v>53</v>
      </c>
      <c r="J54" s="12" t="s">
        <v>53</v>
      </c>
      <c r="K54" s="12" t="s">
        <v>53</v>
      </c>
      <c r="L54" s="12" t="s">
        <v>53</v>
      </c>
      <c r="M54" s="12">
        <v>0</v>
      </c>
      <c r="N54" s="9" t="s">
        <v>53</v>
      </c>
      <c r="O54" s="9" t="s">
        <v>54</v>
      </c>
      <c r="P54" s="9" t="s">
        <v>53</v>
      </c>
      <c r="Q54" s="12">
        <f t="shared" si="1"/>
        <v>24988917.212000001</v>
      </c>
      <c r="R54" s="12">
        <v>0</v>
      </c>
      <c r="S54" s="12">
        <v>19375142.800000001</v>
      </c>
      <c r="T54" s="12">
        <v>0</v>
      </c>
      <c r="U54" s="9" t="s">
        <v>50</v>
      </c>
      <c r="V54" s="12">
        <v>0</v>
      </c>
      <c r="W54" s="12">
        <v>4839460.7</v>
      </c>
      <c r="X54" s="9" t="s">
        <v>50</v>
      </c>
      <c r="Y54" s="12">
        <v>774313.71200000006</v>
      </c>
      <c r="Z54" s="12">
        <v>0</v>
      </c>
      <c r="AA54" s="9" t="s">
        <v>50</v>
      </c>
      <c r="AB54" s="12">
        <v>0</v>
      </c>
      <c r="AC54" s="12"/>
      <c r="AD54" s="9" t="s">
        <v>50</v>
      </c>
      <c r="AE54" s="12">
        <f t="shared" si="2"/>
        <v>0</v>
      </c>
      <c r="AF54" s="45">
        <v>0</v>
      </c>
      <c r="AG54" s="9" t="s">
        <v>50</v>
      </c>
      <c r="AH54" s="12">
        <v>0</v>
      </c>
      <c r="AI54" s="12">
        <v>0</v>
      </c>
      <c r="AJ54" s="9" t="s">
        <v>50</v>
      </c>
      <c r="AK54" s="12">
        <v>0</v>
      </c>
      <c r="AL54" s="12">
        <v>0</v>
      </c>
      <c r="AM54" s="13" t="s">
        <v>53</v>
      </c>
      <c r="AN54" s="9" t="s">
        <v>53</v>
      </c>
      <c r="AO54" s="13" t="s">
        <v>53</v>
      </c>
      <c r="AP54" s="9" t="s">
        <v>53</v>
      </c>
      <c r="AQ54" s="49"/>
    </row>
    <row r="55" spans="1:43" x14ac:dyDescent="0.25">
      <c r="A55" s="9" t="s">
        <v>238</v>
      </c>
      <c r="B55" s="13" t="s">
        <v>234</v>
      </c>
      <c r="C55" s="10" t="s">
        <v>402</v>
      </c>
      <c r="D55" s="14" t="s">
        <v>548</v>
      </c>
      <c r="E55" s="14" t="s">
        <v>549</v>
      </c>
      <c r="F55" s="9" t="s">
        <v>594</v>
      </c>
      <c r="G55" s="9" t="s">
        <v>51</v>
      </c>
      <c r="H55" s="9" t="s">
        <v>803</v>
      </c>
      <c r="I55" s="12" t="s">
        <v>53</v>
      </c>
      <c r="J55" s="12" t="s">
        <v>53</v>
      </c>
      <c r="K55" s="12" t="s">
        <v>53</v>
      </c>
      <c r="L55" s="12" t="s">
        <v>53</v>
      </c>
      <c r="M55" s="12">
        <v>0</v>
      </c>
      <c r="N55" s="9" t="s">
        <v>53</v>
      </c>
      <c r="O55" s="9" t="s">
        <v>54</v>
      </c>
      <c r="P55" s="9" t="s">
        <v>53</v>
      </c>
      <c r="Q55" s="12">
        <f t="shared" si="1"/>
        <v>47445059.691199996</v>
      </c>
      <c r="R55" s="12">
        <v>0</v>
      </c>
      <c r="S55" s="12">
        <v>38337165.909999996</v>
      </c>
      <c r="T55" s="12">
        <v>0</v>
      </c>
      <c r="U55" s="9" t="s">
        <v>50</v>
      </c>
      <c r="V55" s="12">
        <v>0</v>
      </c>
      <c r="W55" s="12">
        <v>7851632.5700000003</v>
      </c>
      <c r="X55" s="9" t="s">
        <v>50</v>
      </c>
      <c r="Y55" s="12">
        <v>1256261.2112</v>
      </c>
      <c r="Z55" s="12">
        <v>0</v>
      </c>
      <c r="AA55" s="9" t="s">
        <v>50</v>
      </c>
      <c r="AB55" s="12">
        <v>0</v>
      </c>
      <c r="AC55" s="12"/>
      <c r="AD55" s="9" t="s">
        <v>72</v>
      </c>
      <c r="AE55" s="12">
        <f t="shared" si="2"/>
        <v>0</v>
      </c>
      <c r="AF55" s="45">
        <v>0</v>
      </c>
      <c r="AG55" s="9" t="s">
        <v>50</v>
      </c>
      <c r="AH55" s="12">
        <v>0</v>
      </c>
      <c r="AI55" s="12">
        <v>0</v>
      </c>
      <c r="AJ55" s="9" t="s">
        <v>50</v>
      </c>
      <c r="AK55" s="12">
        <v>0</v>
      </c>
      <c r="AL55" s="12">
        <v>0</v>
      </c>
      <c r="AM55" s="13" t="s">
        <v>53</v>
      </c>
      <c r="AN55" s="9" t="s">
        <v>53</v>
      </c>
      <c r="AO55" s="13" t="s">
        <v>53</v>
      </c>
      <c r="AP55" s="9" t="s">
        <v>53</v>
      </c>
      <c r="AQ55" s="49"/>
    </row>
    <row r="56" spans="1:43" x14ac:dyDescent="0.25">
      <c r="A56" s="9" t="s">
        <v>283</v>
      </c>
      <c r="B56" s="13" t="s">
        <v>284</v>
      </c>
      <c r="C56" s="10" t="s">
        <v>402</v>
      </c>
      <c r="D56" s="14" t="s">
        <v>548</v>
      </c>
      <c r="E56" s="14" t="s">
        <v>549</v>
      </c>
      <c r="F56" s="9" t="s">
        <v>596</v>
      </c>
      <c r="G56" s="9" t="s">
        <v>51</v>
      </c>
      <c r="H56" s="9" t="s">
        <v>804</v>
      </c>
      <c r="I56" s="12" t="s">
        <v>53</v>
      </c>
      <c r="J56" s="12" t="s">
        <v>53</v>
      </c>
      <c r="K56" s="12" t="s">
        <v>53</v>
      </c>
      <c r="L56" s="12" t="s">
        <v>53</v>
      </c>
      <c r="M56" s="12">
        <v>0</v>
      </c>
      <c r="N56" s="9" t="s">
        <v>53</v>
      </c>
      <c r="O56" s="9" t="s">
        <v>54</v>
      </c>
      <c r="P56" s="9" t="s">
        <v>53</v>
      </c>
      <c r="Q56" s="12">
        <f t="shared" si="1"/>
        <v>79397486.320000008</v>
      </c>
      <c r="R56" s="12">
        <v>0</v>
      </c>
      <c r="S56" s="12">
        <v>58026054.869999997</v>
      </c>
      <c r="T56" s="12">
        <v>0</v>
      </c>
      <c r="U56" s="9" t="s">
        <v>50</v>
      </c>
      <c r="V56" s="12">
        <v>0</v>
      </c>
      <c r="W56" s="12">
        <v>18423647.800000001</v>
      </c>
      <c r="X56" s="9" t="s">
        <v>50</v>
      </c>
      <c r="Y56" s="12">
        <v>2947783.65</v>
      </c>
      <c r="Z56" s="12">
        <v>0</v>
      </c>
      <c r="AA56" s="9" t="s">
        <v>50</v>
      </c>
      <c r="AB56" s="12">
        <v>0</v>
      </c>
      <c r="AC56" s="12"/>
      <c r="AD56" s="9" t="s">
        <v>50</v>
      </c>
      <c r="AE56" s="12">
        <f t="shared" si="2"/>
        <v>0</v>
      </c>
      <c r="AF56" s="45">
        <v>0</v>
      </c>
      <c r="AG56" s="9" t="s">
        <v>50</v>
      </c>
      <c r="AH56" s="12">
        <v>0</v>
      </c>
      <c r="AI56" s="12">
        <v>0</v>
      </c>
      <c r="AJ56" s="9" t="s">
        <v>50</v>
      </c>
      <c r="AK56" s="12">
        <v>0</v>
      </c>
      <c r="AL56" s="12">
        <v>0</v>
      </c>
      <c r="AM56" s="13" t="s">
        <v>53</v>
      </c>
      <c r="AN56" s="9" t="s">
        <v>53</v>
      </c>
      <c r="AO56" s="13" t="s">
        <v>53</v>
      </c>
      <c r="AP56" s="9" t="s">
        <v>53</v>
      </c>
      <c r="AQ56" s="49"/>
    </row>
    <row r="57" spans="1:43" x14ac:dyDescent="0.25">
      <c r="A57" s="9" t="s">
        <v>338</v>
      </c>
      <c r="B57" s="13" t="s">
        <v>334</v>
      </c>
      <c r="C57" s="10" t="s">
        <v>402</v>
      </c>
      <c r="D57" s="14" t="s">
        <v>548</v>
      </c>
      <c r="E57" s="14" t="s">
        <v>549</v>
      </c>
      <c r="F57" s="9" t="s">
        <v>598</v>
      </c>
      <c r="G57" s="9" t="s">
        <v>51</v>
      </c>
      <c r="H57" s="9" t="s">
        <v>805</v>
      </c>
      <c r="I57" s="12" t="s">
        <v>53</v>
      </c>
      <c r="J57" s="12" t="s">
        <v>53</v>
      </c>
      <c r="K57" s="12" t="s">
        <v>53</v>
      </c>
      <c r="L57" s="12" t="s">
        <v>53</v>
      </c>
      <c r="M57" s="12">
        <v>0</v>
      </c>
      <c r="N57" s="9" t="s">
        <v>53</v>
      </c>
      <c r="O57" s="9" t="s">
        <v>54</v>
      </c>
      <c r="P57" s="9" t="s">
        <v>53</v>
      </c>
      <c r="Q57" s="12">
        <f t="shared" si="1"/>
        <v>92940976.760399997</v>
      </c>
      <c r="R57" s="12">
        <v>0</v>
      </c>
      <c r="S57" s="12">
        <v>67464788.870000005</v>
      </c>
      <c r="T57" s="12">
        <v>0</v>
      </c>
      <c r="U57" s="9" t="s">
        <v>50</v>
      </c>
      <c r="V57" s="12">
        <v>0</v>
      </c>
      <c r="W57" s="12">
        <v>21962230.940000001</v>
      </c>
      <c r="X57" s="9" t="s">
        <v>50</v>
      </c>
      <c r="Y57" s="12">
        <v>3513956.9504000004</v>
      </c>
      <c r="Z57" s="12">
        <v>0</v>
      </c>
      <c r="AA57" s="9" t="s">
        <v>50</v>
      </c>
      <c r="AB57" s="12">
        <v>0</v>
      </c>
      <c r="AC57" s="12"/>
      <c r="AD57" s="9" t="s">
        <v>50</v>
      </c>
      <c r="AE57" s="12">
        <f t="shared" si="2"/>
        <v>0</v>
      </c>
      <c r="AF57" s="45">
        <v>0</v>
      </c>
      <c r="AG57" s="9" t="s">
        <v>50</v>
      </c>
      <c r="AH57" s="12">
        <v>0</v>
      </c>
      <c r="AI57" s="12">
        <v>0</v>
      </c>
      <c r="AJ57" s="9" t="s">
        <v>50</v>
      </c>
      <c r="AK57" s="12">
        <v>0</v>
      </c>
      <c r="AL57" s="12">
        <v>0</v>
      </c>
      <c r="AM57" s="13" t="s">
        <v>53</v>
      </c>
      <c r="AN57" s="9" t="s">
        <v>53</v>
      </c>
      <c r="AO57" s="13" t="s">
        <v>53</v>
      </c>
      <c r="AP57" s="9" t="s">
        <v>53</v>
      </c>
      <c r="AQ57" s="49"/>
    </row>
    <row r="58" spans="1:43" x14ac:dyDescent="0.25">
      <c r="A58" s="9" t="s">
        <v>364</v>
      </c>
      <c r="B58" s="13" t="s">
        <v>365</v>
      </c>
      <c r="C58" s="10" t="s">
        <v>402</v>
      </c>
      <c r="D58" s="14" t="s">
        <v>548</v>
      </c>
      <c r="E58" s="14" t="s">
        <v>549</v>
      </c>
      <c r="F58" s="9" t="s">
        <v>582</v>
      </c>
      <c r="G58" s="9" t="s">
        <v>51</v>
      </c>
      <c r="H58" s="9" t="s">
        <v>907</v>
      </c>
      <c r="I58" s="12" t="s">
        <v>53</v>
      </c>
      <c r="J58" s="12" t="s">
        <v>53</v>
      </c>
      <c r="K58" s="12" t="s">
        <v>53</v>
      </c>
      <c r="L58" s="12" t="s">
        <v>53</v>
      </c>
      <c r="M58" s="12">
        <v>0</v>
      </c>
      <c r="N58" s="9" t="s">
        <v>53</v>
      </c>
      <c r="O58" s="9" t="s">
        <v>54</v>
      </c>
      <c r="P58" s="9" t="s">
        <v>53</v>
      </c>
      <c r="Q58" s="12">
        <f t="shared" si="1"/>
        <v>64754889.400000006</v>
      </c>
      <c r="R58" s="12">
        <v>0</v>
      </c>
      <c r="S58" s="12">
        <v>45469295.670000002</v>
      </c>
      <c r="T58" s="12">
        <v>0</v>
      </c>
      <c r="U58" s="9" t="s">
        <v>50</v>
      </c>
      <c r="V58" s="12">
        <v>0</v>
      </c>
      <c r="W58" s="12">
        <v>16625511.84</v>
      </c>
      <c r="X58" s="9" t="s">
        <v>50</v>
      </c>
      <c r="Y58" s="12">
        <v>2660081.89</v>
      </c>
      <c r="Z58" s="12">
        <v>0</v>
      </c>
      <c r="AA58" s="9" t="s">
        <v>50</v>
      </c>
      <c r="AB58" s="12">
        <v>0</v>
      </c>
      <c r="AC58" s="12"/>
      <c r="AD58" s="9" t="s">
        <v>50</v>
      </c>
      <c r="AE58" s="12">
        <f t="shared" si="2"/>
        <v>0</v>
      </c>
      <c r="AF58" s="45">
        <v>0</v>
      </c>
      <c r="AG58" s="9" t="s">
        <v>50</v>
      </c>
      <c r="AH58" s="12">
        <v>0</v>
      </c>
      <c r="AI58" s="12">
        <v>0</v>
      </c>
      <c r="AJ58" s="9" t="s">
        <v>50</v>
      </c>
      <c r="AK58" s="12">
        <v>0</v>
      </c>
      <c r="AL58" s="12">
        <v>0</v>
      </c>
      <c r="AM58" s="13" t="s">
        <v>53</v>
      </c>
      <c r="AN58" s="9" t="s">
        <v>53</v>
      </c>
      <c r="AO58" s="13" t="s">
        <v>53</v>
      </c>
      <c r="AP58" s="9" t="s">
        <v>53</v>
      </c>
      <c r="AQ58" s="49"/>
    </row>
    <row r="59" spans="1:43" x14ac:dyDescent="0.25">
      <c r="A59" s="9" t="s">
        <v>364</v>
      </c>
      <c r="B59" s="13" t="s">
        <v>365</v>
      </c>
      <c r="C59" s="10" t="s">
        <v>402</v>
      </c>
      <c r="D59" s="14" t="s">
        <v>548</v>
      </c>
      <c r="E59" s="14" t="s">
        <v>549</v>
      </c>
      <c r="F59" s="9" t="s">
        <v>584</v>
      </c>
      <c r="G59" s="9" t="s">
        <v>51</v>
      </c>
      <c r="H59" s="9" t="s">
        <v>908</v>
      </c>
      <c r="I59" s="12" t="s">
        <v>53</v>
      </c>
      <c r="J59" s="12" t="s">
        <v>53</v>
      </c>
      <c r="K59" s="12" t="s">
        <v>53</v>
      </c>
      <c r="L59" s="12" t="s">
        <v>53</v>
      </c>
      <c r="M59" s="12">
        <v>0</v>
      </c>
      <c r="N59" s="9" t="s">
        <v>53</v>
      </c>
      <c r="O59" s="9" t="s">
        <v>54</v>
      </c>
      <c r="P59" s="9" t="s">
        <v>53</v>
      </c>
      <c r="Q59" s="12">
        <f t="shared" si="1"/>
        <v>152880</v>
      </c>
      <c r="R59" s="12">
        <v>0</v>
      </c>
      <c r="S59" s="12">
        <v>152880</v>
      </c>
      <c r="T59" s="12">
        <v>0</v>
      </c>
      <c r="U59" s="9" t="s">
        <v>50</v>
      </c>
      <c r="V59" s="12">
        <v>0</v>
      </c>
      <c r="W59" s="12">
        <v>0</v>
      </c>
      <c r="X59" s="9" t="s">
        <v>50</v>
      </c>
      <c r="Y59" s="12">
        <v>0</v>
      </c>
      <c r="Z59" s="12">
        <v>0</v>
      </c>
      <c r="AA59" s="9" t="s">
        <v>50</v>
      </c>
      <c r="AB59" s="12">
        <v>0</v>
      </c>
      <c r="AC59" s="12"/>
      <c r="AD59" s="9" t="s">
        <v>50</v>
      </c>
      <c r="AE59" s="12">
        <f t="shared" si="2"/>
        <v>0</v>
      </c>
      <c r="AF59" s="45">
        <v>0</v>
      </c>
      <c r="AG59" s="9" t="s">
        <v>50</v>
      </c>
      <c r="AH59" s="12">
        <v>0</v>
      </c>
      <c r="AI59" s="12">
        <v>0</v>
      </c>
      <c r="AJ59" s="9" t="s">
        <v>50</v>
      </c>
      <c r="AK59" s="12">
        <v>0</v>
      </c>
      <c r="AL59" s="12">
        <v>0</v>
      </c>
      <c r="AM59" s="13" t="s">
        <v>53</v>
      </c>
      <c r="AN59" s="9" t="s">
        <v>53</v>
      </c>
      <c r="AO59" s="13" t="s">
        <v>53</v>
      </c>
      <c r="AP59" s="9" t="s">
        <v>53</v>
      </c>
      <c r="AQ59" s="49"/>
    </row>
    <row r="60" spans="1:43" x14ac:dyDescent="0.25">
      <c r="A60" s="9" t="s">
        <v>45</v>
      </c>
      <c r="B60" s="13" t="s">
        <v>46</v>
      </c>
      <c r="C60" s="10" t="s">
        <v>402</v>
      </c>
      <c r="D60" s="9" t="s">
        <v>564</v>
      </c>
      <c r="E60" s="9" t="s">
        <v>565</v>
      </c>
      <c r="F60" s="9" t="s">
        <v>578</v>
      </c>
      <c r="G60" s="9" t="s">
        <v>51</v>
      </c>
      <c r="H60" s="9" t="s">
        <v>806</v>
      </c>
      <c r="I60" s="12" t="s">
        <v>53</v>
      </c>
      <c r="J60" s="12" t="s">
        <v>53</v>
      </c>
      <c r="K60" s="12" t="s">
        <v>53</v>
      </c>
      <c r="L60" s="12" t="s">
        <v>53</v>
      </c>
      <c r="M60" s="12">
        <v>0</v>
      </c>
      <c r="N60" s="9" t="s">
        <v>53</v>
      </c>
      <c r="O60" s="9" t="s">
        <v>54</v>
      </c>
      <c r="P60" s="9" t="s">
        <v>53</v>
      </c>
      <c r="Q60" s="12">
        <f t="shared" si="1"/>
        <v>152452133.07159999</v>
      </c>
      <c r="R60" s="12">
        <v>0</v>
      </c>
      <c r="S60" s="12">
        <v>117048733.83</v>
      </c>
      <c r="T60" s="12">
        <v>0</v>
      </c>
      <c r="U60" s="9" t="s">
        <v>50</v>
      </c>
      <c r="V60" s="12">
        <v>0</v>
      </c>
      <c r="W60" s="12">
        <v>30520171.760000002</v>
      </c>
      <c r="X60" s="9" t="s">
        <v>50</v>
      </c>
      <c r="Y60" s="12">
        <v>4883227.4816000005</v>
      </c>
      <c r="Z60" s="12">
        <v>0</v>
      </c>
      <c r="AA60" s="9" t="s">
        <v>50</v>
      </c>
      <c r="AB60" s="12">
        <v>0</v>
      </c>
      <c r="AC60" s="12"/>
      <c r="AD60" s="9" t="s">
        <v>50</v>
      </c>
      <c r="AE60" s="12"/>
      <c r="AF60" s="45">
        <v>0</v>
      </c>
      <c r="AG60" s="9" t="s">
        <v>50</v>
      </c>
      <c r="AH60" s="12">
        <v>0</v>
      </c>
      <c r="AI60" s="12">
        <v>0</v>
      </c>
      <c r="AJ60" s="9" t="s">
        <v>50</v>
      </c>
      <c r="AK60" s="12">
        <v>0</v>
      </c>
      <c r="AL60" s="12">
        <v>0</v>
      </c>
      <c r="AM60" s="13" t="s">
        <v>53</v>
      </c>
      <c r="AN60" s="9" t="s">
        <v>53</v>
      </c>
      <c r="AO60" s="13" t="s">
        <v>53</v>
      </c>
      <c r="AP60" s="9" t="s">
        <v>53</v>
      </c>
      <c r="AQ60" s="49"/>
    </row>
    <row r="61" spans="1:43" x14ac:dyDescent="0.25">
      <c r="A61" s="9" t="s">
        <v>117</v>
      </c>
      <c r="B61" s="13" t="s">
        <v>118</v>
      </c>
      <c r="C61" s="10" t="s">
        <v>402</v>
      </c>
      <c r="D61" s="9" t="s">
        <v>564</v>
      </c>
      <c r="E61" s="9" t="s">
        <v>565</v>
      </c>
      <c r="F61" s="9" t="s">
        <v>807</v>
      </c>
      <c r="G61" s="9" t="s">
        <v>51</v>
      </c>
      <c r="H61" s="9" t="s">
        <v>808</v>
      </c>
      <c r="I61" s="12" t="s">
        <v>53</v>
      </c>
      <c r="J61" s="12" t="s">
        <v>53</v>
      </c>
      <c r="K61" s="12" t="s">
        <v>53</v>
      </c>
      <c r="L61" s="12" t="s">
        <v>53</v>
      </c>
      <c r="M61" s="12">
        <v>0</v>
      </c>
      <c r="N61" s="9" t="s">
        <v>53</v>
      </c>
      <c r="O61" s="9" t="s">
        <v>54</v>
      </c>
      <c r="P61" s="9" t="s">
        <v>53</v>
      </c>
      <c r="Q61" s="12">
        <f t="shared" si="1"/>
        <v>34447713.458000004</v>
      </c>
      <c r="R61" s="12">
        <v>0</v>
      </c>
      <c r="S61" s="12">
        <v>25826025</v>
      </c>
      <c r="T61" s="12">
        <v>0</v>
      </c>
      <c r="U61" s="9" t="s">
        <v>50</v>
      </c>
      <c r="V61" s="12">
        <v>0</v>
      </c>
      <c r="W61" s="12">
        <v>7432490.0499999998</v>
      </c>
      <c r="X61" s="9" t="s">
        <v>50</v>
      </c>
      <c r="Y61" s="12">
        <v>1189198.4080000001</v>
      </c>
      <c r="Z61" s="12">
        <v>0</v>
      </c>
      <c r="AA61" s="9" t="s">
        <v>50</v>
      </c>
      <c r="AB61" s="12">
        <v>0</v>
      </c>
      <c r="AC61" s="12"/>
      <c r="AD61" s="9" t="s">
        <v>72</v>
      </c>
      <c r="AE61" s="12"/>
      <c r="AF61" s="45">
        <v>0</v>
      </c>
      <c r="AG61" s="9" t="s">
        <v>50</v>
      </c>
      <c r="AH61" s="12">
        <v>0</v>
      </c>
      <c r="AI61" s="12">
        <v>0</v>
      </c>
      <c r="AJ61" s="9" t="s">
        <v>50</v>
      </c>
      <c r="AK61" s="12">
        <v>0</v>
      </c>
      <c r="AL61" s="12">
        <v>0</v>
      </c>
      <c r="AM61" s="13" t="s">
        <v>53</v>
      </c>
      <c r="AN61" s="9" t="s">
        <v>53</v>
      </c>
      <c r="AO61" s="13" t="s">
        <v>53</v>
      </c>
      <c r="AP61" s="9" t="s">
        <v>53</v>
      </c>
      <c r="AQ61" s="49"/>
    </row>
    <row r="62" spans="1:43" x14ac:dyDescent="0.25">
      <c r="A62" s="9" t="s">
        <v>181</v>
      </c>
      <c r="B62" s="13" t="s">
        <v>177</v>
      </c>
      <c r="C62" s="10" t="s">
        <v>402</v>
      </c>
      <c r="D62" s="9" t="s">
        <v>564</v>
      </c>
      <c r="E62" s="9" t="s">
        <v>565</v>
      </c>
      <c r="F62" s="9" t="s">
        <v>809</v>
      </c>
      <c r="G62" s="9" t="s">
        <v>51</v>
      </c>
      <c r="H62" s="9" t="s">
        <v>810</v>
      </c>
      <c r="I62" s="12" t="s">
        <v>53</v>
      </c>
      <c r="J62" s="12" t="s">
        <v>53</v>
      </c>
      <c r="K62" s="12" t="s">
        <v>53</v>
      </c>
      <c r="L62" s="12" t="s">
        <v>53</v>
      </c>
      <c r="M62" s="12">
        <v>0</v>
      </c>
      <c r="N62" s="9" t="s">
        <v>53</v>
      </c>
      <c r="O62" s="9" t="s">
        <v>54</v>
      </c>
      <c r="P62" s="9" t="s">
        <v>53</v>
      </c>
      <c r="Q62" s="12">
        <f t="shared" si="1"/>
        <v>62216403.549999997</v>
      </c>
      <c r="R62" s="12">
        <v>0</v>
      </c>
      <c r="S62" s="12">
        <v>45266148.700000003</v>
      </c>
      <c r="T62" s="12">
        <v>0</v>
      </c>
      <c r="U62" s="9" t="s">
        <v>50</v>
      </c>
      <c r="V62" s="12">
        <v>0</v>
      </c>
      <c r="W62" s="12">
        <v>14612288.66</v>
      </c>
      <c r="X62" s="9" t="s">
        <v>50</v>
      </c>
      <c r="Y62" s="12">
        <v>2337966.19</v>
      </c>
      <c r="Z62" s="12">
        <v>0</v>
      </c>
      <c r="AA62" s="9" t="s">
        <v>50</v>
      </c>
      <c r="AB62" s="12">
        <v>0</v>
      </c>
      <c r="AC62" s="12"/>
      <c r="AD62" s="9" t="s">
        <v>50</v>
      </c>
      <c r="AE62" s="12"/>
      <c r="AF62" s="45">
        <v>0</v>
      </c>
      <c r="AG62" s="9" t="s">
        <v>50</v>
      </c>
      <c r="AH62" s="12">
        <v>0</v>
      </c>
      <c r="AI62" s="12">
        <v>0</v>
      </c>
      <c r="AJ62" s="9" t="s">
        <v>50</v>
      </c>
      <c r="AK62" s="12">
        <v>0</v>
      </c>
      <c r="AL62" s="12">
        <v>0</v>
      </c>
      <c r="AM62" s="13" t="s">
        <v>53</v>
      </c>
      <c r="AN62" s="9" t="s">
        <v>53</v>
      </c>
      <c r="AO62" s="13" t="s">
        <v>53</v>
      </c>
      <c r="AP62" s="9" t="s">
        <v>53</v>
      </c>
      <c r="AQ62" s="49"/>
    </row>
    <row r="63" spans="1:43" x14ac:dyDescent="0.25">
      <c r="A63" s="9" t="s">
        <v>238</v>
      </c>
      <c r="B63" s="13" t="s">
        <v>234</v>
      </c>
      <c r="C63" s="10" t="s">
        <v>402</v>
      </c>
      <c r="D63" s="9" t="s">
        <v>564</v>
      </c>
      <c r="E63" s="9" t="s">
        <v>565</v>
      </c>
      <c r="F63" s="9" t="s">
        <v>811</v>
      </c>
      <c r="G63" s="9" t="s">
        <v>51</v>
      </c>
      <c r="H63" s="9" t="s">
        <v>812</v>
      </c>
      <c r="I63" s="12" t="s">
        <v>53</v>
      </c>
      <c r="J63" s="12" t="s">
        <v>53</v>
      </c>
      <c r="K63" s="12" t="s">
        <v>53</v>
      </c>
      <c r="L63" s="12" t="s">
        <v>53</v>
      </c>
      <c r="M63" s="12">
        <v>0</v>
      </c>
      <c r="N63" s="9" t="s">
        <v>53</v>
      </c>
      <c r="O63" s="9" t="s">
        <v>54</v>
      </c>
      <c r="P63" s="9" t="s">
        <v>53</v>
      </c>
      <c r="Q63" s="12">
        <f t="shared" si="1"/>
        <v>87344724.412</v>
      </c>
      <c r="R63" s="12">
        <v>0</v>
      </c>
      <c r="S63" s="12">
        <v>62873032.420000002</v>
      </c>
      <c r="T63" s="12">
        <v>0</v>
      </c>
      <c r="U63" s="9" t="s">
        <v>50</v>
      </c>
      <c r="V63" s="12">
        <v>0</v>
      </c>
      <c r="W63" s="12">
        <v>21096286.199999999</v>
      </c>
      <c r="X63" s="9" t="s">
        <v>50</v>
      </c>
      <c r="Y63" s="12">
        <v>3375405.7919999999</v>
      </c>
      <c r="Z63" s="12">
        <v>0</v>
      </c>
      <c r="AA63" s="9" t="s">
        <v>50</v>
      </c>
      <c r="AB63" s="12">
        <v>0</v>
      </c>
      <c r="AC63" s="12"/>
      <c r="AD63" s="9" t="s">
        <v>72</v>
      </c>
      <c r="AE63" s="12"/>
      <c r="AF63" s="45">
        <v>0</v>
      </c>
      <c r="AG63" s="9" t="s">
        <v>50</v>
      </c>
      <c r="AH63" s="12">
        <v>0</v>
      </c>
      <c r="AI63" s="12">
        <v>0</v>
      </c>
      <c r="AJ63" s="9" t="s">
        <v>50</v>
      </c>
      <c r="AK63" s="12">
        <v>0</v>
      </c>
      <c r="AL63" s="12">
        <v>0</v>
      </c>
      <c r="AM63" s="13" t="s">
        <v>53</v>
      </c>
      <c r="AN63" s="9" t="s">
        <v>53</v>
      </c>
      <c r="AO63" s="13" t="s">
        <v>53</v>
      </c>
      <c r="AP63" s="9" t="s">
        <v>53</v>
      </c>
      <c r="AQ63" s="49"/>
    </row>
    <row r="64" spans="1:43" x14ac:dyDescent="0.25">
      <c r="A64" s="9" t="s">
        <v>283</v>
      </c>
      <c r="B64" s="13" t="s">
        <v>284</v>
      </c>
      <c r="C64" s="10" t="s">
        <v>402</v>
      </c>
      <c r="D64" s="9" t="s">
        <v>564</v>
      </c>
      <c r="E64" s="9" t="s">
        <v>565</v>
      </c>
      <c r="F64" s="9" t="s">
        <v>813</v>
      </c>
      <c r="G64" s="9" t="s">
        <v>51</v>
      </c>
      <c r="H64" s="9" t="s">
        <v>814</v>
      </c>
      <c r="I64" s="12" t="s">
        <v>53</v>
      </c>
      <c r="J64" s="12" t="s">
        <v>53</v>
      </c>
      <c r="K64" s="12" t="s">
        <v>53</v>
      </c>
      <c r="L64" s="12" t="s">
        <v>53</v>
      </c>
      <c r="M64" s="12">
        <v>0</v>
      </c>
      <c r="N64" s="9" t="s">
        <v>53</v>
      </c>
      <c r="O64" s="9" t="s">
        <v>54</v>
      </c>
      <c r="P64" s="9" t="s">
        <v>53</v>
      </c>
      <c r="Q64" s="12">
        <f t="shared" si="1"/>
        <v>56874429.314399995</v>
      </c>
      <c r="R64" s="12">
        <v>0</v>
      </c>
      <c r="S64" s="12">
        <v>46762736.759999998</v>
      </c>
      <c r="T64" s="12">
        <v>0</v>
      </c>
      <c r="U64" s="9" t="s">
        <v>50</v>
      </c>
      <c r="V64" s="12">
        <v>0</v>
      </c>
      <c r="W64" s="12">
        <v>8716976.3399999999</v>
      </c>
      <c r="X64" s="9" t="s">
        <v>50</v>
      </c>
      <c r="Y64" s="12">
        <v>1394716.2143999999</v>
      </c>
      <c r="Z64" s="12">
        <v>0</v>
      </c>
      <c r="AA64" s="9" t="s">
        <v>50</v>
      </c>
      <c r="AB64" s="12">
        <v>0</v>
      </c>
      <c r="AC64" s="12"/>
      <c r="AD64" s="9" t="s">
        <v>50</v>
      </c>
      <c r="AE64" s="12"/>
      <c r="AF64" s="45">
        <v>0</v>
      </c>
      <c r="AG64" s="9" t="s">
        <v>50</v>
      </c>
      <c r="AH64" s="12">
        <v>0</v>
      </c>
      <c r="AI64" s="12">
        <v>0</v>
      </c>
      <c r="AJ64" s="9" t="s">
        <v>50</v>
      </c>
      <c r="AK64" s="12">
        <v>0</v>
      </c>
      <c r="AL64" s="12">
        <v>0</v>
      </c>
      <c r="AM64" s="13" t="s">
        <v>53</v>
      </c>
      <c r="AN64" s="9" t="s">
        <v>53</v>
      </c>
      <c r="AO64" s="13" t="s">
        <v>53</v>
      </c>
      <c r="AP64" s="9" t="s">
        <v>53</v>
      </c>
      <c r="AQ64" s="49"/>
    </row>
    <row r="65" spans="1:43" x14ac:dyDescent="0.25">
      <c r="A65" s="9" t="s">
        <v>338</v>
      </c>
      <c r="B65" s="13" t="s">
        <v>334</v>
      </c>
      <c r="C65" s="10" t="s">
        <v>402</v>
      </c>
      <c r="D65" s="9" t="s">
        <v>564</v>
      </c>
      <c r="E65" s="9" t="s">
        <v>565</v>
      </c>
      <c r="F65" s="9" t="s">
        <v>815</v>
      </c>
      <c r="G65" s="9" t="s">
        <v>51</v>
      </c>
      <c r="H65" s="9" t="s">
        <v>816</v>
      </c>
      <c r="I65" s="12" t="s">
        <v>53</v>
      </c>
      <c r="J65" s="12" t="s">
        <v>53</v>
      </c>
      <c r="K65" s="12" t="s">
        <v>53</v>
      </c>
      <c r="L65" s="12" t="s">
        <v>53</v>
      </c>
      <c r="M65" s="12">
        <v>0</v>
      </c>
      <c r="N65" s="9" t="s">
        <v>53</v>
      </c>
      <c r="O65" s="9" t="s">
        <v>54</v>
      </c>
      <c r="P65" s="9" t="s">
        <v>53</v>
      </c>
      <c r="Q65" s="12">
        <f t="shared" si="1"/>
        <v>78958647.73120001</v>
      </c>
      <c r="R65" s="12">
        <v>0</v>
      </c>
      <c r="S65" s="12">
        <v>56780277.630000003</v>
      </c>
      <c r="T65" s="12">
        <v>0</v>
      </c>
      <c r="U65" s="9" t="s">
        <v>50</v>
      </c>
      <c r="V65" s="12">
        <v>0</v>
      </c>
      <c r="W65" s="12">
        <v>19119284.57</v>
      </c>
      <c r="X65" s="9" t="s">
        <v>50</v>
      </c>
      <c r="Y65" s="12">
        <v>3059085.5312000001</v>
      </c>
      <c r="Z65" s="12">
        <v>0</v>
      </c>
      <c r="AA65" s="9" t="s">
        <v>50</v>
      </c>
      <c r="AB65" s="12">
        <v>0</v>
      </c>
      <c r="AC65" s="12"/>
      <c r="AD65" s="9" t="s">
        <v>50</v>
      </c>
      <c r="AE65" s="12"/>
      <c r="AF65" s="45">
        <v>0</v>
      </c>
      <c r="AG65" s="9" t="s">
        <v>50</v>
      </c>
      <c r="AH65" s="12">
        <v>0</v>
      </c>
      <c r="AI65" s="12">
        <v>0</v>
      </c>
      <c r="AJ65" s="9" t="s">
        <v>50</v>
      </c>
      <c r="AK65" s="12">
        <v>0</v>
      </c>
      <c r="AL65" s="12">
        <v>0</v>
      </c>
      <c r="AM65" s="13" t="s">
        <v>53</v>
      </c>
      <c r="AN65" s="9" t="s">
        <v>53</v>
      </c>
      <c r="AO65" s="13" t="s">
        <v>53</v>
      </c>
      <c r="AP65" s="9" t="s">
        <v>53</v>
      </c>
      <c r="AQ65" s="49"/>
    </row>
    <row r="66" spans="1:43" x14ac:dyDescent="0.25">
      <c r="A66" s="9" t="s">
        <v>364</v>
      </c>
      <c r="B66" s="13" t="s">
        <v>365</v>
      </c>
      <c r="C66" s="10" t="s">
        <v>402</v>
      </c>
      <c r="D66" s="9" t="s">
        <v>564</v>
      </c>
      <c r="E66" s="9" t="s">
        <v>565</v>
      </c>
      <c r="F66" s="9" t="s">
        <v>817</v>
      </c>
      <c r="G66" s="9" t="s">
        <v>51</v>
      </c>
      <c r="H66" s="9" t="s">
        <v>909</v>
      </c>
      <c r="I66" s="12" t="s">
        <v>53</v>
      </c>
      <c r="J66" s="12" t="s">
        <v>53</v>
      </c>
      <c r="K66" s="12" t="s">
        <v>53</v>
      </c>
      <c r="L66" s="12" t="s">
        <v>53</v>
      </c>
      <c r="M66" s="12">
        <v>0</v>
      </c>
      <c r="N66" s="9" t="s">
        <v>53</v>
      </c>
      <c r="O66" s="9" t="s">
        <v>54</v>
      </c>
      <c r="P66" s="9" t="s">
        <v>53</v>
      </c>
      <c r="Q66" s="12">
        <f t="shared" si="1"/>
        <v>45322771.900000006</v>
      </c>
      <c r="R66" s="12">
        <v>0</v>
      </c>
      <c r="S66" s="12">
        <v>30233275.789999999</v>
      </c>
      <c r="T66" s="12">
        <v>0</v>
      </c>
      <c r="U66" s="9" t="s">
        <v>50</v>
      </c>
      <c r="V66" s="12">
        <v>0</v>
      </c>
      <c r="W66" s="12">
        <v>13008186.300000001</v>
      </c>
      <c r="X66" s="9" t="s">
        <v>50</v>
      </c>
      <c r="Y66" s="12">
        <v>2081309.81</v>
      </c>
      <c r="Z66" s="12">
        <v>0</v>
      </c>
      <c r="AA66" s="9" t="s">
        <v>50</v>
      </c>
      <c r="AB66" s="12">
        <v>0</v>
      </c>
      <c r="AC66" s="12"/>
      <c r="AD66" s="9" t="s">
        <v>50</v>
      </c>
      <c r="AE66" s="12"/>
      <c r="AF66" s="45">
        <v>0</v>
      </c>
      <c r="AG66" s="9" t="s">
        <v>50</v>
      </c>
      <c r="AH66" s="12">
        <v>0</v>
      </c>
      <c r="AI66" s="12">
        <v>0</v>
      </c>
      <c r="AJ66" s="9" t="s">
        <v>50</v>
      </c>
      <c r="AK66" s="12">
        <v>0</v>
      </c>
      <c r="AL66" s="12">
        <v>0</v>
      </c>
      <c r="AM66" s="13" t="s">
        <v>53</v>
      </c>
      <c r="AN66" s="9" t="s">
        <v>53</v>
      </c>
      <c r="AO66" s="13" t="s">
        <v>53</v>
      </c>
      <c r="AP66" s="9" t="s">
        <v>53</v>
      </c>
      <c r="AQ66" s="49"/>
    </row>
    <row r="67" spans="1:43" x14ac:dyDescent="0.25">
      <c r="A67" s="9" t="s">
        <v>45</v>
      </c>
      <c r="B67" s="13" t="s">
        <v>46</v>
      </c>
      <c r="C67" s="10" t="s">
        <v>402</v>
      </c>
      <c r="D67" s="14" t="s">
        <v>580</v>
      </c>
      <c r="E67" s="14" t="s">
        <v>581</v>
      </c>
      <c r="F67" s="9" t="s">
        <v>445</v>
      </c>
      <c r="G67" s="9" t="s">
        <v>51</v>
      </c>
      <c r="H67" s="9" t="s">
        <v>818</v>
      </c>
      <c r="I67" s="12" t="s">
        <v>53</v>
      </c>
      <c r="J67" s="12" t="s">
        <v>53</v>
      </c>
      <c r="K67" s="12" t="s">
        <v>53</v>
      </c>
      <c r="L67" s="12" t="s">
        <v>53</v>
      </c>
      <c r="M67" s="12">
        <v>0</v>
      </c>
      <c r="N67" s="9" t="s">
        <v>53</v>
      </c>
      <c r="O67" s="9" t="s">
        <v>54</v>
      </c>
      <c r="P67" s="9" t="s">
        <v>53</v>
      </c>
      <c r="Q67" s="12">
        <f t="shared" si="1"/>
        <v>64254128.230800003</v>
      </c>
      <c r="R67" s="12">
        <v>0</v>
      </c>
      <c r="S67" s="12">
        <v>55318487.710000001</v>
      </c>
      <c r="T67" s="12">
        <v>0</v>
      </c>
      <c r="U67" s="9" t="s">
        <v>50</v>
      </c>
      <c r="V67" s="12">
        <v>0</v>
      </c>
      <c r="W67" s="12">
        <v>7703138.3799999999</v>
      </c>
      <c r="X67" s="9" t="s">
        <v>50</v>
      </c>
      <c r="Y67" s="12">
        <f>+W67*0.16</f>
        <v>1232502.1407999999</v>
      </c>
      <c r="Z67" s="12">
        <v>0</v>
      </c>
      <c r="AA67" s="9" t="s">
        <v>50</v>
      </c>
      <c r="AB67" s="12">
        <v>0</v>
      </c>
      <c r="AC67" s="12"/>
      <c r="AD67" s="9" t="s">
        <v>50</v>
      </c>
      <c r="AE67" s="12"/>
      <c r="AF67" s="45">
        <v>0</v>
      </c>
      <c r="AG67" s="9" t="s">
        <v>50</v>
      </c>
      <c r="AH67" s="12">
        <v>0</v>
      </c>
      <c r="AI67" s="12">
        <v>0</v>
      </c>
      <c r="AJ67" s="9" t="s">
        <v>50</v>
      </c>
      <c r="AK67" s="12">
        <v>0</v>
      </c>
      <c r="AL67" s="12">
        <v>0</v>
      </c>
      <c r="AM67" s="13" t="s">
        <v>53</v>
      </c>
      <c r="AN67" s="9" t="s">
        <v>53</v>
      </c>
      <c r="AO67" s="13" t="s">
        <v>53</v>
      </c>
      <c r="AP67" s="9" t="s">
        <v>53</v>
      </c>
      <c r="AQ67" s="49"/>
    </row>
    <row r="68" spans="1:43" x14ac:dyDescent="0.25">
      <c r="A68" s="9" t="s">
        <v>181</v>
      </c>
      <c r="B68" s="13" t="s">
        <v>177</v>
      </c>
      <c r="C68" s="10" t="s">
        <v>402</v>
      </c>
      <c r="D68" s="14" t="s">
        <v>580</v>
      </c>
      <c r="E68" s="14" t="s">
        <v>581</v>
      </c>
      <c r="F68" s="9" t="s">
        <v>449</v>
      </c>
      <c r="G68" s="9" t="s">
        <v>51</v>
      </c>
      <c r="H68" s="9" t="s">
        <v>819</v>
      </c>
      <c r="I68" s="12" t="s">
        <v>53</v>
      </c>
      <c r="J68" s="12" t="s">
        <v>53</v>
      </c>
      <c r="K68" s="12" t="s">
        <v>53</v>
      </c>
      <c r="L68" s="12" t="s">
        <v>53</v>
      </c>
      <c r="M68" s="12">
        <v>0</v>
      </c>
      <c r="N68" s="9" t="s">
        <v>53</v>
      </c>
      <c r="O68" s="9" t="s">
        <v>54</v>
      </c>
      <c r="P68" s="9" t="s">
        <v>53</v>
      </c>
      <c r="Q68" s="12">
        <f t="shared" si="1"/>
        <v>45508379.8684</v>
      </c>
      <c r="R68" s="12">
        <v>0</v>
      </c>
      <c r="S68" s="12">
        <v>35449661.439999998</v>
      </c>
      <c r="T68" s="12">
        <v>0</v>
      </c>
      <c r="U68" s="9" t="s">
        <v>50</v>
      </c>
      <c r="V68" s="12">
        <v>0</v>
      </c>
      <c r="W68" s="12">
        <v>8671308.9900000002</v>
      </c>
      <c r="X68" s="9" t="s">
        <v>50</v>
      </c>
      <c r="Y68" s="12">
        <f>+W68*0.16</f>
        <v>1387409.4384000001</v>
      </c>
      <c r="Z68" s="12">
        <v>0</v>
      </c>
      <c r="AA68" s="9" t="s">
        <v>50</v>
      </c>
      <c r="AB68" s="12">
        <v>0</v>
      </c>
      <c r="AC68" s="12"/>
      <c r="AD68" s="9" t="s">
        <v>50</v>
      </c>
      <c r="AE68" s="12"/>
      <c r="AF68" s="45">
        <v>0</v>
      </c>
      <c r="AG68" s="9" t="s">
        <v>50</v>
      </c>
      <c r="AH68" s="12">
        <v>0</v>
      </c>
      <c r="AI68" s="12">
        <v>0</v>
      </c>
      <c r="AJ68" s="9" t="s">
        <v>50</v>
      </c>
      <c r="AK68" s="12">
        <v>0</v>
      </c>
      <c r="AL68" s="12">
        <v>0</v>
      </c>
      <c r="AM68" s="13" t="s">
        <v>53</v>
      </c>
      <c r="AN68" s="9" t="s">
        <v>53</v>
      </c>
      <c r="AO68" s="13" t="s">
        <v>53</v>
      </c>
      <c r="AP68" s="9" t="s">
        <v>53</v>
      </c>
      <c r="AQ68" s="49"/>
    </row>
    <row r="69" spans="1:43" x14ac:dyDescent="0.25">
      <c r="A69" s="9" t="s">
        <v>238</v>
      </c>
      <c r="B69" s="13" t="s">
        <v>234</v>
      </c>
      <c r="C69" s="10" t="s">
        <v>402</v>
      </c>
      <c r="D69" s="14" t="s">
        <v>580</v>
      </c>
      <c r="E69" s="14" t="s">
        <v>581</v>
      </c>
      <c r="F69" s="9" t="s">
        <v>759</v>
      </c>
      <c r="G69" s="9" t="s">
        <v>51</v>
      </c>
      <c r="H69" s="45" t="s">
        <v>820</v>
      </c>
      <c r="I69" s="12" t="s">
        <v>53</v>
      </c>
      <c r="J69" s="12" t="s">
        <v>53</v>
      </c>
      <c r="K69" s="12" t="s">
        <v>53</v>
      </c>
      <c r="L69" s="12" t="s">
        <v>53</v>
      </c>
      <c r="M69" s="12">
        <v>0</v>
      </c>
      <c r="N69" s="9" t="s">
        <v>53</v>
      </c>
      <c r="O69" s="9" t="s">
        <v>54</v>
      </c>
      <c r="P69" s="9" t="s">
        <v>53</v>
      </c>
      <c r="Q69" s="12">
        <f t="shared" si="1"/>
        <v>69661510.073600009</v>
      </c>
      <c r="R69" s="12">
        <v>0</v>
      </c>
      <c r="S69" s="12">
        <v>52217853.810000002</v>
      </c>
      <c r="T69" s="12">
        <v>0</v>
      </c>
      <c r="U69" s="9" t="s">
        <v>50</v>
      </c>
      <c r="V69" s="12">
        <v>0</v>
      </c>
      <c r="W69" s="12">
        <v>15037634.710000001</v>
      </c>
      <c r="X69" s="9" t="s">
        <v>50</v>
      </c>
      <c r="Y69" s="12">
        <f>+W69*0.16</f>
        <v>2406021.5536000002</v>
      </c>
      <c r="Z69" s="12">
        <v>0</v>
      </c>
      <c r="AA69" s="9" t="s">
        <v>50</v>
      </c>
      <c r="AB69" s="12">
        <v>0</v>
      </c>
      <c r="AC69" s="12"/>
      <c r="AD69" s="9" t="s">
        <v>72</v>
      </c>
      <c r="AE69" s="12"/>
      <c r="AF69" s="45">
        <v>0</v>
      </c>
      <c r="AG69" s="9" t="s">
        <v>50</v>
      </c>
      <c r="AH69" s="12">
        <v>0</v>
      </c>
      <c r="AI69" s="12">
        <v>0</v>
      </c>
      <c r="AJ69" s="9" t="s">
        <v>50</v>
      </c>
      <c r="AK69" s="12">
        <v>0</v>
      </c>
      <c r="AL69" s="12">
        <v>0</v>
      </c>
      <c r="AM69" s="13" t="s">
        <v>53</v>
      </c>
      <c r="AN69" s="9" t="s">
        <v>53</v>
      </c>
      <c r="AO69" s="13" t="s">
        <v>53</v>
      </c>
      <c r="AP69" s="9" t="s">
        <v>53</v>
      </c>
      <c r="AQ69" s="49"/>
    </row>
    <row r="70" spans="1:43" x14ac:dyDescent="0.25">
      <c r="A70" s="9" t="s">
        <v>283</v>
      </c>
      <c r="B70" s="13" t="s">
        <v>284</v>
      </c>
      <c r="C70" s="10" t="s">
        <v>402</v>
      </c>
      <c r="D70" s="14" t="s">
        <v>580</v>
      </c>
      <c r="E70" s="14" t="s">
        <v>581</v>
      </c>
      <c r="F70" s="9" t="s">
        <v>761</v>
      </c>
      <c r="G70" s="9" t="s">
        <v>51</v>
      </c>
      <c r="H70" s="9" t="s">
        <v>821</v>
      </c>
      <c r="I70" s="12" t="s">
        <v>53</v>
      </c>
      <c r="J70" s="12" t="s">
        <v>53</v>
      </c>
      <c r="K70" s="12" t="s">
        <v>53</v>
      </c>
      <c r="L70" s="12" t="s">
        <v>53</v>
      </c>
      <c r="M70" s="12">
        <v>0</v>
      </c>
      <c r="N70" s="9" t="s">
        <v>53</v>
      </c>
      <c r="O70" s="9" t="s">
        <v>54</v>
      </c>
      <c r="P70" s="9" t="s">
        <v>53</v>
      </c>
      <c r="Q70" s="12">
        <f t="shared" si="1"/>
        <v>76665744.555599988</v>
      </c>
      <c r="R70" s="12">
        <v>0</v>
      </c>
      <c r="S70" s="12">
        <v>56227086.439999998</v>
      </c>
      <c r="T70" s="12">
        <v>0</v>
      </c>
      <c r="U70" s="9" t="s">
        <v>50</v>
      </c>
      <c r="V70" s="12">
        <v>0</v>
      </c>
      <c r="W70" s="12">
        <v>17467029.41</v>
      </c>
      <c r="X70" s="9" t="s">
        <v>50</v>
      </c>
      <c r="Y70" s="12">
        <f>+W70*0.16</f>
        <v>2794724.7056</v>
      </c>
      <c r="Z70" s="12">
        <v>0</v>
      </c>
      <c r="AA70" s="9" t="s">
        <v>50</v>
      </c>
      <c r="AB70" s="12">
        <v>0</v>
      </c>
      <c r="AC70" s="12">
        <v>163800</v>
      </c>
      <c r="AD70" s="9" t="s">
        <v>50</v>
      </c>
      <c r="AE70" s="12">
        <v>13104</v>
      </c>
      <c r="AF70" s="45">
        <f>+AC70*0.08-AE70</f>
        <v>0</v>
      </c>
      <c r="AG70" s="9" t="s">
        <v>50</v>
      </c>
      <c r="AH70" s="12">
        <v>0</v>
      </c>
      <c r="AI70" s="12">
        <v>0</v>
      </c>
      <c r="AJ70" s="9" t="s">
        <v>50</v>
      </c>
      <c r="AK70" s="12">
        <v>0</v>
      </c>
      <c r="AL70" s="12">
        <v>0</v>
      </c>
      <c r="AM70" s="13" t="s">
        <v>53</v>
      </c>
      <c r="AN70" s="9" t="s">
        <v>53</v>
      </c>
      <c r="AO70" s="13" t="s">
        <v>53</v>
      </c>
      <c r="AP70" s="9" t="s">
        <v>53</v>
      </c>
      <c r="AQ70" s="49"/>
    </row>
    <row r="71" spans="1:43" x14ac:dyDescent="0.25">
      <c r="A71" s="9" t="s">
        <v>338</v>
      </c>
      <c r="B71" s="13" t="s">
        <v>334</v>
      </c>
      <c r="C71" s="10" t="s">
        <v>402</v>
      </c>
      <c r="D71" s="14" t="s">
        <v>580</v>
      </c>
      <c r="E71" s="14" t="s">
        <v>581</v>
      </c>
      <c r="F71" s="9" t="s">
        <v>763</v>
      </c>
      <c r="G71" s="9" t="s">
        <v>51</v>
      </c>
      <c r="H71" s="9" t="s">
        <v>822</v>
      </c>
      <c r="I71" s="12" t="s">
        <v>53</v>
      </c>
      <c r="J71" s="12" t="s">
        <v>53</v>
      </c>
      <c r="K71" s="12" t="s">
        <v>53</v>
      </c>
      <c r="L71" s="12" t="s">
        <v>53</v>
      </c>
      <c r="M71" s="12">
        <v>0</v>
      </c>
      <c r="N71" s="9" t="s">
        <v>53</v>
      </c>
      <c r="O71" s="9" t="s">
        <v>54</v>
      </c>
      <c r="P71" s="9" t="s">
        <v>53</v>
      </c>
      <c r="Q71" s="12">
        <f t="shared" si="1"/>
        <v>87377616.760000005</v>
      </c>
      <c r="R71" s="12">
        <v>0</v>
      </c>
      <c r="S71" s="12">
        <v>62399037.119999997</v>
      </c>
      <c r="T71" s="12">
        <v>0</v>
      </c>
      <c r="U71" s="9" t="s">
        <v>50</v>
      </c>
      <c r="V71" s="12">
        <v>0</v>
      </c>
      <c r="W71" s="12">
        <v>21228251.41</v>
      </c>
      <c r="X71" s="9" t="s">
        <v>50</v>
      </c>
      <c r="Y71" s="12">
        <v>3396520.23</v>
      </c>
      <c r="Z71" s="12">
        <v>0</v>
      </c>
      <c r="AA71" s="9" t="s">
        <v>50</v>
      </c>
      <c r="AB71" s="12">
        <v>0</v>
      </c>
      <c r="AC71" s="12">
        <v>327600</v>
      </c>
      <c r="AD71" s="9" t="s">
        <v>50</v>
      </c>
      <c r="AE71" s="12">
        <v>26208</v>
      </c>
      <c r="AF71" s="45">
        <f>+AC71*0.08-AE71</f>
        <v>0</v>
      </c>
      <c r="AG71" s="9" t="s">
        <v>50</v>
      </c>
      <c r="AH71" s="12">
        <v>0</v>
      </c>
      <c r="AI71" s="12">
        <v>0</v>
      </c>
      <c r="AJ71" s="9" t="s">
        <v>50</v>
      </c>
      <c r="AK71" s="12">
        <v>0</v>
      </c>
      <c r="AL71" s="12">
        <v>0</v>
      </c>
      <c r="AM71" s="13" t="s">
        <v>53</v>
      </c>
      <c r="AN71" s="9" t="s">
        <v>53</v>
      </c>
      <c r="AO71" s="13" t="s">
        <v>53</v>
      </c>
      <c r="AP71" s="9" t="s">
        <v>53</v>
      </c>
      <c r="AQ71" s="49"/>
    </row>
    <row r="72" spans="1:43" x14ac:dyDescent="0.25">
      <c r="A72" s="9" t="s">
        <v>364</v>
      </c>
      <c r="B72" s="13" t="s">
        <v>365</v>
      </c>
      <c r="C72" s="10" t="s">
        <v>402</v>
      </c>
      <c r="D72" s="14" t="s">
        <v>580</v>
      </c>
      <c r="E72" s="14" t="s">
        <v>581</v>
      </c>
      <c r="F72" s="9" t="s">
        <v>764</v>
      </c>
      <c r="G72" s="9" t="s">
        <v>51</v>
      </c>
      <c r="H72" s="9" t="s">
        <v>910</v>
      </c>
      <c r="I72" s="12" t="s">
        <v>53</v>
      </c>
      <c r="J72" s="12" t="s">
        <v>53</v>
      </c>
      <c r="K72" s="12" t="s">
        <v>53</v>
      </c>
      <c r="L72" s="12" t="s">
        <v>53</v>
      </c>
      <c r="M72" s="12">
        <v>0</v>
      </c>
      <c r="N72" s="9" t="s">
        <v>53</v>
      </c>
      <c r="O72" s="9" t="s">
        <v>54</v>
      </c>
      <c r="P72" s="9" t="s">
        <v>53</v>
      </c>
      <c r="Q72" s="12">
        <f t="shared" ref="Q72:Q103" si="3">SUM(S72:AQ72)</f>
        <v>47404701.899999999</v>
      </c>
      <c r="R72" s="12">
        <v>0</v>
      </c>
      <c r="S72" s="12">
        <v>32456023.170000002</v>
      </c>
      <c r="T72" s="12">
        <v>0</v>
      </c>
      <c r="U72" s="9" t="s">
        <v>50</v>
      </c>
      <c r="V72" s="12">
        <v>0</v>
      </c>
      <c r="W72" s="12">
        <v>12886792.01</v>
      </c>
      <c r="X72" s="9" t="s">
        <v>50</v>
      </c>
      <c r="Y72" s="12">
        <v>2061886.72</v>
      </c>
      <c r="Z72" s="12">
        <v>0</v>
      </c>
      <c r="AA72" s="9" t="s">
        <v>50</v>
      </c>
      <c r="AB72" s="12">
        <v>0</v>
      </c>
      <c r="AC72" s="12"/>
      <c r="AD72" s="9" t="s">
        <v>50</v>
      </c>
      <c r="AE72" s="12"/>
      <c r="AF72" s="45">
        <v>0</v>
      </c>
      <c r="AG72" s="9" t="s">
        <v>50</v>
      </c>
      <c r="AH72" s="12">
        <v>0</v>
      </c>
      <c r="AI72" s="12">
        <v>0</v>
      </c>
      <c r="AJ72" s="9" t="s">
        <v>50</v>
      </c>
      <c r="AK72" s="12">
        <v>0</v>
      </c>
      <c r="AL72" s="12">
        <v>0</v>
      </c>
      <c r="AM72" s="13" t="s">
        <v>53</v>
      </c>
      <c r="AN72" s="9" t="s">
        <v>53</v>
      </c>
      <c r="AO72" s="13" t="s">
        <v>53</v>
      </c>
      <c r="AP72" s="9" t="s">
        <v>53</v>
      </c>
      <c r="AQ72" s="49"/>
    </row>
    <row r="73" spans="1:43" x14ac:dyDescent="0.25">
      <c r="A73" s="9" t="s">
        <v>45</v>
      </c>
      <c r="B73" s="13" t="s">
        <v>46</v>
      </c>
      <c r="C73" s="10" t="s">
        <v>402</v>
      </c>
      <c r="D73" s="14" t="s">
        <v>592</v>
      </c>
      <c r="E73" s="14" t="s">
        <v>593</v>
      </c>
      <c r="F73" s="9" t="s">
        <v>439</v>
      </c>
      <c r="G73" s="9" t="s">
        <v>51</v>
      </c>
      <c r="H73" s="9" t="s">
        <v>823</v>
      </c>
      <c r="I73" s="12" t="s">
        <v>53</v>
      </c>
      <c r="J73" s="12" t="s">
        <v>53</v>
      </c>
      <c r="K73" s="12" t="s">
        <v>53</v>
      </c>
      <c r="L73" s="12" t="s">
        <v>53</v>
      </c>
      <c r="M73" s="12">
        <v>0</v>
      </c>
      <c r="N73" s="9" t="s">
        <v>53</v>
      </c>
      <c r="O73" s="9" t="s">
        <v>54</v>
      </c>
      <c r="P73" s="9" t="s">
        <v>53</v>
      </c>
      <c r="Q73" s="12">
        <f t="shared" si="3"/>
        <v>70273498.829999998</v>
      </c>
      <c r="R73" s="12">
        <v>0</v>
      </c>
      <c r="S73" s="12">
        <v>53893774</v>
      </c>
      <c r="T73" s="12">
        <v>0</v>
      </c>
      <c r="U73" s="9" t="s">
        <v>50</v>
      </c>
      <c r="V73" s="12">
        <v>0</v>
      </c>
      <c r="W73" s="12">
        <v>14120452.439999999</v>
      </c>
      <c r="X73" s="45"/>
      <c r="Y73" s="12">
        <v>2259272.39</v>
      </c>
      <c r="Z73" s="12">
        <v>0</v>
      </c>
      <c r="AA73" s="9" t="s">
        <v>50</v>
      </c>
      <c r="AB73" s="12">
        <v>0</v>
      </c>
      <c r="AC73" s="12"/>
      <c r="AD73" s="9" t="s">
        <v>50</v>
      </c>
      <c r="AE73" s="12"/>
      <c r="AF73" s="45">
        <v>0</v>
      </c>
      <c r="AG73" s="9" t="s">
        <v>50</v>
      </c>
      <c r="AH73" s="12">
        <v>0</v>
      </c>
      <c r="AI73" s="12">
        <v>0</v>
      </c>
      <c r="AJ73" s="9" t="s">
        <v>50</v>
      </c>
      <c r="AK73" s="12">
        <v>0</v>
      </c>
      <c r="AL73" s="12">
        <v>0</v>
      </c>
      <c r="AM73" s="13" t="s">
        <v>53</v>
      </c>
      <c r="AN73" s="9" t="s">
        <v>53</v>
      </c>
      <c r="AO73" s="13" t="s">
        <v>53</v>
      </c>
      <c r="AP73" s="9" t="s">
        <v>53</v>
      </c>
      <c r="AQ73" s="49"/>
    </row>
    <row r="74" spans="1:43" x14ac:dyDescent="0.25">
      <c r="A74" s="9" t="s">
        <v>117</v>
      </c>
      <c r="B74" s="13" t="s">
        <v>118</v>
      </c>
      <c r="C74" s="10" t="s">
        <v>402</v>
      </c>
      <c r="D74" s="14" t="s">
        <v>592</v>
      </c>
      <c r="E74" s="14" t="s">
        <v>593</v>
      </c>
      <c r="F74" s="9" t="s">
        <v>441</v>
      </c>
      <c r="G74" s="9" t="s">
        <v>51</v>
      </c>
      <c r="H74" s="9" t="s">
        <v>825</v>
      </c>
      <c r="I74" s="12" t="s">
        <v>53</v>
      </c>
      <c r="J74" s="12" t="s">
        <v>53</v>
      </c>
      <c r="K74" s="12" t="s">
        <v>53</v>
      </c>
      <c r="L74" s="12" t="s">
        <v>53</v>
      </c>
      <c r="M74" s="12">
        <v>0</v>
      </c>
      <c r="N74" s="9" t="s">
        <v>53</v>
      </c>
      <c r="O74" s="9" t="s">
        <v>54</v>
      </c>
      <c r="P74" s="9" t="s">
        <v>53</v>
      </c>
      <c r="Q74" s="12">
        <f t="shared" si="3"/>
        <v>20057370.689999998</v>
      </c>
      <c r="R74" s="12">
        <v>0</v>
      </c>
      <c r="S74" s="12">
        <v>15125589.99</v>
      </c>
      <c r="T74" s="12">
        <v>0</v>
      </c>
      <c r="U74" s="9" t="s">
        <v>50</v>
      </c>
      <c r="V74" s="12">
        <v>0</v>
      </c>
      <c r="W74" s="12">
        <v>4251535.09</v>
      </c>
      <c r="X74" s="45"/>
      <c r="Y74" s="12">
        <v>680245.61</v>
      </c>
      <c r="Z74" s="12">
        <v>0</v>
      </c>
      <c r="AA74" s="9" t="s">
        <v>50</v>
      </c>
      <c r="AB74" s="12">
        <v>0</v>
      </c>
      <c r="AC74" s="12"/>
      <c r="AD74" s="9" t="s">
        <v>72</v>
      </c>
      <c r="AE74" s="12"/>
      <c r="AF74" s="45">
        <v>0</v>
      </c>
      <c r="AG74" s="9" t="s">
        <v>50</v>
      </c>
      <c r="AH74" s="12">
        <v>0</v>
      </c>
      <c r="AI74" s="12">
        <v>0</v>
      </c>
      <c r="AJ74" s="9" t="s">
        <v>50</v>
      </c>
      <c r="AK74" s="12">
        <v>0</v>
      </c>
      <c r="AL74" s="12">
        <v>0</v>
      </c>
      <c r="AM74" s="13" t="s">
        <v>53</v>
      </c>
      <c r="AN74" s="9" t="s">
        <v>53</v>
      </c>
      <c r="AO74" s="13" t="s">
        <v>53</v>
      </c>
      <c r="AP74" s="9" t="s">
        <v>53</v>
      </c>
      <c r="AQ74" s="49"/>
    </row>
    <row r="75" spans="1:43" x14ac:dyDescent="0.25">
      <c r="A75" s="9" t="s">
        <v>181</v>
      </c>
      <c r="B75" s="13" t="s">
        <v>177</v>
      </c>
      <c r="C75" s="10" t="s">
        <v>402</v>
      </c>
      <c r="D75" s="14" t="s">
        <v>592</v>
      </c>
      <c r="E75" s="14" t="s">
        <v>593</v>
      </c>
      <c r="F75" s="9" t="s">
        <v>443</v>
      </c>
      <c r="G75" s="9" t="s">
        <v>51</v>
      </c>
      <c r="H75" s="9" t="s">
        <v>824</v>
      </c>
      <c r="I75" s="12" t="s">
        <v>53</v>
      </c>
      <c r="J75" s="12" t="s">
        <v>53</v>
      </c>
      <c r="K75" s="12" t="s">
        <v>53</v>
      </c>
      <c r="L75" s="12" t="s">
        <v>53</v>
      </c>
      <c r="M75" s="12">
        <v>0</v>
      </c>
      <c r="N75" s="9" t="s">
        <v>53</v>
      </c>
      <c r="O75" s="9" t="s">
        <v>54</v>
      </c>
      <c r="P75" s="9" t="s">
        <v>53</v>
      </c>
      <c r="Q75" s="12">
        <f t="shared" si="3"/>
        <v>53416957.469999999</v>
      </c>
      <c r="R75" s="12">
        <v>0</v>
      </c>
      <c r="S75" s="12">
        <v>38526736.869999997</v>
      </c>
      <c r="T75" s="12">
        <v>0</v>
      </c>
      <c r="U75" s="9" t="s">
        <v>50</v>
      </c>
      <c r="V75" s="12">
        <v>0</v>
      </c>
      <c r="W75" s="12">
        <v>12836397.07</v>
      </c>
      <c r="X75" s="45"/>
      <c r="Y75" s="12">
        <v>2053823.53</v>
      </c>
      <c r="Z75" s="12">
        <v>0</v>
      </c>
      <c r="AA75" s="9" t="s">
        <v>50</v>
      </c>
      <c r="AB75" s="12">
        <v>0</v>
      </c>
      <c r="AC75" s="12"/>
      <c r="AD75" s="9" t="s">
        <v>50</v>
      </c>
      <c r="AE75" s="12"/>
      <c r="AF75" s="45">
        <v>0</v>
      </c>
      <c r="AG75" s="9" t="s">
        <v>50</v>
      </c>
      <c r="AH75" s="12">
        <v>0</v>
      </c>
      <c r="AI75" s="12">
        <v>0</v>
      </c>
      <c r="AJ75" s="9" t="s">
        <v>50</v>
      </c>
      <c r="AK75" s="12">
        <v>0</v>
      </c>
      <c r="AL75" s="12">
        <v>0</v>
      </c>
      <c r="AM75" s="13" t="s">
        <v>53</v>
      </c>
      <c r="AN75" s="9" t="s">
        <v>53</v>
      </c>
      <c r="AO75" s="13" t="s">
        <v>53</v>
      </c>
      <c r="AP75" s="9" t="s">
        <v>53</v>
      </c>
      <c r="AQ75" s="49"/>
    </row>
    <row r="76" spans="1:43" x14ac:dyDescent="0.25">
      <c r="A76" s="9" t="s">
        <v>238</v>
      </c>
      <c r="B76" s="13" t="s">
        <v>234</v>
      </c>
      <c r="C76" s="10" t="s">
        <v>402</v>
      </c>
      <c r="D76" s="14" t="s">
        <v>592</v>
      </c>
      <c r="E76" s="14" t="s">
        <v>593</v>
      </c>
      <c r="F76" s="9" t="s">
        <v>445</v>
      </c>
      <c r="G76" s="9" t="s">
        <v>51</v>
      </c>
      <c r="H76" s="9" t="s">
        <v>826</v>
      </c>
      <c r="I76" s="12" t="s">
        <v>53</v>
      </c>
      <c r="J76" s="12" t="s">
        <v>53</v>
      </c>
      <c r="K76" s="12" t="s">
        <v>53</v>
      </c>
      <c r="L76" s="12" t="s">
        <v>53</v>
      </c>
      <c r="M76" s="12">
        <v>0</v>
      </c>
      <c r="N76" s="9" t="s">
        <v>53</v>
      </c>
      <c r="O76" s="9" t="s">
        <v>54</v>
      </c>
      <c r="P76" s="9" t="s">
        <v>53</v>
      </c>
      <c r="Q76" s="12">
        <f t="shared" si="3"/>
        <v>61597952.470000006</v>
      </c>
      <c r="R76" s="12">
        <v>0</v>
      </c>
      <c r="S76" s="12">
        <v>47842257.390000001</v>
      </c>
      <c r="T76" s="12">
        <v>0</v>
      </c>
      <c r="U76" s="9" t="s">
        <v>50</v>
      </c>
      <c r="V76" s="12">
        <v>0</v>
      </c>
      <c r="W76" s="12">
        <v>11400847.48</v>
      </c>
      <c r="X76" s="45"/>
      <c r="Y76" s="12">
        <v>1824135.6</v>
      </c>
      <c r="Z76" s="12">
        <v>0</v>
      </c>
      <c r="AA76" s="9" t="s">
        <v>50</v>
      </c>
      <c r="AB76" s="12">
        <v>0</v>
      </c>
      <c r="AC76" s="12">
        <v>491400</v>
      </c>
      <c r="AD76" s="9" t="s">
        <v>72</v>
      </c>
      <c r="AE76" s="12">
        <v>39312</v>
      </c>
      <c r="AF76" s="45">
        <f>+AC76*0.08-AE76</f>
        <v>0</v>
      </c>
      <c r="AG76" s="9" t="s">
        <v>50</v>
      </c>
      <c r="AH76" s="12">
        <v>0</v>
      </c>
      <c r="AI76" s="12">
        <v>0</v>
      </c>
      <c r="AJ76" s="9" t="s">
        <v>50</v>
      </c>
      <c r="AK76" s="12">
        <v>0</v>
      </c>
      <c r="AL76" s="12">
        <v>0</v>
      </c>
      <c r="AM76" s="13" t="s">
        <v>53</v>
      </c>
      <c r="AN76" s="9" t="s">
        <v>53</v>
      </c>
      <c r="AO76" s="13" t="s">
        <v>53</v>
      </c>
      <c r="AP76" s="9" t="s">
        <v>53</v>
      </c>
      <c r="AQ76" s="49"/>
    </row>
    <row r="77" spans="1:43" x14ac:dyDescent="0.25">
      <c r="A77" s="9" t="s">
        <v>283</v>
      </c>
      <c r="B77" s="13" t="s">
        <v>284</v>
      </c>
      <c r="C77" s="10" t="s">
        <v>402</v>
      </c>
      <c r="D77" s="14" t="s">
        <v>592</v>
      </c>
      <c r="E77" s="14" t="s">
        <v>593</v>
      </c>
      <c r="F77" s="9" t="s">
        <v>447</v>
      </c>
      <c r="G77" s="9" t="s">
        <v>51</v>
      </c>
      <c r="H77" s="9" t="s">
        <v>827</v>
      </c>
      <c r="I77" s="12" t="s">
        <v>53</v>
      </c>
      <c r="J77" s="12" t="s">
        <v>53</v>
      </c>
      <c r="K77" s="12" t="s">
        <v>53</v>
      </c>
      <c r="L77" s="12" t="s">
        <v>53</v>
      </c>
      <c r="M77" s="12">
        <v>0</v>
      </c>
      <c r="N77" s="9" t="s">
        <v>53</v>
      </c>
      <c r="O77" s="9" t="s">
        <v>54</v>
      </c>
      <c r="P77" s="9" t="s">
        <v>53</v>
      </c>
      <c r="Q77" s="12">
        <f t="shared" si="3"/>
        <v>50665608.729999997</v>
      </c>
      <c r="R77" s="12">
        <v>0</v>
      </c>
      <c r="S77" s="12">
        <v>37917780.590000004</v>
      </c>
      <c r="T77" s="12">
        <v>0</v>
      </c>
      <c r="U77" s="9" t="s">
        <v>50</v>
      </c>
      <c r="V77" s="12">
        <v>0</v>
      </c>
      <c r="W77" s="12">
        <v>10989507.02</v>
      </c>
      <c r="X77" s="45"/>
      <c r="Y77" s="12">
        <v>1758321.12</v>
      </c>
      <c r="Z77" s="12">
        <v>0</v>
      </c>
      <c r="AA77" s="9" t="s">
        <v>50</v>
      </c>
      <c r="AB77" s="12">
        <v>0</v>
      </c>
      <c r="AC77" s="12"/>
      <c r="AD77" s="9" t="s">
        <v>50</v>
      </c>
      <c r="AE77" s="12"/>
      <c r="AF77" s="45">
        <v>0</v>
      </c>
      <c r="AG77" s="9" t="s">
        <v>50</v>
      </c>
      <c r="AH77" s="12">
        <v>0</v>
      </c>
      <c r="AI77" s="12">
        <v>0</v>
      </c>
      <c r="AJ77" s="9" t="s">
        <v>50</v>
      </c>
      <c r="AK77" s="12">
        <v>0</v>
      </c>
      <c r="AL77" s="12">
        <v>0</v>
      </c>
      <c r="AM77" s="13" t="s">
        <v>53</v>
      </c>
      <c r="AN77" s="9" t="s">
        <v>53</v>
      </c>
      <c r="AO77" s="13" t="s">
        <v>53</v>
      </c>
      <c r="AP77" s="9" t="s">
        <v>53</v>
      </c>
      <c r="AQ77" s="49"/>
    </row>
    <row r="78" spans="1:43" x14ac:dyDescent="0.25">
      <c r="A78" s="9" t="s">
        <v>338</v>
      </c>
      <c r="B78" s="13" t="s">
        <v>334</v>
      </c>
      <c r="C78" s="10" t="s">
        <v>402</v>
      </c>
      <c r="D78" s="14" t="s">
        <v>592</v>
      </c>
      <c r="E78" s="14" t="s">
        <v>593</v>
      </c>
      <c r="F78" s="9" t="s">
        <v>449</v>
      </c>
      <c r="G78" s="9" t="s">
        <v>51</v>
      </c>
      <c r="H78" s="9" t="s">
        <v>828</v>
      </c>
      <c r="I78" s="12" t="s">
        <v>53</v>
      </c>
      <c r="J78" s="12" t="s">
        <v>53</v>
      </c>
      <c r="K78" s="12" t="s">
        <v>53</v>
      </c>
      <c r="L78" s="12" t="s">
        <v>53</v>
      </c>
      <c r="M78" s="12">
        <v>0</v>
      </c>
      <c r="N78" s="9" t="s">
        <v>53</v>
      </c>
      <c r="O78" s="9" t="s">
        <v>54</v>
      </c>
      <c r="P78" s="9" t="s">
        <v>53</v>
      </c>
      <c r="Q78" s="12">
        <f t="shared" si="3"/>
        <v>69443842.159999996</v>
      </c>
      <c r="R78" s="12">
        <v>0</v>
      </c>
      <c r="S78" s="12">
        <v>48505666.409999996</v>
      </c>
      <c r="T78" s="12">
        <v>0</v>
      </c>
      <c r="U78" s="9" t="s">
        <v>50</v>
      </c>
      <c r="V78" s="12">
        <v>0</v>
      </c>
      <c r="W78" s="12">
        <v>18050151.510000002</v>
      </c>
      <c r="X78" s="45"/>
      <c r="Y78" s="12">
        <v>2888024.24</v>
      </c>
      <c r="Z78" s="12">
        <v>0</v>
      </c>
      <c r="AA78" s="9" t="s">
        <v>50</v>
      </c>
      <c r="AB78" s="12">
        <v>0</v>
      </c>
      <c r="AC78" s="12"/>
      <c r="AD78" s="9" t="s">
        <v>50</v>
      </c>
      <c r="AE78" s="12"/>
      <c r="AF78" s="45">
        <v>0</v>
      </c>
      <c r="AG78" s="9" t="s">
        <v>50</v>
      </c>
      <c r="AH78" s="12">
        <v>0</v>
      </c>
      <c r="AI78" s="12">
        <v>0</v>
      </c>
      <c r="AJ78" s="9" t="s">
        <v>50</v>
      </c>
      <c r="AK78" s="12">
        <v>0</v>
      </c>
      <c r="AL78" s="12">
        <v>0</v>
      </c>
      <c r="AM78" s="13" t="s">
        <v>53</v>
      </c>
      <c r="AN78" s="9" t="s">
        <v>53</v>
      </c>
      <c r="AO78" s="13" t="s">
        <v>53</v>
      </c>
      <c r="AP78" s="9" t="s">
        <v>53</v>
      </c>
      <c r="AQ78" s="49"/>
    </row>
    <row r="79" spans="1:43" x14ac:dyDescent="0.25">
      <c r="A79" s="9" t="s">
        <v>364</v>
      </c>
      <c r="B79" s="13" t="s">
        <v>365</v>
      </c>
      <c r="C79" s="10" t="s">
        <v>402</v>
      </c>
      <c r="D79" s="14" t="s">
        <v>592</v>
      </c>
      <c r="E79" s="14" t="s">
        <v>593</v>
      </c>
      <c r="F79" s="9" t="s">
        <v>759</v>
      </c>
      <c r="G79" s="9" t="s">
        <v>51</v>
      </c>
      <c r="H79" s="9" t="s">
        <v>911</v>
      </c>
      <c r="I79" s="12" t="s">
        <v>53</v>
      </c>
      <c r="J79" s="12" t="s">
        <v>53</v>
      </c>
      <c r="K79" s="12" t="s">
        <v>53</v>
      </c>
      <c r="L79" s="12" t="s">
        <v>53</v>
      </c>
      <c r="M79" s="12">
        <v>0</v>
      </c>
      <c r="N79" s="9" t="s">
        <v>53</v>
      </c>
      <c r="O79" s="9" t="s">
        <v>54</v>
      </c>
      <c r="P79" s="9" t="s">
        <v>53</v>
      </c>
      <c r="Q79" s="12">
        <f t="shared" si="3"/>
        <v>40042444.880000003</v>
      </c>
      <c r="R79" s="12">
        <v>0</v>
      </c>
      <c r="S79" s="12">
        <v>27234362.469999999</v>
      </c>
      <c r="T79" s="12">
        <v>0</v>
      </c>
      <c r="U79" s="9" t="s">
        <v>50</v>
      </c>
      <c r="V79" s="12">
        <v>0</v>
      </c>
      <c r="W79" s="12">
        <v>11041450.35</v>
      </c>
      <c r="X79" s="45"/>
      <c r="Y79" s="12">
        <v>1766632.06</v>
      </c>
      <c r="Z79" s="12">
        <v>0</v>
      </c>
      <c r="AA79" s="9" t="s">
        <v>50</v>
      </c>
      <c r="AB79" s="12">
        <v>0</v>
      </c>
      <c r="AC79" s="12"/>
      <c r="AD79" s="9" t="s">
        <v>50</v>
      </c>
      <c r="AE79" s="12"/>
      <c r="AF79" s="45">
        <v>0</v>
      </c>
      <c r="AG79" s="9" t="s">
        <v>50</v>
      </c>
      <c r="AH79" s="12">
        <v>0</v>
      </c>
      <c r="AI79" s="12">
        <v>0</v>
      </c>
      <c r="AJ79" s="9" t="s">
        <v>50</v>
      </c>
      <c r="AK79" s="12">
        <v>0</v>
      </c>
      <c r="AL79" s="12">
        <v>0</v>
      </c>
      <c r="AM79" s="13" t="s">
        <v>53</v>
      </c>
      <c r="AN79" s="9" t="s">
        <v>53</v>
      </c>
      <c r="AO79" s="13" t="s">
        <v>53</v>
      </c>
      <c r="AP79" s="9" t="s">
        <v>53</v>
      </c>
      <c r="AQ79" s="49"/>
    </row>
    <row r="80" spans="1:43" x14ac:dyDescent="0.25">
      <c r="A80" s="9" t="s">
        <v>45</v>
      </c>
      <c r="B80" s="13" t="s">
        <v>46</v>
      </c>
      <c r="C80" s="10" t="s">
        <v>402</v>
      </c>
      <c r="D80" s="9" t="s">
        <v>604</v>
      </c>
      <c r="E80" s="9" t="s">
        <v>605</v>
      </c>
      <c r="F80" s="9" t="s">
        <v>829</v>
      </c>
      <c r="G80" s="9" t="s">
        <v>51</v>
      </c>
      <c r="H80" s="9" t="s">
        <v>830</v>
      </c>
      <c r="I80" s="12" t="s">
        <v>53</v>
      </c>
      <c r="J80" s="12" t="s">
        <v>53</v>
      </c>
      <c r="K80" s="12" t="s">
        <v>53</v>
      </c>
      <c r="L80" s="12" t="s">
        <v>53</v>
      </c>
      <c r="M80" s="12">
        <v>0</v>
      </c>
      <c r="N80" s="9" t="s">
        <v>53</v>
      </c>
      <c r="O80" s="9" t="s">
        <v>54</v>
      </c>
      <c r="P80" s="9" t="s">
        <v>53</v>
      </c>
      <c r="Q80" s="12">
        <f t="shared" si="3"/>
        <v>65067455.75</v>
      </c>
      <c r="R80" s="12">
        <v>0</v>
      </c>
      <c r="S80" s="12">
        <v>43898795.18</v>
      </c>
      <c r="T80" s="12">
        <v>0</v>
      </c>
      <c r="U80" s="9" t="s">
        <v>50</v>
      </c>
      <c r="V80" s="12">
        <v>0</v>
      </c>
      <c r="W80" s="12">
        <v>18248845.32</v>
      </c>
      <c r="X80" s="9" t="s">
        <v>50</v>
      </c>
      <c r="Y80" s="12">
        <v>2919815.25</v>
      </c>
      <c r="Z80" s="12">
        <v>0</v>
      </c>
      <c r="AA80" s="9" t="s">
        <v>50</v>
      </c>
      <c r="AB80" s="12">
        <v>0</v>
      </c>
      <c r="AC80" s="12"/>
      <c r="AD80" s="9" t="s">
        <v>50</v>
      </c>
      <c r="AE80" s="12"/>
      <c r="AF80" s="45">
        <v>0</v>
      </c>
      <c r="AG80" s="9" t="s">
        <v>50</v>
      </c>
      <c r="AH80" s="12">
        <v>0</v>
      </c>
      <c r="AI80" s="12">
        <v>0</v>
      </c>
      <c r="AJ80" s="9" t="s">
        <v>50</v>
      </c>
      <c r="AK80" s="12">
        <v>0</v>
      </c>
      <c r="AL80" s="12">
        <v>0</v>
      </c>
      <c r="AM80" s="13" t="s">
        <v>53</v>
      </c>
      <c r="AN80" s="9" t="s">
        <v>53</v>
      </c>
      <c r="AO80" s="13" t="s">
        <v>53</v>
      </c>
      <c r="AP80" s="9" t="s">
        <v>53</v>
      </c>
      <c r="AQ80" s="49"/>
    </row>
    <row r="81" spans="1:43" x14ac:dyDescent="0.25">
      <c r="A81" s="9" t="s">
        <v>117</v>
      </c>
      <c r="B81" s="13" t="s">
        <v>118</v>
      </c>
      <c r="C81" s="10" t="s">
        <v>402</v>
      </c>
      <c r="D81" s="9" t="s">
        <v>604</v>
      </c>
      <c r="E81" s="9" t="s">
        <v>605</v>
      </c>
      <c r="F81" s="9" t="s">
        <v>831</v>
      </c>
      <c r="G81" s="9" t="s">
        <v>51</v>
      </c>
      <c r="H81" s="9" t="s">
        <v>832</v>
      </c>
      <c r="I81" s="12" t="s">
        <v>53</v>
      </c>
      <c r="J81" s="12" t="s">
        <v>53</v>
      </c>
      <c r="K81" s="12" t="s">
        <v>53</v>
      </c>
      <c r="L81" s="12" t="s">
        <v>53</v>
      </c>
      <c r="M81" s="12">
        <v>0</v>
      </c>
      <c r="N81" s="9" t="s">
        <v>53</v>
      </c>
      <c r="O81" s="9" t="s">
        <v>54</v>
      </c>
      <c r="P81" s="9" t="s">
        <v>53</v>
      </c>
      <c r="Q81" s="12">
        <f t="shared" si="3"/>
        <v>29709480.2476</v>
      </c>
      <c r="R81" s="12">
        <v>0</v>
      </c>
      <c r="S81" s="12">
        <v>21652895.050000001</v>
      </c>
      <c r="T81" s="12">
        <v>0</v>
      </c>
      <c r="U81" s="9" t="s">
        <v>50</v>
      </c>
      <c r="V81" s="12">
        <v>0</v>
      </c>
      <c r="W81" s="12">
        <v>6811123.71</v>
      </c>
      <c r="X81" s="9" t="s">
        <v>50</v>
      </c>
      <c r="Y81" s="12">
        <v>1089779.79</v>
      </c>
      <c r="Z81" s="12">
        <v>0</v>
      </c>
      <c r="AA81" s="9" t="s">
        <v>50</v>
      </c>
      <c r="AB81" s="12">
        <v>0</v>
      </c>
      <c r="AC81" s="12">
        <v>144149.72</v>
      </c>
      <c r="AD81" s="9" t="s">
        <v>72</v>
      </c>
      <c r="AE81" s="12">
        <v>11531.98</v>
      </c>
      <c r="AF81" s="45">
        <f>+AC81*0.08-AE81</f>
        <v>-2.3999999993975507E-3</v>
      </c>
      <c r="AG81" s="9" t="s">
        <v>50</v>
      </c>
      <c r="AH81" s="12">
        <v>0</v>
      </c>
      <c r="AI81" s="12">
        <v>0</v>
      </c>
      <c r="AJ81" s="9" t="s">
        <v>50</v>
      </c>
      <c r="AK81" s="12">
        <v>0</v>
      </c>
      <c r="AL81" s="12">
        <v>0</v>
      </c>
      <c r="AM81" s="13" t="s">
        <v>53</v>
      </c>
      <c r="AN81" s="9" t="s">
        <v>53</v>
      </c>
      <c r="AO81" s="13" t="s">
        <v>53</v>
      </c>
      <c r="AP81" s="9" t="s">
        <v>53</v>
      </c>
      <c r="AQ81" s="49"/>
    </row>
    <row r="82" spans="1:43" x14ac:dyDescent="0.25">
      <c r="A82" s="9" t="s">
        <v>181</v>
      </c>
      <c r="B82" s="13" t="s">
        <v>177</v>
      </c>
      <c r="C82" s="10" t="s">
        <v>402</v>
      </c>
      <c r="D82" s="9" t="s">
        <v>604</v>
      </c>
      <c r="E82" s="9" t="s">
        <v>605</v>
      </c>
      <c r="F82" s="9" t="s">
        <v>833</v>
      </c>
      <c r="G82" s="9" t="s">
        <v>51</v>
      </c>
      <c r="H82" s="9" t="s">
        <v>834</v>
      </c>
      <c r="I82" s="12" t="s">
        <v>53</v>
      </c>
      <c r="J82" s="12" t="s">
        <v>53</v>
      </c>
      <c r="K82" s="12" t="s">
        <v>53</v>
      </c>
      <c r="L82" s="12" t="s">
        <v>53</v>
      </c>
      <c r="M82" s="12">
        <v>0</v>
      </c>
      <c r="N82" s="9" t="s">
        <v>53</v>
      </c>
      <c r="O82" s="9" t="s">
        <v>54</v>
      </c>
      <c r="P82" s="9" t="s">
        <v>53</v>
      </c>
      <c r="Q82" s="12">
        <f t="shared" si="3"/>
        <v>61172166.57</v>
      </c>
      <c r="R82" s="12">
        <v>0</v>
      </c>
      <c r="S82" s="12">
        <v>50008879.590000004</v>
      </c>
      <c r="T82" s="12">
        <v>0</v>
      </c>
      <c r="U82" s="9" t="s">
        <v>50</v>
      </c>
      <c r="V82" s="12">
        <v>0</v>
      </c>
      <c r="W82" s="12">
        <v>9623523.2599999998</v>
      </c>
      <c r="X82" s="9" t="s">
        <v>50</v>
      </c>
      <c r="Y82" s="12">
        <v>1539763.72</v>
      </c>
      <c r="Z82" s="12">
        <v>0</v>
      </c>
      <c r="AA82" s="9" t="s">
        <v>50</v>
      </c>
      <c r="AB82" s="12">
        <v>0</v>
      </c>
      <c r="AC82" s="12"/>
      <c r="AD82" s="9" t="s">
        <v>50</v>
      </c>
      <c r="AE82" s="12"/>
      <c r="AF82" s="45">
        <v>0</v>
      </c>
      <c r="AG82" s="9" t="s">
        <v>50</v>
      </c>
      <c r="AH82" s="12">
        <v>0</v>
      </c>
      <c r="AI82" s="12">
        <v>0</v>
      </c>
      <c r="AJ82" s="9" t="s">
        <v>50</v>
      </c>
      <c r="AK82" s="12">
        <v>0</v>
      </c>
      <c r="AL82" s="12">
        <v>0</v>
      </c>
      <c r="AM82" s="13" t="s">
        <v>53</v>
      </c>
      <c r="AN82" s="9" t="s">
        <v>53</v>
      </c>
      <c r="AO82" s="13" t="s">
        <v>53</v>
      </c>
      <c r="AP82" s="9" t="s">
        <v>53</v>
      </c>
      <c r="AQ82" s="49"/>
    </row>
    <row r="83" spans="1:43" x14ac:dyDescent="0.25">
      <c r="A83" s="9" t="s">
        <v>238</v>
      </c>
      <c r="B83" s="13" t="s">
        <v>234</v>
      </c>
      <c r="C83" s="10" t="s">
        <v>402</v>
      </c>
      <c r="D83" s="9" t="s">
        <v>604</v>
      </c>
      <c r="E83" s="9" t="s">
        <v>605</v>
      </c>
      <c r="F83" s="9" t="s">
        <v>835</v>
      </c>
      <c r="G83" s="9" t="s">
        <v>51</v>
      </c>
      <c r="H83" s="9" t="s">
        <v>836</v>
      </c>
      <c r="I83" s="12" t="s">
        <v>53</v>
      </c>
      <c r="J83" s="12" t="s">
        <v>53</v>
      </c>
      <c r="K83" s="12" t="s">
        <v>53</v>
      </c>
      <c r="L83" s="12" t="s">
        <v>53</v>
      </c>
      <c r="M83" s="12">
        <v>0</v>
      </c>
      <c r="N83" s="9" t="s">
        <v>53</v>
      </c>
      <c r="O83" s="9" t="s">
        <v>54</v>
      </c>
      <c r="P83" s="9" t="s">
        <v>53</v>
      </c>
      <c r="Q83" s="12">
        <f t="shared" si="3"/>
        <v>61653876.469999999</v>
      </c>
      <c r="R83" s="12">
        <v>0</v>
      </c>
      <c r="S83" s="12">
        <v>45512413.950000003</v>
      </c>
      <c r="T83" s="12">
        <v>0</v>
      </c>
      <c r="U83" s="9" t="s">
        <v>50</v>
      </c>
      <c r="V83" s="12">
        <v>0</v>
      </c>
      <c r="W83" s="12">
        <v>13915053.9</v>
      </c>
      <c r="X83" s="9" t="s">
        <v>50</v>
      </c>
      <c r="Y83" s="12">
        <v>2226408.62</v>
      </c>
      <c r="Z83" s="12">
        <v>0</v>
      </c>
      <c r="AA83" s="9" t="s">
        <v>50</v>
      </c>
      <c r="AB83" s="12">
        <v>0</v>
      </c>
      <c r="AC83" s="12"/>
      <c r="AD83" s="9" t="s">
        <v>72</v>
      </c>
      <c r="AE83" s="12"/>
      <c r="AF83" s="45">
        <v>0</v>
      </c>
      <c r="AG83" s="9" t="s">
        <v>50</v>
      </c>
      <c r="AH83" s="12">
        <v>0</v>
      </c>
      <c r="AI83" s="12">
        <v>0</v>
      </c>
      <c r="AJ83" s="9" t="s">
        <v>50</v>
      </c>
      <c r="AK83" s="12">
        <v>0</v>
      </c>
      <c r="AL83" s="12">
        <v>0</v>
      </c>
      <c r="AM83" s="13" t="s">
        <v>53</v>
      </c>
      <c r="AN83" s="9" t="s">
        <v>53</v>
      </c>
      <c r="AO83" s="13" t="s">
        <v>53</v>
      </c>
      <c r="AP83" s="9" t="s">
        <v>53</v>
      </c>
      <c r="AQ83" s="49"/>
    </row>
    <row r="84" spans="1:43" x14ac:dyDescent="0.25">
      <c r="A84" s="9" t="s">
        <v>283</v>
      </c>
      <c r="B84" s="13" t="s">
        <v>284</v>
      </c>
      <c r="C84" s="10" t="s">
        <v>402</v>
      </c>
      <c r="D84" s="9" t="s">
        <v>604</v>
      </c>
      <c r="E84" s="9" t="s">
        <v>605</v>
      </c>
      <c r="F84" s="9" t="s">
        <v>837</v>
      </c>
      <c r="G84" s="9" t="s">
        <v>51</v>
      </c>
      <c r="H84" s="9" t="s">
        <v>838</v>
      </c>
      <c r="I84" s="12" t="s">
        <v>53</v>
      </c>
      <c r="J84" s="12" t="s">
        <v>53</v>
      </c>
      <c r="K84" s="12" t="s">
        <v>53</v>
      </c>
      <c r="L84" s="12" t="s">
        <v>53</v>
      </c>
      <c r="M84" s="12">
        <v>0</v>
      </c>
      <c r="N84" s="9" t="s">
        <v>53</v>
      </c>
      <c r="O84" s="9" t="s">
        <v>54</v>
      </c>
      <c r="P84" s="9" t="s">
        <v>53</v>
      </c>
      <c r="Q84" s="12">
        <f t="shared" si="3"/>
        <v>52782849.509999998</v>
      </c>
      <c r="R84" s="12">
        <v>0</v>
      </c>
      <c r="S84" s="12">
        <v>39961224.299999997</v>
      </c>
      <c r="T84" s="12">
        <v>0</v>
      </c>
      <c r="U84" s="9" t="s">
        <v>50</v>
      </c>
      <c r="V84" s="12">
        <v>0</v>
      </c>
      <c r="W84" s="12">
        <v>11053125.18</v>
      </c>
      <c r="X84" s="9" t="s">
        <v>50</v>
      </c>
      <c r="Y84" s="12">
        <v>1768500.03</v>
      </c>
      <c r="Z84" s="12">
        <v>0</v>
      </c>
      <c r="AA84" s="9" t="s">
        <v>50</v>
      </c>
      <c r="AB84" s="12">
        <v>0</v>
      </c>
      <c r="AC84" s="12"/>
      <c r="AD84" s="9" t="s">
        <v>50</v>
      </c>
      <c r="AE84" s="12"/>
      <c r="AF84" s="45">
        <v>0</v>
      </c>
      <c r="AG84" s="9" t="s">
        <v>50</v>
      </c>
      <c r="AH84" s="12">
        <v>0</v>
      </c>
      <c r="AI84" s="12">
        <v>0</v>
      </c>
      <c r="AJ84" s="9" t="s">
        <v>50</v>
      </c>
      <c r="AK84" s="12">
        <v>0</v>
      </c>
      <c r="AL84" s="12">
        <v>0</v>
      </c>
      <c r="AM84" s="13" t="s">
        <v>53</v>
      </c>
      <c r="AN84" s="9" t="s">
        <v>53</v>
      </c>
      <c r="AO84" s="13" t="s">
        <v>53</v>
      </c>
      <c r="AP84" s="9" t="s">
        <v>53</v>
      </c>
      <c r="AQ84" s="49"/>
    </row>
    <row r="85" spans="1:43" x14ac:dyDescent="0.25">
      <c r="A85" s="9" t="s">
        <v>338</v>
      </c>
      <c r="B85" s="13" t="s">
        <v>334</v>
      </c>
      <c r="C85" s="10" t="s">
        <v>402</v>
      </c>
      <c r="D85" s="9" t="s">
        <v>604</v>
      </c>
      <c r="E85" s="9" t="s">
        <v>605</v>
      </c>
      <c r="F85" s="9" t="s">
        <v>839</v>
      </c>
      <c r="G85" s="9" t="s">
        <v>51</v>
      </c>
      <c r="H85" s="9" t="s">
        <v>840</v>
      </c>
      <c r="I85" s="12" t="s">
        <v>53</v>
      </c>
      <c r="J85" s="12" t="s">
        <v>53</v>
      </c>
      <c r="K85" s="12" t="s">
        <v>53</v>
      </c>
      <c r="L85" s="12" t="s">
        <v>53</v>
      </c>
      <c r="M85" s="12">
        <v>0</v>
      </c>
      <c r="N85" s="9" t="s">
        <v>53</v>
      </c>
      <c r="O85" s="9" t="s">
        <v>54</v>
      </c>
      <c r="P85" s="9" t="s">
        <v>53</v>
      </c>
      <c r="Q85" s="12">
        <f t="shared" si="3"/>
        <v>62838835.399999999</v>
      </c>
      <c r="R85" s="12">
        <v>0</v>
      </c>
      <c r="S85" s="12">
        <v>47885405.119999997</v>
      </c>
      <c r="T85" s="12">
        <v>0</v>
      </c>
      <c r="U85" s="9" t="s">
        <v>50</v>
      </c>
      <c r="V85" s="12">
        <v>0</v>
      </c>
      <c r="W85" s="12">
        <v>12890888.17</v>
      </c>
      <c r="X85" s="9" t="s">
        <v>50</v>
      </c>
      <c r="Y85" s="12">
        <v>2062542.11</v>
      </c>
      <c r="Z85" s="12">
        <v>0</v>
      </c>
      <c r="AA85" s="9" t="s">
        <v>50</v>
      </c>
      <c r="AB85" s="12">
        <v>0</v>
      </c>
      <c r="AC85" s="12"/>
      <c r="AD85" s="9" t="s">
        <v>50</v>
      </c>
      <c r="AE85" s="12"/>
      <c r="AF85" s="45">
        <v>0</v>
      </c>
      <c r="AG85" s="9" t="s">
        <v>50</v>
      </c>
      <c r="AH85" s="12">
        <v>0</v>
      </c>
      <c r="AI85" s="12">
        <v>0</v>
      </c>
      <c r="AJ85" s="9" t="s">
        <v>50</v>
      </c>
      <c r="AK85" s="12">
        <v>0</v>
      </c>
      <c r="AL85" s="12">
        <v>0</v>
      </c>
      <c r="AM85" s="13" t="s">
        <v>53</v>
      </c>
      <c r="AN85" s="9" t="s">
        <v>53</v>
      </c>
      <c r="AO85" s="13" t="s">
        <v>53</v>
      </c>
      <c r="AP85" s="9" t="s">
        <v>53</v>
      </c>
      <c r="AQ85" s="49"/>
    </row>
    <row r="86" spans="1:43" x14ac:dyDescent="0.25">
      <c r="A86" s="9" t="s">
        <v>364</v>
      </c>
      <c r="B86" s="13" t="s">
        <v>365</v>
      </c>
      <c r="C86" s="10" t="s">
        <v>402</v>
      </c>
      <c r="D86" s="9" t="s">
        <v>604</v>
      </c>
      <c r="E86" s="9" t="s">
        <v>605</v>
      </c>
      <c r="F86" s="9" t="s">
        <v>841</v>
      </c>
      <c r="G86" s="9" t="s">
        <v>51</v>
      </c>
      <c r="H86" s="9" t="s">
        <v>912</v>
      </c>
      <c r="I86" s="12" t="s">
        <v>53</v>
      </c>
      <c r="J86" s="12" t="s">
        <v>53</v>
      </c>
      <c r="K86" s="12" t="s">
        <v>53</v>
      </c>
      <c r="L86" s="12" t="s">
        <v>53</v>
      </c>
      <c r="M86" s="12">
        <v>0</v>
      </c>
      <c r="N86" s="9" t="s">
        <v>53</v>
      </c>
      <c r="O86" s="9" t="s">
        <v>54</v>
      </c>
      <c r="P86" s="9" t="s">
        <v>53</v>
      </c>
      <c r="Q86" s="12">
        <f t="shared" si="3"/>
        <v>36570509.869999997</v>
      </c>
      <c r="R86" s="12">
        <v>0</v>
      </c>
      <c r="S86" s="12">
        <v>23415171.710000001</v>
      </c>
      <c r="T86" s="12">
        <v>0</v>
      </c>
      <c r="U86" s="9" t="s">
        <v>50</v>
      </c>
      <c r="V86" s="12">
        <v>0</v>
      </c>
      <c r="W86" s="12">
        <v>11340808.76</v>
      </c>
      <c r="X86" s="9" t="s">
        <v>50</v>
      </c>
      <c r="Y86" s="12">
        <v>1814529.4</v>
      </c>
      <c r="Z86" s="12">
        <v>0</v>
      </c>
      <c r="AA86" s="9" t="s">
        <v>50</v>
      </c>
      <c r="AB86" s="12">
        <v>0</v>
      </c>
      <c r="AC86" s="12"/>
      <c r="AD86" s="9" t="s">
        <v>50</v>
      </c>
      <c r="AE86" s="12"/>
      <c r="AF86" s="45">
        <v>0</v>
      </c>
      <c r="AG86" s="9" t="s">
        <v>50</v>
      </c>
      <c r="AH86" s="12">
        <v>0</v>
      </c>
      <c r="AI86" s="12">
        <v>0</v>
      </c>
      <c r="AJ86" s="9" t="s">
        <v>50</v>
      </c>
      <c r="AK86" s="12">
        <v>0</v>
      </c>
      <c r="AL86" s="12">
        <v>0</v>
      </c>
      <c r="AM86" s="13" t="s">
        <v>53</v>
      </c>
      <c r="AN86" s="9" t="s">
        <v>53</v>
      </c>
      <c r="AO86" s="13" t="s">
        <v>53</v>
      </c>
      <c r="AP86" s="9" t="s">
        <v>53</v>
      </c>
      <c r="AQ86" s="49"/>
    </row>
    <row r="87" spans="1:43" x14ac:dyDescent="0.25">
      <c r="A87" s="9" t="s">
        <v>45</v>
      </c>
      <c r="B87" s="13" t="s">
        <v>46</v>
      </c>
      <c r="C87" s="9" t="s">
        <v>402</v>
      </c>
      <c r="D87" s="9" t="s">
        <v>621</v>
      </c>
      <c r="E87" s="9" t="s">
        <v>49</v>
      </c>
      <c r="F87" s="9" t="s">
        <v>887</v>
      </c>
      <c r="G87" s="9" t="s">
        <v>51</v>
      </c>
      <c r="H87" s="9" t="s">
        <v>52</v>
      </c>
      <c r="I87" s="12" t="s">
        <v>53</v>
      </c>
      <c r="J87" s="12" t="s">
        <v>53</v>
      </c>
      <c r="K87" s="12" t="s">
        <v>53</v>
      </c>
      <c r="L87" s="12" t="s">
        <v>53</v>
      </c>
      <c r="M87" s="12">
        <v>0</v>
      </c>
      <c r="N87" s="9" t="s">
        <v>53</v>
      </c>
      <c r="O87" s="9" t="s">
        <v>54</v>
      </c>
      <c r="P87" s="9" t="s">
        <v>53</v>
      </c>
      <c r="Q87" s="12">
        <f t="shared" si="3"/>
        <v>17962216.077399995</v>
      </c>
      <c r="R87" s="12">
        <v>0</v>
      </c>
      <c r="S87" s="12">
        <v>16704307.564999994</v>
      </c>
      <c r="T87" s="12">
        <v>0</v>
      </c>
      <c r="U87" s="9" t="s">
        <v>50</v>
      </c>
      <c r="V87" s="12">
        <v>0</v>
      </c>
      <c r="W87" s="12">
        <v>1084403.8900000001</v>
      </c>
      <c r="X87" s="9" t="s">
        <v>50</v>
      </c>
      <c r="Y87" s="12">
        <v>173504.62240000002</v>
      </c>
      <c r="Z87" s="12">
        <v>0</v>
      </c>
      <c r="AA87" s="9" t="s">
        <v>50</v>
      </c>
      <c r="AB87" s="12">
        <v>0</v>
      </c>
      <c r="AC87" s="12">
        <v>0</v>
      </c>
      <c r="AD87" s="9" t="s">
        <v>50</v>
      </c>
      <c r="AE87" s="12">
        <v>0</v>
      </c>
      <c r="AF87" s="45">
        <f>+AC87*0.08-AE87</f>
        <v>0</v>
      </c>
      <c r="AG87" s="9" t="s">
        <v>50</v>
      </c>
      <c r="AH87" s="12">
        <v>0</v>
      </c>
      <c r="AI87" s="12">
        <v>0</v>
      </c>
      <c r="AJ87" s="9" t="s">
        <v>50</v>
      </c>
      <c r="AK87" s="12">
        <v>0</v>
      </c>
      <c r="AL87" s="12">
        <v>0</v>
      </c>
      <c r="AM87" s="13" t="s">
        <v>53</v>
      </c>
      <c r="AN87" s="9" t="s">
        <v>53</v>
      </c>
      <c r="AO87" s="13" t="s">
        <v>53</v>
      </c>
      <c r="AP87" s="9" t="s">
        <v>53</v>
      </c>
      <c r="AQ87" s="49"/>
    </row>
    <row r="88" spans="1:43" x14ac:dyDescent="0.25">
      <c r="A88" s="9" t="s">
        <v>122</v>
      </c>
      <c r="B88" s="13" t="s">
        <v>118</v>
      </c>
      <c r="C88" s="9" t="s">
        <v>402</v>
      </c>
      <c r="D88" s="9" t="s">
        <v>621</v>
      </c>
      <c r="E88" s="9" t="s">
        <v>49</v>
      </c>
      <c r="F88" s="9" t="s">
        <v>888</v>
      </c>
      <c r="G88" s="9" t="s">
        <v>51</v>
      </c>
      <c r="H88" s="9" t="s">
        <v>123</v>
      </c>
      <c r="I88" s="12" t="s">
        <v>53</v>
      </c>
      <c r="J88" s="12" t="s">
        <v>53</v>
      </c>
      <c r="K88" s="12" t="s">
        <v>53</v>
      </c>
      <c r="L88" s="12" t="s">
        <v>53</v>
      </c>
      <c r="M88" s="12">
        <v>0</v>
      </c>
      <c r="N88" s="9" t="s">
        <v>53</v>
      </c>
      <c r="O88" s="9" t="s">
        <v>124</v>
      </c>
      <c r="P88" s="9" t="s">
        <v>125</v>
      </c>
      <c r="Q88" s="12">
        <f t="shared" si="3"/>
        <v>376294</v>
      </c>
      <c r="R88" s="12">
        <v>0</v>
      </c>
      <c r="S88" s="12">
        <v>376294</v>
      </c>
      <c r="T88" s="12">
        <v>0</v>
      </c>
      <c r="U88" s="9" t="s">
        <v>50</v>
      </c>
      <c r="V88" s="12">
        <v>0</v>
      </c>
      <c r="W88" s="12">
        <v>0</v>
      </c>
      <c r="X88" s="9" t="s">
        <v>50</v>
      </c>
      <c r="Y88" s="12">
        <v>0</v>
      </c>
      <c r="Z88" s="12">
        <v>0</v>
      </c>
      <c r="AA88" s="9" t="s">
        <v>50</v>
      </c>
      <c r="AB88" s="12">
        <v>0</v>
      </c>
      <c r="AC88" s="12">
        <v>0</v>
      </c>
      <c r="AD88" s="9" t="s">
        <v>50</v>
      </c>
      <c r="AE88" s="12">
        <v>0</v>
      </c>
      <c r="AF88" s="45">
        <v>0</v>
      </c>
      <c r="AG88" s="9" t="s">
        <v>50</v>
      </c>
      <c r="AH88" s="12">
        <v>0</v>
      </c>
      <c r="AI88" s="12">
        <v>0</v>
      </c>
      <c r="AJ88" s="9" t="s">
        <v>50</v>
      </c>
      <c r="AK88" s="12">
        <v>0</v>
      </c>
      <c r="AL88" s="12">
        <v>0</v>
      </c>
      <c r="AM88" s="13" t="s">
        <v>53</v>
      </c>
      <c r="AN88" s="9" t="s">
        <v>53</v>
      </c>
      <c r="AO88" s="13" t="s">
        <v>53</v>
      </c>
      <c r="AP88" s="9" t="s">
        <v>53</v>
      </c>
      <c r="AQ88" s="49"/>
    </row>
    <row r="89" spans="1:43" x14ac:dyDescent="0.25">
      <c r="A89" s="9" t="s">
        <v>117</v>
      </c>
      <c r="B89" s="13" t="s">
        <v>118</v>
      </c>
      <c r="C89" s="9" t="s">
        <v>402</v>
      </c>
      <c r="D89" s="9" t="s">
        <v>621</v>
      </c>
      <c r="E89" s="9" t="s">
        <v>49</v>
      </c>
      <c r="F89" s="9" t="s">
        <v>888</v>
      </c>
      <c r="G89" s="9" t="s">
        <v>51</v>
      </c>
      <c r="H89" s="9" t="s">
        <v>119</v>
      </c>
      <c r="I89" s="12" t="s">
        <v>53</v>
      </c>
      <c r="J89" s="12" t="s">
        <v>53</v>
      </c>
      <c r="K89" s="12" t="s">
        <v>53</v>
      </c>
      <c r="L89" s="12" t="s">
        <v>53</v>
      </c>
      <c r="M89" s="12">
        <v>0</v>
      </c>
      <c r="N89" s="9" t="s">
        <v>53</v>
      </c>
      <c r="O89" s="9" t="s">
        <v>54</v>
      </c>
      <c r="P89" s="9" t="s">
        <v>53</v>
      </c>
      <c r="Q89" s="12">
        <f t="shared" si="3"/>
        <v>19774452.253599998</v>
      </c>
      <c r="R89" s="12">
        <v>0</v>
      </c>
      <c r="S89" s="12">
        <f>18544818.45+376294.06</f>
        <v>18921112.509999998</v>
      </c>
      <c r="T89" s="12">
        <v>0</v>
      </c>
      <c r="U89" s="9" t="s">
        <v>50</v>
      </c>
      <c r="V89" s="12">
        <v>0</v>
      </c>
      <c r="W89" s="12">
        <v>601429.35</v>
      </c>
      <c r="X89" s="9" t="s">
        <v>50</v>
      </c>
      <c r="Y89" s="12">
        <v>96228.696000000011</v>
      </c>
      <c r="Z89" s="12">
        <v>0</v>
      </c>
      <c r="AA89" s="9" t="s">
        <v>50</v>
      </c>
      <c r="AB89" s="12">
        <v>0</v>
      </c>
      <c r="AC89" s="12">
        <v>144149.72</v>
      </c>
      <c r="AD89" s="9" t="s">
        <v>72</v>
      </c>
      <c r="AE89" s="12">
        <v>11531.9776</v>
      </c>
      <c r="AF89" s="45">
        <f>+AC89*0.08-AE89</f>
        <v>0</v>
      </c>
      <c r="AG89" s="9" t="s">
        <v>50</v>
      </c>
      <c r="AH89" s="12">
        <v>0</v>
      </c>
      <c r="AI89" s="12">
        <v>0</v>
      </c>
      <c r="AJ89" s="9" t="s">
        <v>50</v>
      </c>
      <c r="AK89" s="12">
        <v>0</v>
      </c>
      <c r="AL89" s="12">
        <v>0</v>
      </c>
      <c r="AM89" s="13" t="s">
        <v>53</v>
      </c>
      <c r="AN89" s="9" t="s">
        <v>53</v>
      </c>
      <c r="AO89" s="13" t="s">
        <v>53</v>
      </c>
      <c r="AP89" s="9" t="s">
        <v>53</v>
      </c>
      <c r="AQ89" s="49"/>
    </row>
    <row r="90" spans="1:43" x14ac:dyDescent="0.25">
      <c r="A90" s="9" t="s">
        <v>120</v>
      </c>
      <c r="B90" s="13" t="s">
        <v>118</v>
      </c>
      <c r="C90" s="9" t="s">
        <v>402</v>
      </c>
      <c r="D90" s="9" t="s">
        <v>621</v>
      </c>
      <c r="E90" s="9" t="s">
        <v>49</v>
      </c>
      <c r="F90" s="9" t="s">
        <v>888</v>
      </c>
      <c r="G90" s="9" t="s">
        <v>51</v>
      </c>
      <c r="H90" s="9" t="s">
        <v>121</v>
      </c>
      <c r="I90" s="12" t="s">
        <v>53</v>
      </c>
      <c r="J90" s="12" t="s">
        <v>53</v>
      </c>
      <c r="K90" s="12" t="s">
        <v>53</v>
      </c>
      <c r="L90" s="12" t="s">
        <v>53</v>
      </c>
      <c r="M90" s="12">
        <v>0</v>
      </c>
      <c r="N90" s="9" t="s">
        <v>53</v>
      </c>
      <c r="O90" s="9" t="s">
        <v>54</v>
      </c>
      <c r="P90" s="9" t="s">
        <v>53</v>
      </c>
      <c r="Q90" s="12">
        <f t="shared" si="3"/>
        <v>2193928.98</v>
      </c>
      <c r="R90" s="12">
        <v>0</v>
      </c>
      <c r="S90" s="12">
        <v>1822245.8399999999</v>
      </c>
      <c r="T90" s="12">
        <v>0</v>
      </c>
      <c r="U90" s="9" t="s">
        <v>50</v>
      </c>
      <c r="V90" s="12">
        <v>0</v>
      </c>
      <c r="W90" s="12">
        <v>320416.5</v>
      </c>
      <c r="X90" s="9" t="s">
        <v>50</v>
      </c>
      <c r="Y90" s="12">
        <v>51266.64</v>
      </c>
      <c r="Z90" s="12">
        <v>0</v>
      </c>
      <c r="AA90" s="9" t="s">
        <v>50</v>
      </c>
      <c r="AB90" s="12">
        <v>0</v>
      </c>
      <c r="AC90" s="12">
        <v>0</v>
      </c>
      <c r="AD90" s="9" t="s">
        <v>50</v>
      </c>
      <c r="AE90" s="12">
        <v>0</v>
      </c>
      <c r="AF90" s="45">
        <v>0</v>
      </c>
      <c r="AG90" s="9" t="s">
        <v>50</v>
      </c>
      <c r="AH90" s="12">
        <v>0</v>
      </c>
      <c r="AI90" s="12">
        <v>0</v>
      </c>
      <c r="AJ90" s="9" t="s">
        <v>50</v>
      </c>
      <c r="AK90" s="12">
        <v>0</v>
      </c>
      <c r="AL90" s="12">
        <v>0</v>
      </c>
      <c r="AM90" s="13" t="s">
        <v>53</v>
      </c>
      <c r="AN90" s="9" t="s">
        <v>53</v>
      </c>
      <c r="AO90" s="13" t="s">
        <v>53</v>
      </c>
      <c r="AP90" s="9" t="s">
        <v>53</v>
      </c>
      <c r="AQ90" s="49"/>
    </row>
    <row r="91" spans="1:43" x14ac:dyDescent="0.25">
      <c r="A91" s="9" t="s">
        <v>176</v>
      </c>
      <c r="B91" s="13" t="s">
        <v>177</v>
      </c>
      <c r="C91" s="9" t="s">
        <v>402</v>
      </c>
      <c r="D91" s="9" t="s">
        <v>621</v>
      </c>
      <c r="E91" s="9" t="s">
        <v>49</v>
      </c>
      <c r="F91" s="9" t="s">
        <v>889</v>
      </c>
      <c r="G91" s="9" t="s">
        <v>51</v>
      </c>
      <c r="H91" s="9" t="s">
        <v>178</v>
      </c>
      <c r="I91" s="12" t="s">
        <v>53</v>
      </c>
      <c r="J91" s="12" t="s">
        <v>53</v>
      </c>
      <c r="K91" s="12" t="s">
        <v>53</v>
      </c>
      <c r="L91" s="12" t="s">
        <v>53</v>
      </c>
      <c r="M91" s="12">
        <v>0</v>
      </c>
      <c r="N91" s="9" t="s">
        <v>53</v>
      </c>
      <c r="O91" s="9" t="s">
        <v>54</v>
      </c>
      <c r="P91" s="9" t="s">
        <v>53</v>
      </c>
      <c r="Q91" s="12">
        <f t="shared" si="3"/>
        <v>21892016.695999999</v>
      </c>
      <c r="R91" s="12">
        <v>0</v>
      </c>
      <c r="S91" s="12">
        <v>20186775.399999999</v>
      </c>
      <c r="T91" s="12">
        <v>0</v>
      </c>
      <c r="U91" s="9" t="s">
        <v>50</v>
      </c>
      <c r="V91" s="12">
        <v>0</v>
      </c>
      <c r="W91" s="12">
        <v>1470035.5999999996</v>
      </c>
      <c r="X91" s="9" t="s">
        <v>50</v>
      </c>
      <c r="Y91" s="12">
        <v>235205.69600000005</v>
      </c>
      <c r="Z91" s="12">
        <v>0</v>
      </c>
      <c r="AA91" s="9" t="s">
        <v>50</v>
      </c>
      <c r="AB91" s="12">
        <v>0</v>
      </c>
      <c r="AC91" s="12">
        <v>0</v>
      </c>
      <c r="AD91" s="9" t="s">
        <v>50</v>
      </c>
      <c r="AE91" s="12">
        <v>0</v>
      </c>
      <c r="AF91" s="45">
        <v>0</v>
      </c>
      <c r="AG91" s="9" t="s">
        <v>50</v>
      </c>
      <c r="AH91" s="12">
        <v>0</v>
      </c>
      <c r="AI91" s="12">
        <v>0</v>
      </c>
      <c r="AJ91" s="9" t="s">
        <v>50</v>
      </c>
      <c r="AK91" s="12">
        <v>0</v>
      </c>
      <c r="AL91" s="12">
        <v>0</v>
      </c>
      <c r="AM91" s="13" t="s">
        <v>53</v>
      </c>
      <c r="AN91" s="9" t="s">
        <v>53</v>
      </c>
      <c r="AO91" s="13" t="s">
        <v>53</v>
      </c>
      <c r="AP91" s="9" t="s">
        <v>53</v>
      </c>
      <c r="AQ91" s="49"/>
    </row>
    <row r="92" spans="1:43" x14ac:dyDescent="0.25">
      <c r="A92" s="9" t="s">
        <v>233</v>
      </c>
      <c r="B92" s="13" t="s">
        <v>234</v>
      </c>
      <c r="C92" s="9" t="s">
        <v>402</v>
      </c>
      <c r="D92" s="9" t="s">
        <v>621</v>
      </c>
      <c r="E92" s="9" t="s">
        <v>49</v>
      </c>
      <c r="F92" s="9" t="s">
        <v>890</v>
      </c>
      <c r="G92" s="9" t="s">
        <v>51</v>
      </c>
      <c r="H92" s="9" t="s">
        <v>235</v>
      </c>
      <c r="I92" s="12" t="s">
        <v>53</v>
      </c>
      <c r="J92" s="12" t="s">
        <v>53</v>
      </c>
      <c r="K92" s="12" t="s">
        <v>53</v>
      </c>
      <c r="L92" s="12" t="s">
        <v>53</v>
      </c>
      <c r="M92" s="12">
        <v>0</v>
      </c>
      <c r="N92" s="9" t="s">
        <v>53</v>
      </c>
      <c r="O92" s="9" t="s">
        <v>54</v>
      </c>
      <c r="P92" s="9" t="s">
        <v>53</v>
      </c>
      <c r="Q92" s="12">
        <f t="shared" si="3"/>
        <v>21308688.268999998</v>
      </c>
      <c r="R92" s="12">
        <v>0</v>
      </c>
      <c r="S92" s="12">
        <v>19447363.695</v>
      </c>
      <c r="T92" s="12">
        <v>0</v>
      </c>
      <c r="U92" s="9" t="s">
        <v>50</v>
      </c>
      <c r="V92" s="12">
        <v>0</v>
      </c>
      <c r="W92" s="12">
        <v>1604590.15</v>
      </c>
      <c r="X92" s="9" t="s">
        <v>50</v>
      </c>
      <c r="Y92" s="12">
        <v>256734.42400000003</v>
      </c>
      <c r="Z92" s="12">
        <v>0</v>
      </c>
      <c r="AA92" s="9" t="s">
        <v>50</v>
      </c>
      <c r="AB92" s="12">
        <v>0</v>
      </c>
      <c r="AC92" s="12">
        <v>0</v>
      </c>
      <c r="AD92" s="9" t="s">
        <v>50</v>
      </c>
      <c r="AE92" s="12">
        <v>0</v>
      </c>
      <c r="AF92" s="45">
        <v>0</v>
      </c>
      <c r="AG92" s="9" t="s">
        <v>50</v>
      </c>
      <c r="AH92" s="12">
        <v>0</v>
      </c>
      <c r="AI92" s="12">
        <v>0</v>
      </c>
      <c r="AJ92" s="9" t="s">
        <v>50</v>
      </c>
      <c r="AK92" s="12">
        <v>0</v>
      </c>
      <c r="AL92" s="12">
        <v>0</v>
      </c>
      <c r="AM92" s="13" t="s">
        <v>53</v>
      </c>
      <c r="AN92" s="9" t="s">
        <v>53</v>
      </c>
      <c r="AO92" s="13" t="s">
        <v>53</v>
      </c>
      <c r="AP92" s="9" t="s">
        <v>53</v>
      </c>
      <c r="AQ92" s="49"/>
    </row>
    <row r="93" spans="1:43" x14ac:dyDescent="0.25">
      <c r="A93" s="9" t="s">
        <v>283</v>
      </c>
      <c r="B93" s="13" t="s">
        <v>284</v>
      </c>
      <c r="C93" s="9" t="s">
        <v>402</v>
      </c>
      <c r="D93" s="9" t="s">
        <v>621</v>
      </c>
      <c r="E93" s="9" t="s">
        <v>49</v>
      </c>
      <c r="F93" s="9" t="s">
        <v>891</v>
      </c>
      <c r="G93" s="9" t="s">
        <v>51</v>
      </c>
      <c r="H93" s="9" t="s">
        <v>285</v>
      </c>
      <c r="I93" s="12" t="s">
        <v>53</v>
      </c>
      <c r="J93" s="12" t="s">
        <v>53</v>
      </c>
      <c r="K93" s="12" t="s">
        <v>53</v>
      </c>
      <c r="L93" s="12" t="s">
        <v>53</v>
      </c>
      <c r="M93" s="12">
        <v>0</v>
      </c>
      <c r="N93" s="9" t="s">
        <v>53</v>
      </c>
      <c r="O93" s="9" t="s">
        <v>54</v>
      </c>
      <c r="P93" s="9" t="s">
        <v>53</v>
      </c>
      <c r="Q93" s="12">
        <f t="shared" si="3"/>
        <v>36317269.770199999</v>
      </c>
      <c r="R93" s="12">
        <v>0</v>
      </c>
      <c r="S93" s="12">
        <v>33688820.875</v>
      </c>
      <c r="T93" s="12">
        <v>0</v>
      </c>
      <c r="U93" s="9" t="s">
        <v>50</v>
      </c>
      <c r="V93" s="12">
        <v>0</v>
      </c>
      <c r="W93" s="12">
        <v>2265904.2200000002</v>
      </c>
      <c r="X93" s="9" t="s">
        <v>50</v>
      </c>
      <c r="Y93" s="12">
        <v>362544.67520000006</v>
      </c>
      <c r="Z93" s="12">
        <v>0</v>
      </c>
      <c r="AA93" s="9" t="s">
        <v>50</v>
      </c>
      <c r="AB93" s="12">
        <v>0</v>
      </c>
      <c r="AC93" s="12">
        <v>0</v>
      </c>
      <c r="AD93" s="9" t="s">
        <v>50</v>
      </c>
      <c r="AE93" s="12">
        <v>0</v>
      </c>
      <c r="AF93" s="45">
        <v>0</v>
      </c>
      <c r="AG93" s="9" t="s">
        <v>50</v>
      </c>
      <c r="AH93" s="12">
        <v>0</v>
      </c>
      <c r="AI93" s="12">
        <v>0</v>
      </c>
      <c r="AJ93" s="9" t="s">
        <v>50</v>
      </c>
      <c r="AK93" s="12">
        <v>0</v>
      </c>
      <c r="AL93" s="12">
        <v>0</v>
      </c>
      <c r="AM93" s="13" t="s">
        <v>53</v>
      </c>
      <c r="AN93" s="9" t="s">
        <v>53</v>
      </c>
      <c r="AO93" s="13" t="s">
        <v>53</v>
      </c>
      <c r="AP93" s="9" t="s">
        <v>53</v>
      </c>
      <c r="AQ93" s="49"/>
    </row>
    <row r="94" spans="1:43" x14ac:dyDescent="0.25">
      <c r="A94" s="9" t="s">
        <v>333</v>
      </c>
      <c r="B94" s="13" t="s">
        <v>334</v>
      </c>
      <c r="C94" s="9" t="s">
        <v>402</v>
      </c>
      <c r="D94" s="9" t="s">
        <v>621</v>
      </c>
      <c r="E94" s="9" t="s">
        <v>49</v>
      </c>
      <c r="F94" s="9" t="s">
        <v>892</v>
      </c>
      <c r="G94" s="9" t="s">
        <v>51</v>
      </c>
      <c r="H94" s="9" t="s">
        <v>335</v>
      </c>
      <c r="I94" s="12" t="s">
        <v>53</v>
      </c>
      <c r="J94" s="12" t="s">
        <v>53</v>
      </c>
      <c r="K94" s="12" t="s">
        <v>53</v>
      </c>
      <c r="L94" s="12" t="s">
        <v>53</v>
      </c>
      <c r="M94" s="12">
        <v>0</v>
      </c>
      <c r="N94" s="9" t="s">
        <v>53</v>
      </c>
      <c r="O94" s="9" t="s">
        <v>54</v>
      </c>
      <c r="P94" s="9" t="s">
        <v>53</v>
      </c>
      <c r="Q94" s="12">
        <f t="shared" si="3"/>
        <v>33397776.811200004</v>
      </c>
      <c r="R94" s="12">
        <v>0</v>
      </c>
      <c r="S94" s="12">
        <v>29987708.490000002</v>
      </c>
      <c r="T94" s="12">
        <v>0</v>
      </c>
      <c r="U94" s="9" t="s">
        <v>50</v>
      </c>
      <c r="V94" s="12">
        <v>0</v>
      </c>
      <c r="W94" s="12">
        <v>2939714.0699999994</v>
      </c>
      <c r="X94" s="9" t="s">
        <v>50</v>
      </c>
      <c r="Y94" s="12">
        <v>470354.2512</v>
      </c>
      <c r="Z94" s="12">
        <v>0</v>
      </c>
      <c r="AA94" s="9" t="s">
        <v>50</v>
      </c>
      <c r="AB94" s="12">
        <v>0</v>
      </c>
      <c r="AC94" s="12">
        <v>0</v>
      </c>
      <c r="AD94" s="9" t="s">
        <v>50</v>
      </c>
      <c r="AE94" s="12">
        <v>0</v>
      </c>
      <c r="AF94" s="45">
        <v>0</v>
      </c>
      <c r="AG94" s="9" t="s">
        <v>50</v>
      </c>
      <c r="AH94" s="12">
        <v>0</v>
      </c>
      <c r="AI94" s="12">
        <v>0</v>
      </c>
      <c r="AJ94" s="9" t="s">
        <v>50</v>
      </c>
      <c r="AK94" s="12">
        <v>0</v>
      </c>
      <c r="AL94" s="12">
        <v>0</v>
      </c>
      <c r="AM94" s="13" t="s">
        <v>53</v>
      </c>
      <c r="AN94" s="9" t="s">
        <v>53</v>
      </c>
      <c r="AO94" s="13" t="s">
        <v>53</v>
      </c>
      <c r="AP94" s="9" t="s">
        <v>53</v>
      </c>
      <c r="AQ94" s="49"/>
    </row>
    <row r="95" spans="1:43" x14ac:dyDescent="0.25">
      <c r="A95" s="9" t="s">
        <v>364</v>
      </c>
      <c r="B95" s="13" t="s">
        <v>365</v>
      </c>
      <c r="C95" s="9" t="s">
        <v>402</v>
      </c>
      <c r="D95" s="9" t="s">
        <v>621</v>
      </c>
      <c r="E95" s="9" t="s">
        <v>49</v>
      </c>
      <c r="F95" s="9" t="s">
        <v>901</v>
      </c>
      <c r="G95" s="9" t="s">
        <v>51</v>
      </c>
      <c r="H95" s="9" t="s">
        <v>366</v>
      </c>
      <c r="I95" s="12" t="s">
        <v>53</v>
      </c>
      <c r="J95" s="12" t="s">
        <v>53</v>
      </c>
      <c r="K95" s="12" t="s">
        <v>53</v>
      </c>
      <c r="L95" s="12" t="s">
        <v>53</v>
      </c>
      <c r="M95" s="12">
        <v>0</v>
      </c>
      <c r="N95" s="9" t="s">
        <v>53</v>
      </c>
      <c r="O95" s="9" t="s">
        <v>54</v>
      </c>
      <c r="P95" s="9" t="s">
        <v>53</v>
      </c>
      <c r="Q95" s="12">
        <f t="shared" si="3"/>
        <v>23481097.17899999</v>
      </c>
      <c r="R95" s="12">
        <v>0</v>
      </c>
      <c r="S95" s="12">
        <v>20873730.019399993</v>
      </c>
      <c r="T95" s="12">
        <v>0</v>
      </c>
      <c r="U95" s="9" t="s">
        <v>50</v>
      </c>
      <c r="V95" s="12">
        <v>0</v>
      </c>
      <c r="W95" s="12">
        <v>2247730.31</v>
      </c>
      <c r="X95" s="9" t="s">
        <v>50</v>
      </c>
      <c r="Y95" s="12">
        <v>359636.84960000013</v>
      </c>
      <c r="Z95" s="12">
        <v>0</v>
      </c>
      <c r="AA95" s="9" t="s">
        <v>50</v>
      </c>
      <c r="AB95" s="12">
        <v>0</v>
      </c>
      <c r="AC95" s="12">
        <v>0</v>
      </c>
      <c r="AD95" s="9" t="s">
        <v>50</v>
      </c>
      <c r="AE95" s="12">
        <v>0</v>
      </c>
      <c r="AF95" s="45">
        <v>0</v>
      </c>
      <c r="AG95" s="9" t="s">
        <v>50</v>
      </c>
      <c r="AH95" s="12">
        <v>0</v>
      </c>
      <c r="AI95" s="12">
        <v>0</v>
      </c>
      <c r="AJ95" s="9" t="s">
        <v>50</v>
      </c>
      <c r="AK95" s="12">
        <v>0</v>
      </c>
      <c r="AL95" s="12">
        <v>0</v>
      </c>
      <c r="AM95" s="13" t="s">
        <v>53</v>
      </c>
      <c r="AN95" s="9" t="s">
        <v>53</v>
      </c>
      <c r="AO95" s="13" t="s">
        <v>53</v>
      </c>
      <c r="AP95" s="9" t="s">
        <v>53</v>
      </c>
      <c r="AQ95" s="49"/>
    </row>
    <row r="96" spans="1:43" x14ac:dyDescent="0.25">
      <c r="A96" s="9" t="s">
        <v>367</v>
      </c>
      <c r="B96" s="13" t="s">
        <v>365</v>
      </c>
      <c r="C96" s="9" t="s">
        <v>402</v>
      </c>
      <c r="D96" s="9" t="s">
        <v>621</v>
      </c>
      <c r="E96" s="9" t="s">
        <v>49</v>
      </c>
      <c r="F96" s="9" t="s">
        <v>901</v>
      </c>
      <c r="G96" s="9" t="s">
        <v>51</v>
      </c>
      <c r="H96" s="9" t="s">
        <v>368</v>
      </c>
      <c r="I96" s="12" t="s">
        <v>53</v>
      </c>
      <c r="J96" s="12" t="s">
        <v>53</v>
      </c>
      <c r="K96" s="12" t="s">
        <v>53</v>
      </c>
      <c r="L96" s="12" t="s">
        <v>53</v>
      </c>
      <c r="M96" s="12">
        <v>0</v>
      </c>
      <c r="N96" s="9" t="s">
        <v>53</v>
      </c>
      <c r="O96" s="9" t="s">
        <v>369</v>
      </c>
      <c r="P96" s="9" t="s">
        <v>370</v>
      </c>
      <c r="Q96" s="12">
        <f t="shared" si="3"/>
        <v>352283.70500000002</v>
      </c>
      <c r="R96" s="12">
        <v>0</v>
      </c>
      <c r="S96" s="12">
        <v>352283.70500000002</v>
      </c>
      <c r="T96" s="12">
        <v>0</v>
      </c>
      <c r="U96" s="9" t="s">
        <v>50</v>
      </c>
      <c r="V96" s="12">
        <v>0</v>
      </c>
      <c r="W96" s="12">
        <v>0</v>
      </c>
      <c r="X96" s="9" t="s">
        <v>50</v>
      </c>
      <c r="Y96" s="12">
        <v>0</v>
      </c>
      <c r="Z96" s="12">
        <v>0</v>
      </c>
      <c r="AA96" s="9" t="s">
        <v>50</v>
      </c>
      <c r="AB96" s="12">
        <v>0</v>
      </c>
      <c r="AC96" s="12">
        <v>0</v>
      </c>
      <c r="AD96" s="9" t="s">
        <v>50</v>
      </c>
      <c r="AE96" s="12">
        <v>0</v>
      </c>
      <c r="AF96" s="45">
        <v>0</v>
      </c>
      <c r="AG96" s="9" t="s">
        <v>50</v>
      </c>
      <c r="AH96" s="12">
        <v>0</v>
      </c>
      <c r="AI96" s="12">
        <v>0</v>
      </c>
      <c r="AJ96" s="9" t="s">
        <v>50</v>
      </c>
      <c r="AK96" s="12">
        <v>0</v>
      </c>
      <c r="AL96" s="12">
        <v>0</v>
      </c>
      <c r="AM96" s="13" t="s">
        <v>53</v>
      </c>
      <c r="AN96" s="9" t="s">
        <v>53</v>
      </c>
      <c r="AO96" s="13" t="s">
        <v>53</v>
      </c>
      <c r="AP96" s="9" t="s">
        <v>53</v>
      </c>
      <c r="AQ96" s="49"/>
    </row>
    <row r="97" spans="1:43" x14ac:dyDescent="0.25">
      <c r="A97" s="9" t="s">
        <v>371</v>
      </c>
      <c r="B97" s="13" t="s">
        <v>365</v>
      </c>
      <c r="C97" s="9" t="s">
        <v>402</v>
      </c>
      <c r="D97" s="9" t="s">
        <v>621</v>
      </c>
      <c r="E97" s="9" t="s">
        <v>49</v>
      </c>
      <c r="F97" s="9" t="s">
        <v>901</v>
      </c>
      <c r="G97" s="9" t="s">
        <v>51</v>
      </c>
      <c r="H97" s="9" t="s">
        <v>372</v>
      </c>
      <c r="I97" s="12" t="s">
        <v>53</v>
      </c>
      <c r="J97" s="12" t="s">
        <v>53</v>
      </c>
      <c r="K97" s="12" t="s">
        <v>53</v>
      </c>
      <c r="L97" s="12" t="s">
        <v>53</v>
      </c>
      <c r="M97" s="12">
        <v>0</v>
      </c>
      <c r="N97" s="9" t="s">
        <v>53</v>
      </c>
      <c r="O97" s="9" t="s">
        <v>54</v>
      </c>
      <c r="P97" s="9" t="s">
        <v>53</v>
      </c>
      <c r="Q97" s="12">
        <f t="shared" si="3"/>
        <v>4025855.5217999993</v>
      </c>
      <c r="R97" s="12">
        <v>0</v>
      </c>
      <c r="S97" s="12">
        <v>3370117.4049999993</v>
      </c>
      <c r="T97" s="12">
        <v>0</v>
      </c>
      <c r="U97" s="9" t="s">
        <v>50</v>
      </c>
      <c r="V97" s="12">
        <v>0</v>
      </c>
      <c r="W97" s="12">
        <v>565291.48</v>
      </c>
      <c r="X97" s="9" t="s">
        <v>50</v>
      </c>
      <c r="Y97" s="12">
        <v>90446.636799999993</v>
      </c>
      <c r="Z97" s="12">
        <v>0</v>
      </c>
      <c r="AA97" s="9" t="s">
        <v>50</v>
      </c>
      <c r="AB97" s="12">
        <v>0</v>
      </c>
      <c r="AC97" s="12">
        <v>0</v>
      </c>
      <c r="AD97" s="9" t="s">
        <v>50</v>
      </c>
      <c r="AE97" s="12">
        <v>0</v>
      </c>
      <c r="AF97" s="45">
        <v>0</v>
      </c>
      <c r="AG97" s="9" t="s">
        <v>50</v>
      </c>
      <c r="AH97" s="12">
        <v>0</v>
      </c>
      <c r="AI97" s="12">
        <v>0</v>
      </c>
      <c r="AJ97" s="9" t="s">
        <v>50</v>
      </c>
      <c r="AK97" s="12">
        <v>0</v>
      </c>
      <c r="AL97" s="12">
        <v>0</v>
      </c>
      <c r="AM97" s="13" t="s">
        <v>53</v>
      </c>
      <c r="AN97" s="9" t="s">
        <v>53</v>
      </c>
      <c r="AO97" s="13" t="s">
        <v>53</v>
      </c>
      <c r="AP97" s="9" t="s">
        <v>53</v>
      </c>
      <c r="AQ97" s="49"/>
    </row>
    <row r="98" spans="1:43" x14ac:dyDescent="0.25">
      <c r="A98" s="9" t="s">
        <v>45</v>
      </c>
      <c r="B98" s="13" t="s">
        <v>46</v>
      </c>
      <c r="C98" s="10" t="s">
        <v>402</v>
      </c>
      <c r="D98" s="10" t="s">
        <v>642</v>
      </c>
      <c r="E98" s="10" t="s">
        <v>643</v>
      </c>
      <c r="F98" s="9" t="s">
        <v>708</v>
      </c>
      <c r="G98" s="9" t="s">
        <v>51</v>
      </c>
      <c r="H98" s="9" t="s">
        <v>842</v>
      </c>
      <c r="I98" s="12" t="s">
        <v>53</v>
      </c>
      <c r="J98" s="12" t="s">
        <v>53</v>
      </c>
      <c r="K98" s="12" t="s">
        <v>53</v>
      </c>
      <c r="L98" s="12" t="s">
        <v>53</v>
      </c>
      <c r="M98" s="12">
        <v>0</v>
      </c>
      <c r="N98" s="9" t="s">
        <v>53</v>
      </c>
      <c r="O98" s="9" t="s">
        <v>54</v>
      </c>
      <c r="P98" s="9" t="s">
        <v>53</v>
      </c>
      <c r="Q98" s="12">
        <f t="shared" si="3"/>
        <v>19232935.740000002</v>
      </c>
      <c r="R98" s="12">
        <v>0</v>
      </c>
      <c r="S98" s="12">
        <f>9957482.63-324279.71</f>
        <v>9633202.9199999999</v>
      </c>
      <c r="T98" s="12">
        <v>0</v>
      </c>
      <c r="U98" s="9" t="s">
        <v>50</v>
      </c>
      <c r="V98" s="12">
        <v>0</v>
      </c>
      <c r="W98" s="12">
        <v>8275631.7400000002</v>
      </c>
      <c r="X98" s="9" t="s">
        <v>50</v>
      </c>
      <c r="Y98" s="12">
        <v>1324101.08</v>
      </c>
      <c r="Z98" s="12">
        <v>0</v>
      </c>
      <c r="AA98" s="9" t="s">
        <v>50</v>
      </c>
      <c r="AB98" s="12">
        <v>0</v>
      </c>
      <c r="AC98" s="12"/>
      <c r="AD98" s="9" t="s">
        <v>50</v>
      </c>
      <c r="AE98" s="12"/>
      <c r="AF98" s="45">
        <v>0</v>
      </c>
      <c r="AG98" s="9" t="s">
        <v>50</v>
      </c>
      <c r="AH98" s="12">
        <v>0</v>
      </c>
      <c r="AI98" s="12">
        <v>0</v>
      </c>
      <c r="AJ98" s="9" t="s">
        <v>50</v>
      </c>
      <c r="AK98" s="12">
        <v>0</v>
      </c>
      <c r="AL98" s="12">
        <v>0</v>
      </c>
      <c r="AM98" s="13" t="s">
        <v>53</v>
      </c>
      <c r="AN98" s="9" t="s">
        <v>53</v>
      </c>
      <c r="AO98" s="13" t="s">
        <v>53</v>
      </c>
      <c r="AP98" s="9" t="s">
        <v>53</v>
      </c>
      <c r="AQ98" s="49"/>
    </row>
    <row r="99" spans="1:43" x14ac:dyDescent="0.25">
      <c r="A99" s="9" t="s">
        <v>117</v>
      </c>
      <c r="B99" s="13" t="s">
        <v>118</v>
      </c>
      <c r="C99" s="10" t="s">
        <v>402</v>
      </c>
      <c r="D99" s="10" t="s">
        <v>642</v>
      </c>
      <c r="E99" s="10" t="s">
        <v>643</v>
      </c>
      <c r="F99" s="9" t="s">
        <v>843</v>
      </c>
      <c r="G99" s="9" t="s">
        <v>51</v>
      </c>
      <c r="H99" s="9" t="s">
        <v>844</v>
      </c>
      <c r="I99" s="12" t="s">
        <v>53</v>
      </c>
      <c r="J99" s="12" t="s">
        <v>53</v>
      </c>
      <c r="K99" s="12" t="s">
        <v>53</v>
      </c>
      <c r="L99" s="12" t="s">
        <v>53</v>
      </c>
      <c r="M99" s="12">
        <v>0</v>
      </c>
      <c r="N99" s="9" t="s">
        <v>53</v>
      </c>
      <c r="O99" s="9" t="s">
        <v>54</v>
      </c>
      <c r="P99" s="9" t="s">
        <v>53</v>
      </c>
      <c r="Q99" s="12">
        <f t="shared" si="3"/>
        <v>2219604.0699999998</v>
      </c>
      <c r="R99" s="12">
        <v>0</v>
      </c>
      <c r="S99" s="12">
        <v>468299</v>
      </c>
      <c r="T99" s="12">
        <v>0</v>
      </c>
      <c r="U99" s="9" t="s">
        <v>50</v>
      </c>
      <c r="V99" s="12">
        <v>0</v>
      </c>
      <c r="W99" s="12">
        <v>1509745.75</v>
      </c>
      <c r="X99" s="9" t="s">
        <v>50</v>
      </c>
      <c r="Y99" s="12">
        <v>241559.32</v>
      </c>
      <c r="Z99" s="12">
        <v>0</v>
      </c>
      <c r="AA99" s="9" t="s">
        <v>50</v>
      </c>
      <c r="AB99" s="12">
        <v>0</v>
      </c>
      <c r="AC99" s="12"/>
      <c r="AD99" s="9" t="s">
        <v>72</v>
      </c>
      <c r="AE99" s="12"/>
      <c r="AF99" s="45">
        <v>0</v>
      </c>
      <c r="AG99" s="9" t="s">
        <v>50</v>
      </c>
      <c r="AH99" s="12">
        <v>0</v>
      </c>
      <c r="AI99" s="12">
        <v>0</v>
      </c>
      <c r="AJ99" s="9" t="s">
        <v>50</v>
      </c>
      <c r="AK99" s="12">
        <v>0</v>
      </c>
      <c r="AL99" s="12">
        <v>0</v>
      </c>
      <c r="AM99" s="13" t="s">
        <v>53</v>
      </c>
      <c r="AN99" s="9" t="s">
        <v>53</v>
      </c>
      <c r="AO99" s="13" t="s">
        <v>53</v>
      </c>
      <c r="AP99" s="9" t="s">
        <v>53</v>
      </c>
      <c r="AQ99" s="49"/>
    </row>
    <row r="100" spans="1:43" x14ac:dyDescent="0.25">
      <c r="A100" s="9" t="s">
        <v>238</v>
      </c>
      <c r="B100" s="13" t="s">
        <v>234</v>
      </c>
      <c r="C100" s="10" t="s">
        <v>402</v>
      </c>
      <c r="D100" s="10" t="s">
        <v>642</v>
      </c>
      <c r="E100" s="10" t="s">
        <v>643</v>
      </c>
      <c r="F100" s="9" t="s">
        <v>846</v>
      </c>
      <c r="G100" s="9" t="s">
        <v>51</v>
      </c>
      <c r="H100" s="9" t="s">
        <v>845</v>
      </c>
      <c r="I100" s="12" t="s">
        <v>53</v>
      </c>
      <c r="J100" s="12" t="s">
        <v>53</v>
      </c>
      <c r="K100" s="12" t="s">
        <v>53</v>
      </c>
      <c r="L100" s="12" t="s">
        <v>53</v>
      </c>
      <c r="M100" s="12">
        <v>0</v>
      </c>
      <c r="N100" s="9" t="s">
        <v>53</v>
      </c>
      <c r="O100" s="9" t="s">
        <v>54</v>
      </c>
      <c r="P100" s="9" t="s">
        <v>53</v>
      </c>
      <c r="Q100" s="12">
        <f t="shared" si="3"/>
        <v>13091917.950000001</v>
      </c>
      <c r="R100" s="12">
        <v>0</v>
      </c>
      <c r="S100" s="12">
        <v>6053671.6100000003</v>
      </c>
      <c r="T100" s="12">
        <v>0</v>
      </c>
      <c r="U100" s="9" t="s">
        <v>50</v>
      </c>
      <c r="V100" s="12">
        <v>0</v>
      </c>
      <c r="W100" s="12">
        <v>6067453.7400000002</v>
      </c>
      <c r="X100" s="9" t="s">
        <v>50</v>
      </c>
      <c r="Y100" s="12">
        <v>970792.6</v>
      </c>
      <c r="Z100" s="12">
        <v>0</v>
      </c>
      <c r="AA100" s="9" t="s">
        <v>50</v>
      </c>
      <c r="AB100" s="12">
        <v>0</v>
      </c>
      <c r="AC100" s="12"/>
      <c r="AD100" s="9" t="s">
        <v>72</v>
      </c>
      <c r="AE100" s="12"/>
      <c r="AF100" s="45">
        <v>0</v>
      </c>
      <c r="AG100" s="9" t="s">
        <v>50</v>
      </c>
      <c r="AH100" s="12">
        <v>0</v>
      </c>
      <c r="AI100" s="12">
        <v>0</v>
      </c>
      <c r="AJ100" s="9" t="s">
        <v>50</v>
      </c>
      <c r="AK100" s="12">
        <v>0</v>
      </c>
      <c r="AL100" s="12">
        <v>0</v>
      </c>
      <c r="AM100" s="13" t="s">
        <v>53</v>
      </c>
      <c r="AN100" s="9" t="s">
        <v>53</v>
      </c>
      <c r="AO100" s="13" t="s">
        <v>53</v>
      </c>
      <c r="AP100" s="9" t="s">
        <v>53</v>
      </c>
      <c r="AQ100" s="49"/>
    </row>
    <row r="101" spans="1:43" x14ac:dyDescent="0.25">
      <c r="A101" s="9" t="s">
        <v>283</v>
      </c>
      <c r="B101" s="13" t="s">
        <v>284</v>
      </c>
      <c r="C101" s="10" t="s">
        <v>402</v>
      </c>
      <c r="D101" s="10" t="s">
        <v>642</v>
      </c>
      <c r="E101" s="10" t="s">
        <v>643</v>
      </c>
      <c r="F101" s="9" t="s">
        <v>847</v>
      </c>
      <c r="G101" s="9" t="s">
        <v>51</v>
      </c>
      <c r="H101" s="9" t="s">
        <v>848</v>
      </c>
      <c r="I101" s="12" t="s">
        <v>53</v>
      </c>
      <c r="J101" s="12" t="s">
        <v>53</v>
      </c>
      <c r="K101" s="12" t="s">
        <v>53</v>
      </c>
      <c r="L101" s="12" t="s">
        <v>53</v>
      </c>
      <c r="M101" s="12">
        <v>0</v>
      </c>
      <c r="N101" s="9" t="s">
        <v>53</v>
      </c>
      <c r="O101" s="9" t="s">
        <v>54</v>
      </c>
      <c r="P101" s="9" t="s">
        <v>53</v>
      </c>
      <c r="Q101" s="12">
        <f t="shared" si="3"/>
        <v>28245424.189999998</v>
      </c>
      <c r="R101" s="12">
        <v>0</v>
      </c>
      <c r="S101" s="12">
        <v>18124014.559999999</v>
      </c>
      <c r="T101" s="12">
        <v>0</v>
      </c>
      <c r="U101" s="9" t="s">
        <v>50</v>
      </c>
      <c r="V101" s="12">
        <v>0</v>
      </c>
      <c r="W101" s="12">
        <v>8572849.6799999997</v>
      </c>
      <c r="X101" s="9" t="s">
        <v>50</v>
      </c>
      <c r="Y101" s="12">
        <v>1371655.95</v>
      </c>
      <c r="Z101" s="12">
        <v>0</v>
      </c>
      <c r="AA101" s="9" t="s">
        <v>50</v>
      </c>
      <c r="AB101" s="12">
        <v>0</v>
      </c>
      <c r="AC101" s="12">
        <v>163800</v>
      </c>
      <c r="AD101" s="9" t="s">
        <v>50</v>
      </c>
      <c r="AE101" s="12">
        <v>13104</v>
      </c>
      <c r="AF101" s="45">
        <f>+AC101*0.08-AE101</f>
        <v>0</v>
      </c>
      <c r="AG101" s="9" t="s">
        <v>50</v>
      </c>
      <c r="AH101" s="12">
        <v>0</v>
      </c>
      <c r="AI101" s="12">
        <v>0</v>
      </c>
      <c r="AJ101" s="9" t="s">
        <v>50</v>
      </c>
      <c r="AK101" s="12">
        <v>0</v>
      </c>
      <c r="AL101" s="12">
        <v>0</v>
      </c>
      <c r="AM101" s="13" t="s">
        <v>53</v>
      </c>
      <c r="AN101" s="9" t="s">
        <v>53</v>
      </c>
      <c r="AO101" s="13" t="s">
        <v>53</v>
      </c>
      <c r="AP101" s="9" t="s">
        <v>53</v>
      </c>
      <c r="AQ101" s="49"/>
    </row>
    <row r="102" spans="1:43" x14ac:dyDescent="0.25">
      <c r="A102" s="9" t="s">
        <v>338</v>
      </c>
      <c r="B102" s="13" t="s">
        <v>334</v>
      </c>
      <c r="C102" s="10" t="s">
        <v>402</v>
      </c>
      <c r="D102" s="10" t="s">
        <v>642</v>
      </c>
      <c r="E102" s="10" t="s">
        <v>643</v>
      </c>
      <c r="F102" s="9" t="s">
        <v>849</v>
      </c>
      <c r="G102" s="9" t="s">
        <v>51</v>
      </c>
      <c r="H102" s="9" t="s">
        <v>850</v>
      </c>
      <c r="I102" s="12" t="s">
        <v>53</v>
      </c>
      <c r="J102" s="12" t="s">
        <v>53</v>
      </c>
      <c r="K102" s="12" t="s">
        <v>53</v>
      </c>
      <c r="L102" s="12" t="s">
        <v>53</v>
      </c>
      <c r="M102" s="12">
        <v>0</v>
      </c>
      <c r="N102" s="9" t="s">
        <v>53</v>
      </c>
      <c r="O102" s="9" t="s">
        <v>54</v>
      </c>
      <c r="P102" s="9" t="s">
        <v>53</v>
      </c>
      <c r="Q102" s="12">
        <f t="shared" si="3"/>
        <v>21788422.559999999</v>
      </c>
      <c r="R102" s="12">
        <v>0</v>
      </c>
      <c r="S102" s="12">
        <v>9691031.2699999996</v>
      </c>
      <c r="T102" s="12">
        <v>0</v>
      </c>
      <c r="U102" s="9" t="s">
        <v>50</v>
      </c>
      <c r="V102" s="12">
        <v>0</v>
      </c>
      <c r="W102" s="12">
        <v>10123778.699999999</v>
      </c>
      <c r="X102" s="9" t="s">
        <v>50</v>
      </c>
      <c r="Y102" s="12">
        <v>1619804.59</v>
      </c>
      <c r="Z102" s="12">
        <v>0</v>
      </c>
      <c r="AA102" s="9" t="s">
        <v>50</v>
      </c>
      <c r="AB102" s="12">
        <v>0</v>
      </c>
      <c r="AC102" s="12">
        <v>327600</v>
      </c>
      <c r="AD102" s="9" t="s">
        <v>50</v>
      </c>
      <c r="AE102" s="12">
        <v>26208</v>
      </c>
      <c r="AF102" s="45">
        <f>+AC102*0.08-AE102</f>
        <v>0</v>
      </c>
      <c r="AG102" s="9" t="s">
        <v>50</v>
      </c>
      <c r="AH102" s="12">
        <v>0</v>
      </c>
      <c r="AI102" s="12">
        <v>0</v>
      </c>
      <c r="AJ102" s="9" t="s">
        <v>50</v>
      </c>
      <c r="AK102" s="12">
        <v>0</v>
      </c>
      <c r="AL102" s="12">
        <v>0</v>
      </c>
      <c r="AM102" s="13" t="s">
        <v>53</v>
      </c>
      <c r="AN102" s="9" t="s">
        <v>53</v>
      </c>
      <c r="AO102" s="13" t="s">
        <v>53</v>
      </c>
      <c r="AP102" s="9" t="s">
        <v>53</v>
      </c>
      <c r="AQ102" s="49"/>
    </row>
    <row r="103" spans="1:43" x14ac:dyDescent="0.25">
      <c r="A103" s="9" t="s">
        <v>364</v>
      </c>
      <c r="B103" s="13" t="s">
        <v>365</v>
      </c>
      <c r="C103" s="10" t="s">
        <v>402</v>
      </c>
      <c r="D103" s="10" t="s">
        <v>642</v>
      </c>
      <c r="E103" s="10" t="s">
        <v>643</v>
      </c>
      <c r="F103" s="9" t="s">
        <v>851</v>
      </c>
      <c r="G103" s="9" t="s">
        <v>51</v>
      </c>
      <c r="H103" s="9" t="s">
        <v>913</v>
      </c>
      <c r="I103" s="12" t="s">
        <v>53</v>
      </c>
      <c r="J103" s="12" t="s">
        <v>53</v>
      </c>
      <c r="K103" s="12" t="s">
        <v>53</v>
      </c>
      <c r="L103" s="12" t="s">
        <v>53</v>
      </c>
      <c r="M103" s="12">
        <v>0</v>
      </c>
      <c r="N103" s="9" t="s">
        <v>53</v>
      </c>
      <c r="O103" s="9" t="s">
        <v>54</v>
      </c>
      <c r="P103" s="9" t="s">
        <v>53</v>
      </c>
      <c r="Q103" s="12">
        <f t="shared" si="3"/>
        <v>9172973.3100000005</v>
      </c>
      <c r="R103" s="12">
        <v>0</v>
      </c>
      <c r="S103" s="12">
        <v>4555574.12</v>
      </c>
      <c r="T103" s="12">
        <v>0</v>
      </c>
      <c r="U103" s="9" t="s">
        <v>50</v>
      </c>
      <c r="V103" s="12">
        <v>0</v>
      </c>
      <c r="W103" s="12">
        <v>3980516.54</v>
      </c>
      <c r="X103" s="9" t="s">
        <v>50</v>
      </c>
      <c r="Y103" s="12">
        <v>636882.65</v>
      </c>
      <c r="Z103" s="12">
        <v>0</v>
      </c>
      <c r="AA103" s="9" t="s">
        <v>50</v>
      </c>
      <c r="AB103" s="12">
        <v>0</v>
      </c>
      <c r="AC103" s="12"/>
      <c r="AD103" s="9" t="s">
        <v>50</v>
      </c>
      <c r="AE103" s="12"/>
      <c r="AF103" s="45">
        <v>0</v>
      </c>
      <c r="AG103" s="9" t="s">
        <v>50</v>
      </c>
      <c r="AH103" s="12">
        <v>0</v>
      </c>
      <c r="AI103" s="12">
        <v>0</v>
      </c>
      <c r="AJ103" s="9" t="s">
        <v>50</v>
      </c>
      <c r="AK103" s="12">
        <v>0</v>
      </c>
      <c r="AL103" s="12">
        <v>0</v>
      </c>
      <c r="AM103" s="13" t="s">
        <v>53</v>
      </c>
      <c r="AN103" s="9" t="s">
        <v>53</v>
      </c>
      <c r="AO103" s="13" t="s">
        <v>53</v>
      </c>
      <c r="AP103" s="9" t="s">
        <v>53</v>
      </c>
      <c r="AQ103" s="49"/>
    </row>
    <row r="104" spans="1:43" x14ac:dyDescent="0.25">
      <c r="A104" s="9" t="s">
        <v>183</v>
      </c>
      <c r="B104" s="13" t="s">
        <v>177</v>
      </c>
      <c r="C104" s="9" t="s">
        <v>402</v>
      </c>
      <c r="D104" s="9" t="s">
        <v>883</v>
      </c>
      <c r="E104" s="9" t="s">
        <v>184</v>
      </c>
      <c r="F104" s="9" t="s">
        <v>882</v>
      </c>
      <c r="G104" s="9" t="s">
        <v>51</v>
      </c>
      <c r="H104" s="9" t="s">
        <v>185</v>
      </c>
      <c r="I104" s="12" t="s">
        <v>53</v>
      </c>
      <c r="J104" s="12" t="s">
        <v>53</v>
      </c>
      <c r="K104" s="12" t="s">
        <v>53</v>
      </c>
      <c r="L104" s="12" t="s">
        <v>53</v>
      </c>
      <c r="M104" s="12">
        <v>0</v>
      </c>
      <c r="N104" s="9" t="s">
        <v>53</v>
      </c>
      <c r="O104" s="9" t="s">
        <v>54</v>
      </c>
      <c r="P104" s="9" t="s">
        <v>53</v>
      </c>
      <c r="Q104" s="12">
        <f t="shared" ref="Q104:Q139" si="4">SUM(S104:AQ104)</f>
        <v>227441.0956</v>
      </c>
      <c r="R104" s="12">
        <v>0</v>
      </c>
      <c r="S104" s="12">
        <v>0</v>
      </c>
      <c r="T104" s="12">
        <v>0</v>
      </c>
      <c r="U104" s="9" t="s">
        <v>50</v>
      </c>
      <c r="V104" s="12">
        <v>0</v>
      </c>
      <c r="W104" s="12">
        <v>196069.91</v>
      </c>
      <c r="X104" s="9" t="s">
        <v>63</v>
      </c>
      <c r="Y104" s="12">
        <v>31371.185600000001</v>
      </c>
      <c r="Z104" s="12">
        <v>0</v>
      </c>
      <c r="AA104" s="9" t="s">
        <v>50</v>
      </c>
      <c r="AB104" s="12">
        <v>0</v>
      </c>
      <c r="AC104" s="12">
        <v>0</v>
      </c>
      <c r="AD104" s="9" t="s">
        <v>50</v>
      </c>
      <c r="AE104" s="12">
        <v>0</v>
      </c>
      <c r="AF104" s="45">
        <v>0</v>
      </c>
      <c r="AG104" s="9" t="s">
        <v>50</v>
      </c>
      <c r="AH104" s="12">
        <v>0</v>
      </c>
      <c r="AI104" s="12">
        <v>0</v>
      </c>
      <c r="AJ104" s="9" t="s">
        <v>50</v>
      </c>
      <c r="AK104" s="12">
        <v>0</v>
      </c>
      <c r="AL104" s="12">
        <v>0</v>
      </c>
      <c r="AM104" s="13" t="s">
        <v>53</v>
      </c>
      <c r="AN104" s="9" t="s">
        <v>53</v>
      </c>
      <c r="AO104" s="13" t="s">
        <v>53</v>
      </c>
      <c r="AP104" s="9" t="s">
        <v>53</v>
      </c>
      <c r="AQ104" s="49"/>
    </row>
    <row r="105" spans="1:43" x14ac:dyDescent="0.25">
      <c r="A105" s="9" t="s">
        <v>246</v>
      </c>
      <c r="B105" s="13" t="s">
        <v>234</v>
      </c>
      <c r="C105" s="9" t="s">
        <v>402</v>
      </c>
      <c r="D105" s="9" t="s">
        <v>883</v>
      </c>
      <c r="E105" s="9" t="s">
        <v>184</v>
      </c>
      <c r="F105" s="9" t="s">
        <v>884</v>
      </c>
      <c r="G105" s="9" t="s">
        <v>51</v>
      </c>
      <c r="H105" s="9" t="s">
        <v>247</v>
      </c>
      <c r="I105" s="12" t="s">
        <v>53</v>
      </c>
      <c r="J105" s="12" t="s">
        <v>53</v>
      </c>
      <c r="K105" s="12" t="s">
        <v>53</v>
      </c>
      <c r="L105" s="12" t="s">
        <v>53</v>
      </c>
      <c r="M105" s="12">
        <v>0</v>
      </c>
      <c r="N105" s="9" t="s">
        <v>53</v>
      </c>
      <c r="O105" s="9" t="s">
        <v>54</v>
      </c>
      <c r="P105" s="9" t="s">
        <v>53</v>
      </c>
      <c r="Q105" s="12">
        <f t="shared" si="4"/>
        <v>3041340.4049999998</v>
      </c>
      <c r="R105" s="12">
        <v>0</v>
      </c>
      <c r="S105" s="12">
        <v>3041340.4049999998</v>
      </c>
      <c r="T105" s="12">
        <v>0</v>
      </c>
      <c r="U105" s="9" t="s">
        <v>50</v>
      </c>
      <c r="V105" s="12">
        <v>0</v>
      </c>
      <c r="W105" s="12">
        <v>0</v>
      </c>
      <c r="X105" s="9" t="s">
        <v>50</v>
      </c>
      <c r="Y105" s="12">
        <v>0</v>
      </c>
      <c r="Z105" s="12">
        <v>0</v>
      </c>
      <c r="AA105" s="9" t="s">
        <v>50</v>
      </c>
      <c r="AB105" s="12">
        <v>0</v>
      </c>
      <c r="AC105" s="12">
        <v>0</v>
      </c>
      <c r="AD105" s="9" t="s">
        <v>50</v>
      </c>
      <c r="AE105" s="12">
        <v>0</v>
      </c>
      <c r="AF105" s="45">
        <v>0</v>
      </c>
      <c r="AG105" s="9" t="s">
        <v>50</v>
      </c>
      <c r="AH105" s="12">
        <v>0</v>
      </c>
      <c r="AI105" s="12">
        <v>0</v>
      </c>
      <c r="AJ105" s="9" t="s">
        <v>50</v>
      </c>
      <c r="AK105" s="12">
        <v>0</v>
      </c>
      <c r="AL105" s="12">
        <v>0</v>
      </c>
      <c r="AM105" s="13" t="s">
        <v>53</v>
      </c>
      <c r="AN105" s="9" t="s">
        <v>53</v>
      </c>
      <c r="AO105" s="13" t="s">
        <v>53</v>
      </c>
      <c r="AP105" s="9" t="s">
        <v>53</v>
      </c>
      <c r="AQ105" s="49"/>
    </row>
    <row r="106" spans="1:43" x14ac:dyDescent="0.25">
      <c r="A106" s="9" t="s">
        <v>290</v>
      </c>
      <c r="B106" s="13" t="s">
        <v>284</v>
      </c>
      <c r="C106" s="9" t="s">
        <v>402</v>
      </c>
      <c r="D106" s="9" t="s">
        <v>883</v>
      </c>
      <c r="E106" s="9" t="s">
        <v>184</v>
      </c>
      <c r="F106" s="9" t="s">
        <v>885</v>
      </c>
      <c r="G106" s="9" t="s">
        <v>51</v>
      </c>
      <c r="H106" s="9" t="s">
        <v>291</v>
      </c>
      <c r="I106" s="12" t="s">
        <v>53</v>
      </c>
      <c r="J106" s="12" t="s">
        <v>53</v>
      </c>
      <c r="K106" s="12" t="s">
        <v>53</v>
      </c>
      <c r="L106" s="12" t="s">
        <v>53</v>
      </c>
      <c r="M106" s="12">
        <v>0</v>
      </c>
      <c r="N106" s="9" t="s">
        <v>53</v>
      </c>
      <c r="O106" s="9" t="s">
        <v>54</v>
      </c>
      <c r="P106" s="9" t="s">
        <v>53</v>
      </c>
      <c r="Q106" s="12">
        <f t="shared" si="4"/>
        <v>18790469.906800002</v>
      </c>
      <c r="R106" s="12">
        <v>0</v>
      </c>
      <c r="S106" s="12">
        <v>17360420.77</v>
      </c>
      <c r="T106" s="12">
        <v>0</v>
      </c>
      <c r="U106" s="9" t="s">
        <v>50</v>
      </c>
      <c r="V106" s="12">
        <v>0</v>
      </c>
      <c r="W106" s="12">
        <v>1232800.9800000002</v>
      </c>
      <c r="X106" s="9" t="s">
        <v>50</v>
      </c>
      <c r="Y106" s="12">
        <v>197248.1568</v>
      </c>
      <c r="Z106" s="12">
        <v>0</v>
      </c>
      <c r="AA106" s="9" t="s">
        <v>50</v>
      </c>
      <c r="AB106" s="12">
        <v>0</v>
      </c>
      <c r="AC106" s="12">
        <v>0</v>
      </c>
      <c r="AD106" s="9" t="s">
        <v>50</v>
      </c>
      <c r="AE106" s="12">
        <v>0</v>
      </c>
      <c r="AF106" s="45">
        <v>0</v>
      </c>
      <c r="AG106" s="9" t="s">
        <v>50</v>
      </c>
      <c r="AH106" s="12">
        <v>0</v>
      </c>
      <c r="AI106" s="12">
        <v>0</v>
      </c>
      <c r="AJ106" s="9" t="s">
        <v>50</v>
      </c>
      <c r="AK106" s="12">
        <v>0</v>
      </c>
      <c r="AL106" s="12">
        <v>0</v>
      </c>
      <c r="AM106" s="13" t="s">
        <v>53</v>
      </c>
      <c r="AN106" s="9" t="s">
        <v>53</v>
      </c>
      <c r="AO106" s="13" t="s">
        <v>53</v>
      </c>
      <c r="AP106" s="9" t="s">
        <v>53</v>
      </c>
      <c r="AQ106" s="49"/>
    </row>
    <row r="107" spans="1:43" x14ac:dyDescent="0.25">
      <c r="A107" s="9"/>
      <c r="B107" s="55">
        <v>43918</v>
      </c>
      <c r="C107" s="9" t="s">
        <v>402</v>
      </c>
      <c r="D107" s="9" t="s">
        <v>883</v>
      </c>
      <c r="E107" s="9" t="s">
        <v>184</v>
      </c>
      <c r="F107" s="9" t="s">
        <v>730</v>
      </c>
      <c r="G107" s="9" t="s">
        <v>51</v>
      </c>
      <c r="H107" s="9" t="s">
        <v>900</v>
      </c>
      <c r="I107" s="12"/>
      <c r="J107" s="12"/>
      <c r="K107" s="12"/>
      <c r="L107" s="12"/>
      <c r="M107" s="12"/>
      <c r="N107" s="9"/>
      <c r="O107" s="9" t="s">
        <v>406</v>
      </c>
      <c r="P107" s="9"/>
      <c r="Q107" s="12">
        <f t="shared" si="4"/>
        <v>0</v>
      </c>
      <c r="R107" s="12"/>
      <c r="S107" s="12">
        <v>0</v>
      </c>
      <c r="T107" s="12"/>
      <c r="U107" s="9"/>
      <c r="V107" s="12"/>
      <c r="W107" s="12">
        <v>0</v>
      </c>
      <c r="X107" s="9"/>
      <c r="Y107" s="12">
        <v>0</v>
      </c>
      <c r="Z107" s="12"/>
      <c r="AA107" s="9"/>
      <c r="AB107" s="12"/>
      <c r="AC107" s="12"/>
      <c r="AD107" s="9"/>
      <c r="AE107" s="12"/>
      <c r="AF107" s="45"/>
      <c r="AG107" s="9"/>
      <c r="AH107" s="12">
        <v>0</v>
      </c>
      <c r="AI107" s="12">
        <v>0</v>
      </c>
      <c r="AJ107" s="9" t="s">
        <v>50</v>
      </c>
      <c r="AK107" s="12">
        <v>0</v>
      </c>
      <c r="AL107" s="12">
        <v>0</v>
      </c>
      <c r="AM107" s="13"/>
      <c r="AN107" s="9"/>
      <c r="AO107" s="13"/>
      <c r="AP107" s="9"/>
      <c r="AQ107" s="49"/>
    </row>
    <row r="108" spans="1:43" x14ac:dyDescent="0.25">
      <c r="A108" s="9" t="s">
        <v>45</v>
      </c>
      <c r="B108" s="13" t="s">
        <v>46</v>
      </c>
      <c r="C108" s="9" t="s">
        <v>402</v>
      </c>
      <c r="D108" s="10" t="s">
        <v>710</v>
      </c>
      <c r="E108" s="10" t="s">
        <v>711</v>
      </c>
      <c r="F108" s="9" t="s">
        <v>852</v>
      </c>
      <c r="G108" s="9" t="s">
        <v>51</v>
      </c>
      <c r="H108" s="9" t="s">
        <v>725</v>
      </c>
      <c r="I108" s="12" t="s">
        <v>53</v>
      </c>
      <c r="J108" s="12" t="s">
        <v>53</v>
      </c>
      <c r="K108" s="12" t="s">
        <v>53</v>
      </c>
      <c r="L108" s="12" t="s">
        <v>53</v>
      </c>
      <c r="M108" s="12">
        <v>0</v>
      </c>
      <c r="N108" s="9" t="s">
        <v>53</v>
      </c>
      <c r="O108" s="9" t="s">
        <v>406</v>
      </c>
      <c r="P108" s="9" t="s">
        <v>53</v>
      </c>
      <c r="Q108" s="12">
        <f t="shared" si="4"/>
        <v>0</v>
      </c>
      <c r="R108" s="12">
        <v>0</v>
      </c>
      <c r="S108" s="12">
        <v>0</v>
      </c>
      <c r="T108" s="12">
        <v>0</v>
      </c>
      <c r="U108" s="9" t="s">
        <v>50</v>
      </c>
      <c r="V108" s="12">
        <v>0</v>
      </c>
      <c r="W108" s="12">
        <v>0</v>
      </c>
      <c r="X108" s="9" t="s">
        <v>50</v>
      </c>
      <c r="Y108" s="12">
        <v>0</v>
      </c>
      <c r="Z108" s="12">
        <v>0</v>
      </c>
      <c r="AA108" s="9" t="s">
        <v>50</v>
      </c>
      <c r="AB108" s="12">
        <v>0</v>
      </c>
      <c r="AC108" s="12">
        <v>0</v>
      </c>
      <c r="AD108" s="9" t="s">
        <v>50</v>
      </c>
      <c r="AE108" s="12">
        <v>0</v>
      </c>
      <c r="AF108" s="45">
        <v>0</v>
      </c>
      <c r="AG108" s="9" t="s">
        <v>50</v>
      </c>
      <c r="AH108" s="12">
        <v>0</v>
      </c>
      <c r="AI108" s="12">
        <v>0</v>
      </c>
      <c r="AJ108" s="9" t="s">
        <v>50</v>
      </c>
      <c r="AK108" s="12">
        <v>0</v>
      </c>
      <c r="AL108" s="12">
        <v>0</v>
      </c>
      <c r="AM108" s="13" t="s">
        <v>53</v>
      </c>
      <c r="AN108" s="9" t="s">
        <v>53</v>
      </c>
      <c r="AO108" s="13" t="s">
        <v>53</v>
      </c>
      <c r="AP108" s="9" t="s">
        <v>53</v>
      </c>
      <c r="AQ108" s="49"/>
    </row>
    <row r="109" spans="1:43" x14ac:dyDescent="0.25">
      <c r="A109" s="9" t="s">
        <v>117</v>
      </c>
      <c r="B109" s="13" t="s">
        <v>118</v>
      </c>
      <c r="C109" s="9" t="s">
        <v>402</v>
      </c>
      <c r="D109" s="10" t="s">
        <v>710</v>
      </c>
      <c r="E109" s="10" t="s">
        <v>711</v>
      </c>
      <c r="F109" s="9" t="s">
        <v>853</v>
      </c>
      <c r="G109" s="9" t="s">
        <v>51</v>
      </c>
      <c r="H109" s="9" t="s">
        <v>725</v>
      </c>
      <c r="I109" s="12" t="s">
        <v>53</v>
      </c>
      <c r="J109" s="12" t="s">
        <v>53</v>
      </c>
      <c r="K109" s="12" t="s">
        <v>53</v>
      </c>
      <c r="L109" s="12" t="s">
        <v>53</v>
      </c>
      <c r="M109" s="12">
        <v>0</v>
      </c>
      <c r="N109" s="9" t="s">
        <v>53</v>
      </c>
      <c r="O109" s="9" t="s">
        <v>406</v>
      </c>
      <c r="P109" s="9" t="s">
        <v>53</v>
      </c>
      <c r="Q109" s="12">
        <f t="shared" si="4"/>
        <v>0</v>
      </c>
      <c r="R109" s="12">
        <v>0</v>
      </c>
      <c r="S109" s="12">
        <v>0</v>
      </c>
      <c r="T109" s="12">
        <v>0</v>
      </c>
      <c r="U109" s="9" t="s">
        <v>50</v>
      </c>
      <c r="V109" s="12">
        <v>0</v>
      </c>
      <c r="W109" s="12">
        <v>0</v>
      </c>
      <c r="X109" s="9" t="s">
        <v>50</v>
      </c>
      <c r="Y109" s="12">
        <v>0</v>
      </c>
      <c r="Z109" s="12">
        <v>0</v>
      </c>
      <c r="AA109" s="9" t="s">
        <v>50</v>
      </c>
      <c r="AB109" s="12">
        <v>0</v>
      </c>
      <c r="AC109" s="12">
        <v>0</v>
      </c>
      <c r="AD109" s="9" t="s">
        <v>72</v>
      </c>
      <c r="AE109" s="12">
        <v>0</v>
      </c>
      <c r="AF109" s="45">
        <v>0</v>
      </c>
      <c r="AG109" s="9" t="s">
        <v>50</v>
      </c>
      <c r="AH109" s="12">
        <v>0</v>
      </c>
      <c r="AI109" s="12">
        <v>0</v>
      </c>
      <c r="AJ109" s="9" t="s">
        <v>50</v>
      </c>
      <c r="AK109" s="12">
        <v>0</v>
      </c>
      <c r="AL109" s="12">
        <v>0</v>
      </c>
      <c r="AM109" s="13" t="s">
        <v>53</v>
      </c>
      <c r="AN109" s="9" t="s">
        <v>53</v>
      </c>
      <c r="AO109" s="13" t="s">
        <v>53</v>
      </c>
      <c r="AP109" s="9" t="s">
        <v>53</v>
      </c>
      <c r="AQ109" s="49"/>
    </row>
    <row r="110" spans="1:43" x14ac:dyDescent="0.25">
      <c r="A110" s="9" t="s">
        <v>181</v>
      </c>
      <c r="B110" s="13" t="s">
        <v>177</v>
      </c>
      <c r="C110" s="9" t="s">
        <v>402</v>
      </c>
      <c r="D110" s="10" t="s">
        <v>710</v>
      </c>
      <c r="E110" s="10" t="s">
        <v>711</v>
      </c>
      <c r="F110" s="9" t="s">
        <v>854</v>
      </c>
      <c r="G110" s="9" t="s">
        <v>51</v>
      </c>
      <c r="H110" s="9" t="s">
        <v>725</v>
      </c>
      <c r="I110" s="12" t="s">
        <v>53</v>
      </c>
      <c r="J110" s="12" t="s">
        <v>53</v>
      </c>
      <c r="K110" s="12" t="s">
        <v>53</v>
      </c>
      <c r="L110" s="12" t="s">
        <v>53</v>
      </c>
      <c r="M110" s="12">
        <v>0</v>
      </c>
      <c r="N110" s="9" t="s">
        <v>53</v>
      </c>
      <c r="O110" s="9" t="s">
        <v>406</v>
      </c>
      <c r="P110" s="9" t="s">
        <v>53</v>
      </c>
      <c r="Q110" s="12">
        <f t="shared" si="4"/>
        <v>0</v>
      </c>
      <c r="R110" s="12">
        <v>0</v>
      </c>
      <c r="S110" s="12">
        <v>0</v>
      </c>
      <c r="T110" s="12">
        <v>0</v>
      </c>
      <c r="U110" s="9" t="s">
        <v>50</v>
      </c>
      <c r="V110" s="12">
        <v>0</v>
      </c>
      <c r="W110" s="12">
        <v>0</v>
      </c>
      <c r="X110" s="9" t="s">
        <v>50</v>
      </c>
      <c r="Y110" s="12">
        <v>0</v>
      </c>
      <c r="Z110" s="12">
        <v>0</v>
      </c>
      <c r="AA110" s="9" t="s">
        <v>50</v>
      </c>
      <c r="AB110" s="12">
        <v>0</v>
      </c>
      <c r="AC110" s="12">
        <v>0</v>
      </c>
      <c r="AD110" s="9" t="s">
        <v>50</v>
      </c>
      <c r="AE110" s="12">
        <v>0</v>
      </c>
      <c r="AF110" s="45">
        <v>0</v>
      </c>
      <c r="AG110" s="9" t="s">
        <v>50</v>
      </c>
      <c r="AH110" s="12">
        <v>0</v>
      </c>
      <c r="AI110" s="12">
        <v>0</v>
      </c>
      <c r="AJ110" s="9" t="s">
        <v>50</v>
      </c>
      <c r="AK110" s="12">
        <v>0</v>
      </c>
      <c r="AL110" s="12">
        <v>0</v>
      </c>
      <c r="AM110" s="13" t="s">
        <v>53</v>
      </c>
      <c r="AN110" s="9" t="s">
        <v>53</v>
      </c>
      <c r="AO110" s="13" t="s">
        <v>53</v>
      </c>
      <c r="AP110" s="9" t="s">
        <v>53</v>
      </c>
      <c r="AQ110" s="49"/>
    </row>
    <row r="111" spans="1:43" x14ac:dyDescent="0.25">
      <c r="A111" s="9" t="s">
        <v>238</v>
      </c>
      <c r="B111" s="13" t="s">
        <v>234</v>
      </c>
      <c r="C111" s="9" t="s">
        <v>402</v>
      </c>
      <c r="D111" s="10" t="s">
        <v>710</v>
      </c>
      <c r="E111" s="10" t="s">
        <v>711</v>
      </c>
      <c r="F111" s="9" t="s">
        <v>855</v>
      </c>
      <c r="G111" s="9" t="s">
        <v>51</v>
      </c>
      <c r="H111" s="9" t="s">
        <v>725</v>
      </c>
      <c r="I111" s="12" t="s">
        <v>53</v>
      </c>
      <c r="J111" s="12" t="s">
        <v>53</v>
      </c>
      <c r="K111" s="12" t="s">
        <v>53</v>
      </c>
      <c r="L111" s="12" t="s">
        <v>53</v>
      </c>
      <c r="M111" s="12">
        <v>0</v>
      </c>
      <c r="N111" s="9" t="s">
        <v>53</v>
      </c>
      <c r="O111" s="9" t="s">
        <v>406</v>
      </c>
      <c r="P111" s="9" t="s">
        <v>53</v>
      </c>
      <c r="Q111" s="12">
        <f t="shared" si="4"/>
        <v>0</v>
      </c>
      <c r="R111" s="12">
        <v>0</v>
      </c>
      <c r="S111" s="12">
        <v>0</v>
      </c>
      <c r="T111" s="12">
        <v>0</v>
      </c>
      <c r="U111" s="9" t="s">
        <v>50</v>
      </c>
      <c r="V111" s="12">
        <v>0</v>
      </c>
      <c r="W111" s="12">
        <v>0</v>
      </c>
      <c r="X111" s="9" t="s">
        <v>50</v>
      </c>
      <c r="Y111" s="12">
        <v>0</v>
      </c>
      <c r="Z111" s="12">
        <v>0</v>
      </c>
      <c r="AA111" s="9" t="s">
        <v>50</v>
      </c>
      <c r="AB111" s="12">
        <v>0</v>
      </c>
      <c r="AC111" s="12">
        <v>0</v>
      </c>
      <c r="AD111" s="9" t="s">
        <v>72</v>
      </c>
      <c r="AE111" s="12">
        <v>0</v>
      </c>
      <c r="AF111" s="45">
        <v>0</v>
      </c>
      <c r="AG111" s="9" t="s">
        <v>50</v>
      </c>
      <c r="AH111" s="12">
        <v>0</v>
      </c>
      <c r="AI111" s="12">
        <v>0</v>
      </c>
      <c r="AJ111" s="9" t="s">
        <v>50</v>
      </c>
      <c r="AK111" s="12">
        <v>0</v>
      </c>
      <c r="AL111" s="12">
        <v>0</v>
      </c>
      <c r="AM111" s="13" t="s">
        <v>53</v>
      </c>
      <c r="AN111" s="9" t="s">
        <v>53</v>
      </c>
      <c r="AO111" s="13" t="s">
        <v>53</v>
      </c>
      <c r="AP111" s="9" t="s">
        <v>53</v>
      </c>
      <c r="AQ111" s="49"/>
    </row>
    <row r="112" spans="1:43" x14ac:dyDescent="0.25">
      <c r="A112" s="9" t="s">
        <v>283</v>
      </c>
      <c r="B112" s="13" t="s">
        <v>284</v>
      </c>
      <c r="C112" s="9" t="s">
        <v>402</v>
      </c>
      <c r="D112" s="10" t="s">
        <v>710</v>
      </c>
      <c r="E112" s="10" t="s">
        <v>711</v>
      </c>
      <c r="F112" s="9" t="s">
        <v>856</v>
      </c>
      <c r="G112" s="9" t="s">
        <v>51</v>
      </c>
      <c r="H112" s="9" t="s">
        <v>857</v>
      </c>
      <c r="I112" s="12" t="s">
        <v>53</v>
      </c>
      <c r="J112" s="12" t="s">
        <v>53</v>
      </c>
      <c r="K112" s="12" t="s">
        <v>53</v>
      </c>
      <c r="L112" s="12" t="s">
        <v>53</v>
      </c>
      <c r="M112" s="12">
        <v>0</v>
      </c>
      <c r="N112" s="9" t="s">
        <v>53</v>
      </c>
      <c r="O112" s="9" t="s">
        <v>54</v>
      </c>
      <c r="P112" s="9" t="s">
        <v>53</v>
      </c>
      <c r="Q112" s="12">
        <f t="shared" si="4"/>
        <v>14762415.34</v>
      </c>
      <c r="R112" s="12">
        <v>0</v>
      </c>
      <c r="S112" s="12">
        <v>12660328.039999999</v>
      </c>
      <c r="T112" s="12">
        <v>0</v>
      </c>
      <c r="U112" s="9" t="s">
        <v>50</v>
      </c>
      <c r="V112" s="12">
        <v>0</v>
      </c>
      <c r="W112" s="12">
        <v>1812144.22</v>
      </c>
      <c r="X112" s="9" t="s">
        <v>50</v>
      </c>
      <c r="Y112" s="12">
        <v>289943.08</v>
      </c>
      <c r="Z112" s="12">
        <v>0</v>
      </c>
      <c r="AA112" s="9" t="s">
        <v>50</v>
      </c>
      <c r="AB112" s="12">
        <v>0</v>
      </c>
      <c r="AC112" s="12"/>
      <c r="AD112" s="9" t="s">
        <v>50</v>
      </c>
      <c r="AE112" s="12"/>
      <c r="AF112" s="45">
        <v>0</v>
      </c>
      <c r="AG112" s="9" t="s">
        <v>50</v>
      </c>
      <c r="AH112" s="12">
        <v>0</v>
      </c>
      <c r="AI112" s="12">
        <v>0</v>
      </c>
      <c r="AJ112" s="9" t="s">
        <v>50</v>
      </c>
      <c r="AK112" s="12">
        <v>0</v>
      </c>
      <c r="AL112" s="12">
        <v>0</v>
      </c>
      <c r="AM112" s="13" t="s">
        <v>53</v>
      </c>
      <c r="AN112" s="9" t="s">
        <v>53</v>
      </c>
      <c r="AO112" s="13" t="s">
        <v>53</v>
      </c>
      <c r="AP112" s="9" t="s">
        <v>53</v>
      </c>
      <c r="AQ112" s="49"/>
    </row>
    <row r="113" spans="1:43" x14ac:dyDescent="0.25">
      <c r="A113" s="9" t="s">
        <v>338</v>
      </c>
      <c r="B113" s="13" t="s">
        <v>334</v>
      </c>
      <c r="C113" s="9" t="s">
        <v>402</v>
      </c>
      <c r="D113" s="10" t="s">
        <v>710</v>
      </c>
      <c r="E113" s="10" t="s">
        <v>711</v>
      </c>
      <c r="F113" s="9" t="s">
        <v>858</v>
      </c>
      <c r="G113" s="9" t="s">
        <v>51</v>
      </c>
      <c r="H113" s="9" t="s">
        <v>859</v>
      </c>
      <c r="I113" s="12" t="s">
        <v>53</v>
      </c>
      <c r="J113" s="12" t="s">
        <v>53</v>
      </c>
      <c r="K113" s="12" t="s">
        <v>53</v>
      </c>
      <c r="L113" s="12" t="s">
        <v>53</v>
      </c>
      <c r="M113" s="12">
        <v>0</v>
      </c>
      <c r="N113" s="9" t="s">
        <v>53</v>
      </c>
      <c r="O113" s="9" t="s">
        <v>54</v>
      </c>
      <c r="P113" s="9" t="s">
        <v>53</v>
      </c>
      <c r="Q113" s="12">
        <f t="shared" si="4"/>
        <v>44129935.75</v>
      </c>
      <c r="R113" s="12">
        <v>0</v>
      </c>
      <c r="S113" s="12">
        <v>34924229.270000003</v>
      </c>
      <c r="T113" s="12">
        <v>0</v>
      </c>
      <c r="U113" s="9" t="s">
        <v>50</v>
      </c>
      <c r="V113" s="12">
        <v>0</v>
      </c>
      <c r="W113" s="12">
        <v>7935953.8600000003</v>
      </c>
      <c r="X113" s="9" t="s">
        <v>50</v>
      </c>
      <c r="Y113" s="12">
        <v>1269752.6200000001</v>
      </c>
      <c r="Z113" s="12">
        <v>0</v>
      </c>
      <c r="AA113" s="9" t="s">
        <v>50</v>
      </c>
      <c r="AB113" s="12">
        <v>0</v>
      </c>
      <c r="AC113" s="12"/>
      <c r="AD113" s="9" t="s">
        <v>50</v>
      </c>
      <c r="AE113" s="12"/>
      <c r="AF113" s="45">
        <v>0</v>
      </c>
      <c r="AG113" s="9" t="s">
        <v>50</v>
      </c>
      <c r="AH113" s="12">
        <v>0</v>
      </c>
      <c r="AI113" s="12">
        <v>0</v>
      </c>
      <c r="AJ113" s="9" t="s">
        <v>50</v>
      </c>
      <c r="AK113" s="12">
        <v>0</v>
      </c>
      <c r="AL113" s="12">
        <v>0</v>
      </c>
      <c r="AM113" s="13" t="s">
        <v>53</v>
      </c>
      <c r="AN113" s="9" t="s">
        <v>53</v>
      </c>
      <c r="AO113" s="13" t="s">
        <v>53</v>
      </c>
      <c r="AP113" s="9" t="s">
        <v>53</v>
      </c>
      <c r="AQ113" s="49"/>
    </row>
    <row r="114" spans="1:43" x14ac:dyDescent="0.25">
      <c r="A114" s="9" t="s">
        <v>364</v>
      </c>
      <c r="B114" s="13" t="s">
        <v>365</v>
      </c>
      <c r="C114" s="9" t="s">
        <v>402</v>
      </c>
      <c r="D114" s="10" t="s">
        <v>710</v>
      </c>
      <c r="E114" s="10" t="s">
        <v>711</v>
      </c>
      <c r="F114" s="9" t="s">
        <v>914</v>
      </c>
      <c r="G114" s="9" t="s">
        <v>51</v>
      </c>
      <c r="H114" s="9" t="s">
        <v>915</v>
      </c>
      <c r="I114" s="12" t="s">
        <v>53</v>
      </c>
      <c r="J114" s="12" t="s">
        <v>53</v>
      </c>
      <c r="K114" s="12" t="s">
        <v>53</v>
      </c>
      <c r="L114" s="12" t="s">
        <v>53</v>
      </c>
      <c r="M114" s="12">
        <v>0</v>
      </c>
      <c r="N114" s="9" t="s">
        <v>53</v>
      </c>
      <c r="O114" s="9" t="s">
        <v>54</v>
      </c>
      <c r="P114" s="9" t="s">
        <v>53</v>
      </c>
      <c r="Q114" s="12">
        <f t="shared" si="4"/>
        <v>2413847.9499999997</v>
      </c>
      <c r="R114" s="12">
        <v>0</v>
      </c>
      <c r="S114" s="12">
        <v>1551340.71</v>
      </c>
      <c r="T114" s="12">
        <v>0</v>
      </c>
      <c r="U114" s="9" t="s">
        <v>50</v>
      </c>
      <c r="V114" s="12">
        <v>0</v>
      </c>
      <c r="W114" s="12">
        <v>743540.72</v>
      </c>
      <c r="X114" s="9" t="s">
        <v>50</v>
      </c>
      <c r="Y114" s="12">
        <v>118966.52</v>
      </c>
      <c r="Z114" s="12">
        <v>0</v>
      </c>
      <c r="AA114" s="9" t="s">
        <v>50</v>
      </c>
      <c r="AB114" s="12">
        <v>0</v>
      </c>
      <c r="AC114" s="12"/>
      <c r="AD114" s="9" t="s">
        <v>50</v>
      </c>
      <c r="AE114" s="12"/>
      <c r="AF114" s="45">
        <v>0</v>
      </c>
      <c r="AG114" s="9" t="s">
        <v>50</v>
      </c>
      <c r="AH114" s="12">
        <v>0</v>
      </c>
      <c r="AI114" s="12">
        <v>0</v>
      </c>
      <c r="AJ114" s="9" t="s">
        <v>50</v>
      </c>
      <c r="AK114" s="12">
        <v>0</v>
      </c>
      <c r="AL114" s="12">
        <v>0</v>
      </c>
      <c r="AM114" s="13" t="s">
        <v>53</v>
      </c>
      <c r="AN114" s="9" t="s">
        <v>53</v>
      </c>
      <c r="AO114" s="13" t="s">
        <v>53</v>
      </c>
      <c r="AP114" s="9" t="s">
        <v>53</v>
      </c>
      <c r="AQ114" s="49"/>
    </row>
    <row r="115" spans="1:43" x14ac:dyDescent="0.25">
      <c r="A115" s="9" t="s">
        <v>45</v>
      </c>
      <c r="B115" s="13" t="s">
        <v>46</v>
      </c>
      <c r="C115" s="9" t="s">
        <v>402</v>
      </c>
      <c r="D115" s="10" t="s">
        <v>726</v>
      </c>
      <c r="E115" s="10" t="s">
        <v>727</v>
      </c>
      <c r="F115" s="9" t="s">
        <v>860</v>
      </c>
      <c r="G115" s="9" t="s">
        <v>51</v>
      </c>
      <c r="H115" s="9" t="s">
        <v>861</v>
      </c>
      <c r="I115" s="12" t="s">
        <v>53</v>
      </c>
      <c r="J115" s="12" t="s">
        <v>53</v>
      </c>
      <c r="K115" s="12" t="s">
        <v>53</v>
      </c>
      <c r="L115" s="12" t="s">
        <v>53</v>
      </c>
      <c r="M115" s="12">
        <v>0</v>
      </c>
      <c r="N115" s="9" t="s">
        <v>53</v>
      </c>
      <c r="O115" s="9" t="s">
        <v>54</v>
      </c>
      <c r="P115" s="9" t="s">
        <v>53</v>
      </c>
      <c r="Q115" s="12">
        <f t="shared" si="4"/>
        <v>58848330.019999996</v>
      </c>
      <c r="R115" s="12">
        <v>0</v>
      </c>
      <c r="S115" s="12">
        <v>48382543.079999998</v>
      </c>
      <c r="T115" s="12">
        <v>0</v>
      </c>
      <c r="U115" s="9" t="s">
        <v>50</v>
      </c>
      <c r="V115" s="12">
        <v>0</v>
      </c>
      <c r="W115" s="12">
        <v>9022230.1199999992</v>
      </c>
      <c r="X115" s="9" t="s">
        <v>50</v>
      </c>
      <c r="Y115" s="12">
        <v>1443556.82</v>
      </c>
      <c r="Z115" s="12">
        <v>0</v>
      </c>
      <c r="AA115" s="9" t="s">
        <v>50</v>
      </c>
      <c r="AB115" s="12">
        <v>0</v>
      </c>
      <c r="AC115" s="12"/>
      <c r="AD115" s="9" t="s">
        <v>50</v>
      </c>
      <c r="AE115" s="12"/>
      <c r="AF115" s="45">
        <v>0</v>
      </c>
      <c r="AG115" s="9" t="s">
        <v>50</v>
      </c>
      <c r="AH115" s="12">
        <v>0</v>
      </c>
      <c r="AI115" s="12">
        <v>0</v>
      </c>
      <c r="AJ115" s="9" t="s">
        <v>50</v>
      </c>
      <c r="AK115" s="12">
        <v>0</v>
      </c>
      <c r="AL115" s="12">
        <v>0</v>
      </c>
      <c r="AM115" s="13" t="s">
        <v>53</v>
      </c>
      <c r="AN115" s="9" t="s">
        <v>53</v>
      </c>
      <c r="AO115" s="13" t="s">
        <v>53</v>
      </c>
      <c r="AP115" s="9" t="s">
        <v>53</v>
      </c>
      <c r="AQ115" s="49"/>
    </row>
    <row r="116" spans="1:43" x14ac:dyDescent="0.25">
      <c r="A116" s="9" t="s">
        <v>117</v>
      </c>
      <c r="B116" s="13" t="s">
        <v>118</v>
      </c>
      <c r="C116" s="9" t="s">
        <v>402</v>
      </c>
      <c r="D116" s="10" t="s">
        <v>726</v>
      </c>
      <c r="E116" s="10" t="s">
        <v>727</v>
      </c>
      <c r="F116" s="9" t="s">
        <v>862</v>
      </c>
      <c r="G116" s="9" t="s">
        <v>51</v>
      </c>
      <c r="H116" s="9" t="s">
        <v>863</v>
      </c>
      <c r="I116" s="12" t="s">
        <v>53</v>
      </c>
      <c r="J116" s="12" t="s">
        <v>53</v>
      </c>
      <c r="K116" s="12" t="s">
        <v>53</v>
      </c>
      <c r="L116" s="12" t="s">
        <v>53</v>
      </c>
      <c r="M116" s="12">
        <v>0</v>
      </c>
      <c r="N116" s="9" t="s">
        <v>53</v>
      </c>
      <c r="O116" s="9" t="s">
        <v>54</v>
      </c>
      <c r="P116" s="9" t="s">
        <v>53</v>
      </c>
      <c r="Q116" s="12">
        <f t="shared" si="4"/>
        <v>61192038.371999994</v>
      </c>
      <c r="R116" s="12">
        <v>0</v>
      </c>
      <c r="S116" s="12">
        <f>47379885.08-2732016.63</f>
        <v>44647868.449999996</v>
      </c>
      <c r="T116" s="12">
        <v>0</v>
      </c>
      <c r="U116" s="9" t="s">
        <v>50</v>
      </c>
      <c r="V116" s="12">
        <v>0</v>
      </c>
      <c r="W116" s="12">
        <f>14747491.61-485276.16</f>
        <v>14262215.449999999</v>
      </c>
      <c r="X116" s="9" t="s">
        <v>50</v>
      </c>
      <c r="Y116" s="12">
        <f>+W116*0.16</f>
        <v>2281954.4720000001</v>
      </c>
      <c r="Z116" s="12">
        <v>0</v>
      </c>
      <c r="AA116" s="9" t="s">
        <v>50</v>
      </c>
      <c r="AB116" s="12">
        <v>0</v>
      </c>
      <c r="AC116" s="12"/>
      <c r="AD116" s="9" t="s">
        <v>72</v>
      </c>
      <c r="AE116" s="12"/>
      <c r="AF116" s="45">
        <v>0</v>
      </c>
      <c r="AG116" s="9" t="s">
        <v>50</v>
      </c>
      <c r="AH116" s="12">
        <v>0</v>
      </c>
      <c r="AI116" s="12">
        <v>0</v>
      </c>
      <c r="AJ116" s="9" t="s">
        <v>50</v>
      </c>
      <c r="AK116" s="12">
        <v>0</v>
      </c>
      <c r="AL116" s="12">
        <v>0</v>
      </c>
      <c r="AM116" s="13" t="s">
        <v>53</v>
      </c>
      <c r="AN116" s="9" t="s">
        <v>53</v>
      </c>
      <c r="AO116" s="13" t="s">
        <v>53</v>
      </c>
      <c r="AP116" s="9" t="s">
        <v>53</v>
      </c>
      <c r="AQ116" s="49"/>
    </row>
    <row r="117" spans="1:43" x14ac:dyDescent="0.25">
      <c r="A117" s="9" t="s">
        <v>181</v>
      </c>
      <c r="B117" s="13" t="s">
        <v>177</v>
      </c>
      <c r="C117" s="9" t="s">
        <v>402</v>
      </c>
      <c r="D117" s="10" t="s">
        <v>726</v>
      </c>
      <c r="E117" s="10" t="s">
        <v>727</v>
      </c>
      <c r="F117" s="9" t="s">
        <v>864</v>
      </c>
      <c r="G117" s="9" t="s">
        <v>51</v>
      </c>
      <c r="H117" s="9" t="s">
        <v>869</v>
      </c>
      <c r="I117" s="12" t="s">
        <v>53</v>
      </c>
      <c r="J117" s="12" t="s">
        <v>53</v>
      </c>
      <c r="K117" s="12" t="s">
        <v>53</v>
      </c>
      <c r="L117" s="12" t="s">
        <v>53</v>
      </c>
      <c r="M117" s="12">
        <v>0</v>
      </c>
      <c r="N117" s="9" t="s">
        <v>53</v>
      </c>
      <c r="O117" s="9" t="s">
        <v>54</v>
      </c>
      <c r="P117" s="9" t="s">
        <v>53</v>
      </c>
      <c r="Q117" s="12">
        <f t="shared" si="4"/>
        <v>31602660</v>
      </c>
      <c r="R117" s="12">
        <v>0</v>
      </c>
      <c r="S117" s="12">
        <v>24126156.57</v>
      </c>
      <c r="T117" s="12">
        <v>0</v>
      </c>
      <c r="U117" s="9" t="s">
        <v>50</v>
      </c>
      <c r="V117" s="12">
        <v>0</v>
      </c>
      <c r="W117" s="12">
        <v>6445261.5800000001</v>
      </c>
      <c r="X117" s="9" t="s">
        <v>50</v>
      </c>
      <c r="Y117" s="12">
        <v>1031241.85</v>
      </c>
      <c r="Z117" s="12">
        <v>0</v>
      </c>
      <c r="AA117" s="9" t="s">
        <v>50</v>
      </c>
      <c r="AB117" s="12">
        <v>0</v>
      </c>
      <c r="AC117" s="12"/>
      <c r="AD117" s="9" t="s">
        <v>50</v>
      </c>
      <c r="AE117" s="12"/>
      <c r="AF117" s="45">
        <v>0</v>
      </c>
      <c r="AG117" s="9" t="s">
        <v>50</v>
      </c>
      <c r="AH117" s="12">
        <v>0</v>
      </c>
      <c r="AI117" s="12">
        <v>0</v>
      </c>
      <c r="AJ117" s="9" t="s">
        <v>50</v>
      </c>
      <c r="AK117" s="12">
        <v>0</v>
      </c>
      <c r="AL117" s="12">
        <v>0</v>
      </c>
      <c r="AM117" s="13" t="s">
        <v>53</v>
      </c>
      <c r="AN117" s="9" t="s">
        <v>53</v>
      </c>
      <c r="AO117" s="13" t="s">
        <v>53</v>
      </c>
      <c r="AP117" s="9" t="s">
        <v>53</v>
      </c>
      <c r="AQ117" s="49"/>
    </row>
    <row r="118" spans="1:43" x14ac:dyDescent="0.25">
      <c r="A118" s="9" t="s">
        <v>238</v>
      </c>
      <c r="B118" s="13" t="s">
        <v>234</v>
      </c>
      <c r="C118" s="9" t="s">
        <v>402</v>
      </c>
      <c r="D118" s="10" t="s">
        <v>726</v>
      </c>
      <c r="E118" s="10" t="s">
        <v>727</v>
      </c>
      <c r="F118" s="9" t="s">
        <v>870</v>
      </c>
      <c r="G118" s="9" t="s">
        <v>51</v>
      </c>
      <c r="H118" s="9" t="s">
        <v>871</v>
      </c>
      <c r="I118" s="12" t="s">
        <v>53</v>
      </c>
      <c r="J118" s="12" t="s">
        <v>53</v>
      </c>
      <c r="K118" s="12" t="s">
        <v>53</v>
      </c>
      <c r="L118" s="12" t="s">
        <v>53</v>
      </c>
      <c r="M118" s="12">
        <v>0</v>
      </c>
      <c r="N118" s="9" t="s">
        <v>53</v>
      </c>
      <c r="O118" s="9" t="s">
        <v>54</v>
      </c>
      <c r="P118" s="9" t="s">
        <v>53</v>
      </c>
      <c r="Q118" s="12">
        <f t="shared" si="4"/>
        <v>62894361.599999994</v>
      </c>
      <c r="R118" s="12">
        <v>0</v>
      </c>
      <c r="S118" s="12">
        <v>48413661.759999998</v>
      </c>
      <c r="T118" s="12">
        <v>0</v>
      </c>
      <c r="U118" s="9" t="s">
        <v>50</v>
      </c>
      <c r="V118" s="12">
        <v>0</v>
      </c>
      <c r="W118" s="12">
        <v>12483361.93</v>
      </c>
      <c r="X118" s="9" t="s">
        <v>50</v>
      </c>
      <c r="Y118" s="12">
        <v>1997337.91</v>
      </c>
      <c r="Z118" s="12">
        <v>0</v>
      </c>
      <c r="AA118" s="9" t="s">
        <v>50</v>
      </c>
      <c r="AB118" s="12">
        <v>0</v>
      </c>
      <c r="AC118" s="12"/>
      <c r="AD118" s="9" t="s">
        <v>72</v>
      </c>
      <c r="AE118" s="12"/>
      <c r="AF118" s="45">
        <v>0</v>
      </c>
      <c r="AG118" s="9" t="s">
        <v>50</v>
      </c>
      <c r="AH118" s="12">
        <v>0</v>
      </c>
      <c r="AI118" s="12">
        <v>0</v>
      </c>
      <c r="AJ118" s="9" t="s">
        <v>50</v>
      </c>
      <c r="AK118" s="12">
        <v>0</v>
      </c>
      <c r="AL118" s="12">
        <v>0</v>
      </c>
      <c r="AM118" s="13" t="s">
        <v>53</v>
      </c>
      <c r="AN118" s="9" t="s">
        <v>53</v>
      </c>
      <c r="AO118" s="13" t="s">
        <v>53</v>
      </c>
      <c r="AP118" s="9" t="s">
        <v>53</v>
      </c>
      <c r="AQ118" s="49"/>
    </row>
    <row r="119" spans="1:43" x14ac:dyDescent="0.25">
      <c r="A119" s="9" t="s">
        <v>283</v>
      </c>
      <c r="B119" s="13" t="s">
        <v>284</v>
      </c>
      <c r="C119" s="9" t="s">
        <v>402</v>
      </c>
      <c r="D119" s="10" t="s">
        <v>726</v>
      </c>
      <c r="E119" s="10" t="s">
        <v>727</v>
      </c>
      <c r="F119" s="9" t="s">
        <v>873</v>
      </c>
      <c r="G119" s="9" t="s">
        <v>51</v>
      </c>
      <c r="H119" s="9" t="s">
        <v>886</v>
      </c>
      <c r="I119" s="12" t="s">
        <v>53</v>
      </c>
      <c r="J119" s="12" t="s">
        <v>53</v>
      </c>
      <c r="K119" s="12" t="s">
        <v>53</v>
      </c>
      <c r="L119" s="12" t="s">
        <v>53</v>
      </c>
      <c r="M119" s="12">
        <v>0</v>
      </c>
      <c r="N119" s="9" t="s">
        <v>53</v>
      </c>
      <c r="O119" s="9" t="s">
        <v>54</v>
      </c>
      <c r="P119" s="9" t="s">
        <v>53</v>
      </c>
      <c r="Q119" s="12">
        <f t="shared" si="4"/>
        <v>70935135.86999999</v>
      </c>
      <c r="R119" s="12">
        <v>0</v>
      </c>
      <c r="S119" s="12">
        <v>53451637.109999999</v>
      </c>
      <c r="T119" s="12">
        <v>0</v>
      </c>
      <c r="U119" s="9" t="s">
        <v>50</v>
      </c>
      <c r="V119" s="12">
        <v>0</v>
      </c>
      <c r="W119" s="12">
        <v>15071981.689999999</v>
      </c>
      <c r="X119" s="9" t="s">
        <v>50</v>
      </c>
      <c r="Y119" s="12">
        <v>2411517.0699999998</v>
      </c>
      <c r="Z119" s="12">
        <v>0</v>
      </c>
      <c r="AA119" s="9" t="s">
        <v>50</v>
      </c>
      <c r="AB119" s="12">
        <v>0</v>
      </c>
      <c r="AC119" s="12"/>
      <c r="AD119" s="9" t="s">
        <v>50</v>
      </c>
      <c r="AE119" s="12"/>
      <c r="AF119" s="45">
        <v>0</v>
      </c>
      <c r="AG119" s="9" t="s">
        <v>50</v>
      </c>
      <c r="AH119" s="12">
        <v>0</v>
      </c>
      <c r="AI119" s="12">
        <v>0</v>
      </c>
      <c r="AJ119" s="9" t="s">
        <v>50</v>
      </c>
      <c r="AK119" s="12">
        <v>0</v>
      </c>
      <c r="AL119" s="12">
        <v>0</v>
      </c>
      <c r="AM119" s="13" t="s">
        <v>53</v>
      </c>
      <c r="AN119" s="9" t="s">
        <v>53</v>
      </c>
      <c r="AO119" s="13" t="s">
        <v>53</v>
      </c>
      <c r="AP119" s="9" t="s">
        <v>53</v>
      </c>
      <c r="AQ119" s="49"/>
    </row>
    <row r="120" spans="1:43" x14ac:dyDescent="0.25">
      <c r="A120" s="9" t="s">
        <v>338</v>
      </c>
      <c r="B120" s="13" t="s">
        <v>334</v>
      </c>
      <c r="C120" s="9" t="s">
        <v>402</v>
      </c>
      <c r="D120" s="10" t="s">
        <v>726</v>
      </c>
      <c r="E120" s="10" t="s">
        <v>727</v>
      </c>
      <c r="F120" s="9" t="s">
        <v>872</v>
      </c>
      <c r="G120" s="9" t="s">
        <v>51</v>
      </c>
      <c r="H120" s="9" t="s">
        <v>874</v>
      </c>
      <c r="I120" s="12" t="s">
        <v>53</v>
      </c>
      <c r="J120" s="12" t="s">
        <v>53</v>
      </c>
      <c r="K120" s="12" t="s">
        <v>53</v>
      </c>
      <c r="L120" s="12" t="s">
        <v>53</v>
      </c>
      <c r="M120" s="12">
        <v>0</v>
      </c>
      <c r="N120" s="9" t="s">
        <v>53</v>
      </c>
      <c r="O120" s="9" t="s">
        <v>54</v>
      </c>
      <c r="P120" s="9" t="s">
        <v>53</v>
      </c>
      <c r="Q120" s="12">
        <f t="shared" si="4"/>
        <v>78358010.450000003</v>
      </c>
      <c r="R120" s="12">
        <v>0</v>
      </c>
      <c r="S120" s="12">
        <v>59422341.380000003</v>
      </c>
      <c r="T120" s="12">
        <v>0</v>
      </c>
      <c r="U120" s="9" t="s">
        <v>50</v>
      </c>
      <c r="V120" s="12">
        <v>0</v>
      </c>
      <c r="W120" s="12">
        <v>16323852.65</v>
      </c>
      <c r="X120" s="9" t="s">
        <v>50</v>
      </c>
      <c r="Y120" s="12">
        <v>2611816.42</v>
      </c>
      <c r="Z120" s="12">
        <v>0</v>
      </c>
      <c r="AA120" s="9" t="s">
        <v>50</v>
      </c>
      <c r="AB120" s="12">
        <v>0</v>
      </c>
      <c r="AC120" s="12"/>
      <c r="AD120" s="9" t="s">
        <v>50</v>
      </c>
      <c r="AE120" s="12"/>
      <c r="AF120" s="45">
        <v>0</v>
      </c>
      <c r="AG120" s="9" t="s">
        <v>50</v>
      </c>
      <c r="AH120" s="12">
        <v>0</v>
      </c>
      <c r="AI120" s="12">
        <v>0</v>
      </c>
      <c r="AJ120" s="9" t="s">
        <v>50</v>
      </c>
      <c r="AK120" s="12">
        <v>0</v>
      </c>
      <c r="AL120" s="12">
        <v>0</v>
      </c>
      <c r="AM120" s="13" t="s">
        <v>53</v>
      </c>
      <c r="AN120" s="9" t="s">
        <v>53</v>
      </c>
      <c r="AO120" s="13" t="s">
        <v>53</v>
      </c>
      <c r="AP120" s="9" t="s">
        <v>53</v>
      </c>
      <c r="AQ120" s="49"/>
    </row>
    <row r="121" spans="1:43" x14ac:dyDescent="0.25">
      <c r="A121" s="9" t="s">
        <v>364</v>
      </c>
      <c r="B121" s="13" t="s">
        <v>365</v>
      </c>
      <c r="C121" s="9" t="s">
        <v>402</v>
      </c>
      <c r="D121" s="10" t="s">
        <v>726</v>
      </c>
      <c r="E121" s="10" t="s">
        <v>727</v>
      </c>
      <c r="F121" s="9" t="s">
        <v>916</v>
      </c>
      <c r="G121" s="9" t="s">
        <v>51</v>
      </c>
      <c r="H121" s="9" t="s">
        <v>917</v>
      </c>
      <c r="I121" s="12" t="s">
        <v>53</v>
      </c>
      <c r="J121" s="12" t="s">
        <v>53</v>
      </c>
      <c r="K121" s="12" t="s">
        <v>53</v>
      </c>
      <c r="L121" s="12" t="s">
        <v>53</v>
      </c>
      <c r="M121" s="12">
        <v>0</v>
      </c>
      <c r="N121" s="9" t="s">
        <v>53</v>
      </c>
      <c r="O121" s="9" t="s">
        <v>54</v>
      </c>
      <c r="P121" s="9" t="s">
        <v>53</v>
      </c>
      <c r="Q121" s="12">
        <f t="shared" si="4"/>
        <v>56747852.829999998</v>
      </c>
      <c r="R121" s="12">
        <v>0</v>
      </c>
      <c r="S121" s="12">
        <f>40486894.25-35.99</f>
        <v>40486858.259999998</v>
      </c>
      <c r="T121" s="12">
        <v>0</v>
      </c>
      <c r="U121" s="9" t="s">
        <v>50</v>
      </c>
      <c r="V121" s="12">
        <v>0</v>
      </c>
      <c r="W121" s="12">
        <v>13865595.32</v>
      </c>
      <c r="X121" s="9" t="s">
        <v>50</v>
      </c>
      <c r="Y121" s="12">
        <v>2218495.25</v>
      </c>
      <c r="Z121" s="12">
        <v>0</v>
      </c>
      <c r="AA121" s="9" t="s">
        <v>50</v>
      </c>
      <c r="AB121" s="12">
        <v>0</v>
      </c>
      <c r="AC121" s="12">
        <v>163800</v>
      </c>
      <c r="AD121" s="9" t="s">
        <v>50</v>
      </c>
      <c r="AE121" s="12">
        <v>13104</v>
      </c>
      <c r="AF121" s="45">
        <f>+AC121*0.08-AE121</f>
        <v>0</v>
      </c>
      <c r="AG121" s="9" t="s">
        <v>50</v>
      </c>
      <c r="AH121" s="12">
        <v>0</v>
      </c>
      <c r="AI121" s="12">
        <v>0</v>
      </c>
      <c r="AJ121" s="9" t="s">
        <v>50</v>
      </c>
      <c r="AK121" s="12">
        <v>0</v>
      </c>
      <c r="AL121" s="12">
        <v>0</v>
      </c>
      <c r="AM121" s="13" t="s">
        <v>53</v>
      </c>
      <c r="AN121" s="9" t="s">
        <v>53</v>
      </c>
      <c r="AO121" s="13" t="s">
        <v>53</v>
      </c>
      <c r="AP121" s="9" t="s">
        <v>53</v>
      </c>
      <c r="AQ121" s="49"/>
    </row>
    <row r="122" spans="1:43" s="70" customFormat="1" x14ac:dyDescent="0.25">
      <c r="A122" s="47" t="s">
        <v>55</v>
      </c>
      <c r="B122" s="51" t="s">
        <v>46</v>
      </c>
      <c r="C122" s="47" t="s">
        <v>47</v>
      </c>
      <c r="D122" s="47" t="s">
        <v>56</v>
      </c>
      <c r="E122" s="47" t="s">
        <v>57</v>
      </c>
      <c r="F122" s="47" t="s">
        <v>893</v>
      </c>
      <c r="G122" s="47" t="s">
        <v>51</v>
      </c>
      <c r="H122" s="47" t="s">
        <v>58</v>
      </c>
      <c r="I122" s="48" t="s">
        <v>53</v>
      </c>
      <c r="J122" s="48" t="s">
        <v>53</v>
      </c>
      <c r="K122" s="48" t="s">
        <v>53</v>
      </c>
      <c r="L122" s="48" t="s">
        <v>53</v>
      </c>
      <c r="M122" s="48">
        <v>0</v>
      </c>
      <c r="N122" s="47" t="s">
        <v>53</v>
      </c>
      <c r="O122" s="47" t="s">
        <v>54</v>
      </c>
      <c r="P122" s="47" t="s">
        <v>53</v>
      </c>
      <c r="Q122" s="48">
        <f t="shared" si="4"/>
        <v>3380253.2800000003</v>
      </c>
      <c r="R122" s="48">
        <v>0</v>
      </c>
      <c r="S122" s="48">
        <v>3357331.68</v>
      </c>
      <c r="T122" s="48">
        <v>0</v>
      </c>
      <c r="U122" s="47" t="s">
        <v>50</v>
      </c>
      <c r="V122" s="48">
        <v>0</v>
      </c>
      <c r="W122" s="48">
        <v>19760</v>
      </c>
      <c r="X122" s="47" t="s">
        <v>50</v>
      </c>
      <c r="Y122" s="48">
        <v>3161.6</v>
      </c>
      <c r="Z122" s="48">
        <v>0</v>
      </c>
      <c r="AA122" s="47" t="s">
        <v>50</v>
      </c>
      <c r="AB122" s="48">
        <v>0</v>
      </c>
      <c r="AC122" s="48">
        <v>0</v>
      </c>
      <c r="AD122" s="47" t="s">
        <v>50</v>
      </c>
      <c r="AE122" s="48">
        <v>0</v>
      </c>
      <c r="AF122" s="68">
        <v>0</v>
      </c>
      <c r="AG122" s="47" t="s">
        <v>50</v>
      </c>
      <c r="AH122" s="48">
        <v>0</v>
      </c>
      <c r="AI122" s="48">
        <v>0</v>
      </c>
      <c r="AJ122" s="47" t="s">
        <v>50</v>
      </c>
      <c r="AK122" s="48">
        <v>0</v>
      </c>
      <c r="AL122" s="48">
        <v>0</v>
      </c>
      <c r="AM122" s="51" t="s">
        <v>53</v>
      </c>
      <c r="AN122" s="47" t="s">
        <v>53</v>
      </c>
      <c r="AO122" s="51" t="s">
        <v>53</v>
      </c>
      <c r="AP122" s="47" t="s">
        <v>53</v>
      </c>
      <c r="AQ122" s="69"/>
    </row>
    <row r="123" spans="1:43" s="70" customFormat="1" x14ac:dyDescent="0.25">
      <c r="A123" s="47" t="s">
        <v>59</v>
      </c>
      <c r="B123" s="51" t="s">
        <v>46</v>
      </c>
      <c r="C123" s="47" t="s">
        <v>47</v>
      </c>
      <c r="D123" s="47" t="s">
        <v>56</v>
      </c>
      <c r="E123" s="47" t="s">
        <v>57</v>
      </c>
      <c r="F123" s="47" t="s">
        <v>893</v>
      </c>
      <c r="G123" s="47" t="s">
        <v>51</v>
      </c>
      <c r="H123" s="47" t="s">
        <v>60</v>
      </c>
      <c r="I123" s="48" t="s">
        <v>53</v>
      </c>
      <c r="J123" s="48" t="s">
        <v>53</v>
      </c>
      <c r="K123" s="48" t="s">
        <v>53</v>
      </c>
      <c r="L123" s="48" t="s">
        <v>53</v>
      </c>
      <c r="M123" s="48">
        <v>0</v>
      </c>
      <c r="N123" s="47" t="s">
        <v>53</v>
      </c>
      <c r="O123" s="47" t="s">
        <v>61</v>
      </c>
      <c r="P123" s="47" t="s">
        <v>62</v>
      </c>
      <c r="Q123" s="48">
        <f t="shared" si="4"/>
        <v>719883.49120000005</v>
      </c>
      <c r="R123" s="48">
        <v>0</v>
      </c>
      <c r="S123" s="48">
        <v>624685.68999999994</v>
      </c>
      <c r="T123" s="48">
        <v>82067.070000000007</v>
      </c>
      <c r="U123" s="47" t="s">
        <v>63</v>
      </c>
      <c r="V123" s="48">
        <v>13130.7312</v>
      </c>
      <c r="W123" s="48">
        <v>0</v>
      </c>
      <c r="X123" s="47" t="s">
        <v>50</v>
      </c>
      <c r="Y123" s="48">
        <v>0</v>
      </c>
      <c r="Z123" s="48">
        <v>0</v>
      </c>
      <c r="AA123" s="47" t="s">
        <v>50</v>
      </c>
      <c r="AB123" s="48">
        <v>0</v>
      </c>
      <c r="AC123" s="48">
        <v>0</v>
      </c>
      <c r="AD123" s="47" t="s">
        <v>50</v>
      </c>
      <c r="AE123" s="48">
        <v>0</v>
      </c>
      <c r="AF123" s="68">
        <v>0</v>
      </c>
      <c r="AG123" s="47" t="s">
        <v>50</v>
      </c>
      <c r="AH123" s="48">
        <v>0</v>
      </c>
      <c r="AI123" s="48">
        <v>0</v>
      </c>
      <c r="AJ123" s="47" t="s">
        <v>50</v>
      </c>
      <c r="AK123" s="48">
        <v>0</v>
      </c>
      <c r="AL123" s="48">
        <v>0</v>
      </c>
      <c r="AM123" s="51" t="s">
        <v>53</v>
      </c>
      <c r="AN123" s="47" t="s">
        <v>53</v>
      </c>
      <c r="AO123" s="51" t="s">
        <v>53</v>
      </c>
      <c r="AP123" s="47" t="s">
        <v>53</v>
      </c>
      <c r="AQ123" s="69"/>
    </row>
    <row r="124" spans="1:43" s="70" customFormat="1" x14ac:dyDescent="0.25">
      <c r="A124" s="47" t="s">
        <v>64</v>
      </c>
      <c r="B124" s="51" t="s">
        <v>46</v>
      </c>
      <c r="C124" s="47" t="s">
        <v>47</v>
      </c>
      <c r="D124" s="47" t="s">
        <v>56</v>
      </c>
      <c r="E124" s="47" t="s">
        <v>57</v>
      </c>
      <c r="F124" s="47" t="s">
        <v>893</v>
      </c>
      <c r="G124" s="47" t="s">
        <v>51</v>
      </c>
      <c r="H124" s="47" t="s">
        <v>65</v>
      </c>
      <c r="I124" s="48" t="s">
        <v>53</v>
      </c>
      <c r="J124" s="48" t="s">
        <v>53</v>
      </c>
      <c r="K124" s="48" t="s">
        <v>53</v>
      </c>
      <c r="L124" s="48" t="s">
        <v>53</v>
      </c>
      <c r="M124" s="48">
        <v>0</v>
      </c>
      <c r="N124" s="47" t="s">
        <v>53</v>
      </c>
      <c r="O124" s="47" t="s">
        <v>54</v>
      </c>
      <c r="P124" s="47" t="s">
        <v>53</v>
      </c>
      <c r="Q124" s="48">
        <f t="shared" si="4"/>
        <v>16188713.781799998</v>
      </c>
      <c r="R124" s="48">
        <v>0</v>
      </c>
      <c r="S124" s="48">
        <v>15356121.484999998</v>
      </c>
      <c r="T124" s="48">
        <v>0</v>
      </c>
      <c r="U124" s="47" t="s">
        <v>50</v>
      </c>
      <c r="V124" s="48">
        <v>0</v>
      </c>
      <c r="W124" s="48">
        <v>717751.98</v>
      </c>
      <c r="X124" s="47" t="s">
        <v>63</v>
      </c>
      <c r="Y124" s="48">
        <v>114840.3168</v>
      </c>
      <c r="Z124" s="48">
        <v>0</v>
      </c>
      <c r="AA124" s="47" t="s">
        <v>50</v>
      </c>
      <c r="AB124" s="48">
        <v>0</v>
      </c>
      <c r="AC124" s="48">
        <v>0</v>
      </c>
      <c r="AD124" s="47" t="s">
        <v>50</v>
      </c>
      <c r="AE124" s="48">
        <v>0</v>
      </c>
      <c r="AF124" s="68">
        <v>0</v>
      </c>
      <c r="AG124" s="47" t="s">
        <v>50</v>
      </c>
      <c r="AH124" s="48">
        <v>0</v>
      </c>
      <c r="AI124" s="48">
        <v>0</v>
      </c>
      <c r="AJ124" s="47" t="s">
        <v>50</v>
      </c>
      <c r="AK124" s="48">
        <v>0</v>
      </c>
      <c r="AL124" s="48">
        <v>0</v>
      </c>
      <c r="AM124" s="51" t="s">
        <v>53</v>
      </c>
      <c r="AN124" s="47" t="s">
        <v>53</v>
      </c>
      <c r="AO124" s="51" t="s">
        <v>53</v>
      </c>
      <c r="AP124" s="47" t="s">
        <v>53</v>
      </c>
      <c r="AQ124" s="69"/>
    </row>
    <row r="125" spans="1:43" s="70" customFormat="1" x14ac:dyDescent="0.25">
      <c r="A125" s="47" t="s">
        <v>126</v>
      </c>
      <c r="B125" s="51" t="s">
        <v>118</v>
      </c>
      <c r="C125" s="47" t="s">
        <v>47</v>
      </c>
      <c r="D125" s="47" t="s">
        <v>56</v>
      </c>
      <c r="E125" s="47" t="s">
        <v>57</v>
      </c>
      <c r="F125" s="47" t="s">
        <v>894</v>
      </c>
      <c r="G125" s="47" t="s">
        <v>51</v>
      </c>
      <c r="H125" s="47" t="s">
        <v>127</v>
      </c>
      <c r="I125" s="48" t="s">
        <v>53</v>
      </c>
      <c r="J125" s="48" t="s">
        <v>53</v>
      </c>
      <c r="K125" s="48" t="s">
        <v>53</v>
      </c>
      <c r="L125" s="48" t="s">
        <v>53</v>
      </c>
      <c r="M125" s="48">
        <v>0</v>
      </c>
      <c r="N125" s="47" t="s">
        <v>53</v>
      </c>
      <c r="O125" s="47" t="s">
        <v>54</v>
      </c>
      <c r="P125" s="47" t="s">
        <v>53</v>
      </c>
      <c r="Q125" s="48">
        <f t="shared" si="4"/>
        <v>22188159.315000001</v>
      </c>
      <c r="R125" s="48">
        <v>0</v>
      </c>
      <c r="S125" s="48">
        <v>20378732.735000003</v>
      </c>
      <c r="T125" s="48">
        <v>0</v>
      </c>
      <c r="U125" s="47" t="s">
        <v>50</v>
      </c>
      <c r="V125" s="48">
        <v>0</v>
      </c>
      <c r="W125" s="48">
        <v>1559850.5000000002</v>
      </c>
      <c r="X125" s="47" t="s">
        <v>50</v>
      </c>
      <c r="Y125" s="48">
        <v>249576.08</v>
      </c>
      <c r="Z125" s="48">
        <v>0</v>
      </c>
      <c r="AA125" s="47" t="s">
        <v>50</v>
      </c>
      <c r="AB125" s="48">
        <v>0</v>
      </c>
      <c r="AC125" s="48">
        <v>0</v>
      </c>
      <c r="AD125" s="47" t="s">
        <v>50</v>
      </c>
      <c r="AE125" s="48">
        <v>0</v>
      </c>
      <c r="AF125" s="68">
        <v>0</v>
      </c>
      <c r="AG125" s="47" t="s">
        <v>50</v>
      </c>
      <c r="AH125" s="48">
        <v>0</v>
      </c>
      <c r="AI125" s="48">
        <v>0</v>
      </c>
      <c r="AJ125" s="47" t="s">
        <v>50</v>
      </c>
      <c r="AK125" s="48">
        <v>0</v>
      </c>
      <c r="AL125" s="48">
        <v>0</v>
      </c>
      <c r="AM125" s="51" t="s">
        <v>53</v>
      </c>
      <c r="AN125" s="47" t="s">
        <v>53</v>
      </c>
      <c r="AO125" s="51" t="s">
        <v>53</v>
      </c>
      <c r="AP125" s="47" t="s">
        <v>53</v>
      </c>
      <c r="AQ125" s="69"/>
    </row>
    <row r="126" spans="1:43" s="70" customFormat="1" x14ac:dyDescent="0.25">
      <c r="A126" s="47" t="s">
        <v>179</v>
      </c>
      <c r="B126" s="51" t="s">
        <v>177</v>
      </c>
      <c r="C126" s="47" t="s">
        <v>47</v>
      </c>
      <c r="D126" s="47" t="s">
        <v>56</v>
      </c>
      <c r="E126" s="47" t="s">
        <v>57</v>
      </c>
      <c r="F126" s="47" t="s">
        <v>895</v>
      </c>
      <c r="G126" s="47" t="s">
        <v>51</v>
      </c>
      <c r="H126" s="47" t="s">
        <v>180</v>
      </c>
      <c r="I126" s="48" t="s">
        <v>53</v>
      </c>
      <c r="J126" s="48" t="s">
        <v>53</v>
      </c>
      <c r="K126" s="48" t="s">
        <v>53</v>
      </c>
      <c r="L126" s="48" t="s">
        <v>53</v>
      </c>
      <c r="M126" s="48">
        <v>0</v>
      </c>
      <c r="N126" s="47" t="s">
        <v>53</v>
      </c>
      <c r="O126" s="47" t="s">
        <v>54</v>
      </c>
      <c r="P126" s="47" t="s">
        <v>53</v>
      </c>
      <c r="Q126" s="48">
        <f t="shared" si="4"/>
        <v>20528466.695800003</v>
      </c>
      <c r="R126" s="48">
        <v>0</v>
      </c>
      <c r="S126" s="48">
        <v>19024940.665000003</v>
      </c>
      <c r="T126" s="48">
        <v>0</v>
      </c>
      <c r="U126" s="47" t="s">
        <v>50</v>
      </c>
      <c r="V126" s="48">
        <v>0</v>
      </c>
      <c r="W126" s="48">
        <v>1296143.1299999999</v>
      </c>
      <c r="X126" s="47" t="s">
        <v>50</v>
      </c>
      <c r="Y126" s="48">
        <v>207382.9008</v>
      </c>
      <c r="Z126" s="48">
        <v>0</v>
      </c>
      <c r="AA126" s="47" t="s">
        <v>50</v>
      </c>
      <c r="AB126" s="48">
        <v>0</v>
      </c>
      <c r="AC126" s="48">
        <v>0</v>
      </c>
      <c r="AD126" s="47" t="s">
        <v>50</v>
      </c>
      <c r="AE126" s="48">
        <v>0</v>
      </c>
      <c r="AF126" s="68">
        <v>0</v>
      </c>
      <c r="AG126" s="47" t="s">
        <v>50</v>
      </c>
      <c r="AH126" s="48">
        <v>0</v>
      </c>
      <c r="AI126" s="48">
        <v>0</v>
      </c>
      <c r="AJ126" s="47" t="s">
        <v>50</v>
      </c>
      <c r="AK126" s="48">
        <v>0</v>
      </c>
      <c r="AL126" s="48">
        <v>0</v>
      </c>
      <c r="AM126" s="51" t="s">
        <v>53</v>
      </c>
      <c r="AN126" s="47" t="s">
        <v>53</v>
      </c>
      <c r="AO126" s="51" t="s">
        <v>53</v>
      </c>
      <c r="AP126" s="47" t="s">
        <v>53</v>
      </c>
      <c r="AQ126" s="69"/>
    </row>
    <row r="127" spans="1:43" s="70" customFormat="1" x14ac:dyDescent="0.25">
      <c r="A127" s="47" t="s">
        <v>236</v>
      </c>
      <c r="B127" s="51" t="s">
        <v>234</v>
      </c>
      <c r="C127" s="47" t="s">
        <v>47</v>
      </c>
      <c r="D127" s="47" t="s">
        <v>56</v>
      </c>
      <c r="E127" s="47" t="s">
        <v>57</v>
      </c>
      <c r="F127" s="47" t="s">
        <v>896</v>
      </c>
      <c r="G127" s="47" t="s">
        <v>51</v>
      </c>
      <c r="H127" s="47" t="s">
        <v>237</v>
      </c>
      <c r="I127" s="48" t="s">
        <v>53</v>
      </c>
      <c r="J127" s="48" t="s">
        <v>53</v>
      </c>
      <c r="K127" s="48" t="s">
        <v>53</v>
      </c>
      <c r="L127" s="48" t="s">
        <v>53</v>
      </c>
      <c r="M127" s="48">
        <v>0</v>
      </c>
      <c r="N127" s="47" t="s">
        <v>53</v>
      </c>
      <c r="O127" s="47" t="s">
        <v>54</v>
      </c>
      <c r="P127" s="47" t="s">
        <v>53</v>
      </c>
      <c r="Q127" s="48">
        <f t="shared" si="4"/>
        <v>27424335.372399993</v>
      </c>
      <c r="R127" s="48">
        <v>0</v>
      </c>
      <c r="S127" s="48">
        <v>25700471.099999994</v>
      </c>
      <c r="T127" s="48">
        <v>0</v>
      </c>
      <c r="U127" s="47" t="s">
        <v>50</v>
      </c>
      <c r="V127" s="48">
        <v>0</v>
      </c>
      <c r="W127" s="48">
        <v>1351881.53</v>
      </c>
      <c r="X127" s="47" t="s">
        <v>50</v>
      </c>
      <c r="Y127" s="48">
        <v>216301.04479999997</v>
      </c>
      <c r="Z127" s="48">
        <v>0</v>
      </c>
      <c r="AA127" s="47" t="s">
        <v>50</v>
      </c>
      <c r="AB127" s="48">
        <v>0</v>
      </c>
      <c r="AC127" s="48">
        <v>144149.72</v>
      </c>
      <c r="AD127" s="47" t="s">
        <v>72</v>
      </c>
      <c r="AE127" s="48">
        <v>11531.9776</v>
      </c>
      <c r="AF127" s="68">
        <v>0</v>
      </c>
      <c r="AG127" s="47" t="s">
        <v>50</v>
      </c>
      <c r="AH127" s="48">
        <v>0</v>
      </c>
      <c r="AI127" s="48">
        <v>0</v>
      </c>
      <c r="AJ127" s="47" t="s">
        <v>50</v>
      </c>
      <c r="AK127" s="48">
        <v>0</v>
      </c>
      <c r="AL127" s="48">
        <v>0</v>
      </c>
      <c r="AM127" s="51" t="s">
        <v>53</v>
      </c>
      <c r="AN127" s="47" t="s">
        <v>53</v>
      </c>
      <c r="AO127" s="51" t="s">
        <v>53</v>
      </c>
      <c r="AP127" s="47" t="s">
        <v>53</v>
      </c>
      <c r="AQ127" s="69"/>
    </row>
    <row r="128" spans="1:43" s="70" customFormat="1" x14ac:dyDescent="0.25">
      <c r="A128" s="47" t="s">
        <v>286</v>
      </c>
      <c r="B128" s="51" t="s">
        <v>284</v>
      </c>
      <c r="C128" s="47" t="s">
        <v>47</v>
      </c>
      <c r="D128" s="47" t="s">
        <v>56</v>
      </c>
      <c r="E128" s="47" t="s">
        <v>57</v>
      </c>
      <c r="F128" s="47" t="s">
        <v>897</v>
      </c>
      <c r="G128" s="47" t="s">
        <v>51</v>
      </c>
      <c r="H128" s="47" t="s">
        <v>287</v>
      </c>
      <c r="I128" s="48" t="s">
        <v>53</v>
      </c>
      <c r="J128" s="48" t="s">
        <v>53</v>
      </c>
      <c r="K128" s="48" t="s">
        <v>53</v>
      </c>
      <c r="L128" s="48" t="s">
        <v>53</v>
      </c>
      <c r="M128" s="48">
        <v>0</v>
      </c>
      <c r="N128" s="47" t="s">
        <v>53</v>
      </c>
      <c r="O128" s="47" t="s">
        <v>54</v>
      </c>
      <c r="P128" s="47" t="s">
        <v>53</v>
      </c>
      <c r="Q128" s="48">
        <f t="shared" si="4"/>
        <v>30556786.338500001</v>
      </c>
      <c r="R128" s="48">
        <v>0</v>
      </c>
      <c r="S128" s="48">
        <v>27617593.232900001</v>
      </c>
      <c r="T128" s="48">
        <v>0</v>
      </c>
      <c r="U128" s="47" t="s">
        <v>50</v>
      </c>
      <c r="V128" s="48">
        <v>0</v>
      </c>
      <c r="W128" s="48">
        <v>2533787.1600000006</v>
      </c>
      <c r="X128" s="47" t="s">
        <v>50</v>
      </c>
      <c r="Y128" s="48">
        <v>405405.94560000009</v>
      </c>
      <c r="Z128" s="48">
        <v>0</v>
      </c>
      <c r="AA128" s="47" t="s">
        <v>50</v>
      </c>
      <c r="AB128" s="48">
        <v>0</v>
      </c>
      <c r="AC128" s="48">
        <v>0</v>
      </c>
      <c r="AD128" s="47" t="s">
        <v>50</v>
      </c>
      <c r="AE128" s="48">
        <v>0</v>
      </c>
      <c r="AF128" s="68">
        <v>0</v>
      </c>
      <c r="AG128" s="47" t="s">
        <v>50</v>
      </c>
      <c r="AH128" s="48">
        <v>0</v>
      </c>
      <c r="AI128" s="48">
        <v>0</v>
      </c>
      <c r="AJ128" s="47" t="s">
        <v>50</v>
      </c>
      <c r="AK128" s="48">
        <v>0</v>
      </c>
      <c r="AL128" s="48">
        <v>0</v>
      </c>
      <c r="AM128" s="51" t="s">
        <v>53</v>
      </c>
      <c r="AN128" s="47" t="s">
        <v>53</v>
      </c>
      <c r="AO128" s="51" t="s">
        <v>53</v>
      </c>
      <c r="AP128" s="47" t="s">
        <v>53</v>
      </c>
      <c r="AQ128" s="69"/>
    </row>
    <row r="129" spans="1:43" s="70" customFormat="1" x14ac:dyDescent="0.25">
      <c r="A129" s="47" t="s">
        <v>336</v>
      </c>
      <c r="B129" s="51" t="s">
        <v>334</v>
      </c>
      <c r="C129" s="47" t="s">
        <v>47</v>
      </c>
      <c r="D129" s="47" t="s">
        <v>56</v>
      </c>
      <c r="E129" s="47" t="s">
        <v>57</v>
      </c>
      <c r="F129" s="47" t="s">
        <v>898</v>
      </c>
      <c r="G129" s="47" t="s">
        <v>51</v>
      </c>
      <c r="H129" s="47" t="s">
        <v>337</v>
      </c>
      <c r="I129" s="48" t="s">
        <v>53</v>
      </c>
      <c r="J129" s="48" t="s">
        <v>53</v>
      </c>
      <c r="K129" s="48" t="s">
        <v>53</v>
      </c>
      <c r="L129" s="48" t="s">
        <v>53</v>
      </c>
      <c r="M129" s="48">
        <v>0</v>
      </c>
      <c r="N129" s="47" t="s">
        <v>53</v>
      </c>
      <c r="O129" s="47" t="s">
        <v>54</v>
      </c>
      <c r="P129" s="47" t="s">
        <v>53</v>
      </c>
      <c r="Q129" s="48">
        <f t="shared" si="4"/>
        <v>31780240.236749992</v>
      </c>
      <c r="R129" s="48">
        <v>0</v>
      </c>
      <c r="S129" s="48">
        <v>29920694.371949989</v>
      </c>
      <c r="T129" s="48">
        <v>0</v>
      </c>
      <c r="U129" s="47" t="s">
        <v>50</v>
      </c>
      <c r="V129" s="48">
        <v>0</v>
      </c>
      <c r="W129" s="48">
        <v>1603056.78</v>
      </c>
      <c r="X129" s="47" t="s">
        <v>50</v>
      </c>
      <c r="Y129" s="48">
        <v>256489.08479999998</v>
      </c>
      <c r="Z129" s="48">
        <v>0</v>
      </c>
      <c r="AA129" s="47" t="s">
        <v>50</v>
      </c>
      <c r="AB129" s="48">
        <v>0</v>
      </c>
      <c r="AC129" s="48">
        <v>0</v>
      </c>
      <c r="AD129" s="47" t="s">
        <v>50</v>
      </c>
      <c r="AE129" s="48">
        <v>0</v>
      </c>
      <c r="AF129" s="68">
        <v>0</v>
      </c>
      <c r="AG129" s="47" t="s">
        <v>50</v>
      </c>
      <c r="AH129" s="48">
        <v>0</v>
      </c>
      <c r="AI129" s="48">
        <v>0</v>
      </c>
      <c r="AJ129" s="47" t="s">
        <v>50</v>
      </c>
      <c r="AK129" s="48">
        <v>0</v>
      </c>
      <c r="AL129" s="48">
        <v>0</v>
      </c>
      <c r="AM129" s="51" t="s">
        <v>53</v>
      </c>
      <c r="AN129" s="47" t="s">
        <v>53</v>
      </c>
      <c r="AO129" s="51" t="s">
        <v>53</v>
      </c>
      <c r="AP129" s="47" t="s">
        <v>53</v>
      </c>
      <c r="AQ129" s="69"/>
    </row>
    <row r="130" spans="1:43" s="70" customFormat="1" x14ac:dyDescent="0.25">
      <c r="A130" s="47" t="s">
        <v>373</v>
      </c>
      <c r="B130" s="51" t="s">
        <v>365</v>
      </c>
      <c r="C130" s="47" t="s">
        <v>47</v>
      </c>
      <c r="D130" s="47" t="s">
        <v>56</v>
      </c>
      <c r="E130" s="47" t="s">
        <v>57</v>
      </c>
      <c r="F130" s="47" t="s">
        <v>899</v>
      </c>
      <c r="G130" s="47" t="s">
        <v>51</v>
      </c>
      <c r="H130" s="47" t="s">
        <v>374</v>
      </c>
      <c r="I130" s="48" t="s">
        <v>53</v>
      </c>
      <c r="J130" s="48" t="s">
        <v>53</v>
      </c>
      <c r="K130" s="48" t="s">
        <v>53</v>
      </c>
      <c r="L130" s="48" t="s">
        <v>53</v>
      </c>
      <c r="M130" s="48">
        <v>0</v>
      </c>
      <c r="N130" s="47" t="s">
        <v>53</v>
      </c>
      <c r="O130" s="47" t="s">
        <v>54</v>
      </c>
      <c r="P130" s="47" t="s">
        <v>53</v>
      </c>
      <c r="Q130" s="48">
        <f t="shared" si="4"/>
        <v>20760175.598150004</v>
      </c>
      <c r="R130" s="48">
        <v>0</v>
      </c>
      <c r="S130" s="48">
        <v>16303429.289350003</v>
      </c>
      <c r="T130" s="48">
        <v>0</v>
      </c>
      <c r="U130" s="47" t="s">
        <v>50</v>
      </c>
      <c r="V130" s="48">
        <v>0</v>
      </c>
      <c r="W130" s="48">
        <v>3842022.6799999997</v>
      </c>
      <c r="X130" s="47" t="s">
        <v>63</v>
      </c>
      <c r="Y130" s="48">
        <v>614723.62880000006</v>
      </c>
      <c r="Z130" s="48">
        <v>0</v>
      </c>
      <c r="AA130" s="47" t="s">
        <v>50</v>
      </c>
      <c r="AB130" s="48">
        <v>0</v>
      </c>
      <c r="AC130" s="48">
        <v>0</v>
      </c>
      <c r="AD130" s="47" t="s">
        <v>50</v>
      </c>
      <c r="AE130" s="48">
        <v>0</v>
      </c>
      <c r="AF130" s="68">
        <v>0</v>
      </c>
      <c r="AG130" s="47" t="s">
        <v>50</v>
      </c>
      <c r="AH130" s="48">
        <v>0</v>
      </c>
      <c r="AI130" s="48">
        <v>0</v>
      </c>
      <c r="AJ130" s="47" t="s">
        <v>50</v>
      </c>
      <c r="AK130" s="48">
        <v>0</v>
      </c>
      <c r="AL130" s="48">
        <v>0</v>
      </c>
      <c r="AM130" s="51" t="s">
        <v>53</v>
      </c>
      <c r="AN130" s="47" t="s">
        <v>53</v>
      </c>
      <c r="AO130" s="51" t="s">
        <v>53</v>
      </c>
      <c r="AP130" s="47" t="s">
        <v>53</v>
      </c>
      <c r="AQ130" s="69"/>
    </row>
    <row r="131" spans="1:43" s="70" customFormat="1" x14ac:dyDescent="0.25">
      <c r="A131" s="47" t="s">
        <v>66</v>
      </c>
      <c r="B131" s="51" t="s">
        <v>46</v>
      </c>
      <c r="C131" s="47" t="s">
        <v>47</v>
      </c>
      <c r="D131" s="47" t="s">
        <v>67</v>
      </c>
      <c r="E131" s="47" t="s">
        <v>68</v>
      </c>
      <c r="F131" s="47" t="s">
        <v>480</v>
      </c>
      <c r="G131" s="47" t="s">
        <v>51</v>
      </c>
      <c r="H131" s="47" t="s">
        <v>69</v>
      </c>
      <c r="I131" s="48" t="s">
        <v>53</v>
      </c>
      <c r="J131" s="48" t="s">
        <v>53</v>
      </c>
      <c r="K131" s="48" t="s">
        <v>53</v>
      </c>
      <c r="L131" s="48" t="s">
        <v>53</v>
      </c>
      <c r="M131" s="48">
        <v>0</v>
      </c>
      <c r="N131" s="47" t="s">
        <v>53</v>
      </c>
      <c r="O131" s="47" t="s">
        <v>54</v>
      </c>
      <c r="P131" s="47" t="s">
        <v>53</v>
      </c>
      <c r="Q131" s="48">
        <f t="shared" si="4"/>
        <v>20841745.615199998</v>
      </c>
      <c r="R131" s="48">
        <v>0</v>
      </c>
      <c r="S131" s="48">
        <v>19278609.689999998</v>
      </c>
      <c r="T131" s="48">
        <v>0</v>
      </c>
      <c r="U131" s="47" t="s">
        <v>50</v>
      </c>
      <c r="V131" s="48">
        <v>0</v>
      </c>
      <c r="W131" s="48">
        <v>1347530.9699999997</v>
      </c>
      <c r="X131" s="47" t="s">
        <v>63</v>
      </c>
      <c r="Y131" s="48">
        <v>215604.95520000003</v>
      </c>
      <c r="Z131" s="48">
        <v>0</v>
      </c>
      <c r="AA131" s="47" t="s">
        <v>50</v>
      </c>
      <c r="AB131" s="48">
        <v>0</v>
      </c>
      <c r="AC131" s="48">
        <v>0</v>
      </c>
      <c r="AD131" s="47" t="s">
        <v>50</v>
      </c>
      <c r="AE131" s="48">
        <v>0</v>
      </c>
      <c r="AF131" s="68">
        <v>0</v>
      </c>
      <c r="AG131" s="47" t="s">
        <v>50</v>
      </c>
      <c r="AH131" s="48">
        <v>0</v>
      </c>
      <c r="AI131" s="48">
        <v>0</v>
      </c>
      <c r="AJ131" s="47" t="s">
        <v>50</v>
      </c>
      <c r="AK131" s="48">
        <v>0</v>
      </c>
      <c r="AL131" s="48">
        <v>0</v>
      </c>
      <c r="AM131" s="51" t="s">
        <v>53</v>
      </c>
      <c r="AN131" s="47" t="s">
        <v>53</v>
      </c>
      <c r="AO131" s="51" t="s">
        <v>53</v>
      </c>
      <c r="AP131" s="47" t="s">
        <v>53</v>
      </c>
      <c r="AQ131" s="69"/>
    </row>
    <row r="132" spans="1:43" s="70" customFormat="1" x14ac:dyDescent="0.25">
      <c r="A132" s="47" t="s">
        <v>128</v>
      </c>
      <c r="B132" s="51" t="s">
        <v>118</v>
      </c>
      <c r="C132" s="47" t="s">
        <v>47</v>
      </c>
      <c r="D132" s="47" t="s">
        <v>67</v>
      </c>
      <c r="E132" s="47" t="s">
        <v>68</v>
      </c>
      <c r="F132" s="47" t="s">
        <v>482</v>
      </c>
      <c r="G132" s="47" t="s">
        <v>51</v>
      </c>
      <c r="H132" s="47" t="s">
        <v>129</v>
      </c>
      <c r="I132" s="48" t="s">
        <v>53</v>
      </c>
      <c r="J132" s="48" t="s">
        <v>53</v>
      </c>
      <c r="K132" s="48" t="s">
        <v>53</v>
      </c>
      <c r="L132" s="48" t="s">
        <v>53</v>
      </c>
      <c r="M132" s="48">
        <v>0</v>
      </c>
      <c r="N132" s="47" t="s">
        <v>53</v>
      </c>
      <c r="O132" s="47" t="s">
        <v>54</v>
      </c>
      <c r="P132" s="47" t="s">
        <v>53</v>
      </c>
      <c r="Q132" s="48">
        <f t="shared" si="4"/>
        <v>21734013.641399998</v>
      </c>
      <c r="R132" s="48">
        <v>0</v>
      </c>
      <c r="S132" s="48">
        <v>19306713.305</v>
      </c>
      <c r="T132" s="48">
        <v>0</v>
      </c>
      <c r="U132" s="47" t="s">
        <v>50</v>
      </c>
      <c r="V132" s="48">
        <v>0</v>
      </c>
      <c r="W132" s="48">
        <v>2092500.29</v>
      </c>
      <c r="X132" s="47" t="s">
        <v>50</v>
      </c>
      <c r="Y132" s="48">
        <v>334800.04640000005</v>
      </c>
      <c r="Z132" s="48">
        <v>0</v>
      </c>
      <c r="AA132" s="47" t="s">
        <v>50</v>
      </c>
      <c r="AB132" s="48">
        <v>0</v>
      </c>
      <c r="AC132" s="48">
        <v>0</v>
      </c>
      <c r="AD132" s="47" t="s">
        <v>50</v>
      </c>
      <c r="AE132" s="48">
        <v>0</v>
      </c>
      <c r="AF132" s="68">
        <v>0</v>
      </c>
      <c r="AG132" s="47" t="s">
        <v>50</v>
      </c>
      <c r="AH132" s="48">
        <v>0</v>
      </c>
      <c r="AI132" s="48">
        <v>0</v>
      </c>
      <c r="AJ132" s="47" t="s">
        <v>50</v>
      </c>
      <c r="AK132" s="48">
        <v>0</v>
      </c>
      <c r="AL132" s="48">
        <v>0</v>
      </c>
      <c r="AM132" s="51" t="s">
        <v>53</v>
      </c>
      <c r="AN132" s="47" t="s">
        <v>53</v>
      </c>
      <c r="AO132" s="51" t="s">
        <v>53</v>
      </c>
      <c r="AP132" s="47" t="s">
        <v>53</v>
      </c>
      <c r="AQ132" s="69"/>
    </row>
    <row r="133" spans="1:43" s="70" customFormat="1" x14ac:dyDescent="0.25">
      <c r="A133" s="47" t="s">
        <v>181</v>
      </c>
      <c r="B133" s="51" t="s">
        <v>177</v>
      </c>
      <c r="C133" s="47" t="s">
        <v>47</v>
      </c>
      <c r="D133" s="47" t="s">
        <v>67</v>
      </c>
      <c r="E133" s="47" t="s">
        <v>68</v>
      </c>
      <c r="F133" s="47" t="s">
        <v>484</v>
      </c>
      <c r="G133" s="47" t="s">
        <v>51</v>
      </c>
      <c r="H133" s="47" t="s">
        <v>182</v>
      </c>
      <c r="I133" s="48" t="s">
        <v>53</v>
      </c>
      <c r="J133" s="48" t="s">
        <v>53</v>
      </c>
      <c r="K133" s="48" t="s">
        <v>53</v>
      </c>
      <c r="L133" s="48" t="s">
        <v>53</v>
      </c>
      <c r="M133" s="48">
        <v>0</v>
      </c>
      <c r="N133" s="47" t="s">
        <v>53</v>
      </c>
      <c r="O133" s="47" t="s">
        <v>54</v>
      </c>
      <c r="P133" s="47" t="s">
        <v>53</v>
      </c>
      <c r="Q133" s="48">
        <f t="shared" si="4"/>
        <v>25085932.913400002</v>
      </c>
      <c r="R133" s="48">
        <v>0</v>
      </c>
      <c r="S133" s="48">
        <v>24128790.825000003</v>
      </c>
      <c r="T133" s="48">
        <v>0</v>
      </c>
      <c r="U133" s="47" t="s">
        <v>50</v>
      </c>
      <c r="V133" s="48">
        <v>0</v>
      </c>
      <c r="W133" s="48">
        <v>825122.49000000011</v>
      </c>
      <c r="X133" s="47" t="s">
        <v>50</v>
      </c>
      <c r="Y133" s="48">
        <v>132019.59840000002</v>
      </c>
      <c r="Z133" s="48">
        <v>0</v>
      </c>
      <c r="AA133" s="47" t="s">
        <v>50</v>
      </c>
      <c r="AB133" s="48">
        <v>0</v>
      </c>
      <c r="AC133" s="48">
        <v>0</v>
      </c>
      <c r="AD133" s="47" t="s">
        <v>50</v>
      </c>
      <c r="AE133" s="48">
        <v>0</v>
      </c>
      <c r="AF133" s="68">
        <v>0</v>
      </c>
      <c r="AG133" s="47" t="s">
        <v>50</v>
      </c>
      <c r="AH133" s="48">
        <v>0</v>
      </c>
      <c r="AI133" s="48">
        <v>0</v>
      </c>
      <c r="AJ133" s="47" t="s">
        <v>50</v>
      </c>
      <c r="AK133" s="48">
        <v>0</v>
      </c>
      <c r="AL133" s="48">
        <v>0</v>
      </c>
      <c r="AM133" s="51" t="s">
        <v>53</v>
      </c>
      <c r="AN133" s="47" t="s">
        <v>53</v>
      </c>
      <c r="AO133" s="51" t="s">
        <v>53</v>
      </c>
      <c r="AP133" s="47" t="s">
        <v>53</v>
      </c>
      <c r="AQ133" s="69"/>
    </row>
    <row r="134" spans="1:43" s="70" customFormat="1" x14ac:dyDescent="0.25">
      <c r="A134" s="47" t="s">
        <v>238</v>
      </c>
      <c r="B134" s="51" t="s">
        <v>234</v>
      </c>
      <c r="C134" s="47" t="s">
        <v>47</v>
      </c>
      <c r="D134" s="47" t="s">
        <v>67</v>
      </c>
      <c r="E134" s="47" t="s">
        <v>68</v>
      </c>
      <c r="F134" s="47" t="s">
        <v>486</v>
      </c>
      <c r="G134" s="47" t="s">
        <v>51</v>
      </c>
      <c r="H134" s="47" t="s">
        <v>239</v>
      </c>
      <c r="I134" s="48" t="s">
        <v>53</v>
      </c>
      <c r="J134" s="48" t="s">
        <v>53</v>
      </c>
      <c r="K134" s="48" t="s">
        <v>53</v>
      </c>
      <c r="L134" s="48" t="s">
        <v>53</v>
      </c>
      <c r="M134" s="48">
        <v>0</v>
      </c>
      <c r="N134" s="47" t="s">
        <v>53</v>
      </c>
      <c r="O134" s="47" t="s">
        <v>54</v>
      </c>
      <c r="P134" s="47" t="s">
        <v>53</v>
      </c>
      <c r="Q134" s="48">
        <f t="shared" si="4"/>
        <v>10932607.462399999</v>
      </c>
      <c r="R134" s="48">
        <v>0</v>
      </c>
      <c r="S134" s="48">
        <v>10464020.66</v>
      </c>
      <c r="T134" s="48">
        <v>0</v>
      </c>
      <c r="U134" s="47" t="s">
        <v>50</v>
      </c>
      <c r="V134" s="48">
        <v>0</v>
      </c>
      <c r="W134" s="48">
        <v>135537.42000000001</v>
      </c>
      <c r="X134" s="47" t="s">
        <v>50</v>
      </c>
      <c r="Y134" s="48">
        <v>21685.9872</v>
      </c>
      <c r="Z134" s="48">
        <v>0</v>
      </c>
      <c r="AA134" s="47" t="s">
        <v>50</v>
      </c>
      <c r="AB134" s="48">
        <v>0</v>
      </c>
      <c r="AC134" s="48">
        <v>288299.44</v>
      </c>
      <c r="AD134" s="47" t="s">
        <v>72</v>
      </c>
      <c r="AE134" s="48">
        <v>23063.9552</v>
      </c>
      <c r="AF134" s="68">
        <v>0</v>
      </c>
      <c r="AG134" s="47" t="s">
        <v>50</v>
      </c>
      <c r="AH134" s="48">
        <v>0</v>
      </c>
      <c r="AI134" s="48">
        <v>0</v>
      </c>
      <c r="AJ134" s="47" t="s">
        <v>50</v>
      </c>
      <c r="AK134" s="48">
        <v>0</v>
      </c>
      <c r="AL134" s="48">
        <v>0</v>
      </c>
      <c r="AM134" s="51" t="s">
        <v>53</v>
      </c>
      <c r="AN134" s="47" t="s">
        <v>53</v>
      </c>
      <c r="AO134" s="51" t="s">
        <v>53</v>
      </c>
      <c r="AP134" s="47" t="s">
        <v>53</v>
      </c>
      <c r="AQ134" s="69"/>
    </row>
    <row r="135" spans="1:43" s="70" customFormat="1" x14ac:dyDescent="0.25">
      <c r="A135" s="47" t="s">
        <v>240</v>
      </c>
      <c r="B135" s="51" t="s">
        <v>234</v>
      </c>
      <c r="C135" s="47" t="s">
        <v>47</v>
      </c>
      <c r="D135" s="47" t="s">
        <v>67</v>
      </c>
      <c r="E135" s="47" t="s">
        <v>68</v>
      </c>
      <c r="F135" s="47" t="s">
        <v>486</v>
      </c>
      <c r="G135" s="47" t="s">
        <v>51</v>
      </c>
      <c r="H135" s="47" t="s">
        <v>241</v>
      </c>
      <c r="I135" s="48" t="s">
        <v>53</v>
      </c>
      <c r="J135" s="48" t="s">
        <v>53</v>
      </c>
      <c r="K135" s="48" t="s">
        <v>53</v>
      </c>
      <c r="L135" s="48" t="s">
        <v>53</v>
      </c>
      <c r="M135" s="48">
        <v>0</v>
      </c>
      <c r="N135" s="47" t="s">
        <v>53</v>
      </c>
      <c r="O135" s="47" t="s">
        <v>242</v>
      </c>
      <c r="P135" s="47" t="s">
        <v>243</v>
      </c>
      <c r="Q135" s="48">
        <f t="shared" si="4"/>
        <v>239557.5</v>
      </c>
      <c r="R135" s="48">
        <v>0</v>
      </c>
      <c r="S135" s="48">
        <v>239557.5</v>
      </c>
      <c r="T135" s="48">
        <v>0</v>
      </c>
      <c r="U135" s="47" t="s">
        <v>50</v>
      </c>
      <c r="V135" s="48">
        <v>0</v>
      </c>
      <c r="W135" s="48">
        <v>0</v>
      </c>
      <c r="X135" s="47" t="s">
        <v>50</v>
      </c>
      <c r="Y135" s="48">
        <v>0</v>
      </c>
      <c r="Z135" s="48">
        <v>0</v>
      </c>
      <c r="AA135" s="47" t="s">
        <v>50</v>
      </c>
      <c r="AB135" s="48">
        <v>0</v>
      </c>
      <c r="AC135" s="48">
        <v>0</v>
      </c>
      <c r="AD135" s="47" t="s">
        <v>50</v>
      </c>
      <c r="AE135" s="48">
        <v>0</v>
      </c>
      <c r="AF135" s="68">
        <v>0</v>
      </c>
      <c r="AG135" s="47" t="s">
        <v>50</v>
      </c>
      <c r="AH135" s="48">
        <v>0</v>
      </c>
      <c r="AI135" s="48">
        <v>0</v>
      </c>
      <c r="AJ135" s="47" t="s">
        <v>50</v>
      </c>
      <c r="AK135" s="48">
        <v>0</v>
      </c>
      <c r="AL135" s="48">
        <v>0</v>
      </c>
      <c r="AM135" s="51" t="s">
        <v>53</v>
      </c>
      <c r="AN135" s="47" t="s">
        <v>53</v>
      </c>
      <c r="AO135" s="51" t="s">
        <v>53</v>
      </c>
      <c r="AP135" s="47" t="s">
        <v>53</v>
      </c>
      <c r="AQ135" s="69"/>
    </row>
    <row r="136" spans="1:43" s="70" customFormat="1" x14ac:dyDescent="0.25">
      <c r="A136" s="47" t="s">
        <v>244</v>
      </c>
      <c r="B136" s="51" t="s">
        <v>234</v>
      </c>
      <c r="C136" s="47" t="s">
        <v>47</v>
      </c>
      <c r="D136" s="47" t="s">
        <v>67</v>
      </c>
      <c r="E136" s="47" t="s">
        <v>68</v>
      </c>
      <c r="F136" s="47" t="s">
        <v>486</v>
      </c>
      <c r="G136" s="47" t="s">
        <v>51</v>
      </c>
      <c r="H136" s="47" t="s">
        <v>245</v>
      </c>
      <c r="I136" s="48" t="s">
        <v>53</v>
      </c>
      <c r="J136" s="48" t="s">
        <v>53</v>
      </c>
      <c r="K136" s="48" t="s">
        <v>53</v>
      </c>
      <c r="L136" s="48" t="s">
        <v>53</v>
      </c>
      <c r="M136" s="48">
        <v>0</v>
      </c>
      <c r="N136" s="47" t="s">
        <v>53</v>
      </c>
      <c r="O136" s="47" t="s">
        <v>54</v>
      </c>
      <c r="P136" s="47" t="s">
        <v>53</v>
      </c>
      <c r="Q136" s="48">
        <f t="shared" si="4"/>
        <v>17159714.890196182</v>
      </c>
      <c r="R136" s="48">
        <v>0</v>
      </c>
      <c r="S136" s="48">
        <v>15793342.224996181</v>
      </c>
      <c r="T136" s="48">
        <v>0</v>
      </c>
      <c r="U136" s="47" t="s">
        <v>50</v>
      </c>
      <c r="V136" s="48">
        <v>0</v>
      </c>
      <c r="W136" s="48">
        <v>1177907.47</v>
      </c>
      <c r="X136" s="47" t="s">
        <v>63</v>
      </c>
      <c r="Y136" s="48">
        <v>188465.19520000002</v>
      </c>
      <c r="Z136" s="48">
        <v>0</v>
      </c>
      <c r="AA136" s="47" t="s">
        <v>50</v>
      </c>
      <c r="AB136" s="48">
        <v>0</v>
      </c>
      <c r="AC136" s="48">
        <v>0</v>
      </c>
      <c r="AD136" s="47" t="s">
        <v>50</v>
      </c>
      <c r="AE136" s="48">
        <v>0</v>
      </c>
      <c r="AF136" s="68">
        <v>0</v>
      </c>
      <c r="AG136" s="47" t="s">
        <v>50</v>
      </c>
      <c r="AH136" s="48">
        <v>0</v>
      </c>
      <c r="AI136" s="48">
        <v>0</v>
      </c>
      <c r="AJ136" s="47" t="s">
        <v>50</v>
      </c>
      <c r="AK136" s="48">
        <v>0</v>
      </c>
      <c r="AL136" s="48">
        <v>0</v>
      </c>
      <c r="AM136" s="51" t="s">
        <v>53</v>
      </c>
      <c r="AN136" s="47" t="s">
        <v>53</v>
      </c>
      <c r="AO136" s="51" t="s">
        <v>53</v>
      </c>
      <c r="AP136" s="47" t="s">
        <v>53</v>
      </c>
      <c r="AQ136" s="69"/>
    </row>
    <row r="137" spans="1:43" s="70" customFormat="1" x14ac:dyDescent="0.25">
      <c r="A137" s="47" t="s">
        <v>288</v>
      </c>
      <c r="B137" s="51" t="s">
        <v>284</v>
      </c>
      <c r="C137" s="47" t="s">
        <v>47</v>
      </c>
      <c r="D137" s="47" t="s">
        <v>67</v>
      </c>
      <c r="E137" s="47" t="s">
        <v>68</v>
      </c>
      <c r="F137" s="47" t="s">
        <v>488</v>
      </c>
      <c r="G137" s="47" t="s">
        <v>51</v>
      </c>
      <c r="H137" s="47" t="s">
        <v>289</v>
      </c>
      <c r="I137" s="48" t="s">
        <v>53</v>
      </c>
      <c r="J137" s="48" t="s">
        <v>53</v>
      </c>
      <c r="K137" s="48" t="s">
        <v>53</v>
      </c>
      <c r="L137" s="48" t="s">
        <v>53</v>
      </c>
      <c r="M137" s="48">
        <v>0</v>
      </c>
      <c r="N137" s="47" t="s">
        <v>53</v>
      </c>
      <c r="O137" s="47" t="s">
        <v>54</v>
      </c>
      <c r="P137" s="47" t="s">
        <v>53</v>
      </c>
      <c r="Q137" s="48">
        <f t="shared" si="4"/>
        <v>25129268.184999999</v>
      </c>
      <c r="R137" s="48">
        <v>0</v>
      </c>
      <c r="S137" s="48">
        <v>24065748.574999999</v>
      </c>
      <c r="T137" s="48">
        <v>0</v>
      </c>
      <c r="U137" s="47" t="s">
        <v>50</v>
      </c>
      <c r="V137" s="48">
        <v>0</v>
      </c>
      <c r="W137" s="48">
        <v>916827.25</v>
      </c>
      <c r="X137" s="47" t="s">
        <v>50</v>
      </c>
      <c r="Y137" s="48">
        <v>146692.35999999999</v>
      </c>
      <c r="Z137" s="48">
        <v>0</v>
      </c>
      <c r="AA137" s="47" t="s">
        <v>50</v>
      </c>
      <c r="AB137" s="48">
        <v>0</v>
      </c>
      <c r="AC137" s="48">
        <v>0</v>
      </c>
      <c r="AD137" s="47" t="s">
        <v>50</v>
      </c>
      <c r="AE137" s="48">
        <v>0</v>
      </c>
      <c r="AF137" s="68">
        <v>0</v>
      </c>
      <c r="AG137" s="47" t="s">
        <v>50</v>
      </c>
      <c r="AH137" s="48">
        <v>0</v>
      </c>
      <c r="AI137" s="48">
        <v>0</v>
      </c>
      <c r="AJ137" s="47" t="s">
        <v>50</v>
      </c>
      <c r="AK137" s="48">
        <v>0</v>
      </c>
      <c r="AL137" s="48">
        <v>0</v>
      </c>
      <c r="AM137" s="51" t="s">
        <v>53</v>
      </c>
      <c r="AN137" s="47" t="s">
        <v>53</v>
      </c>
      <c r="AO137" s="51" t="s">
        <v>53</v>
      </c>
      <c r="AP137" s="47" t="s">
        <v>53</v>
      </c>
      <c r="AQ137" s="69"/>
    </row>
    <row r="138" spans="1:43" s="70" customFormat="1" x14ac:dyDescent="0.25">
      <c r="A138" s="47" t="s">
        <v>338</v>
      </c>
      <c r="B138" s="51" t="s">
        <v>334</v>
      </c>
      <c r="C138" s="47" t="s">
        <v>47</v>
      </c>
      <c r="D138" s="47" t="s">
        <v>67</v>
      </c>
      <c r="E138" s="47" t="s">
        <v>68</v>
      </c>
      <c r="F138" s="47" t="s">
        <v>893</v>
      </c>
      <c r="G138" s="47" t="s">
        <v>51</v>
      </c>
      <c r="H138" s="47" t="s">
        <v>339</v>
      </c>
      <c r="I138" s="48" t="s">
        <v>53</v>
      </c>
      <c r="J138" s="48" t="s">
        <v>53</v>
      </c>
      <c r="K138" s="48" t="s">
        <v>53</v>
      </c>
      <c r="L138" s="48" t="s">
        <v>53</v>
      </c>
      <c r="M138" s="48">
        <v>0</v>
      </c>
      <c r="N138" s="47" t="s">
        <v>53</v>
      </c>
      <c r="O138" s="47" t="s">
        <v>54</v>
      </c>
      <c r="P138" s="47" t="s">
        <v>53</v>
      </c>
      <c r="Q138" s="48">
        <f t="shared" si="4"/>
        <v>38813578.631649986</v>
      </c>
      <c r="R138" s="48">
        <v>0</v>
      </c>
      <c r="S138" s="48">
        <v>35231282.593249984</v>
      </c>
      <c r="T138" s="48">
        <v>0</v>
      </c>
      <c r="U138" s="47" t="s">
        <v>50</v>
      </c>
      <c r="V138" s="48">
        <v>0</v>
      </c>
      <c r="W138" s="48">
        <v>3088186.2399999993</v>
      </c>
      <c r="X138" s="47" t="s">
        <v>50</v>
      </c>
      <c r="Y138" s="48">
        <v>494109.79840000009</v>
      </c>
      <c r="Z138" s="48">
        <v>0</v>
      </c>
      <c r="AA138" s="47" t="s">
        <v>50</v>
      </c>
      <c r="AB138" s="48">
        <v>0</v>
      </c>
      <c r="AC138" s="48">
        <v>0</v>
      </c>
      <c r="AD138" s="47" t="s">
        <v>50</v>
      </c>
      <c r="AE138" s="48">
        <v>0</v>
      </c>
      <c r="AF138" s="68">
        <v>0</v>
      </c>
      <c r="AG138" s="47" t="s">
        <v>50</v>
      </c>
      <c r="AH138" s="48">
        <v>0</v>
      </c>
      <c r="AI138" s="48">
        <v>0</v>
      </c>
      <c r="AJ138" s="47" t="s">
        <v>50</v>
      </c>
      <c r="AK138" s="48">
        <v>0</v>
      </c>
      <c r="AL138" s="48">
        <v>0</v>
      </c>
      <c r="AM138" s="51" t="s">
        <v>53</v>
      </c>
      <c r="AN138" s="47" t="s">
        <v>53</v>
      </c>
      <c r="AO138" s="51" t="s">
        <v>53</v>
      </c>
      <c r="AP138" s="47" t="s">
        <v>53</v>
      </c>
      <c r="AQ138" s="69"/>
    </row>
    <row r="139" spans="1:43" s="70" customFormat="1" x14ac:dyDescent="0.25">
      <c r="A139" s="47" t="s">
        <v>375</v>
      </c>
      <c r="B139" s="51" t="s">
        <v>365</v>
      </c>
      <c r="C139" s="47" t="s">
        <v>47</v>
      </c>
      <c r="D139" s="47" t="s">
        <v>67</v>
      </c>
      <c r="E139" s="47" t="s">
        <v>68</v>
      </c>
      <c r="F139" s="47" t="s">
        <v>894</v>
      </c>
      <c r="G139" s="47" t="s">
        <v>51</v>
      </c>
      <c r="H139" s="47" t="s">
        <v>376</v>
      </c>
      <c r="I139" s="48" t="s">
        <v>53</v>
      </c>
      <c r="J139" s="48" t="s">
        <v>53</v>
      </c>
      <c r="K139" s="48" t="s">
        <v>53</v>
      </c>
      <c r="L139" s="48" t="s">
        <v>53</v>
      </c>
      <c r="M139" s="48">
        <v>0</v>
      </c>
      <c r="N139" s="47" t="s">
        <v>53</v>
      </c>
      <c r="O139" s="47" t="s">
        <v>54</v>
      </c>
      <c r="P139" s="47" t="s">
        <v>53</v>
      </c>
      <c r="Q139" s="48">
        <f t="shared" si="4"/>
        <v>17433451.442050003</v>
      </c>
      <c r="R139" s="48">
        <v>0</v>
      </c>
      <c r="S139" s="48">
        <v>14510856.962050002</v>
      </c>
      <c r="T139" s="48">
        <v>0</v>
      </c>
      <c r="U139" s="47" t="s">
        <v>50</v>
      </c>
      <c r="V139" s="48">
        <v>0</v>
      </c>
      <c r="W139" s="48">
        <v>2519478</v>
      </c>
      <c r="X139" s="47" t="s">
        <v>63</v>
      </c>
      <c r="Y139" s="48">
        <v>403116.4800000001</v>
      </c>
      <c r="Z139" s="48">
        <v>0</v>
      </c>
      <c r="AA139" s="47" t="s">
        <v>50</v>
      </c>
      <c r="AB139" s="48">
        <v>0</v>
      </c>
      <c r="AC139" s="48">
        <v>0</v>
      </c>
      <c r="AD139" s="47" t="s">
        <v>50</v>
      </c>
      <c r="AE139" s="48">
        <v>0</v>
      </c>
      <c r="AF139" s="68">
        <v>0</v>
      </c>
      <c r="AG139" s="47" t="s">
        <v>50</v>
      </c>
      <c r="AH139" s="48">
        <v>0</v>
      </c>
      <c r="AI139" s="48">
        <v>0</v>
      </c>
      <c r="AJ139" s="47" t="s">
        <v>50</v>
      </c>
      <c r="AK139" s="48">
        <v>0</v>
      </c>
      <c r="AL139" s="48">
        <v>0</v>
      </c>
      <c r="AM139" s="51" t="s">
        <v>53</v>
      </c>
      <c r="AN139" s="47" t="s">
        <v>53</v>
      </c>
      <c r="AO139" s="51" t="s">
        <v>53</v>
      </c>
      <c r="AP139" s="47" t="s">
        <v>53</v>
      </c>
      <c r="AQ139" s="69"/>
    </row>
    <row r="140" spans="1:43" s="83" customFormat="1" x14ac:dyDescent="0.25">
      <c r="A140" s="78" t="s">
        <v>115</v>
      </c>
      <c r="B140" s="79" t="s">
        <v>401</v>
      </c>
      <c r="C140" s="78" t="s">
        <v>75</v>
      </c>
      <c r="D140" s="78" t="s">
        <v>48</v>
      </c>
      <c r="E140" s="78" t="s">
        <v>76</v>
      </c>
      <c r="F140" s="78" t="s">
        <v>663</v>
      </c>
      <c r="G140" s="78" t="s">
        <v>51</v>
      </c>
      <c r="H140" s="78" t="s">
        <v>934</v>
      </c>
      <c r="I140" s="80" t="s">
        <v>53</v>
      </c>
      <c r="J140" s="80" t="s">
        <v>53</v>
      </c>
      <c r="K140" s="80" t="s">
        <v>53</v>
      </c>
      <c r="L140" s="80" t="s">
        <v>53</v>
      </c>
      <c r="M140" s="80">
        <v>0</v>
      </c>
      <c r="N140" s="78" t="s">
        <v>53</v>
      </c>
      <c r="O140" s="78" t="s">
        <v>54</v>
      </c>
      <c r="P140" s="78" t="s">
        <v>53</v>
      </c>
      <c r="Q140" s="80">
        <v>13331410.433499999</v>
      </c>
      <c r="R140" s="80">
        <v>0</v>
      </c>
      <c r="S140" s="80">
        <v>11033427.130000003</v>
      </c>
      <c r="T140" s="80">
        <v>0</v>
      </c>
      <c r="U140" s="78" t="s">
        <v>50</v>
      </c>
      <c r="V140" s="80">
        <v>0</v>
      </c>
      <c r="W140" s="80">
        <v>1981020.0892</v>
      </c>
      <c r="X140" s="78" t="s">
        <v>50</v>
      </c>
      <c r="Y140" s="80">
        <v>316963.21429999999</v>
      </c>
      <c r="Z140" s="80">
        <v>0</v>
      </c>
      <c r="AA140" s="78" t="s">
        <v>50</v>
      </c>
      <c r="AB140" s="80">
        <v>0</v>
      </c>
      <c r="AC140" s="80">
        <v>0</v>
      </c>
      <c r="AD140" s="78" t="s">
        <v>50</v>
      </c>
      <c r="AE140" s="80">
        <v>0</v>
      </c>
      <c r="AF140" s="81">
        <v>0</v>
      </c>
      <c r="AG140" s="78" t="s">
        <v>50</v>
      </c>
      <c r="AH140" s="80">
        <v>0</v>
      </c>
      <c r="AI140" s="80">
        <v>0</v>
      </c>
      <c r="AJ140" s="78" t="s">
        <v>50</v>
      </c>
      <c r="AK140" s="80">
        <v>0</v>
      </c>
      <c r="AL140" s="80">
        <v>0</v>
      </c>
      <c r="AM140" s="79" t="s">
        <v>53</v>
      </c>
      <c r="AN140" s="78" t="s">
        <v>53</v>
      </c>
      <c r="AO140" s="79" t="s">
        <v>53</v>
      </c>
      <c r="AP140" s="78" t="s">
        <v>53</v>
      </c>
      <c r="AQ140" s="82"/>
    </row>
    <row r="141" spans="1:43" s="83" customFormat="1" x14ac:dyDescent="0.25">
      <c r="A141" s="78" t="s">
        <v>117</v>
      </c>
      <c r="B141" s="79" t="s">
        <v>401</v>
      </c>
      <c r="C141" s="78" t="s">
        <v>75</v>
      </c>
      <c r="D141" s="78" t="s">
        <v>48</v>
      </c>
      <c r="E141" s="78" t="s">
        <v>76</v>
      </c>
      <c r="F141" s="78" t="s">
        <v>663</v>
      </c>
      <c r="G141" s="78" t="s">
        <v>51</v>
      </c>
      <c r="H141" s="78" t="s">
        <v>935</v>
      </c>
      <c r="I141" s="80" t="s">
        <v>53</v>
      </c>
      <c r="J141" s="80" t="s">
        <v>53</v>
      </c>
      <c r="K141" s="80" t="s">
        <v>53</v>
      </c>
      <c r="L141" s="80" t="s">
        <v>53</v>
      </c>
      <c r="M141" s="80">
        <v>0</v>
      </c>
      <c r="N141" s="78" t="s">
        <v>53</v>
      </c>
      <c r="O141" s="78" t="s">
        <v>936</v>
      </c>
      <c r="P141" s="78" t="s">
        <v>937</v>
      </c>
      <c r="Q141" s="80">
        <v>256128</v>
      </c>
      <c r="R141" s="80">
        <v>0</v>
      </c>
      <c r="S141" s="80">
        <v>0</v>
      </c>
      <c r="T141" s="80">
        <v>220800</v>
      </c>
      <c r="U141" s="78" t="s">
        <v>63</v>
      </c>
      <c r="V141" s="80">
        <v>35328</v>
      </c>
      <c r="W141" s="80">
        <v>0</v>
      </c>
      <c r="X141" s="78" t="s">
        <v>50</v>
      </c>
      <c r="Y141" s="80">
        <v>0</v>
      </c>
      <c r="Z141" s="80">
        <v>0</v>
      </c>
      <c r="AA141" s="78" t="s">
        <v>50</v>
      </c>
      <c r="AB141" s="80">
        <v>0</v>
      </c>
      <c r="AC141" s="80">
        <v>0</v>
      </c>
      <c r="AD141" s="78" t="s">
        <v>50</v>
      </c>
      <c r="AE141" s="80">
        <v>0</v>
      </c>
      <c r="AF141" s="81">
        <v>0</v>
      </c>
      <c r="AG141" s="78" t="s">
        <v>50</v>
      </c>
      <c r="AH141" s="80">
        <v>0</v>
      </c>
      <c r="AI141" s="80">
        <v>0</v>
      </c>
      <c r="AJ141" s="78" t="s">
        <v>50</v>
      </c>
      <c r="AK141" s="80">
        <v>0</v>
      </c>
      <c r="AL141" s="80">
        <v>0</v>
      </c>
      <c r="AM141" s="79" t="s">
        <v>53</v>
      </c>
      <c r="AN141" s="78" t="s">
        <v>53</v>
      </c>
      <c r="AO141" s="79" t="s">
        <v>53</v>
      </c>
      <c r="AP141" s="78" t="s">
        <v>53</v>
      </c>
      <c r="AQ141" s="82"/>
    </row>
    <row r="142" spans="1:43" s="83" customFormat="1" x14ac:dyDescent="0.25">
      <c r="A142" s="78" t="s">
        <v>120</v>
      </c>
      <c r="B142" s="79" t="s">
        <v>401</v>
      </c>
      <c r="C142" s="78" t="s">
        <v>75</v>
      </c>
      <c r="D142" s="78" t="s">
        <v>48</v>
      </c>
      <c r="E142" s="78" t="s">
        <v>76</v>
      </c>
      <c r="F142" s="78" t="s">
        <v>663</v>
      </c>
      <c r="G142" s="78" t="s">
        <v>51</v>
      </c>
      <c r="H142" s="78" t="s">
        <v>938</v>
      </c>
      <c r="I142" s="80" t="s">
        <v>53</v>
      </c>
      <c r="J142" s="80" t="s">
        <v>53</v>
      </c>
      <c r="K142" s="80" t="s">
        <v>53</v>
      </c>
      <c r="L142" s="80" t="s">
        <v>53</v>
      </c>
      <c r="M142" s="80">
        <v>0</v>
      </c>
      <c r="N142" s="78" t="s">
        <v>53</v>
      </c>
      <c r="O142" s="78" t="s">
        <v>54</v>
      </c>
      <c r="P142" s="78" t="s">
        <v>53</v>
      </c>
      <c r="Q142" s="80">
        <v>100308698.91569999</v>
      </c>
      <c r="R142" s="80">
        <v>0</v>
      </c>
      <c r="S142" s="80">
        <v>74136828.942149982</v>
      </c>
      <c r="T142" s="80">
        <v>0</v>
      </c>
      <c r="U142" s="78" t="s">
        <v>50</v>
      </c>
      <c r="V142" s="80">
        <v>0</v>
      </c>
      <c r="W142" s="80">
        <v>22561956.873750005</v>
      </c>
      <c r="X142" s="78" t="s">
        <v>63</v>
      </c>
      <c r="Y142" s="80">
        <v>3609913.099799999</v>
      </c>
      <c r="Z142" s="80">
        <v>0</v>
      </c>
      <c r="AA142" s="78" t="s">
        <v>50</v>
      </c>
      <c r="AB142" s="80">
        <v>0</v>
      </c>
      <c r="AC142" s="80">
        <v>0</v>
      </c>
      <c r="AD142" s="78" t="s">
        <v>50</v>
      </c>
      <c r="AE142" s="80">
        <v>0</v>
      </c>
      <c r="AF142" s="81">
        <v>0</v>
      </c>
      <c r="AG142" s="78" t="s">
        <v>50</v>
      </c>
      <c r="AH142" s="80">
        <v>0</v>
      </c>
      <c r="AI142" s="80">
        <v>0</v>
      </c>
      <c r="AJ142" s="78" t="s">
        <v>50</v>
      </c>
      <c r="AK142" s="80">
        <v>0</v>
      </c>
      <c r="AL142" s="80">
        <v>0</v>
      </c>
      <c r="AM142" s="79" t="s">
        <v>53</v>
      </c>
      <c r="AN142" s="78" t="s">
        <v>53</v>
      </c>
      <c r="AO142" s="79" t="s">
        <v>53</v>
      </c>
      <c r="AP142" s="78" t="s">
        <v>53</v>
      </c>
      <c r="AQ142" s="82"/>
    </row>
    <row r="143" spans="1:43" s="83" customFormat="1" x14ac:dyDescent="0.25">
      <c r="A143" s="78" t="s">
        <v>152</v>
      </c>
      <c r="B143" s="79" t="s">
        <v>407</v>
      </c>
      <c r="C143" s="78" t="s">
        <v>75</v>
      </c>
      <c r="D143" s="78" t="s">
        <v>48</v>
      </c>
      <c r="E143" s="78" t="s">
        <v>76</v>
      </c>
      <c r="F143" s="78" t="s">
        <v>665</v>
      </c>
      <c r="G143" s="78" t="s">
        <v>51</v>
      </c>
      <c r="H143" s="78" t="s">
        <v>939</v>
      </c>
      <c r="I143" s="80" t="s">
        <v>53</v>
      </c>
      <c r="J143" s="80" t="s">
        <v>53</v>
      </c>
      <c r="K143" s="80" t="s">
        <v>53</v>
      </c>
      <c r="L143" s="80" t="s">
        <v>53</v>
      </c>
      <c r="M143" s="80">
        <v>0</v>
      </c>
      <c r="N143" s="78" t="s">
        <v>53</v>
      </c>
      <c r="O143" s="78" t="s">
        <v>54</v>
      </c>
      <c r="P143" s="78" t="s">
        <v>53</v>
      </c>
      <c r="Q143" s="80">
        <v>34645798.189199999</v>
      </c>
      <c r="R143" s="80">
        <v>0</v>
      </c>
      <c r="S143" s="80">
        <v>23866795.384200003</v>
      </c>
      <c r="T143" s="80">
        <v>0</v>
      </c>
      <c r="U143" s="78" t="s">
        <v>50</v>
      </c>
      <c r="V143" s="80">
        <v>0</v>
      </c>
      <c r="W143" s="80">
        <v>9292243.7974000014</v>
      </c>
      <c r="X143" s="78" t="s">
        <v>63</v>
      </c>
      <c r="Y143" s="80">
        <v>1486759.0076000001</v>
      </c>
      <c r="Z143" s="80">
        <v>0</v>
      </c>
      <c r="AA143" s="78" t="s">
        <v>50</v>
      </c>
      <c r="AB143" s="80">
        <v>0</v>
      </c>
      <c r="AC143" s="80">
        <v>0</v>
      </c>
      <c r="AD143" s="78" t="s">
        <v>50</v>
      </c>
      <c r="AE143" s="80">
        <v>0</v>
      </c>
      <c r="AF143" s="81">
        <v>0</v>
      </c>
      <c r="AG143" s="78" t="s">
        <v>50</v>
      </c>
      <c r="AH143" s="80">
        <v>0</v>
      </c>
      <c r="AI143" s="80">
        <v>0</v>
      </c>
      <c r="AJ143" s="78" t="s">
        <v>50</v>
      </c>
      <c r="AK143" s="80">
        <v>0</v>
      </c>
      <c r="AL143" s="80">
        <v>0</v>
      </c>
      <c r="AM143" s="79" t="s">
        <v>53</v>
      </c>
      <c r="AN143" s="78" t="s">
        <v>53</v>
      </c>
      <c r="AO143" s="79" t="s">
        <v>53</v>
      </c>
      <c r="AP143" s="78" t="s">
        <v>53</v>
      </c>
      <c r="AQ143" s="82"/>
    </row>
    <row r="144" spans="1:43" s="83" customFormat="1" x14ac:dyDescent="0.25">
      <c r="A144" s="78" t="s">
        <v>154</v>
      </c>
      <c r="B144" s="79" t="s">
        <v>407</v>
      </c>
      <c r="C144" s="78" t="s">
        <v>75</v>
      </c>
      <c r="D144" s="78" t="s">
        <v>48</v>
      </c>
      <c r="E144" s="78" t="s">
        <v>76</v>
      </c>
      <c r="F144" s="78" t="s">
        <v>665</v>
      </c>
      <c r="G144" s="78" t="s">
        <v>51</v>
      </c>
      <c r="H144" s="78" t="s">
        <v>940</v>
      </c>
      <c r="I144" s="80" t="s">
        <v>53</v>
      </c>
      <c r="J144" s="80" t="s">
        <v>53</v>
      </c>
      <c r="K144" s="80" t="s">
        <v>53</v>
      </c>
      <c r="L144" s="80" t="s">
        <v>53</v>
      </c>
      <c r="M144" s="80">
        <v>0</v>
      </c>
      <c r="N144" s="78" t="s">
        <v>53</v>
      </c>
      <c r="O144" s="78" t="s">
        <v>102</v>
      </c>
      <c r="P144" s="78" t="s">
        <v>103</v>
      </c>
      <c r="Q144" s="80">
        <v>2351086.3385999999</v>
      </c>
      <c r="R144" s="80">
        <v>0</v>
      </c>
      <c r="S144" s="80">
        <v>1672319.6350000002</v>
      </c>
      <c r="T144" s="80">
        <v>585143.71</v>
      </c>
      <c r="U144" s="78" t="s">
        <v>63</v>
      </c>
      <c r="V144" s="80">
        <v>93622.993600000002</v>
      </c>
      <c r="W144" s="80">
        <v>0</v>
      </c>
      <c r="X144" s="78" t="s">
        <v>50</v>
      </c>
      <c r="Y144" s="80">
        <v>0</v>
      </c>
      <c r="Z144" s="80">
        <v>0</v>
      </c>
      <c r="AA144" s="78" t="s">
        <v>50</v>
      </c>
      <c r="AB144" s="80">
        <v>0</v>
      </c>
      <c r="AC144" s="80">
        <v>0</v>
      </c>
      <c r="AD144" s="78" t="s">
        <v>50</v>
      </c>
      <c r="AE144" s="80">
        <v>0</v>
      </c>
      <c r="AF144" s="81">
        <v>0</v>
      </c>
      <c r="AG144" s="78" t="s">
        <v>50</v>
      </c>
      <c r="AH144" s="80">
        <v>0</v>
      </c>
      <c r="AI144" s="80">
        <v>0</v>
      </c>
      <c r="AJ144" s="78" t="s">
        <v>50</v>
      </c>
      <c r="AK144" s="80">
        <v>0</v>
      </c>
      <c r="AL144" s="80">
        <v>0</v>
      </c>
      <c r="AM144" s="79" t="s">
        <v>53</v>
      </c>
      <c r="AN144" s="78" t="s">
        <v>53</v>
      </c>
      <c r="AO144" s="79" t="s">
        <v>53</v>
      </c>
      <c r="AP144" s="78" t="s">
        <v>53</v>
      </c>
      <c r="AQ144" s="82"/>
    </row>
    <row r="145" spans="1:43" s="83" customFormat="1" x14ac:dyDescent="0.25">
      <c r="A145" s="78" t="s">
        <v>158</v>
      </c>
      <c r="B145" s="79" t="s">
        <v>407</v>
      </c>
      <c r="C145" s="78" t="s">
        <v>75</v>
      </c>
      <c r="D145" s="78" t="s">
        <v>48</v>
      </c>
      <c r="E145" s="78" t="s">
        <v>76</v>
      </c>
      <c r="F145" s="78" t="s">
        <v>665</v>
      </c>
      <c r="G145" s="78" t="s">
        <v>51</v>
      </c>
      <c r="H145" s="78" t="s">
        <v>941</v>
      </c>
      <c r="I145" s="80" t="s">
        <v>53</v>
      </c>
      <c r="J145" s="80" t="s">
        <v>53</v>
      </c>
      <c r="K145" s="80" t="s">
        <v>53</v>
      </c>
      <c r="L145" s="80" t="s">
        <v>53</v>
      </c>
      <c r="M145" s="80">
        <v>0</v>
      </c>
      <c r="N145" s="78" t="s">
        <v>53</v>
      </c>
      <c r="O145" s="78" t="s">
        <v>54</v>
      </c>
      <c r="P145" s="78" t="s">
        <v>53</v>
      </c>
      <c r="Q145" s="80">
        <v>56078663.073450014</v>
      </c>
      <c r="R145" s="80">
        <v>0</v>
      </c>
      <c r="S145" s="80">
        <v>44102140.021400005</v>
      </c>
      <c r="T145" s="80">
        <v>0</v>
      </c>
      <c r="U145" s="78" t="s">
        <v>50</v>
      </c>
      <c r="V145" s="80">
        <v>0</v>
      </c>
      <c r="W145" s="80">
        <v>10324588.837949999</v>
      </c>
      <c r="X145" s="78" t="s">
        <v>63</v>
      </c>
      <c r="Y145" s="80">
        <v>1651934.2141000004</v>
      </c>
      <c r="Z145" s="80">
        <v>0</v>
      </c>
      <c r="AA145" s="78" t="s">
        <v>50</v>
      </c>
      <c r="AB145" s="80">
        <v>0</v>
      </c>
      <c r="AC145" s="80">
        <v>0</v>
      </c>
      <c r="AD145" s="78" t="s">
        <v>50</v>
      </c>
      <c r="AE145" s="80">
        <v>0</v>
      </c>
      <c r="AF145" s="81">
        <v>0</v>
      </c>
      <c r="AG145" s="78" t="s">
        <v>50</v>
      </c>
      <c r="AH145" s="80">
        <v>0</v>
      </c>
      <c r="AI145" s="80">
        <v>0</v>
      </c>
      <c r="AJ145" s="78" t="s">
        <v>50</v>
      </c>
      <c r="AK145" s="80">
        <v>0</v>
      </c>
      <c r="AL145" s="80">
        <v>0</v>
      </c>
      <c r="AM145" s="79" t="s">
        <v>53</v>
      </c>
      <c r="AN145" s="78" t="s">
        <v>53</v>
      </c>
      <c r="AO145" s="79" t="s">
        <v>53</v>
      </c>
      <c r="AP145" s="78" t="s">
        <v>53</v>
      </c>
      <c r="AQ145" s="82"/>
    </row>
    <row r="146" spans="1:43" s="83" customFormat="1" x14ac:dyDescent="0.25">
      <c r="A146" s="78" t="s">
        <v>942</v>
      </c>
      <c r="B146" s="79" t="s">
        <v>423</v>
      </c>
      <c r="C146" s="78" t="s">
        <v>75</v>
      </c>
      <c r="D146" s="78" t="s">
        <v>48</v>
      </c>
      <c r="E146" s="78" t="s">
        <v>76</v>
      </c>
      <c r="F146" s="78" t="s">
        <v>673</v>
      </c>
      <c r="G146" s="78" t="s">
        <v>51</v>
      </c>
      <c r="H146" s="78" t="s">
        <v>943</v>
      </c>
      <c r="I146" s="80" t="s">
        <v>53</v>
      </c>
      <c r="J146" s="80" t="s">
        <v>53</v>
      </c>
      <c r="K146" s="80" t="s">
        <v>53</v>
      </c>
      <c r="L146" s="80" t="s">
        <v>53</v>
      </c>
      <c r="M146" s="80">
        <v>0</v>
      </c>
      <c r="N146" s="78" t="s">
        <v>53</v>
      </c>
      <c r="O146" s="78" t="s">
        <v>54</v>
      </c>
      <c r="P146" s="78" t="s">
        <v>53</v>
      </c>
      <c r="Q146" s="80">
        <v>62619939.411049992</v>
      </c>
      <c r="R146" s="80">
        <v>0</v>
      </c>
      <c r="S146" s="80">
        <v>52376422.357049987</v>
      </c>
      <c r="T146" s="80">
        <v>0</v>
      </c>
      <c r="U146" s="78" t="s">
        <v>50</v>
      </c>
      <c r="V146" s="80">
        <v>0</v>
      </c>
      <c r="W146" s="80">
        <v>8830618.1500000004</v>
      </c>
      <c r="X146" s="78" t="s">
        <v>50</v>
      </c>
      <c r="Y146" s="80">
        <v>1412898.9039999999</v>
      </c>
      <c r="Z146" s="80">
        <v>0</v>
      </c>
      <c r="AA146" s="78" t="s">
        <v>50</v>
      </c>
      <c r="AB146" s="80">
        <v>0</v>
      </c>
      <c r="AC146" s="80">
        <v>0</v>
      </c>
      <c r="AD146" s="78" t="s">
        <v>50</v>
      </c>
      <c r="AE146" s="80">
        <v>0</v>
      </c>
      <c r="AF146" s="81">
        <v>0</v>
      </c>
      <c r="AG146" s="78" t="s">
        <v>50</v>
      </c>
      <c r="AH146" s="80">
        <v>0</v>
      </c>
      <c r="AI146" s="80">
        <v>0</v>
      </c>
      <c r="AJ146" s="78" t="s">
        <v>50</v>
      </c>
      <c r="AK146" s="80">
        <v>0</v>
      </c>
      <c r="AL146" s="80">
        <v>0</v>
      </c>
      <c r="AM146" s="79" t="s">
        <v>53</v>
      </c>
      <c r="AN146" s="78" t="s">
        <v>53</v>
      </c>
      <c r="AO146" s="79" t="s">
        <v>53</v>
      </c>
      <c r="AP146" s="78" t="s">
        <v>53</v>
      </c>
      <c r="AQ146" s="82"/>
    </row>
    <row r="147" spans="1:43" s="83" customFormat="1" x14ac:dyDescent="0.25">
      <c r="A147" s="78" t="s">
        <v>944</v>
      </c>
      <c r="B147" s="79" t="s">
        <v>426</v>
      </c>
      <c r="C147" s="78" t="s">
        <v>75</v>
      </c>
      <c r="D147" s="78" t="s">
        <v>48</v>
      </c>
      <c r="E147" s="78" t="s">
        <v>76</v>
      </c>
      <c r="F147" s="78" t="s">
        <v>929</v>
      </c>
      <c r="G147" s="78" t="s">
        <v>51</v>
      </c>
      <c r="H147" s="78" t="s">
        <v>945</v>
      </c>
      <c r="I147" s="80" t="s">
        <v>53</v>
      </c>
      <c r="J147" s="80" t="s">
        <v>53</v>
      </c>
      <c r="K147" s="80" t="s">
        <v>53</v>
      </c>
      <c r="L147" s="80" t="s">
        <v>53</v>
      </c>
      <c r="M147" s="80">
        <v>0</v>
      </c>
      <c r="N147" s="78" t="s">
        <v>53</v>
      </c>
      <c r="O147" s="78" t="s">
        <v>54</v>
      </c>
      <c r="P147" s="78" t="s">
        <v>53</v>
      </c>
      <c r="Q147" s="80">
        <v>72498538.594500005</v>
      </c>
      <c r="R147" s="80">
        <v>0</v>
      </c>
      <c r="S147" s="80">
        <v>49948761.489899993</v>
      </c>
      <c r="T147" s="80">
        <v>0</v>
      </c>
      <c r="U147" s="78" t="s">
        <v>50</v>
      </c>
      <c r="V147" s="80">
        <v>0</v>
      </c>
      <c r="W147" s="80">
        <v>19305254.661000002</v>
      </c>
      <c r="X147" s="78" t="s">
        <v>63</v>
      </c>
      <c r="Y147" s="80">
        <v>3088840.7459999993</v>
      </c>
      <c r="Z147" s="80">
        <v>0</v>
      </c>
      <c r="AA147" s="78" t="s">
        <v>50</v>
      </c>
      <c r="AB147" s="80">
        <v>0</v>
      </c>
      <c r="AC147" s="80">
        <v>144149.72</v>
      </c>
      <c r="AD147" s="78" t="s">
        <v>72</v>
      </c>
      <c r="AE147" s="80">
        <v>11531.9776</v>
      </c>
      <c r="AF147" s="81">
        <v>0</v>
      </c>
      <c r="AG147" s="78" t="s">
        <v>50</v>
      </c>
      <c r="AH147" s="80">
        <v>0</v>
      </c>
      <c r="AI147" s="80">
        <v>0</v>
      </c>
      <c r="AJ147" s="78" t="s">
        <v>50</v>
      </c>
      <c r="AK147" s="80">
        <v>0</v>
      </c>
      <c r="AL147" s="80">
        <v>0</v>
      </c>
      <c r="AM147" s="79" t="s">
        <v>53</v>
      </c>
      <c r="AN147" s="78" t="s">
        <v>53</v>
      </c>
      <c r="AO147" s="79" t="s">
        <v>53</v>
      </c>
      <c r="AP147" s="78" t="s">
        <v>53</v>
      </c>
      <c r="AQ147" s="82"/>
    </row>
    <row r="148" spans="1:43" s="83" customFormat="1" x14ac:dyDescent="0.25">
      <c r="A148" s="78" t="s">
        <v>946</v>
      </c>
      <c r="B148" s="79" t="s">
        <v>429</v>
      </c>
      <c r="C148" s="78" t="s">
        <v>75</v>
      </c>
      <c r="D148" s="78" t="s">
        <v>48</v>
      </c>
      <c r="E148" s="78" t="s">
        <v>76</v>
      </c>
      <c r="F148" s="78" t="s">
        <v>930</v>
      </c>
      <c r="G148" s="78" t="s">
        <v>51</v>
      </c>
      <c r="H148" s="78" t="s">
        <v>947</v>
      </c>
      <c r="I148" s="80" t="s">
        <v>53</v>
      </c>
      <c r="J148" s="80" t="s">
        <v>53</v>
      </c>
      <c r="K148" s="80" t="s">
        <v>53</v>
      </c>
      <c r="L148" s="80" t="s">
        <v>53</v>
      </c>
      <c r="M148" s="80">
        <v>0</v>
      </c>
      <c r="N148" s="78" t="s">
        <v>53</v>
      </c>
      <c r="O148" s="78" t="s">
        <v>54</v>
      </c>
      <c r="P148" s="78" t="s">
        <v>53</v>
      </c>
      <c r="Q148" s="80">
        <v>96849139.272099957</v>
      </c>
      <c r="R148" s="80">
        <v>0</v>
      </c>
      <c r="S148" s="80">
        <v>71368563.304699987</v>
      </c>
      <c r="T148" s="80">
        <v>0</v>
      </c>
      <c r="U148" s="78" t="s">
        <v>50</v>
      </c>
      <c r="V148" s="80">
        <v>0</v>
      </c>
      <c r="W148" s="80">
        <v>21966013.764999997</v>
      </c>
      <c r="X148" s="78" t="s">
        <v>63</v>
      </c>
      <c r="Y148" s="80">
        <v>3514562.2023999994</v>
      </c>
      <c r="Z148" s="80">
        <v>0</v>
      </c>
      <c r="AA148" s="78" t="s">
        <v>50</v>
      </c>
      <c r="AB148" s="80">
        <v>0</v>
      </c>
      <c r="AC148" s="80">
        <v>0</v>
      </c>
      <c r="AD148" s="78" t="s">
        <v>50</v>
      </c>
      <c r="AE148" s="80">
        <v>0</v>
      </c>
      <c r="AF148" s="81">
        <v>0</v>
      </c>
      <c r="AG148" s="78" t="s">
        <v>50</v>
      </c>
      <c r="AH148" s="80">
        <v>0</v>
      </c>
      <c r="AI148" s="80">
        <v>0</v>
      </c>
      <c r="AJ148" s="78" t="s">
        <v>50</v>
      </c>
      <c r="AK148" s="80">
        <v>0</v>
      </c>
      <c r="AL148" s="80">
        <v>0</v>
      </c>
      <c r="AM148" s="79" t="s">
        <v>53</v>
      </c>
      <c r="AN148" s="78" t="s">
        <v>53</v>
      </c>
      <c r="AO148" s="79" t="s">
        <v>53</v>
      </c>
      <c r="AP148" s="78" t="s">
        <v>53</v>
      </c>
      <c r="AQ148" s="82"/>
    </row>
    <row r="149" spans="1:43" s="83" customFormat="1" x14ac:dyDescent="0.25">
      <c r="A149" s="78" t="s">
        <v>948</v>
      </c>
      <c r="B149" s="79" t="s">
        <v>410</v>
      </c>
      <c r="C149" s="78" t="s">
        <v>75</v>
      </c>
      <c r="D149" s="78" t="s">
        <v>48</v>
      </c>
      <c r="E149" s="78" t="s">
        <v>76</v>
      </c>
      <c r="F149" s="78" t="s">
        <v>933</v>
      </c>
      <c r="G149" s="78" t="s">
        <v>51</v>
      </c>
      <c r="H149" s="78" t="s">
        <v>949</v>
      </c>
      <c r="I149" s="80" t="s">
        <v>53</v>
      </c>
      <c r="J149" s="80" t="s">
        <v>53</v>
      </c>
      <c r="K149" s="80" t="s">
        <v>53</v>
      </c>
      <c r="L149" s="80" t="s">
        <v>53</v>
      </c>
      <c r="M149" s="80">
        <v>0</v>
      </c>
      <c r="N149" s="78" t="s">
        <v>53</v>
      </c>
      <c r="O149" s="78" t="s">
        <v>54</v>
      </c>
      <c r="P149" s="78" t="s">
        <v>53</v>
      </c>
      <c r="Q149" s="80">
        <v>76083525.047899991</v>
      </c>
      <c r="R149" s="80">
        <v>0</v>
      </c>
      <c r="S149" s="80">
        <v>47244359.812649995</v>
      </c>
      <c r="T149" s="80">
        <v>0</v>
      </c>
      <c r="U149" s="78" t="s">
        <v>50</v>
      </c>
      <c r="V149" s="80">
        <v>0</v>
      </c>
      <c r="W149" s="80">
        <v>24727140.980749995</v>
      </c>
      <c r="X149" s="78" t="s">
        <v>63</v>
      </c>
      <c r="Y149" s="80">
        <v>3956342.5568999993</v>
      </c>
      <c r="Z149" s="80">
        <v>0</v>
      </c>
      <c r="AA149" s="78" t="s">
        <v>50</v>
      </c>
      <c r="AB149" s="80">
        <v>0</v>
      </c>
      <c r="AC149" s="80">
        <v>144149.72</v>
      </c>
      <c r="AD149" s="78" t="s">
        <v>72</v>
      </c>
      <c r="AE149" s="80">
        <v>11531.9776</v>
      </c>
      <c r="AF149" s="81">
        <v>0</v>
      </c>
      <c r="AG149" s="78" t="s">
        <v>50</v>
      </c>
      <c r="AH149" s="80">
        <v>0</v>
      </c>
      <c r="AI149" s="80">
        <v>0</v>
      </c>
      <c r="AJ149" s="78" t="s">
        <v>50</v>
      </c>
      <c r="AK149" s="80">
        <v>0</v>
      </c>
      <c r="AL149" s="80">
        <v>0</v>
      </c>
      <c r="AM149" s="79" t="s">
        <v>53</v>
      </c>
      <c r="AN149" s="78" t="s">
        <v>53</v>
      </c>
      <c r="AO149" s="79" t="s">
        <v>53</v>
      </c>
      <c r="AP149" s="78" t="s">
        <v>53</v>
      </c>
      <c r="AQ149" s="82"/>
    </row>
    <row r="150" spans="1:43" s="83" customFormat="1" x14ac:dyDescent="0.25">
      <c r="A150" s="78" t="s">
        <v>950</v>
      </c>
      <c r="B150" s="79" t="s">
        <v>413</v>
      </c>
      <c r="C150" s="78" t="s">
        <v>75</v>
      </c>
      <c r="D150" s="78" t="s">
        <v>48</v>
      </c>
      <c r="E150" s="78" t="s">
        <v>76</v>
      </c>
      <c r="F150" s="78" t="s">
        <v>931</v>
      </c>
      <c r="G150" s="78" t="s">
        <v>51</v>
      </c>
      <c r="H150" s="78" t="s">
        <v>951</v>
      </c>
      <c r="I150" s="80" t="s">
        <v>53</v>
      </c>
      <c r="J150" s="80" t="s">
        <v>53</v>
      </c>
      <c r="K150" s="80" t="s">
        <v>53</v>
      </c>
      <c r="L150" s="80" t="s">
        <v>53</v>
      </c>
      <c r="M150" s="80">
        <v>0</v>
      </c>
      <c r="N150" s="78" t="s">
        <v>53</v>
      </c>
      <c r="O150" s="78" t="s">
        <v>54</v>
      </c>
      <c r="P150" s="78" t="s">
        <v>53</v>
      </c>
      <c r="Q150" s="80">
        <v>60409323.187599994</v>
      </c>
      <c r="R150" s="80">
        <v>0</v>
      </c>
      <c r="S150" s="80">
        <v>41593600.581650004</v>
      </c>
      <c r="T150" s="80">
        <v>0</v>
      </c>
      <c r="U150" s="78" t="s">
        <v>50</v>
      </c>
      <c r="V150" s="80">
        <v>0</v>
      </c>
      <c r="W150" s="80">
        <v>16220450.522349995</v>
      </c>
      <c r="X150" s="78" t="s">
        <v>50</v>
      </c>
      <c r="Y150" s="80">
        <v>2595272.0835999991</v>
      </c>
      <c r="Z150" s="80">
        <v>0</v>
      </c>
      <c r="AA150" s="78" t="s">
        <v>50</v>
      </c>
      <c r="AB150" s="80">
        <v>0</v>
      </c>
      <c r="AC150" s="80">
        <v>0</v>
      </c>
      <c r="AD150" s="78" t="s">
        <v>50</v>
      </c>
      <c r="AE150" s="80">
        <v>0</v>
      </c>
      <c r="AF150" s="81">
        <v>0</v>
      </c>
      <c r="AG150" s="78" t="s">
        <v>50</v>
      </c>
      <c r="AH150" s="80">
        <v>0</v>
      </c>
      <c r="AI150" s="80">
        <v>0</v>
      </c>
      <c r="AJ150" s="78" t="s">
        <v>50</v>
      </c>
      <c r="AK150" s="80">
        <v>0</v>
      </c>
      <c r="AL150" s="80">
        <v>0</v>
      </c>
      <c r="AM150" s="79" t="s">
        <v>53</v>
      </c>
      <c r="AN150" s="78" t="s">
        <v>53</v>
      </c>
      <c r="AO150" s="79" t="s">
        <v>53</v>
      </c>
      <c r="AP150" s="78" t="s">
        <v>53</v>
      </c>
      <c r="AQ150" s="82"/>
    </row>
    <row r="151" spans="1:43" s="83" customFormat="1" x14ac:dyDescent="0.25">
      <c r="A151" s="78" t="s">
        <v>86</v>
      </c>
      <c r="B151" s="79" t="s">
        <v>46</v>
      </c>
      <c r="C151" s="78" t="s">
        <v>75</v>
      </c>
      <c r="D151" s="78" t="s">
        <v>48</v>
      </c>
      <c r="E151" s="78" t="s">
        <v>76</v>
      </c>
      <c r="F151" s="78" t="s">
        <v>932</v>
      </c>
      <c r="G151" s="78" t="s">
        <v>51</v>
      </c>
      <c r="H151" s="78" t="s">
        <v>87</v>
      </c>
      <c r="I151" s="80" t="s">
        <v>53</v>
      </c>
      <c r="J151" s="80" t="s">
        <v>53</v>
      </c>
      <c r="K151" s="80" t="s">
        <v>53</v>
      </c>
      <c r="L151" s="80" t="s">
        <v>53</v>
      </c>
      <c r="M151" s="80">
        <v>0</v>
      </c>
      <c r="N151" s="78" t="s">
        <v>53</v>
      </c>
      <c r="O151" s="78" t="s">
        <v>54</v>
      </c>
      <c r="P151" s="78" t="s">
        <v>53</v>
      </c>
      <c r="Q151" s="80">
        <f t="shared" ref="Q151:Q169" si="5">SUM(S151:AQ151)</f>
        <v>49066784.84579999</v>
      </c>
      <c r="R151" s="80">
        <v>0</v>
      </c>
      <c r="S151" s="80">
        <v>31904540.174199987</v>
      </c>
      <c r="T151" s="80">
        <v>0</v>
      </c>
      <c r="U151" s="78" t="s">
        <v>50</v>
      </c>
      <c r="V151" s="80">
        <v>0</v>
      </c>
      <c r="W151" s="80">
        <v>14795038.510000002</v>
      </c>
      <c r="X151" s="78" t="s">
        <v>50</v>
      </c>
      <c r="Y151" s="80">
        <v>2367206.1615999998</v>
      </c>
      <c r="Z151" s="80">
        <v>0</v>
      </c>
      <c r="AA151" s="78" t="s">
        <v>50</v>
      </c>
      <c r="AB151" s="80">
        <v>0</v>
      </c>
      <c r="AC151" s="80">
        <v>0</v>
      </c>
      <c r="AD151" s="78" t="s">
        <v>50</v>
      </c>
      <c r="AE151" s="80">
        <v>0</v>
      </c>
      <c r="AF151" s="81">
        <v>0</v>
      </c>
      <c r="AG151" s="78" t="s">
        <v>50</v>
      </c>
      <c r="AH151" s="80">
        <v>0</v>
      </c>
      <c r="AI151" s="80">
        <v>0</v>
      </c>
      <c r="AJ151" s="78" t="s">
        <v>50</v>
      </c>
      <c r="AK151" s="80">
        <v>0</v>
      </c>
      <c r="AL151" s="80">
        <v>0</v>
      </c>
      <c r="AM151" s="79" t="s">
        <v>53</v>
      </c>
      <c r="AN151" s="78" t="s">
        <v>53</v>
      </c>
      <c r="AO151" s="79" t="s">
        <v>53</v>
      </c>
      <c r="AP151" s="78" t="s">
        <v>53</v>
      </c>
      <c r="AQ151" s="82"/>
    </row>
    <row r="152" spans="1:43" s="83" customFormat="1" x14ac:dyDescent="0.25">
      <c r="A152" s="78" t="s">
        <v>88</v>
      </c>
      <c r="B152" s="79" t="s">
        <v>46</v>
      </c>
      <c r="C152" s="78" t="s">
        <v>75</v>
      </c>
      <c r="D152" s="78" t="s">
        <v>48</v>
      </c>
      <c r="E152" s="78" t="s">
        <v>76</v>
      </c>
      <c r="F152" s="78" t="s">
        <v>932</v>
      </c>
      <c r="G152" s="78" t="s">
        <v>89</v>
      </c>
      <c r="H152" s="78" t="s">
        <v>53</v>
      </c>
      <c r="I152" s="80" t="s">
        <v>90</v>
      </c>
      <c r="J152" s="80" t="s">
        <v>53</v>
      </c>
      <c r="K152" s="80" t="s">
        <v>91</v>
      </c>
      <c r="L152" s="80" t="s">
        <v>92</v>
      </c>
      <c r="M152" s="80">
        <v>4.43</v>
      </c>
      <c r="N152" s="78" t="s">
        <v>93</v>
      </c>
      <c r="O152" s="78" t="s">
        <v>94</v>
      </c>
      <c r="P152" s="78" t="s">
        <v>95</v>
      </c>
      <c r="Q152" s="80">
        <f t="shared" si="5"/>
        <v>-2209900.4</v>
      </c>
      <c r="R152" s="80">
        <v>0</v>
      </c>
      <c r="S152" s="80">
        <v>-2209900.4</v>
      </c>
      <c r="T152" s="80">
        <v>0</v>
      </c>
      <c r="U152" s="78" t="s">
        <v>50</v>
      </c>
      <c r="V152" s="80">
        <v>0</v>
      </c>
      <c r="W152" s="80">
        <v>0</v>
      </c>
      <c r="X152" s="78" t="s">
        <v>50</v>
      </c>
      <c r="Y152" s="80">
        <v>0</v>
      </c>
      <c r="Z152" s="80">
        <v>0</v>
      </c>
      <c r="AA152" s="78" t="s">
        <v>50</v>
      </c>
      <c r="AB152" s="80">
        <v>0</v>
      </c>
      <c r="AC152" s="80">
        <v>0</v>
      </c>
      <c r="AD152" s="78" t="s">
        <v>50</v>
      </c>
      <c r="AE152" s="80">
        <v>0</v>
      </c>
      <c r="AF152" s="81">
        <v>0</v>
      </c>
      <c r="AG152" s="78" t="s">
        <v>50</v>
      </c>
      <c r="AH152" s="80">
        <v>0</v>
      </c>
      <c r="AI152" s="80">
        <v>0</v>
      </c>
      <c r="AJ152" s="78" t="s">
        <v>50</v>
      </c>
      <c r="AK152" s="80">
        <v>0</v>
      </c>
      <c r="AL152" s="80">
        <v>0</v>
      </c>
      <c r="AM152" s="79" t="s">
        <v>53</v>
      </c>
      <c r="AN152" s="78" t="s">
        <v>53</v>
      </c>
      <c r="AO152" s="79" t="s">
        <v>53</v>
      </c>
      <c r="AP152" s="78" t="s">
        <v>53</v>
      </c>
      <c r="AQ152" s="82"/>
    </row>
    <row r="153" spans="1:43" s="83" customFormat="1" x14ac:dyDescent="0.25">
      <c r="A153" s="78" t="s">
        <v>74</v>
      </c>
      <c r="B153" s="79" t="s">
        <v>46</v>
      </c>
      <c r="C153" s="78" t="s">
        <v>75</v>
      </c>
      <c r="D153" s="78" t="s">
        <v>48</v>
      </c>
      <c r="E153" s="78" t="s">
        <v>76</v>
      </c>
      <c r="F153" s="78" t="s">
        <v>932</v>
      </c>
      <c r="G153" s="78" t="s">
        <v>51</v>
      </c>
      <c r="H153" s="78" t="s">
        <v>77</v>
      </c>
      <c r="I153" s="80" t="s">
        <v>53</v>
      </c>
      <c r="J153" s="80" t="s">
        <v>53</v>
      </c>
      <c r="K153" s="80" t="s">
        <v>53</v>
      </c>
      <c r="L153" s="80" t="s">
        <v>53</v>
      </c>
      <c r="M153" s="80">
        <v>0</v>
      </c>
      <c r="N153" s="78" t="s">
        <v>53</v>
      </c>
      <c r="O153" s="78" t="s">
        <v>54</v>
      </c>
      <c r="P153" s="78" t="s">
        <v>53</v>
      </c>
      <c r="Q153" s="80">
        <f t="shared" si="5"/>
        <v>35704563.006250001</v>
      </c>
      <c r="R153" s="80">
        <v>0</v>
      </c>
      <c r="S153" s="80">
        <v>29745940.975450002</v>
      </c>
      <c r="T153" s="80">
        <v>0</v>
      </c>
      <c r="U153" s="78" t="s">
        <v>50</v>
      </c>
      <c r="V153" s="80">
        <v>0</v>
      </c>
      <c r="W153" s="80">
        <v>5136743.1300000008</v>
      </c>
      <c r="X153" s="78" t="s">
        <v>63</v>
      </c>
      <c r="Y153" s="80">
        <v>821878.90079999994</v>
      </c>
      <c r="Z153" s="80">
        <v>0</v>
      </c>
      <c r="AA153" s="78" t="s">
        <v>50</v>
      </c>
      <c r="AB153" s="80">
        <v>0</v>
      </c>
      <c r="AC153" s="80">
        <v>0</v>
      </c>
      <c r="AD153" s="78" t="s">
        <v>50</v>
      </c>
      <c r="AE153" s="80">
        <v>0</v>
      </c>
      <c r="AF153" s="81">
        <v>0</v>
      </c>
      <c r="AG153" s="78" t="s">
        <v>50</v>
      </c>
      <c r="AH153" s="80">
        <v>0</v>
      </c>
      <c r="AI153" s="80">
        <v>0</v>
      </c>
      <c r="AJ153" s="78" t="s">
        <v>50</v>
      </c>
      <c r="AK153" s="80">
        <v>0</v>
      </c>
      <c r="AL153" s="80">
        <v>0</v>
      </c>
      <c r="AM153" s="79" t="s">
        <v>53</v>
      </c>
      <c r="AN153" s="78" t="s">
        <v>53</v>
      </c>
      <c r="AO153" s="79" t="s">
        <v>53</v>
      </c>
      <c r="AP153" s="78" t="s">
        <v>53</v>
      </c>
      <c r="AQ153" s="82"/>
    </row>
    <row r="154" spans="1:43" s="83" customFormat="1" x14ac:dyDescent="0.25">
      <c r="A154" s="78" t="s">
        <v>78</v>
      </c>
      <c r="B154" s="79" t="s">
        <v>46</v>
      </c>
      <c r="C154" s="78" t="s">
        <v>75</v>
      </c>
      <c r="D154" s="78" t="s">
        <v>48</v>
      </c>
      <c r="E154" s="78" t="s">
        <v>76</v>
      </c>
      <c r="F154" s="78" t="s">
        <v>932</v>
      </c>
      <c r="G154" s="78" t="s">
        <v>51</v>
      </c>
      <c r="H154" s="78" t="s">
        <v>79</v>
      </c>
      <c r="I154" s="80" t="s">
        <v>53</v>
      </c>
      <c r="J154" s="80" t="s">
        <v>53</v>
      </c>
      <c r="K154" s="80" t="s">
        <v>53</v>
      </c>
      <c r="L154" s="80" t="s">
        <v>53</v>
      </c>
      <c r="M154" s="80">
        <v>0</v>
      </c>
      <c r="N154" s="78" t="s">
        <v>53</v>
      </c>
      <c r="O154" s="78" t="s">
        <v>80</v>
      </c>
      <c r="P154" s="78" t="s">
        <v>81</v>
      </c>
      <c r="Q154" s="80">
        <f t="shared" si="5"/>
        <v>802380.27060000005</v>
      </c>
      <c r="R154" s="80">
        <v>0</v>
      </c>
      <c r="S154" s="80">
        <v>674415.26500000001</v>
      </c>
      <c r="T154" s="80">
        <v>110314.66</v>
      </c>
      <c r="U154" s="78" t="s">
        <v>63</v>
      </c>
      <c r="V154" s="80">
        <v>17650.345600000001</v>
      </c>
      <c r="W154" s="80">
        <v>0</v>
      </c>
      <c r="X154" s="78" t="s">
        <v>50</v>
      </c>
      <c r="Y154" s="80">
        <v>0</v>
      </c>
      <c r="Z154" s="80">
        <v>0</v>
      </c>
      <c r="AA154" s="78" t="s">
        <v>50</v>
      </c>
      <c r="AB154" s="80">
        <v>0</v>
      </c>
      <c r="AC154" s="80">
        <v>0</v>
      </c>
      <c r="AD154" s="78" t="s">
        <v>50</v>
      </c>
      <c r="AE154" s="80">
        <v>0</v>
      </c>
      <c r="AF154" s="81">
        <v>0</v>
      </c>
      <c r="AG154" s="78" t="s">
        <v>50</v>
      </c>
      <c r="AH154" s="80">
        <v>0</v>
      </c>
      <c r="AI154" s="80">
        <v>0</v>
      </c>
      <c r="AJ154" s="78" t="s">
        <v>50</v>
      </c>
      <c r="AK154" s="80">
        <v>0</v>
      </c>
      <c r="AL154" s="80">
        <v>0</v>
      </c>
      <c r="AM154" s="79" t="s">
        <v>53</v>
      </c>
      <c r="AN154" s="78" t="s">
        <v>53</v>
      </c>
      <c r="AO154" s="79" t="s">
        <v>53</v>
      </c>
      <c r="AP154" s="78" t="s">
        <v>53</v>
      </c>
      <c r="AQ154" s="82"/>
    </row>
    <row r="155" spans="1:43" s="83" customFormat="1" x14ac:dyDescent="0.25">
      <c r="A155" s="78" t="s">
        <v>82</v>
      </c>
      <c r="B155" s="79" t="s">
        <v>46</v>
      </c>
      <c r="C155" s="78" t="s">
        <v>75</v>
      </c>
      <c r="D155" s="78" t="s">
        <v>48</v>
      </c>
      <c r="E155" s="78" t="s">
        <v>76</v>
      </c>
      <c r="F155" s="78" t="s">
        <v>932</v>
      </c>
      <c r="G155" s="78" t="s">
        <v>51</v>
      </c>
      <c r="H155" s="78" t="s">
        <v>83</v>
      </c>
      <c r="I155" s="80" t="s">
        <v>53</v>
      </c>
      <c r="J155" s="80" t="s">
        <v>53</v>
      </c>
      <c r="K155" s="80" t="s">
        <v>53</v>
      </c>
      <c r="L155" s="80" t="s">
        <v>53</v>
      </c>
      <c r="M155" s="80">
        <v>0</v>
      </c>
      <c r="N155" s="78" t="s">
        <v>53</v>
      </c>
      <c r="O155" s="78" t="s">
        <v>80</v>
      </c>
      <c r="P155" s="78" t="s">
        <v>81</v>
      </c>
      <c r="Q155" s="80">
        <f t="shared" si="5"/>
        <v>2043874.1455000001</v>
      </c>
      <c r="R155" s="80">
        <v>0</v>
      </c>
      <c r="S155" s="80">
        <v>1651077.6831</v>
      </c>
      <c r="T155" s="80">
        <v>338617.64</v>
      </c>
      <c r="U155" s="78" t="s">
        <v>63</v>
      </c>
      <c r="V155" s="80">
        <v>54178.822399999997</v>
      </c>
      <c r="W155" s="80">
        <v>0</v>
      </c>
      <c r="X155" s="78" t="s">
        <v>50</v>
      </c>
      <c r="Y155" s="80">
        <v>0</v>
      </c>
      <c r="Z155" s="80">
        <v>0</v>
      </c>
      <c r="AA155" s="78" t="s">
        <v>50</v>
      </c>
      <c r="AB155" s="80">
        <v>0</v>
      </c>
      <c r="AC155" s="80">
        <v>0</v>
      </c>
      <c r="AD155" s="78" t="s">
        <v>50</v>
      </c>
      <c r="AE155" s="80">
        <v>0</v>
      </c>
      <c r="AF155" s="81">
        <v>0</v>
      </c>
      <c r="AG155" s="78" t="s">
        <v>50</v>
      </c>
      <c r="AH155" s="80">
        <v>0</v>
      </c>
      <c r="AI155" s="80">
        <v>0</v>
      </c>
      <c r="AJ155" s="78" t="s">
        <v>50</v>
      </c>
      <c r="AK155" s="80">
        <v>0</v>
      </c>
      <c r="AL155" s="80">
        <v>0</v>
      </c>
      <c r="AM155" s="79" t="s">
        <v>53</v>
      </c>
      <c r="AN155" s="78" t="s">
        <v>53</v>
      </c>
      <c r="AO155" s="79" t="s">
        <v>53</v>
      </c>
      <c r="AP155" s="78" t="s">
        <v>53</v>
      </c>
      <c r="AQ155" s="82"/>
    </row>
    <row r="156" spans="1:43" s="83" customFormat="1" x14ac:dyDescent="0.25">
      <c r="A156" s="78" t="s">
        <v>84</v>
      </c>
      <c r="B156" s="79" t="s">
        <v>46</v>
      </c>
      <c r="C156" s="78" t="s">
        <v>75</v>
      </c>
      <c r="D156" s="78" t="s">
        <v>48</v>
      </c>
      <c r="E156" s="78" t="s">
        <v>76</v>
      </c>
      <c r="F156" s="78" t="s">
        <v>932</v>
      </c>
      <c r="G156" s="78" t="s">
        <v>51</v>
      </c>
      <c r="H156" s="78" t="s">
        <v>85</v>
      </c>
      <c r="I156" s="80" t="s">
        <v>53</v>
      </c>
      <c r="J156" s="80" t="s">
        <v>53</v>
      </c>
      <c r="K156" s="80" t="s">
        <v>53</v>
      </c>
      <c r="L156" s="80" t="s">
        <v>53</v>
      </c>
      <c r="M156" s="80">
        <v>0</v>
      </c>
      <c r="N156" s="78" t="s">
        <v>53</v>
      </c>
      <c r="O156" s="78" t="s">
        <v>54</v>
      </c>
      <c r="P156" s="78" t="s">
        <v>53</v>
      </c>
      <c r="Q156" s="80">
        <f t="shared" si="5"/>
        <v>13135221.911200002</v>
      </c>
      <c r="R156" s="80">
        <v>0</v>
      </c>
      <c r="S156" s="80">
        <v>9188098.0950000007</v>
      </c>
      <c r="T156" s="80">
        <v>0</v>
      </c>
      <c r="U156" s="78" t="s">
        <v>50</v>
      </c>
      <c r="V156" s="80">
        <v>0</v>
      </c>
      <c r="W156" s="80">
        <v>3402692.9450000003</v>
      </c>
      <c r="X156" s="78" t="s">
        <v>50</v>
      </c>
      <c r="Y156" s="80">
        <v>544430.87119999994</v>
      </c>
      <c r="Z156" s="80">
        <v>0</v>
      </c>
      <c r="AA156" s="78" t="s">
        <v>50</v>
      </c>
      <c r="AB156" s="80">
        <v>0</v>
      </c>
      <c r="AC156" s="80">
        <v>0</v>
      </c>
      <c r="AD156" s="78" t="s">
        <v>50</v>
      </c>
      <c r="AE156" s="80">
        <v>0</v>
      </c>
      <c r="AF156" s="81">
        <v>0</v>
      </c>
      <c r="AG156" s="78" t="s">
        <v>50</v>
      </c>
      <c r="AH156" s="80">
        <v>0</v>
      </c>
      <c r="AI156" s="80">
        <v>0</v>
      </c>
      <c r="AJ156" s="78" t="s">
        <v>50</v>
      </c>
      <c r="AK156" s="80">
        <v>0</v>
      </c>
      <c r="AL156" s="80">
        <v>0</v>
      </c>
      <c r="AM156" s="79" t="s">
        <v>53</v>
      </c>
      <c r="AN156" s="78" t="s">
        <v>53</v>
      </c>
      <c r="AO156" s="79" t="s">
        <v>53</v>
      </c>
      <c r="AP156" s="78" t="s">
        <v>53</v>
      </c>
      <c r="AQ156" s="82"/>
    </row>
    <row r="157" spans="1:43" s="83" customFormat="1" x14ac:dyDescent="0.25">
      <c r="A157" s="78" t="s">
        <v>136</v>
      </c>
      <c r="B157" s="79" t="s">
        <v>118</v>
      </c>
      <c r="C157" s="78" t="s">
        <v>75</v>
      </c>
      <c r="D157" s="78" t="s">
        <v>48</v>
      </c>
      <c r="E157" s="78" t="s">
        <v>76</v>
      </c>
      <c r="F157" s="78" t="s">
        <v>972</v>
      </c>
      <c r="G157" s="78" t="s">
        <v>51</v>
      </c>
      <c r="H157" s="78" t="s">
        <v>137</v>
      </c>
      <c r="I157" s="80" t="s">
        <v>53</v>
      </c>
      <c r="J157" s="80" t="s">
        <v>53</v>
      </c>
      <c r="K157" s="80" t="s">
        <v>53</v>
      </c>
      <c r="L157" s="80" t="s">
        <v>53</v>
      </c>
      <c r="M157" s="80">
        <v>0</v>
      </c>
      <c r="N157" s="78" t="s">
        <v>53</v>
      </c>
      <c r="O157" s="78" t="s">
        <v>54</v>
      </c>
      <c r="P157" s="78" t="s">
        <v>53</v>
      </c>
      <c r="Q157" s="80">
        <f t="shared" si="5"/>
        <v>32157654.856900007</v>
      </c>
      <c r="R157" s="80">
        <v>0</v>
      </c>
      <c r="S157" s="80">
        <v>17585383.831300005</v>
      </c>
      <c r="T157" s="80">
        <v>0</v>
      </c>
      <c r="U157" s="78" t="s">
        <v>50</v>
      </c>
      <c r="V157" s="80">
        <v>0</v>
      </c>
      <c r="W157" s="80">
        <v>12562302.608299999</v>
      </c>
      <c r="X157" s="78" t="s">
        <v>50</v>
      </c>
      <c r="Y157" s="80">
        <v>2009968.4172999999</v>
      </c>
      <c r="Z157" s="80">
        <v>0</v>
      </c>
      <c r="AA157" s="78" t="s">
        <v>50</v>
      </c>
      <c r="AB157" s="80">
        <v>0</v>
      </c>
      <c r="AC157" s="80">
        <v>0</v>
      </c>
      <c r="AD157" s="78" t="s">
        <v>50</v>
      </c>
      <c r="AE157" s="80">
        <v>0</v>
      </c>
      <c r="AF157" s="81">
        <v>0</v>
      </c>
      <c r="AG157" s="78" t="s">
        <v>50</v>
      </c>
      <c r="AH157" s="80">
        <v>0</v>
      </c>
      <c r="AI157" s="80">
        <v>0</v>
      </c>
      <c r="AJ157" s="78" t="s">
        <v>50</v>
      </c>
      <c r="AK157" s="80">
        <v>0</v>
      </c>
      <c r="AL157" s="80">
        <v>0</v>
      </c>
      <c r="AM157" s="79" t="s">
        <v>53</v>
      </c>
      <c r="AN157" s="78" t="s">
        <v>53</v>
      </c>
      <c r="AO157" s="79" t="s">
        <v>53</v>
      </c>
      <c r="AP157" s="78" t="s">
        <v>53</v>
      </c>
      <c r="AQ157" s="82"/>
    </row>
    <row r="158" spans="1:43" s="83" customFormat="1" x14ac:dyDescent="0.25">
      <c r="A158" s="78" t="s">
        <v>138</v>
      </c>
      <c r="B158" s="79" t="s">
        <v>118</v>
      </c>
      <c r="C158" s="78" t="s">
        <v>75</v>
      </c>
      <c r="D158" s="78" t="s">
        <v>48</v>
      </c>
      <c r="E158" s="78" t="s">
        <v>76</v>
      </c>
      <c r="F158" s="78" t="s">
        <v>972</v>
      </c>
      <c r="G158" s="78" t="s">
        <v>51</v>
      </c>
      <c r="H158" s="78" t="s">
        <v>139</v>
      </c>
      <c r="I158" s="80" t="s">
        <v>53</v>
      </c>
      <c r="J158" s="80" t="s">
        <v>53</v>
      </c>
      <c r="K158" s="80" t="s">
        <v>53</v>
      </c>
      <c r="L158" s="80" t="s">
        <v>53</v>
      </c>
      <c r="M158" s="80">
        <v>0</v>
      </c>
      <c r="N158" s="78" t="s">
        <v>53</v>
      </c>
      <c r="O158" s="78" t="s">
        <v>140</v>
      </c>
      <c r="P158" s="78" t="s">
        <v>141</v>
      </c>
      <c r="Q158" s="80">
        <f t="shared" si="5"/>
        <v>1694662.4074000001</v>
      </c>
      <c r="R158" s="80">
        <v>0</v>
      </c>
      <c r="S158" s="80">
        <v>811034.8550000001</v>
      </c>
      <c r="T158" s="80">
        <v>761747.89</v>
      </c>
      <c r="U158" s="78" t="s">
        <v>63</v>
      </c>
      <c r="V158" s="80">
        <v>121879.6624</v>
      </c>
      <c r="W158" s="80">
        <v>0</v>
      </c>
      <c r="X158" s="78" t="s">
        <v>50</v>
      </c>
      <c r="Y158" s="80">
        <v>0</v>
      </c>
      <c r="Z158" s="80">
        <v>0</v>
      </c>
      <c r="AA158" s="78" t="s">
        <v>50</v>
      </c>
      <c r="AB158" s="80">
        <v>0</v>
      </c>
      <c r="AC158" s="80">
        <v>0</v>
      </c>
      <c r="AD158" s="78" t="s">
        <v>50</v>
      </c>
      <c r="AE158" s="80">
        <v>0</v>
      </c>
      <c r="AF158" s="81">
        <v>0</v>
      </c>
      <c r="AG158" s="78" t="s">
        <v>50</v>
      </c>
      <c r="AH158" s="80">
        <v>0</v>
      </c>
      <c r="AI158" s="80">
        <v>0</v>
      </c>
      <c r="AJ158" s="78" t="s">
        <v>50</v>
      </c>
      <c r="AK158" s="80">
        <v>0</v>
      </c>
      <c r="AL158" s="80">
        <v>0</v>
      </c>
      <c r="AM158" s="79" t="s">
        <v>53</v>
      </c>
      <c r="AN158" s="78" t="s">
        <v>53</v>
      </c>
      <c r="AO158" s="79" t="s">
        <v>53</v>
      </c>
      <c r="AP158" s="78" t="s">
        <v>53</v>
      </c>
      <c r="AQ158" s="82"/>
    </row>
    <row r="159" spans="1:43" s="83" customFormat="1" x14ac:dyDescent="0.25">
      <c r="A159" s="78" t="s">
        <v>142</v>
      </c>
      <c r="B159" s="79" t="s">
        <v>118</v>
      </c>
      <c r="C159" s="78" t="s">
        <v>75</v>
      </c>
      <c r="D159" s="78" t="s">
        <v>48</v>
      </c>
      <c r="E159" s="78" t="s">
        <v>76</v>
      </c>
      <c r="F159" s="78" t="s">
        <v>972</v>
      </c>
      <c r="G159" s="78" t="s">
        <v>51</v>
      </c>
      <c r="H159" s="78" t="s">
        <v>143</v>
      </c>
      <c r="I159" s="80" t="s">
        <v>53</v>
      </c>
      <c r="J159" s="80" t="s">
        <v>53</v>
      </c>
      <c r="K159" s="80" t="s">
        <v>53</v>
      </c>
      <c r="L159" s="80" t="s">
        <v>53</v>
      </c>
      <c r="M159" s="80">
        <v>0</v>
      </c>
      <c r="N159" s="78" t="s">
        <v>53</v>
      </c>
      <c r="O159" s="78" t="s">
        <v>54</v>
      </c>
      <c r="P159" s="78" t="s">
        <v>53</v>
      </c>
      <c r="Q159" s="80">
        <f t="shared" si="5"/>
        <v>1323924.5551999998</v>
      </c>
      <c r="R159" s="80">
        <v>0</v>
      </c>
      <c r="S159" s="80">
        <v>764876.28960000002</v>
      </c>
      <c r="T159" s="80">
        <v>0</v>
      </c>
      <c r="U159" s="78" t="s">
        <v>50</v>
      </c>
      <c r="V159" s="80">
        <v>0</v>
      </c>
      <c r="W159" s="80">
        <v>481938.16</v>
      </c>
      <c r="X159" s="78" t="s">
        <v>50</v>
      </c>
      <c r="Y159" s="80">
        <v>77110.105599999995</v>
      </c>
      <c r="Z159" s="80">
        <v>0</v>
      </c>
      <c r="AA159" s="78" t="s">
        <v>50</v>
      </c>
      <c r="AB159" s="80">
        <v>0</v>
      </c>
      <c r="AC159" s="80">
        <v>0</v>
      </c>
      <c r="AD159" s="78" t="s">
        <v>50</v>
      </c>
      <c r="AE159" s="80">
        <v>0</v>
      </c>
      <c r="AF159" s="81">
        <v>0</v>
      </c>
      <c r="AG159" s="78" t="s">
        <v>50</v>
      </c>
      <c r="AH159" s="80">
        <v>0</v>
      </c>
      <c r="AI159" s="80">
        <v>0</v>
      </c>
      <c r="AJ159" s="78" t="s">
        <v>50</v>
      </c>
      <c r="AK159" s="80">
        <v>0</v>
      </c>
      <c r="AL159" s="80">
        <v>0</v>
      </c>
      <c r="AM159" s="79" t="s">
        <v>53</v>
      </c>
      <c r="AN159" s="78" t="s">
        <v>53</v>
      </c>
      <c r="AO159" s="79" t="s">
        <v>53</v>
      </c>
      <c r="AP159" s="78" t="s">
        <v>53</v>
      </c>
      <c r="AQ159" s="82"/>
    </row>
    <row r="160" spans="1:43" s="83" customFormat="1" x14ac:dyDescent="0.25">
      <c r="A160" s="78" t="s">
        <v>187</v>
      </c>
      <c r="B160" s="79" t="s">
        <v>177</v>
      </c>
      <c r="C160" s="78" t="s">
        <v>75</v>
      </c>
      <c r="D160" s="78" t="s">
        <v>48</v>
      </c>
      <c r="E160" s="78" t="s">
        <v>76</v>
      </c>
      <c r="F160" s="78" t="s">
        <v>973</v>
      </c>
      <c r="G160" s="78" t="s">
        <v>51</v>
      </c>
      <c r="H160" s="78" t="s">
        <v>188</v>
      </c>
      <c r="I160" s="80" t="s">
        <v>53</v>
      </c>
      <c r="J160" s="80" t="s">
        <v>53</v>
      </c>
      <c r="K160" s="80" t="s">
        <v>53</v>
      </c>
      <c r="L160" s="80" t="s">
        <v>53</v>
      </c>
      <c r="M160" s="80">
        <v>0</v>
      </c>
      <c r="N160" s="78" t="s">
        <v>53</v>
      </c>
      <c r="O160" s="78" t="s">
        <v>54</v>
      </c>
      <c r="P160" s="78" t="s">
        <v>53</v>
      </c>
      <c r="Q160" s="80">
        <f t="shared" si="5"/>
        <v>56409294.345449999</v>
      </c>
      <c r="R160" s="80">
        <v>0</v>
      </c>
      <c r="S160" s="80">
        <v>43326790.173299998</v>
      </c>
      <c r="T160" s="80">
        <v>0</v>
      </c>
      <c r="U160" s="78" t="s">
        <v>50</v>
      </c>
      <c r="V160" s="80">
        <v>0</v>
      </c>
      <c r="W160" s="80">
        <v>11278020.838150002</v>
      </c>
      <c r="X160" s="78" t="s">
        <v>63</v>
      </c>
      <c r="Y160" s="80">
        <v>1804483.3339999996</v>
      </c>
      <c r="Z160" s="80">
        <v>0</v>
      </c>
      <c r="AA160" s="78" t="s">
        <v>50</v>
      </c>
      <c r="AB160" s="80">
        <v>0</v>
      </c>
      <c r="AC160" s="80">
        <v>0</v>
      </c>
      <c r="AD160" s="78" t="s">
        <v>50</v>
      </c>
      <c r="AE160" s="80">
        <v>0</v>
      </c>
      <c r="AF160" s="81">
        <v>0</v>
      </c>
      <c r="AG160" s="78" t="s">
        <v>50</v>
      </c>
      <c r="AH160" s="80">
        <v>0</v>
      </c>
      <c r="AI160" s="80">
        <v>0</v>
      </c>
      <c r="AJ160" s="78" t="s">
        <v>50</v>
      </c>
      <c r="AK160" s="80">
        <v>0</v>
      </c>
      <c r="AL160" s="80">
        <v>0</v>
      </c>
      <c r="AM160" s="79" t="s">
        <v>53</v>
      </c>
      <c r="AN160" s="78" t="s">
        <v>53</v>
      </c>
      <c r="AO160" s="79" t="s">
        <v>53</v>
      </c>
      <c r="AP160" s="78" t="s">
        <v>53</v>
      </c>
      <c r="AQ160" s="82"/>
    </row>
    <row r="161" spans="1:43" s="83" customFormat="1" x14ac:dyDescent="0.25">
      <c r="A161" s="78" t="s">
        <v>189</v>
      </c>
      <c r="B161" s="79" t="s">
        <v>177</v>
      </c>
      <c r="C161" s="78" t="s">
        <v>75</v>
      </c>
      <c r="D161" s="78" t="s">
        <v>48</v>
      </c>
      <c r="E161" s="78" t="s">
        <v>76</v>
      </c>
      <c r="F161" s="78" t="s">
        <v>973</v>
      </c>
      <c r="G161" s="78" t="s">
        <v>51</v>
      </c>
      <c r="H161" s="78" t="s">
        <v>190</v>
      </c>
      <c r="I161" s="80" t="s">
        <v>53</v>
      </c>
      <c r="J161" s="80" t="s">
        <v>53</v>
      </c>
      <c r="K161" s="80" t="s">
        <v>53</v>
      </c>
      <c r="L161" s="80" t="s">
        <v>53</v>
      </c>
      <c r="M161" s="80">
        <v>0</v>
      </c>
      <c r="N161" s="78" t="s">
        <v>53</v>
      </c>
      <c r="O161" s="78" t="s">
        <v>191</v>
      </c>
      <c r="P161" s="78" t="s">
        <v>192</v>
      </c>
      <c r="Q161" s="80">
        <f t="shared" si="5"/>
        <v>3159883.7124000001</v>
      </c>
      <c r="R161" s="80">
        <v>0</v>
      </c>
      <c r="S161" s="80">
        <v>1003884.1063999999</v>
      </c>
      <c r="T161" s="80">
        <v>1858620.35</v>
      </c>
      <c r="U161" s="78" t="s">
        <v>63</v>
      </c>
      <c r="V161" s="80">
        <v>297379.25599999999</v>
      </c>
      <c r="W161" s="80">
        <v>0</v>
      </c>
      <c r="X161" s="78" t="s">
        <v>50</v>
      </c>
      <c r="Y161" s="80">
        <v>0</v>
      </c>
      <c r="Z161" s="80">
        <v>0</v>
      </c>
      <c r="AA161" s="78" t="s">
        <v>50</v>
      </c>
      <c r="AB161" s="80">
        <v>0</v>
      </c>
      <c r="AC161" s="80">
        <v>0</v>
      </c>
      <c r="AD161" s="78" t="s">
        <v>50</v>
      </c>
      <c r="AE161" s="80">
        <v>0</v>
      </c>
      <c r="AF161" s="81">
        <v>0</v>
      </c>
      <c r="AG161" s="78" t="s">
        <v>50</v>
      </c>
      <c r="AH161" s="80">
        <v>0</v>
      </c>
      <c r="AI161" s="80">
        <v>0</v>
      </c>
      <c r="AJ161" s="78" t="s">
        <v>50</v>
      </c>
      <c r="AK161" s="80">
        <v>0</v>
      </c>
      <c r="AL161" s="80">
        <v>0</v>
      </c>
      <c r="AM161" s="79" t="s">
        <v>53</v>
      </c>
      <c r="AN161" s="78" t="s">
        <v>53</v>
      </c>
      <c r="AO161" s="79" t="s">
        <v>53</v>
      </c>
      <c r="AP161" s="78" t="s">
        <v>53</v>
      </c>
      <c r="AQ161" s="82"/>
    </row>
    <row r="162" spans="1:43" s="83" customFormat="1" x14ac:dyDescent="0.25">
      <c r="A162" s="78" t="s">
        <v>193</v>
      </c>
      <c r="B162" s="79" t="s">
        <v>177</v>
      </c>
      <c r="C162" s="78" t="s">
        <v>75</v>
      </c>
      <c r="D162" s="78" t="s">
        <v>48</v>
      </c>
      <c r="E162" s="78" t="s">
        <v>76</v>
      </c>
      <c r="F162" s="78" t="s">
        <v>973</v>
      </c>
      <c r="G162" s="78" t="s">
        <v>51</v>
      </c>
      <c r="H162" s="78" t="s">
        <v>194</v>
      </c>
      <c r="I162" s="80" t="s">
        <v>53</v>
      </c>
      <c r="J162" s="80" t="s">
        <v>53</v>
      </c>
      <c r="K162" s="80" t="s">
        <v>53</v>
      </c>
      <c r="L162" s="80" t="s">
        <v>53</v>
      </c>
      <c r="M162" s="80">
        <v>0</v>
      </c>
      <c r="N162" s="78" t="s">
        <v>53</v>
      </c>
      <c r="O162" s="78" t="s">
        <v>191</v>
      </c>
      <c r="P162" s="78" t="s">
        <v>192</v>
      </c>
      <c r="Q162" s="80">
        <f t="shared" si="5"/>
        <v>262762.50400000002</v>
      </c>
      <c r="R162" s="80">
        <v>0</v>
      </c>
      <c r="S162" s="80">
        <v>0</v>
      </c>
      <c r="T162" s="80">
        <v>226519.4</v>
      </c>
      <c r="U162" s="78" t="s">
        <v>63</v>
      </c>
      <c r="V162" s="80">
        <v>36243.103999999999</v>
      </c>
      <c r="W162" s="80">
        <v>0</v>
      </c>
      <c r="X162" s="78" t="s">
        <v>50</v>
      </c>
      <c r="Y162" s="80">
        <v>0</v>
      </c>
      <c r="Z162" s="80">
        <v>0</v>
      </c>
      <c r="AA162" s="78" t="s">
        <v>50</v>
      </c>
      <c r="AB162" s="80">
        <v>0</v>
      </c>
      <c r="AC162" s="80">
        <v>0</v>
      </c>
      <c r="AD162" s="78" t="s">
        <v>50</v>
      </c>
      <c r="AE162" s="80">
        <v>0</v>
      </c>
      <c r="AF162" s="81">
        <v>0</v>
      </c>
      <c r="AG162" s="78" t="s">
        <v>50</v>
      </c>
      <c r="AH162" s="80">
        <v>0</v>
      </c>
      <c r="AI162" s="80">
        <v>0</v>
      </c>
      <c r="AJ162" s="78" t="s">
        <v>50</v>
      </c>
      <c r="AK162" s="80">
        <v>0</v>
      </c>
      <c r="AL162" s="80">
        <v>0</v>
      </c>
      <c r="AM162" s="79" t="s">
        <v>53</v>
      </c>
      <c r="AN162" s="78" t="s">
        <v>53</v>
      </c>
      <c r="AO162" s="79" t="s">
        <v>53</v>
      </c>
      <c r="AP162" s="78" t="s">
        <v>53</v>
      </c>
      <c r="AQ162" s="82"/>
    </row>
    <row r="163" spans="1:43" s="83" customFormat="1" x14ac:dyDescent="0.25">
      <c r="A163" s="78" t="s">
        <v>195</v>
      </c>
      <c r="B163" s="79" t="s">
        <v>177</v>
      </c>
      <c r="C163" s="78" t="s">
        <v>75</v>
      </c>
      <c r="D163" s="78" t="s">
        <v>48</v>
      </c>
      <c r="E163" s="78" t="s">
        <v>76</v>
      </c>
      <c r="F163" s="78" t="s">
        <v>973</v>
      </c>
      <c r="G163" s="78" t="s">
        <v>51</v>
      </c>
      <c r="H163" s="78" t="s">
        <v>196</v>
      </c>
      <c r="I163" s="80" t="s">
        <v>53</v>
      </c>
      <c r="J163" s="80" t="s">
        <v>53</v>
      </c>
      <c r="K163" s="80" t="s">
        <v>53</v>
      </c>
      <c r="L163" s="80" t="s">
        <v>53</v>
      </c>
      <c r="M163" s="80">
        <v>0</v>
      </c>
      <c r="N163" s="78" t="s">
        <v>53</v>
      </c>
      <c r="O163" s="78" t="s">
        <v>54</v>
      </c>
      <c r="P163" s="78" t="s">
        <v>53</v>
      </c>
      <c r="Q163" s="80">
        <f t="shared" si="5"/>
        <v>10842737.1916</v>
      </c>
      <c r="R163" s="80">
        <v>0</v>
      </c>
      <c r="S163" s="80">
        <v>5755193.7781000007</v>
      </c>
      <c r="T163" s="80">
        <v>0</v>
      </c>
      <c r="U163" s="78" t="s">
        <v>50</v>
      </c>
      <c r="V163" s="80">
        <v>0</v>
      </c>
      <c r="W163" s="80">
        <v>4385813.2874999996</v>
      </c>
      <c r="X163" s="78" t="s">
        <v>50</v>
      </c>
      <c r="Y163" s="80">
        <v>701730.12600000005</v>
      </c>
      <c r="Z163" s="80">
        <v>0</v>
      </c>
      <c r="AA163" s="78" t="s">
        <v>50</v>
      </c>
      <c r="AB163" s="80">
        <v>0</v>
      </c>
      <c r="AC163" s="80">
        <v>0</v>
      </c>
      <c r="AD163" s="78" t="s">
        <v>50</v>
      </c>
      <c r="AE163" s="80">
        <v>0</v>
      </c>
      <c r="AF163" s="81">
        <v>0</v>
      </c>
      <c r="AG163" s="78" t="s">
        <v>50</v>
      </c>
      <c r="AH163" s="80">
        <v>0</v>
      </c>
      <c r="AI163" s="80">
        <v>0</v>
      </c>
      <c r="AJ163" s="78" t="s">
        <v>50</v>
      </c>
      <c r="AK163" s="80">
        <v>0</v>
      </c>
      <c r="AL163" s="80">
        <v>0</v>
      </c>
      <c r="AM163" s="79" t="s">
        <v>53</v>
      </c>
      <c r="AN163" s="78" t="s">
        <v>53</v>
      </c>
      <c r="AO163" s="79" t="s">
        <v>53</v>
      </c>
      <c r="AP163" s="78" t="s">
        <v>53</v>
      </c>
      <c r="AQ163" s="82"/>
    </row>
    <row r="164" spans="1:43" s="83" customFormat="1" x14ac:dyDescent="0.25">
      <c r="A164" s="78" t="s">
        <v>248</v>
      </c>
      <c r="B164" s="79" t="s">
        <v>234</v>
      </c>
      <c r="C164" s="78" t="s">
        <v>75</v>
      </c>
      <c r="D164" s="78" t="s">
        <v>48</v>
      </c>
      <c r="E164" s="78" t="s">
        <v>76</v>
      </c>
      <c r="F164" s="78" t="s">
        <v>974</v>
      </c>
      <c r="G164" s="78" t="s">
        <v>51</v>
      </c>
      <c r="H164" s="78" t="s">
        <v>249</v>
      </c>
      <c r="I164" s="80" t="s">
        <v>53</v>
      </c>
      <c r="J164" s="80" t="s">
        <v>53</v>
      </c>
      <c r="K164" s="80" t="s">
        <v>53</v>
      </c>
      <c r="L164" s="80" t="s">
        <v>53</v>
      </c>
      <c r="M164" s="80">
        <v>0</v>
      </c>
      <c r="N164" s="78" t="s">
        <v>53</v>
      </c>
      <c r="O164" s="78" t="s">
        <v>54</v>
      </c>
      <c r="P164" s="78" t="s">
        <v>53</v>
      </c>
      <c r="Q164" s="80">
        <f t="shared" si="5"/>
        <v>86152484.114999995</v>
      </c>
      <c r="R164" s="80">
        <v>0</v>
      </c>
      <c r="S164" s="80">
        <v>59241354.899999999</v>
      </c>
      <c r="T164" s="80">
        <v>0</v>
      </c>
      <c r="U164" s="78" t="s">
        <v>50</v>
      </c>
      <c r="V164" s="80">
        <v>0</v>
      </c>
      <c r="W164" s="80">
        <v>23199249.3233</v>
      </c>
      <c r="X164" s="78" t="s">
        <v>63</v>
      </c>
      <c r="Y164" s="80">
        <v>3711879.8916999986</v>
      </c>
      <c r="Z164" s="80">
        <v>0</v>
      </c>
      <c r="AA164" s="78" t="s">
        <v>50</v>
      </c>
      <c r="AB164" s="80">
        <v>0</v>
      </c>
      <c r="AC164" s="80">
        <v>0</v>
      </c>
      <c r="AD164" s="78" t="s">
        <v>50</v>
      </c>
      <c r="AE164" s="80">
        <v>0</v>
      </c>
      <c r="AF164" s="81">
        <v>0</v>
      </c>
      <c r="AG164" s="78" t="s">
        <v>50</v>
      </c>
      <c r="AH164" s="80">
        <v>0</v>
      </c>
      <c r="AI164" s="80">
        <v>0</v>
      </c>
      <c r="AJ164" s="78" t="s">
        <v>50</v>
      </c>
      <c r="AK164" s="80">
        <v>0</v>
      </c>
      <c r="AL164" s="80">
        <v>0</v>
      </c>
      <c r="AM164" s="79" t="s">
        <v>53</v>
      </c>
      <c r="AN164" s="78" t="s">
        <v>53</v>
      </c>
      <c r="AO164" s="79" t="s">
        <v>53</v>
      </c>
      <c r="AP164" s="78" t="s">
        <v>53</v>
      </c>
      <c r="AQ164" s="82"/>
    </row>
    <row r="165" spans="1:43" s="83" customFormat="1" x14ac:dyDescent="0.25">
      <c r="A165" s="78" t="s">
        <v>250</v>
      </c>
      <c r="B165" s="79" t="s">
        <v>234</v>
      </c>
      <c r="C165" s="78" t="s">
        <v>75</v>
      </c>
      <c r="D165" s="78" t="s">
        <v>48</v>
      </c>
      <c r="E165" s="78" t="s">
        <v>76</v>
      </c>
      <c r="F165" s="78" t="s">
        <v>974</v>
      </c>
      <c r="G165" s="78" t="s">
        <v>51</v>
      </c>
      <c r="H165" s="78" t="s">
        <v>251</v>
      </c>
      <c r="I165" s="80" t="s">
        <v>53</v>
      </c>
      <c r="J165" s="80" t="s">
        <v>53</v>
      </c>
      <c r="K165" s="80" t="s">
        <v>53</v>
      </c>
      <c r="L165" s="80" t="s">
        <v>53</v>
      </c>
      <c r="M165" s="80">
        <v>0</v>
      </c>
      <c r="N165" s="78" t="s">
        <v>53</v>
      </c>
      <c r="O165" s="78" t="s">
        <v>252</v>
      </c>
      <c r="P165" s="78" t="s">
        <v>253</v>
      </c>
      <c r="Q165" s="80">
        <f t="shared" si="5"/>
        <v>2545167.1993000004</v>
      </c>
      <c r="R165" s="80">
        <v>0</v>
      </c>
      <c r="S165" s="80">
        <v>1307284.7850000001</v>
      </c>
      <c r="T165" s="80">
        <v>1067140.0123000001</v>
      </c>
      <c r="U165" s="78" t="s">
        <v>63</v>
      </c>
      <c r="V165" s="80">
        <v>170742.402</v>
      </c>
      <c r="W165" s="80">
        <v>0</v>
      </c>
      <c r="X165" s="78" t="s">
        <v>50</v>
      </c>
      <c r="Y165" s="80">
        <v>0</v>
      </c>
      <c r="Z165" s="80">
        <v>0</v>
      </c>
      <c r="AA165" s="78" t="s">
        <v>50</v>
      </c>
      <c r="AB165" s="80">
        <v>0</v>
      </c>
      <c r="AC165" s="80">
        <v>0</v>
      </c>
      <c r="AD165" s="78" t="s">
        <v>50</v>
      </c>
      <c r="AE165" s="80">
        <v>0</v>
      </c>
      <c r="AF165" s="81">
        <v>0</v>
      </c>
      <c r="AG165" s="78" t="s">
        <v>50</v>
      </c>
      <c r="AH165" s="80">
        <v>0</v>
      </c>
      <c r="AI165" s="80">
        <v>0</v>
      </c>
      <c r="AJ165" s="78" t="s">
        <v>50</v>
      </c>
      <c r="AK165" s="80">
        <v>0</v>
      </c>
      <c r="AL165" s="80">
        <v>0</v>
      </c>
      <c r="AM165" s="79" t="s">
        <v>53</v>
      </c>
      <c r="AN165" s="78" t="s">
        <v>53</v>
      </c>
      <c r="AO165" s="79" t="s">
        <v>53</v>
      </c>
      <c r="AP165" s="78" t="s">
        <v>53</v>
      </c>
      <c r="AQ165" s="82"/>
    </row>
    <row r="166" spans="1:43" s="83" customFormat="1" x14ac:dyDescent="0.25">
      <c r="A166" s="78" t="s">
        <v>254</v>
      </c>
      <c r="B166" s="79" t="s">
        <v>234</v>
      </c>
      <c r="C166" s="78" t="s">
        <v>75</v>
      </c>
      <c r="D166" s="78" t="s">
        <v>48</v>
      </c>
      <c r="E166" s="78" t="s">
        <v>76</v>
      </c>
      <c r="F166" s="78" t="s">
        <v>974</v>
      </c>
      <c r="G166" s="78" t="s">
        <v>51</v>
      </c>
      <c r="H166" s="78" t="s">
        <v>255</v>
      </c>
      <c r="I166" s="80" t="s">
        <v>53</v>
      </c>
      <c r="J166" s="80" t="s">
        <v>53</v>
      </c>
      <c r="K166" s="80" t="s">
        <v>53</v>
      </c>
      <c r="L166" s="80" t="s">
        <v>53</v>
      </c>
      <c r="M166" s="80">
        <v>0</v>
      </c>
      <c r="N166" s="78" t="s">
        <v>53</v>
      </c>
      <c r="O166" s="78" t="s">
        <v>256</v>
      </c>
      <c r="P166" s="78" t="s">
        <v>257</v>
      </c>
      <c r="Q166" s="80">
        <f t="shared" si="5"/>
        <v>4887794.9279999994</v>
      </c>
      <c r="R166" s="80">
        <v>0</v>
      </c>
      <c r="S166" s="80">
        <v>1013944.71</v>
      </c>
      <c r="T166" s="80">
        <v>0</v>
      </c>
      <c r="U166" s="78" t="s">
        <v>50</v>
      </c>
      <c r="V166" s="80">
        <v>0</v>
      </c>
      <c r="W166" s="80">
        <v>3339526.05</v>
      </c>
      <c r="X166" s="78" t="s">
        <v>63</v>
      </c>
      <c r="Y166" s="80">
        <v>534324.16799999995</v>
      </c>
      <c r="Z166" s="80">
        <v>0</v>
      </c>
      <c r="AA166" s="78" t="s">
        <v>50</v>
      </c>
      <c r="AB166" s="80">
        <v>0</v>
      </c>
      <c r="AC166" s="80">
        <v>0</v>
      </c>
      <c r="AD166" s="78" t="s">
        <v>50</v>
      </c>
      <c r="AE166" s="80">
        <v>0</v>
      </c>
      <c r="AF166" s="81">
        <v>0</v>
      </c>
      <c r="AG166" s="78" t="s">
        <v>50</v>
      </c>
      <c r="AH166" s="80">
        <v>0</v>
      </c>
      <c r="AI166" s="80">
        <v>0</v>
      </c>
      <c r="AJ166" s="78" t="s">
        <v>50</v>
      </c>
      <c r="AK166" s="80">
        <v>0</v>
      </c>
      <c r="AL166" s="80">
        <v>0</v>
      </c>
      <c r="AM166" s="79" t="s">
        <v>53</v>
      </c>
      <c r="AN166" s="78" t="s">
        <v>53</v>
      </c>
      <c r="AO166" s="79" t="s">
        <v>53</v>
      </c>
      <c r="AP166" s="78" t="s">
        <v>53</v>
      </c>
      <c r="AQ166" s="82"/>
    </row>
    <row r="167" spans="1:43" s="83" customFormat="1" x14ac:dyDescent="0.25">
      <c r="A167" s="78" t="s">
        <v>295</v>
      </c>
      <c r="B167" s="79" t="s">
        <v>284</v>
      </c>
      <c r="C167" s="78" t="s">
        <v>75</v>
      </c>
      <c r="D167" s="78" t="s">
        <v>48</v>
      </c>
      <c r="E167" s="78" t="s">
        <v>76</v>
      </c>
      <c r="F167" s="78" t="s">
        <v>975</v>
      </c>
      <c r="G167" s="78" t="s">
        <v>51</v>
      </c>
      <c r="H167" s="78" t="s">
        <v>296</v>
      </c>
      <c r="I167" s="80" t="s">
        <v>53</v>
      </c>
      <c r="J167" s="80" t="s">
        <v>53</v>
      </c>
      <c r="K167" s="80" t="s">
        <v>53</v>
      </c>
      <c r="L167" s="80" t="s">
        <v>53</v>
      </c>
      <c r="M167" s="80">
        <v>0</v>
      </c>
      <c r="N167" s="78" t="s">
        <v>53</v>
      </c>
      <c r="O167" s="78" t="s">
        <v>54</v>
      </c>
      <c r="P167" s="78" t="s">
        <v>53</v>
      </c>
      <c r="Q167" s="80">
        <f t="shared" si="5"/>
        <v>109149513.83035001</v>
      </c>
      <c r="R167" s="80">
        <v>0</v>
      </c>
      <c r="S167" s="80">
        <v>73851470.735950023</v>
      </c>
      <c r="T167" s="80">
        <v>0</v>
      </c>
      <c r="U167" s="78" t="s">
        <v>50</v>
      </c>
      <c r="V167" s="80">
        <v>0</v>
      </c>
      <c r="W167" s="80">
        <v>30429347.495099999</v>
      </c>
      <c r="X167" s="78" t="s">
        <v>50</v>
      </c>
      <c r="Y167" s="80">
        <v>4868695.5993000008</v>
      </c>
      <c r="Z167" s="80">
        <v>0</v>
      </c>
      <c r="AA167" s="78" t="s">
        <v>50</v>
      </c>
      <c r="AB167" s="80">
        <v>0</v>
      </c>
      <c r="AC167" s="80">
        <v>0</v>
      </c>
      <c r="AD167" s="78" t="s">
        <v>50</v>
      </c>
      <c r="AE167" s="80">
        <v>0</v>
      </c>
      <c r="AF167" s="81">
        <v>0</v>
      </c>
      <c r="AG167" s="78" t="s">
        <v>50</v>
      </c>
      <c r="AH167" s="80">
        <v>0</v>
      </c>
      <c r="AI167" s="80">
        <v>0</v>
      </c>
      <c r="AJ167" s="78" t="s">
        <v>50</v>
      </c>
      <c r="AK167" s="80">
        <v>0</v>
      </c>
      <c r="AL167" s="80">
        <v>0</v>
      </c>
      <c r="AM167" s="79" t="s">
        <v>53</v>
      </c>
      <c r="AN167" s="78" t="s">
        <v>53</v>
      </c>
      <c r="AO167" s="79" t="s">
        <v>53</v>
      </c>
      <c r="AP167" s="78" t="s">
        <v>53</v>
      </c>
      <c r="AQ167" s="82"/>
    </row>
    <row r="168" spans="1:43" s="83" customFormat="1" x14ac:dyDescent="0.25">
      <c r="A168" s="78" t="s">
        <v>348</v>
      </c>
      <c r="B168" s="79" t="s">
        <v>334</v>
      </c>
      <c r="C168" s="78" t="s">
        <v>75</v>
      </c>
      <c r="D168" s="78" t="s">
        <v>48</v>
      </c>
      <c r="E168" s="78" t="s">
        <v>76</v>
      </c>
      <c r="F168" s="78" t="s">
        <v>977</v>
      </c>
      <c r="G168" s="78" t="s">
        <v>51</v>
      </c>
      <c r="H168" s="78" t="s">
        <v>349</v>
      </c>
      <c r="I168" s="80" t="s">
        <v>53</v>
      </c>
      <c r="J168" s="80" t="s">
        <v>53</v>
      </c>
      <c r="K168" s="80" t="s">
        <v>53</v>
      </c>
      <c r="L168" s="80" t="s">
        <v>53</v>
      </c>
      <c r="M168" s="80">
        <v>0</v>
      </c>
      <c r="N168" s="78" t="s">
        <v>53</v>
      </c>
      <c r="O168" s="78" t="s">
        <v>54</v>
      </c>
      <c r="P168" s="78" t="s">
        <v>53</v>
      </c>
      <c r="Q168" s="80">
        <f t="shared" si="5"/>
        <v>101575432.00489999</v>
      </c>
      <c r="R168" s="80">
        <v>0</v>
      </c>
      <c r="S168" s="80">
        <v>68665306.900049999</v>
      </c>
      <c r="T168" s="80">
        <v>0</v>
      </c>
      <c r="U168" s="78" t="s">
        <v>50</v>
      </c>
      <c r="V168" s="80">
        <v>0</v>
      </c>
      <c r="W168" s="80">
        <v>28218294.055850003</v>
      </c>
      <c r="X168" s="78" t="s">
        <v>63</v>
      </c>
      <c r="Y168" s="80">
        <v>4514927.0490000006</v>
      </c>
      <c r="Z168" s="80">
        <v>0</v>
      </c>
      <c r="AA168" s="78" t="s">
        <v>50</v>
      </c>
      <c r="AB168" s="80">
        <v>0</v>
      </c>
      <c r="AC168" s="80">
        <v>163800</v>
      </c>
      <c r="AD168" s="78" t="s">
        <v>72</v>
      </c>
      <c r="AE168" s="80">
        <v>13104</v>
      </c>
      <c r="AF168" s="81">
        <v>0</v>
      </c>
      <c r="AG168" s="78" t="s">
        <v>50</v>
      </c>
      <c r="AH168" s="80">
        <v>0</v>
      </c>
      <c r="AI168" s="80">
        <v>0</v>
      </c>
      <c r="AJ168" s="78" t="s">
        <v>50</v>
      </c>
      <c r="AK168" s="80">
        <v>0</v>
      </c>
      <c r="AL168" s="80">
        <v>0</v>
      </c>
      <c r="AM168" s="79" t="s">
        <v>53</v>
      </c>
      <c r="AN168" s="78" t="s">
        <v>53</v>
      </c>
      <c r="AO168" s="79" t="s">
        <v>53</v>
      </c>
      <c r="AP168" s="78" t="s">
        <v>53</v>
      </c>
      <c r="AQ168" s="82"/>
    </row>
    <row r="169" spans="1:43" s="83" customFormat="1" x14ac:dyDescent="0.25">
      <c r="A169" s="78" t="s">
        <v>381</v>
      </c>
      <c r="B169" s="79" t="s">
        <v>365</v>
      </c>
      <c r="C169" s="78" t="s">
        <v>75</v>
      </c>
      <c r="D169" s="78" t="s">
        <v>48</v>
      </c>
      <c r="E169" s="78" t="s">
        <v>76</v>
      </c>
      <c r="F169" s="78" t="s">
        <v>978</v>
      </c>
      <c r="G169" s="78" t="s">
        <v>51</v>
      </c>
      <c r="H169" s="78" t="s">
        <v>382</v>
      </c>
      <c r="I169" s="80" t="s">
        <v>53</v>
      </c>
      <c r="J169" s="80" t="s">
        <v>53</v>
      </c>
      <c r="K169" s="80" t="s">
        <v>53</v>
      </c>
      <c r="L169" s="80" t="s">
        <v>53</v>
      </c>
      <c r="M169" s="80">
        <v>0</v>
      </c>
      <c r="N169" s="78" t="s">
        <v>53</v>
      </c>
      <c r="O169" s="78" t="s">
        <v>54</v>
      </c>
      <c r="P169" s="78" t="s">
        <v>53</v>
      </c>
      <c r="Q169" s="80">
        <f t="shared" si="5"/>
        <v>55167681.361549996</v>
      </c>
      <c r="R169" s="80">
        <v>0</v>
      </c>
      <c r="S169" s="80">
        <v>35346574.490949996</v>
      </c>
      <c r="T169" s="80">
        <v>0</v>
      </c>
      <c r="U169" s="78" t="s">
        <v>50</v>
      </c>
      <c r="V169" s="80">
        <v>0</v>
      </c>
      <c r="W169" s="80">
        <v>17087161.095399998</v>
      </c>
      <c r="X169" s="78" t="s">
        <v>63</v>
      </c>
      <c r="Y169" s="80">
        <v>2733945.7752</v>
      </c>
      <c r="Z169" s="80">
        <v>0</v>
      </c>
      <c r="AA169" s="78" t="s">
        <v>50</v>
      </c>
      <c r="AB169" s="80">
        <v>0</v>
      </c>
      <c r="AC169" s="80">
        <v>0</v>
      </c>
      <c r="AD169" s="78" t="s">
        <v>50</v>
      </c>
      <c r="AE169" s="80">
        <v>0</v>
      </c>
      <c r="AF169" s="81">
        <v>0</v>
      </c>
      <c r="AG169" s="78" t="s">
        <v>50</v>
      </c>
      <c r="AH169" s="80">
        <v>0</v>
      </c>
      <c r="AI169" s="80">
        <v>0</v>
      </c>
      <c r="AJ169" s="78" t="s">
        <v>50</v>
      </c>
      <c r="AK169" s="80">
        <v>0</v>
      </c>
      <c r="AL169" s="80">
        <v>0</v>
      </c>
      <c r="AM169" s="79" t="s">
        <v>53</v>
      </c>
      <c r="AN169" s="78" t="s">
        <v>53</v>
      </c>
      <c r="AO169" s="79" t="s">
        <v>53</v>
      </c>
      <c r="AP169" s="78" t="s">
        <v>53</v>
      </c>
      <c r="AQ169" s="82"/>
    </row>
    <row r="170" spans="1:43" s="83" customFormat="1" x14ac:dyDescent="0.25">
      <c r="A170" s="78" t="s">
        <v>122</v>
      </c>
      <c r="B170" s="79" t="s">
        <v>401</v>
      </c>
      <c r="C170" s="78" t="s">
        <v>75</v>
      </c>
      <c r="D170" s="78" t="s">
        <v>56</v>
      </c>
      <c r="E170" s="78" t="s">
        <v>952</v>
      </c>
      <c r="F170" s="78" t="s">
        <v>655</v>
      </c>
      <c r="G170" s="78" t="s">
        <v>51</v>
      </c>
      <c r="H170" s="78" t="s">
        <v>953</v>
      </c>
      <c r="I170" s="80" t="s">
        <v>53</v>
      </c>
      <c r="J170" s="80" t="s">
        <v>53</v>
      </c>
      <c r="K170" s="80" t="s">
        <v>53</v>
      </c>
      <c r="L170" s="80" t="s">
        <v>53</v>
      </c>
      <c r="M170" s="80">
        <v>0</v>
      </c>
      <c r="N170" s="78" t="s">
        <v>53</v>
      </c>
      <c r="O170" s="78" t="s">
        <v>54</v>
      </c>
      <c r="P170" s="78" t="s">
        <v>53</v>
      </c>
      <c r="Q170" s="80">
        <v>11055729.331049997</v>
      </c>
      <c r="R170" s="80">
        <v>0</v>
      </c>
      <c r="S170" s="80">
        <v>7343671.1338499971</v>
      </c>
      <c r="T170" s="80">
        <v>0</v>
      </c>
      <c r="U170" s="78" t="s">
        <v>50</v>
      </c>
      <c r="V170" s="80">
        <v>0</v>
      </c>
      <c r="W170" s="80">
        <v>3200050.1700000004</v>
      </c>
      <c r="X170" s="78" t="s">
        <v>50</v>
      </c>
      <c r="Y170" s="80">
        <v>512008.02720000001</v>
      </c>
      <c r="Z170" s="80">
        <v>0</v>
      </c>
      <c r="AA170" s="78" t="s">
        <v>50</v>
      </c>
      <c r="AB170" s="80">
        <v>0</v>
      </c>
      <c r="AC170" s="80">
        <v>0</v>
      </c>
      <c r="AD170" s="78" t="s">
        <v>50</v>
      </c>
      <c r="AE170" s="80">
        <v>0</v>
      </c>
      <c r="AF170" s="81">
        <v>0</v>
      </c>
      <c r="AG170" s="78" t="s">
        <v>50</v>
      </c>
      <c r="AH170" s="80">
        <v>0</v>
      </c>
      <c r="AI170" s="80">
        <v>0</v>
      </c>
      <c r="AJ170" s="78" t="s">
        <v>50</v>
      </c>
      <c r="AK170" s="80">
        <v>0</v>
      </c>
      <c r="AL170" s="80">
        <v>0</v>
      </c>
      <c r="AM170" s="79" t="s">
        <v>53</v>
      </c>
      <c r="AN170" s="78" t="s">
        <v>53</v>
      </c>
      <c r="AO170" s="79" t="s">
        <v>53</v>
      </c>
      <c r="AP170" s="78" t="s">
        <v>53</v>
      </c>
      <c r="AQ170" s="82"/>
    </row>
    <row r="171" spans="1:43" s="83" customFormat="1" x14ac:dyDescent="0.25">
      <c r="A171" s="78" t="s">
        <v>160</v>
      </c>
      <c r="B171" s="79" t="s">
        <v>407</v>
      </c>
      <c r="C171" s="78" t="s">
        <v>75</v>
      </c>
      <c r="D171" s="78" t="s">
        <v>56</v>
      </c>
      <c r="E171" s="78" t="s">
        <v>952</v>
      </c>
      <c r="F171" s="78" t="s">
        <v>657</v>
      </c>
      <c r="G171" s="78" t="s">
        <v>51</v>
      </c>
      <c r="H171" s="78" t="s">
        <v>954</v>
      </c>
      <c r="I171" s="80" t="s">
        <v>53</v>
      </c>
      <c r="J171" s="80" t="s">
        <v>53</v>
      </c>
      <c r="K171" s="80" t="s">
        <v>53</v>
      </c>
      <c r="L171" s="80" t="s">
        <v>53</v>
      </c>
      <c r="M171" s="80">
        <v>0</v>
      </c>
      <c r="N171" s="78" t="s">
        <v>53</v>
      </c>
      <c r="O171" s="78" t="s">
        <v>54</v>
      </c>
      <c r="P171" s="78" t="s">
        <v>53</v>
      </c>
      <c r="Q171" s="80">
        <v>12318006.211100001</v>
      </c>
      <c r="R171" s="80">
        <v>0</v>
      </c>
      <c r="S171" s="80">
        <v>9285661.4407999981</v>
      </c>
      <c r="T171" s="80">
        <v>0</v>
      </c>
      <c r="U171" s="78" t="s">
        <v>50</v>
      </c>
      <c r="V171" s="80">
        <v>0</v>
      </c>
      <c r="W171" s="80">
        <v>2614090.3192000003</v>
      </c>
      <c r="X171" s="78" t="s">
        <v>63</v>
      </c>
      <c r="Y171" s="80">
        <v>418254.45110000001</v>
      </c>
      <c r="Z171" s="80">
        <v>0</v>
      </c>
      <c r="AA171" s="78" t="s">
        <v>50</v>
      </c>
      <c r="AB171" s="80">
        <v>0</v>
      </c>
      <c r="AC171" s="80">
        <v>0</v>
      </c>
      <c r="AD171" s="78" t="s">
        <v>50</v>
      </c>
      <c r="AE171" s="80">
        <v>0</v>
      </c>
      <c r="AF171" s="81">
        <v>0</v>
      </c>
      <c r="AG171" s="78" t="s">
        <v>50</v>
      </c>
      <c r="AH171" s="80">
        <v>0</v>
      </c>
      <c r="AI171" s="80">
        <v>0</v>
      </c>
      <c r="AJ171" s="78" t="s">
        <v>50</v>
      </c>
      <c r="AK171" s="80">
        <v>0</v>
      </c>
      <c r="AL171" s="80">
        <v>0</v>
      </c>
      <c r="AM171" s="79" t="s">
        <v>53</v>
      </c>
      <c r="AN171" s="78" t="s">
        <v>53</v>
      </c>
      <c r="AO171" s="79" t="s">
        <v>53</v>
      </c>
      <c r="AP171" s="78" t="s">
        <v>53</v>
      </c>
      <c r="AQ171" s="82"/>
    </row>
    <row r="172" spans="1:43" s="83" customFormat="1" x14ac:dyDescent="0.25">
      <c r="A172" s="78" t="s">
        <v>164</v>
      </c>
      <c r="B172" s="79" t="s">
        <v>407</v>
      </c>
      <c r="C172" s="78" t="s">
        <v>75</v>
      </c>
      <c r="D172" s="78" t="s">
        <v>56</v>
      </c>
      <c r="E172" s="78" t="s">
        <v>952</v>
      </c>
      <c r="F172" s="78" t="s">
        <v>657</v>
      </c>
      <c r="G172" s="78" t="s">
        <v>51</v>
      </c>
      <c r="H172" s="78" t="s">
        <v>955</v>
      </c>
      <c r="I172" s="80" t="s">
        <v>53</v>
      </c>
      <c r="J172" s="80" t="s">
        <v>53</v>
      </c>
      <c r="K172" s="80" t="s">
        <v>53</v>
      </c>
      <c r="L172" s="80" t="s">
        <v>53</v>
      </c>
      <c r="M172" s="80">
        <v>0</v>
      </c>
      <c r="N172" s="78" t="s">
        <v>53</v>
      </c>
      <c r="O172" s="78" t="s">
        <v>956</v>
      </c>
      <c r="P172" s="78" t="s">
        <v>957</v>
      </c>
      <c r="Q172" s="80">
        <v>109599.65</v>
      </c>
      <c r="R172" s="80">
        <v>0</v>
      </c>
      <c r="S172" s="80">
        <v>109599.65</v>
      </c>
      <c r="T172" s="80">
        <v>0</v>
      </c>
      <c r="U172" s="78" t="s">
        <v>50</v>
      </c>
      <c r="V172" s="80">
        <v>0</v>
      </c>
      <c r="W172" s="80">
        <v>0</v>
      </c>
      <c r="X172" s="78" t="s">
        <v>50</v>
      </c>
      <c r="Y172" s="80">
        <v>0</v>
      </c>
      <c r="Z172" s="80">
        <v>0</v>
      </c>
      <c r="AA172" s="78" t="s">
        <v>50</v>
      </c>
      <c r="AB172" s="80">
        <v>0</v>
      </c>
      <c r="AC172" s="80">
        <v>0</v>
      </c>
      <c r="AD172" s="78" t="s">
        <v>50</v>
      </c>
      <c r="AE172" s="80">
        <v>0</v>
      </c>
      <c r="AF172" s="81">
        <v>0</v>
      </c>
      <c r="AG172" s="78" t="s">
        <v>50</v>
      </c>
      <c r="AH172" s="80">
        <v>0</v>
      </c>
      <c r="AI172" s="80">
        <v>0</v>
      </c>
      <c r="AJ172" s="78" t="s">
        <v>50</v>
      </c>
      <c r="AK172" s="80">
        <v>0</v>
      </c>
      <c r="AL172" s="80">
        <v>0</v>
      </c>
      <c r="AM172" s="79" t="s">
        <v>53</v>
      </c>
      <c r="AN172" s="78" t="s">
        <v>53</v>
      </c>
      <c r="AO172" s="79" t="s">
        <v>53</v>
      </c>
      <c r="AP172" s="78" t="s">
        <v>53</v>
      </c>
      <c r="AQ172" s="82"/>
    </row>
    <row r="173" spans="1:43" s="83" customFormat="1" x14ac:dyDescent="0.25">
      <c r="A173" s="78" t="s">
        <v>166</v>
      </c>
      <c r="B173" s="79" t="s">
        <v>407</v>
      </c>
      <c r="C173" s="78" t="s">
        <v>75</v>
      </c>
      <c r="D173" s="78" t="s">
        <v>56</v>
      </c>
      <c r="E173" s="78" t="s">
        <v>952</v>
      </c>
      <c r="F173" s="78" t="s">
        <v>657</v>
      </c>
      <c r="G173" s="78" t="s">
        <v>51</v>
      </c>
      <c r="H173" s="78" t="s">
        <v>958</v>
      </c>
      <c r="I173" s="80" t="s">
        <v>53</v>
      </c>
      <c r="J173" s="80" t="s">
        <v>53</v>
      </c>
      <c r="K173" s="80" t="s">
        <v>53</v>
      </c>
      <c r="L173" s="80" t="s">
        <v>53</v>
      </c>
      <c r="M173" s="80">
        <v>0</v>
      </c>
      <c r="N173" s="78" t="s">
        <v>53</v>
      </c>
      <c r="O173" s="78" t="s">
        <v>54</v>
      </c>
      <c r="P173" s="78" t="s">
        <v>53</v>
      </c>
      <c r="Q173" s="80">
        <v>7303639.6213999996</v>
      </c>
      <c r="R173" s="80">
        <v>0</v>
      </c>
      <c r="S173" s="80">
        <v>5736763.7749999994</v>
      </c>
      <c r="T173" s="80">
        <v>0</v>
      </c>
      <c r="U173" s="78" t="s">
        <v>50</v>
      </c>
      <c r="V173" s="80">
        <v>0</v>
      </c>
      <c r="W173" s="80">
        <v>1350755.0399999998</v>
      </c>
      <c r="X173" s="78" t="s">
        <v>63</v>
      </c>
      <c r="Y173" s="80">
        <v>216120.80640000003</v>
      </c>
      <c r="Z173" s="80">
        <v>0</v>
      </c>
      <c r="AA173" s="78" t="s">
        <v>50</v>
      </c>
      <c r="AB173" s="80">
        <v>0</v>
      </c>
      <c r="AC173" s="80">
        <v>0</v>
      </c>
      <c r="AD173" s="78" t="s">
        <v>50</v>
      </c>
      <c r="AE173" s="80">
        <v>0</v>
      </c>
      <c r="AF173" s="81">
        <v>0</v>
      </c>
      <c r="AG173" s="78" t="s">
        <v>50</v>
      </c>
      <c r="AH173" s="80">
        <v>0</v>
      </c>
      <c r="AI173" s="80">
        <v>0</v>
      </c>
      <c r="AJ173" s="78" t="s">
        <v>50</v>
      </c>
      <c r="AK173" s="80">
        <v>0</v>
      </c>
      <c r="AL173" s="80">
        <v>0</v>
      </c>
      <c r="AM173" s="79" t="s">
        <v>53</v>
      </c>
      <c r="AN173" s="78" t="s">
        <v>53</v>
      </c>
      <c r="AO173" s="79" t="s">
        <v>53</v>
      </c>
      <c r="AP173" s="78" t="s">
        <v>53</v>
      </c>
      <c r="AQ173" s="82"/>
    </row>
    <row r="174" spans="1:43" s="83" customFormat="1" x14ac:dyDescent="0.25">
      <c r="A174" s="78" t="s">
        <v>959</v>
      </c>
      <c r="B174" s="79" t="s">
        <v>423</v>
      </c>
      <c r="C174" s="78" t="s">
        <v>75</v>
      </c>
      <c r="D174" s="78" t="s">
        <v>56</v>
      </c>
      <c r="E174" s="78" t="s">
        <v>952</v>
      </c>
      <c r="F174" s="78" t="s">
        <v>663</v>
      </c>
      <c r="G174" s="78" t="s">
        <v>51</v>
      </c>
      <c r="H174" s="78" t="s">
        <v>960</v>
      </c>
      <c r="I174" s="80" t="s">
        <v>53</v>
      </c>
      <c r="J174" s="80" t="s">
        <v>53</v>
      </c>
      <c r="K174" s="80" t="s">
        <v>53</v>
      </c>
      <c r="L174" s="80" t="s">
        <v>53</v>
      </c>
      <c r="M174" s="80">
        <v>0</v>
      </c>
      <c r="N174" s="78" t="s">
        <v>53</v>
      </c>
      <c r="O174" s="78" t="s">
        <v>54</v>
      </c>
      <c r="P174" s="78" t="s">
        <v>53</v>
      </c>
      <c r="Q174" s="80">
        <v>24630799.978450004</v>
      </c>
      <c r="R174" s="80">
        <v>0</v>
      </c>
      <c r="S174" s="80">
        <v>17167853.839749999</v>
      </c>
      <c r="T174" s="80">
        <v>0</v>
      </c>
      <c r="U174" s="78" t="s">
        <v>50</v>
      </c>
      <c r="V174" s="80">
        <v>0</v>
      </c>
      <c r="W174" s="80">
        <v>6433574.2574999994</v>
      </c>
      <c r="X174" s="78" t="s">
        <v>63</v>
      </c>
      <c r="Y174" s="80">
        <v>1029371.8812000001</v>
      </c>
      <c r="Z174" s="80">
        <v>0</v>
      </c>
      <c r="AA174" s="78" t="s">
        <v>50</v>
      </c>
      <c r="AB174" s="80">
        <v>0</v>
      </c>
      <c r="AC174" s="80">
        <v>0</v>
      </c>
      <c r="AD174" s="78" t="s">
        <v>50</v>
      </c>
      <c r="AE174" s="80">
        <v>0</v>
      </c>
      <c r="AF174" s="81">
        <v>0</v>
      </c>
      <c r="AG174" s="78" t="s">
        <v>50</v>
      </c>
      <c r="AH174" s="80">
        <v>0</v>
      </c>
      <c r="AI174" s="80">
        <v>0</v>
      </c>
      <c r="AJ174" s="78" t="s">
        <v>50</v>
      </c>
      <c r="AK174" s="80">
        <v>0</v>
      </c>
      <c r="AL174" s="80">
        <v>0</v>
      </c>
      <c r="AM174" s="79" t="s">
        <v>53</v>
      </c>
      <c r="AN174" s="78" t="s">
        <v>53</v>
      </c>
      <c r="AO174" s="79" t="s">
        <v>53</v>
      </c>
      <c r="AP174" s="78" t="s">
        <v>53</v>
      </c>
      <c r="AQ174" s="82"/>
    </row>
    <row r="175" spans="1:43" s="83" customFormat="1" x14ac:dyDescent="0.25">
      <c r="A175" s="78" t="s">
        <v>248</v>
      </c>
      <c r="B175" s="79" t="s">
        <v>426</v>
      </c>
      <c r="C175" s="78" t="s">
        <v>75</v>
      </c>
      <c r="D175" s="78" t="s">
        <v>56</v>
      </c>
      <c r="E175" s="78" t="s">
        <v>952</v>
      </c>
      <c r="F175" s="78" t="s">
        <v>665</v>
      </c>
      <c r="G175" s="78" t="s">
        <v>51</v>
      </c>
      <c r="H175" s="78" t="s">
        <v>961</v>
      </c>
      <c r="I175" s="80" t="s">
        <v>53</v>
      </c>
      <c r="J175" s="80" t="s">
        <v>53</v>
      </c>
      <c r="K175" s="80" t="s">
        <v>53</v>
      </c>
      <c r="L175" s="80" t="s">
        <v>53</v>
      </c>
      <c r="M175" s="80">
        <v>0</v>
      </c>
      <c r="N175" s="78" t="s">
        <v>53</v>
      </c>
      <c r="O175" s="78" t="s">
        <v>54</v>
      </c>
      <c r="P175" s="78" t="s">
        <v>53</v>
      </c>
      <c r="Q175" s="80">
        <v>2294886.0061999997</v>
      </c>
      <c r="R175" s="80">
        <v>0</v>
      </c>
      <c r="S175" s="80">
        <v>1826069.9994000001</v>
      </c>
      <c r="T175" s="80">
        <v>0</v>
      </c>
      <c r="U175" s="78" t="s">
        <v>50</v>
      </c>
      <c r="V175" s="80">
        <v>0</v>
      </c>
      <c r="W175" s="80">
        <v>404151.73</v>
      </c>
      <c r="X175" s="78" t="s">
        <v>63</v>
      </c>
      <c r="Y175" s="80">
        <v>64664.2768</v>
      </c>
      <c r="Z175" s="80">
        <v>0</v>
      </c>
      <c r="AA175" s="78" t="s">
        <v>50</v>
      </c>
      <c r="AB175" s="80">
        <v>0</v>
      </c>
      <c r="AC175" s="80">
        <v>0</v>
      </c>
      <c r="AD175" s="78" t="s">
        <v>50</v>
      </c>
      <c r="AE175" s="80">
        <v>0</v>
      </c>
      <c r="AF175" s="81">
        <v>0</v>
      </c>
      <c r="AG175" s="78" t="s">
        <v>50</v>
      </c>
      <c r="AH175" s="80">
        <v>0</v>
      </c>
      <c r="AI175" s="80">
        <v>0</v>
      </c>
      <c r="AJ175" s="78" t="s">
        <v>50</v>
      </c>
      <c r="AK175" s="80">
        <v>0</v>
      </c>
      <c r="AL175" s="80">
        <v>0</v>
      </c>
      <c r="AM175" s="79" t="s">
        <v>53</v>
      </c>
      <c r="AN175" s="78" t="s">
        <v>53</v>
      </c>
      <c r="AO175" s="79" t="s">
        <v>53</v>
      </c>
      <c r="AP175" s="78" t="s">
        <v>53</v>
      </c>
      <c r="AQ175" s="82"/>
    </row>
    <row r="176" spans="1:43" s="83" customFormat="1" x14ac:dyDescent="0.25">
      <c r="A176" s="78" t="s">
        <v>250</v>
      </c>
      <c r="B176" s="79" t="s">
        <v>426</v>
      </c>
      <c r="C176" s="78" t="s">
        <v>75</v>
      </c>
      <c r="D176" s="78" t="s">
        <v>56</v>
      </c>
      <c r="E176" s="78" t="s">
        <v>952</v>
      </c>
      <c r="F176" s="78" t="s">
        <v>665</v>
      </c>
      <c r="G176" s="78" t="s">
        <v>51</v>
      </c>
      <c r="H176" s="78" t="s">
        <v>962</v>
      </c>
      <c r="I176" s="80" t="s">
        <v>53</v>
      </c>
      <c r="J176" s="80" t="s">
        <v>53</v>
      </c>
      <c r="K176" s="80" t="s">
        <v>53</v>
      </c>
      <c r="L176" s="80" t="s">
        <v>53</v>
      </c>
      <c r="M176" s="80">
        <v>0</v>
      </c>
      <c r="N176" s="78" t="s">
        <v>53</v>
      </c>
      <c r="O176" s="78" t="s">
        <v>162</v>
      </c>
      <c r="P176" s="78" t="s">
        <v>163</v>
      </c>
      <c r="Q176" s="80">
        <v>5156524.7754499996</v>
      </c>
      <c r="R176" s="80">
        <v>0</v>
      </c>
      <c r="S176" s="80">
        <v>2247609.4330499996</v>
      </c>
      <c r="T176" s="80">
        <v>2507685.64</v>
      </c>
      <c r="U176" s="78" t="s">
        <v>63</v>
      </c>
      <c r="V176" s="80">
        <v>401229.70240000001</v>
      </c>
      <c r="W176" s="80">
        <v>0</v>
      </c>
      <c r="X176" s="78" t="s">
        <v>50</v>
      </c>
      <c r="Y176" s="80">
        <v>0</v>
      </c>
      <c r="Z176" s="80">
        <v>0</v>
      </c>
      <c r="AA176" s="78" t="s">
        <v>50</v>
      </c>
      <c r="AB176" s="80">
        <v>0</v>
      </c>
      <c r="AC176" s="80">
        <v>0</v>
      </c>
      <c r="AD176" s="78" t="s">
        <v>50</v>
      </c>
      <c r="AE176" s="80">
        <v>0</v>
      </c>
      <c r="AF176" s="81">
        <v>0</v>
      </c>
      <c r="AG176" s="78" t="s">
        <v>50</v>
      </c>
      <c r="AH176" s="80">
        <v>0</v>
      </c>
      <c r="AI176" s="80">
        <v>0</v>
      </c>
      <c r="AJ176" s="78" t="s">
        <v>50</v>
      </c>
      <c r="AK176" s="80">
        <v>0</v>
      </c>
      <c r="AL176" s="80">
        <v>0</v>
      </c>
      <c r="AM176" s="79" t="s">
        <v>53</v>
      </c>
      <c r="AN176" s="78" t="s">
        <v>53</v>
      </c>
      <c r="AO176" s="79" t="s">
        <v>53</v>
      </c>
      <c r="AP176" s="78" t="s">
        <v>53</v>
      </c>
      <c r="AQ176" s="82"/>
    </row>
    <row r="177" spans="1:43" s="83" customFormat="1" x14ac:dyDescent="0.25">
      <c r="A177" s="78" t="s">
        <v>254</v>
      </c>
      <c r="B177" s="79" t="s">
        <v>426</v>
      </c>
      <c r="C177" s="78" t="s">
        <v>75</v>
      </c>
      <c r="D177" s="78" t="s">
        <v>56</v>
      </c>
      <c r="E177" s="78" t="s">
        <v>952</v>
      </c>
      <c r="F177" s="78" t="s">
        <v>665</v>
      </c>
      <c r="G177" s="78" t="s">
        <v>51</v>
      </c>
      <c r="H177" s="78" t="s">
        <v>963</v>
      </c>
      <c r="I177" s="80" t="s">
        <v>53</v>
      </c>
      <c r="J177" s="80" t="s">
        <v>53</v>
      </c>
      <c r="K177" s="80" t="s">
        <v>53</v>
      </c>
      <c r="L177" s="80" t="s">
        <v>53</v>
      </c>
      <c r="M177" s="80">
        <v>0</v>
      </c>
      <c r="N177" s="78" t="s">
        <v>53</v>
      </c>
      <c r="O177" s="78" t="s">
        <v>54</v>
      </c>
      <c r="P177" s="78" t="s">
        <v>53</v>
      </c>
      <c r="Q177" s="80">
        <v>30565618.162000004</v>
      </c>
      <c r="R177" s="80">
        <v>0</v>
      </c>
      <c r="S177" s="80">
        <v>20995251.665799998</v>
      </c>
      <c r="T177" s="80">
        <v>0</v>
      </c>
      <c r="U177" s="78" t="s">
        <v>50</v>
      </c>
      <c r="V177" s="80">
        <v>0</v>
      </c>
      <c r="W177" s="80">
        <v>8250315.9449999994</v>
      </c>
      <c r="X177" s="78" t="s">
        <v>50</v>
      </c>
      <c r="Y177" s="80">
        <v>1320050.5512000003</v>
      </c>
      <c r="Z177" s="80">
        <v>0</v>
      </c>
      <c r="AA177" s="78" t="s">
        <v>50</v>
      </c>
      <c r="AB177" s="80">
        <v>0</v>
      </c>
      <c r="AC177" s="80">
        <v>0</v>
      </c>
      <c r="AD177" s="78" t="s">
        <v>50</v>
      </c>
      <c r="AE177" s="80">
        <v>0</v>
      </c>
      <c r="AF177" s="81">
        <v>0</v>
      </c>
      <c r="AG177" s="78" t="s">
        <v>50</v>
      </c>
      <c r="AH177" s="80">
        <v>0</v>
      </c>
      <c r="AI177" s="80">
        <v>0</v>
      </c>
      <c r="AJ177" s="78" t="s">
        <v>50</v>
      </c>
      <c r="AK177" s="80">
        <v>0</v>
      </c>
      <c r="AL177" s="80">
        <v>0</v>
      </c>
      <c r="AM177" s="79" t="s">
        <v>53</v>
      </c>
      <c r="AN177" s="78" t="s">
        <v>53</v>
      </c>
      <c r="AO177" s="79" t="s">
        <v>53</v>
      </c>
      <c r="AP177" s="78" t="s">
        <v>53</v>
      </c>
      <c r="AQ177" s="82"/>
    </row>
    <row r="178" spans="1:43" s="83" customFormat="1" x14ac:dyDescent="0.25">
      <c r="A178" s="78" t="s">
        <v>964</v>
      </c>
      <c r="B178" s="79" t="s">
        <v>429</v>
      </c>
      <c r="C178" s="78" t="s">
        <v>75</v>
      </c>
      <c r="D178" s="78" t="s">
        <v>56</v>
      </c>
      <c r="E178" s="78" t="s">
        <v>952</v>
      </c>
      <c r="F178" s="78" t="s">
        <v>673</v>
      </c>
      <c r="G178" s="78" t="s">
        <v>51</v>
      </c>
      <c r="H178" s="78" t="s">
        <v>965</v>
      </c>
      <c r="I178" s="80" t="s">
        <v>53</v>
      </c>
      <c r="J178" s="80" t="s">
        <v>53</v>
      </c>
      <c r="K178" s="80" t="s">
        <v>53</v>
      </c>
      <c r="L178" s="80" t="s">
        <v>53</v>
      </c>
      <c r="M178" s="80">
        <v>0</v>
      </c>
      <c r="N178" s="78" t="s">
        <v>53</v>
      </c>
      <c r="O178" s="78" t="s">
        <v>54</v>
      </c>
      <c r="P178" s="78" t="s">
        <v>53</v>
      </c>
      <c r="Q178" s="80">
        <v>26537355.442500003</v>
      </c>
      <c r="R178" s="80">
        <v>0</v>
      </c>
      <c r="S178" s="80">
        <v>16718260.209300004</v>
      </c>
      <c r="T178" s="80">
        <v>0</v>
      </c>
      <c r="U178" s="78" t="s">
        <v>50</v>
      </c>
      <c r="V178" s="80">
        <v>0</v>
      </c>
      <c r="W178" s="80">
        <v>8196320.5500000017</v>
      </c>
      <c r="X178" s="78" t="s">
        <v>63</v>
      </c>
      <c r="Y178" s="80">
        <v>1311411.2880000002</v>
      </c>
      <c r="Z178" s="80">
        <v>0</v>
      </c>
      <c r="AA178" s="78" t="s">
        <v>50</v>
      </c>
      <c r="AB178" s="80">
        <v>0</v>
      </c>
      <c r="AC178" s="80">
        <v>288299.44</v>
      </c>
      <c r="AD178" s="78" t="s">
        <v>72</v>
      </c>
      <c r="AE178" s="80">
        <v>23063.9552</v>
      </c>
      <c r="AF178" s="81">
        <v>0</v>
      </c>
      <c r="AG178" s="78" t="s">
        <v>50</v>
      </c>
      <c r="AH178" s="80">
        <v>0</v>
      </c>
      <c r="AI178" s="80">
        <v>0</v>
      </c>
      <c r="AJ178" s="78" t="s">
        <v>50</v>
      </c>
      <c r="AK178" s="80">
        <v>0</v>
      </c>
      <c r="AL178" s="80">
        <v>0</v>
      </c>
      <c r="AM178" s="79" t="s">
        <v>53</v>
      </c>
      <c r="AN178" s="78" t="s">
        <v>53</v>
      </c>
      <c r="AO178" s="79" t="s">
        <v>53</v>
      </c>
      <c r="AP178" s="78" t="s">
        <v>53</v>
      </c>
      <c r="AQ178" s="82"/>
    </row>
    <row r="179" spans="1:43" s="83" customFormat="1" x14ac:dyDescent="0.25">
      <c r="A179" s="78" t="s">
        <v>966</v>
      </c>
      <c r="B179" s="79" t="s">
        <v>410</v>
      </c>
      <c r="C179" s="78" t="s">
        <v>75</v>
      </c>
      <c r="D179" s="78" t="s">
        <v>56</v>
      </c>
      <c r="E179" s="78" t="s">
        <v>952</v>
      </c>
      <c r="F179" s="78" t="s">
        <v>929</v>
      </c>
      <c r="G179" s="78" t="s">
        <v>51</v>
      </c>
      <c r="H179" s="78" t="s">
        <v>967</v>
      </c>
      <c r="I179" s="80" t="s">
        <v>53</v>
      </c>
      <c r="J179" s="80" t="s">
        <v>53</v>
      </c>
      <c r="K179" s="80" t="s">
        <v>53</v>
      </c>
      <c r="L179" s="80" t="s">
        <v>53</v>
      </c>
      <c r="M179" s="80">
        <v>0</v>
      </c>
      <c r="N179" s="78" t="s">
        <v>53</v>
      </c>
      <c r="O179" s="78" t="s">
        <v>54</v>
      </c>
      <c r="P179" s="78" t="s">
        <v>53</v>
      </c>
      <c r="Q179" s="80">
        <v>45195039.214200005</v>
      </c>
      <c r="R179" s="80">
        <v>0</v>
      </c>
      <c r="S179" s="80">
        <v>28962525.430800013</v>
      </c>
      <c r="T179" s="80">
        <v>0</v>
      </c>
      <c r="U179" s="78" t="s">
        <v>50</v>
      </c>
      <c r="V179" s="80">
        <v>0</v>
      </c>
      <c r="W179" s="80">
        <v>13993546.365</v>
      </c>
      <c r="X179" s="78" t="s">
        <v>50</v>
      </c>
      <c r="Y179" s="80">
        <v>2238967.4184000003</v>
      </c>
      <c r="Z179" s="80">
        <v>0</v>
      </c>
      <c r="AA179" s="78" t="s">
        <v>50</v>
      </c>
      <c r="AB179" s="80">
        <v>0</v>
      </c>
      <c r="AC179" s="80">
        <v>0</v>
      </c>
      <c r="AD179" s="78" t="s">
        <v>50</v>
      </c>
      <c r="AE179" s="80">
        <v>0</v>
      </c>
      <c r="AF179" s="81">
        <v>0</v>
      </c>
      <c r="AG179" s="78" t="s">
        <v>50</v>
      </c>
      <c r="AH179" s="80">
        <v>0</v>
      </c>
      <c r="AI179" s="80">
        <v>0</v>
      </c>
      <c r="AJ179" s="78" t="s">
        <v>50</v>
      </c>
      <c r="AK179" s="80">
        <v>0</v>
      </c>
      <c r="AL179" s="80">
        <v>0</v>
      </c>
      <c r="AM179" s="79" t="s">
        <v>53</v>
      </c>
      <c r="AN179" s="78" t="s">
        <v>53</v>
      </c>
      <c r="AO179" s="79" t="s">
        <v>53</v>
      </c>
      <c r="AP179" s="78" t="s">
        <v>53</v>
      </c>
      <c r="AQ179" s="82"/>
    </row>
    <row r="180" spans="1:43" s="83" customFormat="1" x14ac:dyDescent="0.25">
      <c r="A180" s="78" t="s">
        <v>968</v>
      </c>
      <c r="B180" s="79" t="s">
        <v>410</v>
      </c>
      <c r="C180" s="78" t="s">
        <v>75</v>
      </c>
      <c r="D180" s="78" t="s">
        <v>56</v>
      </c>
      <c r="E180" s="78" t="s">
        <v>952</v>
      </c>
      <c r="F180" s="78" t="s">
        <v>929</v>
      </c>
      <c r="G180" s="78" t="s">
        <v>51</v>
      </c>
      <c r="H180" s="78" t="s">
        <v>969</v>
      </c>
      <c r="I180" s="80" t="s">
        <v>53</v>
      </c>
      <c r="J180" s="80" t="s">
        <v>53</v>
      </c>
      <c r="K180" s="80" t="s">
        <v>53</v>
      </c>
      <c r="L180" s="80" t="s">
        <v>53</v>
      </c>
      <c r="M180" s="80">
        <v>0</v>
      </c>
      <c r="N180" s="78" t="s">
        <v>53</v>
      </c>
      <c r="O180" s="78" t="s">
        <v>54</v>
      </c>
      <c r="P180" s="78" t="s">
        <v>53</v>
      </c>
      <c r="Q180" s="80">
        <v>34553891.670200005</v>
      </c>
      <c r="R180" s="80">
        <v>0</v>
      </c>
      <c r="S180" s="80">
        <v>21772318.709399998</v>
      </c>
      <c r="T180" s="80">
        <v>0</v>
      </c>
      <c r="U180" s="78" t="s">
        <v>50</v>
      </c>
      <c r="V180" s="80">
        <v>0</v>
      </c>
      <c r="W180" s="80">
        <v>10750180.66</v>
      </c>
      <c r="X180" s="78" t="s">
        <v>50</v>
      </c>
      <c r="Y180" s="80">
        <v>1720028.9055999997</v>
      </c>
      <c r="Z180" s="80">
        <v>0</v>
      </c>
      <c r="AA180" s="78" t="s">
        <v>50</v>
      </c>
      <c r="AB180" s="80">
        <v>0</v>
      </c>
      <c r="AC180" s="80">
        <v>288299.44</v>
      </c>
      <c r="AD180" s="78" t="s">
        <v>72</v>
      </c>
      <c r="AE180" s="80">
        <v>23063.9552</v>
      </c>
      <c r="AF180" s="81">
        <v>0</v>
      </c>
      <c r="AG180" s="78" t="s">
        <v>50</v>
      </c>
      <c r="AH180" s="80">
        <v>0</v>
      </c>
      <c r="AI180" s="80">
        <v>0</v>
      </c>
      <c r="AJ180" s="78" t="s">
        <v>50</v>
      </c>
      <c r="AK180" s="80">
        <v>0</v>
      </c>
      <c r="AL180" s="80">
        <v>0</v>
      </c>
      <c r="AM180" s="79" t="s">
        <v>53</v>
      </c>
      <c r="AN180" s="78" t="s">
        <v>53</v>
      </c>
      <c r="AO180" s="79" t="s">
        <v>53</v>
      </c>
      <c r="AP180" s="78" t="s">
        <v>53</v>
      </c>
      <c r="AQ180" s="82"/>
    </row>
    <row r="181" spans="1:43" s="83" customFormat="1" x14ac:dyDescent="0.25">
      <c r="A181" s="78" t="s">
        <v>970</v>
      </c>
      <c r="B181" s="79" t="s">
        <v>413</v>
      </c>
      <c r="C181" s="78" t="s">
        <v>75</v>
      </c>
      <c r="D181" s="78" t="s">
        <v>56</v>
      </c>
      <c r="E181" s="78" t="s">
        <v>952</v>
      </c>
      <c r="F181" s="78" t="s">
        <v>930</v>
      </c>
      <c r="G181" s="78" t="s">
        <v>51</v>
      </c>
      <c r="H181" s="78" t="s">
        <v>971</v>
      </c>
      <c r="I181" s="80" t="s">
        <v>53</v>
      </c>
      <c r="J181" s="80" t="s">
        <v>53</v>
      </c>
      <c r="K181" s="80" t="s">
        <v>53</v>
      </c>
      <c r="L181" s="80" t="s">
        <v>53</v>
      </c>
      <c r="M181" s="80">
        <v>0</v>
      </c>
      <c r="N181" s="78" t="s">
        <v>53</v>
      </c>
      <c r="O181" s="78" t="s">
        <v>54</v>
      </c>
      <c r="P181" s="78" t="s">
        <v>53</v>
      </c>
      <c r="Q181" s="80">
        <v>52035782.296699993</v>
      </c>
      <c r="R181" s="80">
        <v>0</v>
      </c>
      <c r="S181" s="80">
        <v>33358860.7949</v>
      </c>
      <c r="T181" s="80">
        <v>0</v>
      </c>
      <c r="U181" s="78" t="s">
        <v>50</v>
      </c>
      <c r="V181" s="80">
        <v>0</v>
      </c>
      <c r="W181" s="80">
        <v>15966586.0381</v>
      </c>
      <c r="X181" s="78" t="s">
        <v>63</v>
      </c>
      <c r="Y181" s="80">
        <v>2554653.7660999997</v>
      </c>
      <c r="Z181" s="80">
        <v>0</v>
      </c>
      <c r="AA181" s="78" t="s">
        <v>50</v>
      </c>
      <c r="AB181" s="80">
        <v>0</v>
      </c>
      <c r="AC181" s="80">
        <v>144149.72</v>
      </c>
      <c r="AD181" s="78" t="s">
        <v>72</v>
      </c>
      <c r="AE181" s="80">
        <v>11531.9776</v>
      </c>
      <c r="AF181" s="81">
        <v>0</v>
      </c>
      <c r="AG181" s="78" t="s">
        <v>50</v>
      </c>
      <c r="AH181" s="80">
        <v>0</v>
      </c>
      <c r="AI181" s="80">
        <v>0</v>
      </c>
      <c r="AJ181" s="78" t="s">
        <v>50</v>
      </c>
      <c r="AK181" s="80">
        <v>0</v>
      </c>
      <c r="AL181" s="80">
        <v>0</v>
      </c>
      <c r="AM181" s="79" t="s">
        <v>53</v>
      </c>
      <c r="AN181" s="78" t="s">
        <v>53</v>
      </c>
      <c r="AO181" s="79" t="s">
        <v>53</v>
      </c>
      <c r="AP181" s="78" t="s">
        <v>53</v>
      </c>
      <c r="AQ181" s="82"/>
    </row>
    <row r="182" spans="1:43" s="83" customFormat="1" x14ac:dyDescent="0.25">
      <c r="A182" s="78" t="s">
        <v>96</v>
      </c>
      <c r="B182" s="79" t="s">
        <v>46</v>
      </c>
      <c r="C182" s="78" t="s">
        <v>75</v>
      </c>
      <c r="D182" s="78" t="s">
        <v>56</v>
      </c>
      <c r="E182" s="78" t="s">
        <v>952</v>
      </c>
      <c r="F182" s="78" t="s">
        <v>933</v>
      </c>
      <c r="G182" s="78" t="s">
        <v>51</v>
      </c>
      <c r="H182" s="78" t="s">
        <v>97</v>
      </c>
      <c r="I182" s="80" t="s">
        <v>53</v>
      </c>
      <c r="J182" s="80" t="s">
        <v>53</v>
      </c>
      <c r="K182" s="80" t="s">
        <v>53</v>
      </c>
      <c r="L182" s="80" t="s">
        <v>53</v>
      </c>
      <c r="M182" s="80">
        <v>0</v>
      </c>
      <c r="N182" s="78" t="s">
        <v>53</v>
      </c>
      <c r="O182" s="78" t="s">
        <v>54</v>
      </c>
      <c r="P182" s="78" t="s">
        <v>53</v>
      </c>
      <c r="Q182" s="80">
        <f t="shared" ref="Q182:Q213" si="6">SUM(S182:AQ182)</f>
        <v>2372479.3493999997</v>
      </c>
      <c r="R182" s="80">
        <v>0</v>
      </c>
      <c r="S182" s="80">
        <v>1403406.5449999999</v>
      </c>
      <c r="T182" s="80">
        <v>0</v>
      </c>
      <c r="U182" s="78" t="s">
        <v>50</v>
      </c>
      <c r="V182" s="80">
        <v>0</v>
      </c>
      <c r="W182" s="80">
        <v>835407.59</v>
      </c>
      <c r="X182" s="78" t="s">
        <v>63</v>
      </c>
      <c r="Y182" s="80">
        <v>133665.2144</v>
      </c>
      <c r="Z182" s="80">
        <v>0</v>
      </c>
      <c r="AA182" s="78" t="s">
        <v>50</v>
      </c>
      <c r="AB182" s="80">
        <v>0</v>
      </c>
      <c r="AC182" s="80">
        <v>0</v>
      </c>
      <c r="AD182" s="78" t="s">
        <v>50</v>
      </c>
      <c r="AE182" s="80">
        <v>0</v>
      </c>
      <c r="AF182" s="81">
        <v>0</v>
      </c>
      <c r="AG182" s="78" t="s">
        <v>50</v>
      </c>
      <c r="AH182" s="80">
        <v>0</v>
      </c>
      <c r="AI182" s="80">
        <v>0</v>
      </c>
      <c r="AJ182" s="78" t="s">
        <v>50</v>
      </c>
      <c r="AK182" s="80">
        <v>0</v>
      </c>
      <c r="AL182" s="80">
        <v>0</v>
      </c>
      <c r="AM182" s="79" t="s">
        <v>53</v>
      </c>
      <c r="AN182" s="78" t="s">
        <v>53</v>
      </c>
      <c r="AO182" s="79" t="s">
        <v>53</v>
      </c>
      <c r="AP182" s="78" t="s">
        <v>53</v>
      </c>
      <c r="AQ182" s="82"/>
    </row>
    <row r="183" spans="1:43" s="83" customFormat="1" x14ac:dyDescent="0.25">
      <c r="A183" s="78" t="s">
        <v>144</v>
      </c>
      <c r="B183" s="79" t="s">
        <v>118</v>
      </c>
      <c r="C183" s="78" t="s">
        <v>75</v>
      </c>
      <c r="D183" s="78" t="s">
        <v>56</v>
      </c>
      <c r="E183" s="78" t="s">
        <v>952</v>
      </c>
      <c r="F183" s="78" t="s">
        <v>931</v>
      </c>
      <c r="G183" s="78" t="s">
        <v>51</v>
      </c>
      <c r="H183" s="78" t="s">
        <v>145</v>
      </c>
      <c r="I183" s="80" t="s">
        <v>53</v>
      </c>
      <c r="J183" s="80" t="s">
        <v>53</v>
      </c>
      <c r="K183" s="80" t="s">
        <v>53</v>
      </c>
      <c r="L183" s="80" t="s">
        <v>53</v>
      </c>
      <c r="M183" s="80">
        <v>0</v>
      </c>
      <c r="N183" s="78" t="s">
        <v>53</v>
      </c>
      <c r="O183" s="78" t="s">
        <v>54</v>
      </c>
      <c r="P183" s="78" t="s">
        <v>53</v>
      </c>
      <c r="Q183" s="80">
        <f t="shared" si="6"/>
        <v>84613773.032150015</v>
      </c>
      <c r="R183" s="80">
        <v>0</v>
      </c>
      <c r="S183" s="80">
        <v>53905131.014900014</v>
      </c>
      <c r="T183" s="80">
        <v>0</v>
      </c>
      <c r="U183" s="78" t="s">
        <v>50</v>
      </c>
      <c r="V183" s="80">
        <v>0</v>
      </c>
      <c r="W183" s="80">
        <v>26472967.256249998</v>
      </c>
      <c r="X183" s="78" t="s">
        <v>63</v>
      </c>
      <c r="Y183" s="80">
        <v>4235674.7610000009</v>
      </c>
      <c r="Z183" s="80">
        <v>0</v>
      </c>
      <c r="AA183" s="78" t="s">
        <v>50</v>
      </c>
      <c r="AB183" s="80">
        <v>0</v>
      </c>
      <c r="AC183" s="80">
        <v>0</v>
      </c>
      <c r="AD183" s="78" t="s">
        <v>50</v>
      </c>
      <c r="AE183" s="80">
        <v>0</v>
      </c>
      <c r="AF183" s="81">
        <v>0</v>
      </c>
      <c r="AG183" s="78" t="s">
        <v>50</v>
      </c>
      <c r="AH183" s="80">
        <v>0</v>
      </c>
      <c r="AI183" s="80">
        <v>0</v>
      </c>
      <c r="AJ183" s="78" t="s">
        <v>50</v>
      </c>
      <c r="AK183" s="80">
        <v>0</v>
      </c>
      <c r="AL183" s="80">
        <v>0</v>
      </c>
      <c r="AM183" s="79" t="s">
        <v>53</v>
      </c>
      <c r="AN183" s="78" t="s">
        <v>53</v>
      </c>
      <c r="AO183" s="79" t="s">
        <v>53</v>
      </c>
      <c r="AP183" s="78" t="s">
        <v>53</v>
      </c>
      <c r="AQ183" s="82"/>
    </row>
    <row r="184" spans="1:43" s="83" customFormat="1" x14ac:dyDescent="0.25">
      <c r="A184" s="78" t="s">
        <v>146</v>
      </c>
      <c r="B184" s="79" t="s">
        <v>118</v>
      </c>
      <c r="C184" s="78" t="s">
        <v>75</v>
      </c>
      <c r="D184" s="78" t="s">
        <v>56</v>
      </c>
      <c r="E184" s="78" t="s">
        <v>952</v>
      </c>
      <c r="F184" s="78" t="s">
        <v>931</v>
      </c>
      <c r="G184" s="78" t="s">
        <v>89</v>
      </c>
      <c r="H184" s="78" t="s">
        <v>53</v>
      </c>
      <c r="I184" s="80" t="s">
        <v>147</v>
      </c>
      <c r="J184" s="80" t="s">
        <v>53</v>
      </c>
      <c r="K184" s="80" t="s">
        <v>148</v>
      </c>
      <c r="L184" s="80" t="s">
        <v>149</v>
      </c>
      <c r="M184" s="80">
        <v>77393</v>
      </c>
      <c r="N184" s="78" t="s">
        <v>93</v>
      </c>
      <c r="O184" s="78" t="s">
        <v>150</v>
      </c>
      <c r="P184" s="78" t="s">
        <v>151</v>
      </c>
      <c r="Q184" s="80">
        <f t="shared" si="6"/>
        <v>-160000</v>
      </c>
      <c r="R184" s="80">
        <v>0</v>
      </c>
      <c r="S184" s="80">
        <v>-160000</v>
      </c>
      <c r="T184" s="80">
        <v>0</v>
      </c>
      <c r="U184" s="78" t="s">
        <v>50</v>
      </c>
      <c r="V184" s="80">
        <v>0</v>
      </c>
      <c r="W184" s="80">
        <v>0</v>
      </c>
      <c r="X184" s="78" t="s">
        <v>50</v>
      </c>
      <c r="Y184" s="80">
        <v>0</v>
      </c>
      <c r="Z184" s="80">
        <v>0</v>
      </c>
      <c r="AA184" s="78" t="s">
        <v>50</v>
      </c>
      <c r="AB184" s="80">
        <v>0</v>
      </c>
      <c r="AC184" s="80">
        <v>0</v>
      </c>
      <c r="AD184" s="78" t="s">
        <v>50</v>
      </c>
      <c r="AE184" s="80">
        <v>0</v>
      </c>
      <c r="AF184" s="81">
        <v>0</v>
      </c>
      <c r="AG184" s="78" t="s">
        <v>50</v>
      </c>
      <c r="AH184" s="80">
        <v>0</v>
      </c>
      <c r="AI184" s="80">
        <v>0</v>
      </c>
      <c r="AJ184" s="78" t="s">
        <v>50</v>
      </c>
      <c r="AK184" s="80">
        <v>0</v>
      </c>
      <c r="AL184" s="80">
        <v>0</v>
      </c>
      <c r="AM184" s="79" t="s">
        <v>53</v>
      </c>
      <c r="AN184" s="78" t="s">
        <v>53</v>
      </c>
      <c r="AO184" s="79" t="s">
        <v>53</v>
      </c>
      <c r="AP184" s="78" t="s">
        <v>53</v>
      </c>
      <c r="AQ184" s="82"/>
    </row>
    <row r="185" spans="1:43" s="83" customFormat="1" x14ac:dyDescent="0.25">
      <c r="A185" s="78" t="s">
        <v>197</v>
      </c>
      <c r="B185" s="79" t="s">
        <v>177</v>
      </c>
      <c r="C185" s="78" t="s">
        <v>75</v>
      </c>
      <c r="D185" s="78" t="s">
        <v>56</v>
      </c>
      <c r="E185" s="78" t="s">
        <v>952</v>
      </c>
      <c r="F185" s="78" t="s">
        <v>932</v>
      </c>
      <c r="G185" s="78" t="s">
        <v>51</v>
      </c>
      <c r="H185" s="78" t="s">
        <v>198</v>
      </c>
      <c r="I185" s="80" t="s">
        <v>53</v>
      </c>
      <c r="J185" s="80" t="s">
        <v>53</v>
      </c>
      <c r="K185" s="80" t="s">
        <v>53</v>
      </c>
      <c r="L185" s="80" t="s">
        <v>53</v>
      </c>
      <c r="M185" s="80">
        <v>0</v>
      </c>
      <c r="N185" s="78" t="s">
        <v>53</v>
      </c>
      <c r="O185" s="78" t="s">
        <v>54</v>
      </c>
      <c r="P185" s="78" t="s">
        <v>53</v>
      </c>
      <c r="Q185" s="80">
        <f t="shared" si="6"/>
        <v>25758923.421949998</v>
      </c>
      <c r="R185" s="80">
        <v>0</v>
      </c>
      <c r="S185" s="80">
        <v>14243225.583999999</v>
      </c>
      <c r="T185" s="80">
        <v>0</v>
      </c>
      <c r="U185" s="78" t="s">
        <v>50</v>
      </c>
      <c r="V185" s="80">
        <v>0</v>
      </c>
      <c r="W185" s="80">
        <v>9927325.7223499976</v>
      </c>
      <c r="X185" s="78" t="s">
        <v>50</v>
      </c>
      <c r="Y185" s="80">
        <v>1588372.1155999997</v>
      </c>
      <c r="Z185" s="80">
        <v>0</v>
      </c>
      <c r="AA185" s="78" t="s">
        <v>50</v>
      </c>
      <c r="AB185" s="80">
        <v>0</v>
      </c>
      <c r="AC185" s="80">
        <v>0</v>
      </c>
      <c r="AD185" s="78" t="s">
        <v>50</v>
      </c>
      <c r="AE185" s="80">
        <v>0</v>
      </c>
      <c r="AF185" s="81">
        <v>0</v>
      </c>
      <c r="AG185" s="78" t="s">
        <v>50</v>
      </c>
      <c r="AH185" s="80">
        <v>0</v>
      </c>
      <c r="AI185" s="80">
        <v>0</v>
      </c>
      <c r="AJ185" s="78" t="s">
        <v>50</v>
      </c>
      <c r="AK185" s="80">
        <v>0</v>
      </c>
      <c r="AL185" s="80">
        <v>0</v>
      </c>
      <c r="AM185" s="79" t="s">
        <v>53</v>
      </c>
      <c r="AN185" s="78" t="s">
        <v>53</v>
      </c>
      <c r="AO185" s="79" t="s">
        <v>53</v>
      </c>
      <c r="AP185" s="78" t="s">
        <v>53</v>
      </c>
      <c r="AQ185" s="82"/>
    </row>
    <row r="186" spans="1:43" s="83" customFormat="1" x14ac:dyDescent="0.25">
      <c r="A186" s="78" t="s">
        <v>258</v>
      </c>
      <c r="B186" s="79" t="s">
        <v>234</v>
      </c>
      <c r="C186" s="78" t="s">
        <v>75</v>
      </c>
      <c r="D186" s="78" t="s">
        <v>56</v>
      </c>
      <c r="E186" s="78" t="s">
        <v>952</v>
      </c>
      <c r="F186" s="78" t="s">
        <v>972</v>
      </c>
      <c r="G186" s="78" t="s">
        <v>51</v>
      </c>
      <c r="H186" s="78" t="s">
        <v>259</v>
      </c>
      <c r="I186" s="80" t="s">
        <v>53</v>
      </c>
      <c r="J186" s="80" t="s">
        <v>53</v>
      </c>
      <c r="K186" s="80" t="s">
        <v>53</v>
      </c>
      <c r="L186" s="80" t="s">
        <v>53</v>
      </c>
      <c r="M186" s="80">
        <v>0</v>
      </c>
      <c r="N186" s="78" t="s">
        <v>53</v>
      </c>
      <c r="O186" s="78" t="s">
        <v>54</v>
      </c>
      <c r="P186" s="78" t="s">
        <v>53</v>
      </c>
      <c r="Q186" s="80">
        <f t="shared" si="6"/>
        <v>40781132.882349998</v>
      </c>
      <c r="R186" s="80">
        <v>0</v>
      </c>
      <c r="S186" s="80">
        <v>23167952.1032</v>
      </c>
      <c r="T186" s="80">
        <v>0</v>
      </c>
      <c r="U186" s="78" t="s">
        <v>50</v>
      </c>
      <c r="V186" s="80">
        <v>0</v>
      </c>
      <c r="W186" s="80">
        <v>15183776.533750001</v>
      </c>
      <c r="X186" s="78" t="s">
        <v>63</v>
      </c>
      <c r="Y186" s="80">
        <v>2429404.2453999994</v>
      </c>
      <c r="Z186" s="80">
        <v>0</v>
      </c>
      <c r="AA186" s="78" t="s">
        <v>50</v>
      </c>
      <c r="AB186" s="80">
        <v>0</v>
      </c>
      <c r="AC186" s="80">
        <v>0</v>
      </c>
      <c r="AD186" s="78" t="s">
        <v>50</v>
      </c>
      <c r="AE186" s="80">
        <v>0</v>
      </c>
      <c r="AF186" s="81">
        <v>0</v>
      </c>
      <c r="AG186" s="78" t="s">
        <v>50</v>
      </c>
      <c r="AH186" s="80">
        <v>0</v>
      </c>
      <c r="AI186" s="80">
        <v>0</v>
      </c>
      <c r="AJ186" s="78" t="s">
        <v>50</v>
      </c>
      <c r="AK186" s="80">
        <v>0</v>
      </c>
      <c r="AL186" s="80">
        <v>0</v>
      </c>
      <c r="AM186" s="79" t="s">
        <v>53</v>
      </c>
      <c r="AN186" s="78" t="s">
        <v>53</v>
      </c>
      <c r="AO186" s="79" t="s">
        <v>53</v>
      </c>
      <c r="AP186" s="78" t="s">
        <v>53</v>
      </c>
      <c r="AQ186" s="82"/>
    </row>
    <row r="187" spans="1:43" s="83" customFormat="1" x14ac:dyDescent="0.25">
      <c r="A187" s="78" t="s">
        <v>260</v>
      </c>
      <c r="B187" s="79" t="s">
        <v>234</v>
      </c>
      <c r="C187" s="78" t="s">
        <v>75</v>
      </c>
      <c r="D187" s="78" t="s">
        <v>56</v>
      </c>
      <c r="E187" s="78" t="s">
        <v>952</v>
      </c>
      <c r="F187" s="78" t="s">
        <v>972</v>
      </c>
      <c r="G187" s="78" t="s">
        <v>89</v>
      </c>
      <c r="H187" s="78" t="s">
        <v>53</v>
      </c>
      <c r="I187" s="80" t="s">
        <v>261</v>
      </c>
      <c r="J187" s="80" t="s">
        <v>53</v>
      </c>
      <c r="K187" s="80" t="s">
        <v>262</v>
      </c>
      <c r="L187" s="80" t="s">
        <v>230</v>
      </c>
      <c r="M187" s="80">
        <v>51.3</v>
      </c>
      <c r="N187" s="78" t="s">
        <v>93</v>
      </c>
      <c r="O187" s="78" t="s">
        <v>263</v>
      </c>
      <c r="P187" s="78" t="s">
        <v>264</v>
      </c>
      <c r="Q187" s="80">
        <f t="shared" si="6"/>
        <v>-141308.29999999999</v>
      </c>
      <c r="R187" s="80">
        <v>0</v>
      </c>
      <c r="S187" s="80">
        <v>0</v>
      </c>
      <c r="T187" s="80">
        <v>0</v>
      </c>
      <c r="U187" s="78" t="s">
        <v>50</v>
      </c>
      <c r="V187" s="80">
        <v>0</v>
      </c>
      <c r="W187" s="80">
        <v>-121817.5</v>
      </c>
      <c r="X187" s="78" t="s">
        <v>63</v>
      </c>
      <c r="Y187" s="80">
        <v>-19490.8</v>
      </c>
      <c r="Z187" s="80">
        <v>0</v>
      </c>
      <c r="AA187" s="78" t="s">
        <v>50</v>
      </c>
      <c r="AB187" s="80">
        <v>0</v>
      </c>
      <c r="AC187" s="80">
        <v>0</v>
      </c>
      <c r="AD187" s="78" t="s">
        <v>50</v>
      </c>
      <c r="AE187" s="80">
        <v>0</v>
      </c>
      <c r="AF187" s="81">
        <v>0</v>
      </c>
      <c r="AG187" s="78" t="s">
        <v>50</v>
      </c>
      <c r="AH187" s="80">
        <v>0</v>
      </c>
      <c r="AI187" s="80">
        <v>0</v>
      </c>
      <c r="AJ187" s="78" t="s">
        <v>50</v>
      </c>
      <c r="AK187" s="80">
        <v>0</v>
      </c>
      <c r="AL187" s="80">
        <v>0</v>
      </c>
      <c r="AM187" s="79" t="s">
        <v>53</v>
      </c>
      <c r="AN187" s="78" t="s">
        <v>53</v>
      </c>
      <c r="AO187" s="79" t="s">
        <v>53</v>
      </c>
      <c r="AP187" s="78" t="s">
        <v>53</v>
      </c>
      <c r="AQ187" s="82"/>
    </row>
    <row r="188" spans="1:43" s="83" customFormat="1" x14ac:dyDescent="0.25">
      <c r="A188" s="78" t="s">
        <v>297</v>
      </c>
      <c r="B188" s="79" t="s">
        <v>284</v>
      </c>
      <c r="C188" s="78" t="s">
        <v>75</v>
      </c>
      <c r="D188" s="78" t="s">
        <v>56</v>
      </c>
      <c r="E188" s="78" t="s">
        <v>952</v>
      </c>
      <c r="F188" s="78" t="s">
        <v>973</v>
      </c>
      <c r="G188" s="78" t="s">
        <v>51</v>
      </c>
      <c r="H188" s="78" t="s">
        <v>298</v>
      </c>
      <c r="I188" s="80" t="s">
        <v>53</v>
      </c>
      <c r="J188" s="80" t="s">
        <v>53</v>
      </c>
      <c r="K188" s="80" t="s">
        <v>53</v>
      </c>
      <c r="L188" s="80" t="s">
        <v>53</v>
      </c>
      <c r="M188" s="80">
        <v>0</v>
      </c>
      <c r="N188" s="78" t="s">
        <v>53</v>
      </c>
      <c r="O188" s="78" t="s">
        <v>54</v>
      </c>
      <c r="P188" s="78" t="s">
        <v>53</v>
      </c>
      <c r="Q188" s="80">
        <f t="shared" si="6"/>
        <v>44440680.082400002</v>
      </c>
      <c r="R188" s="80">
        <v>0</v>
      </c>
      <c r="S188" s="80">
        <v>29261640.614199996</v>
      </c>
      <c r="T188" s="80">
        <v>0</v>
      </c>
      <c r="U188" s="78" t="s">
        <v>50</v>
      </c>
      <c r="V188" s="80">
        <v>0</v>
      </c>
      <c r="W188" s="80">
        <v>13085378.851900002</v>
      </c>
      <c r="X188" s="78" t="s">
        <v>63</v>
      </c>
      <c r="Y188" s="80">
        <v>2093660.6163000001</v>
      </c>
      <c r="Z188" s="80">
        <v>0</v>
      </c>
      <c r="AA188" s="78" t="s">
        <v>50</v>
      </c>
      <c r="AB188" s="80">
        <v>0</v>
      </c>
      <c r="AC188" s="80">
        <v>0</v>
      </c>
      <c r="AD188" s="78" t="s">
        <v>50</v>
      </c>
      <c r="AE188" s="80">
        <v>0</v>
      </c>
      <c r="AF188" s="81">
        <v>0</v>
      </c>
      <c r="AG188" s="78" t="s">
        <v>50</v>
      </c>
      <c r="AH188" s="80">
        <v>0</v>
      </c>
      <c r="AI188" s="80">
        <v>0</v>
      </c>
      <c r="AJ188" s="78" t="s">
        <v>50</v>
      </c>
      <c r="AK188" s="80">
        <v>0</v>
      </c>
      <c r="AL188" s="80">
        <v>0</v>
      </c>
      <c r="AM188" s="79" t="s">
        <v>53</v>
      </c>
      <c r="AN188" s="78" t="s">
        <v>53</v>
      </c>
      <c r="AO188" s="79" t="s">
        <v>53</v>
      </c>
      <c r="AP188" s="78" t="s">
        <v>53</v>
      </c>
      <c r="AQ188" s="82"/>
    </row>
    <row r="189" spans="1:43" s="83" customFormat="1" x14ac:dyDescent="0.25">
      <c r="A189" s="78" t="s">
        <v>299</v>
      </c>
      <c r="B189" s="79" t="s">
        <v>284</v>
      </c>
      <c r="C189" s="78" t="s">
        <v>75</v>
      </c>
      <c r="D189" s="78" t="s">
        <v>56</v>
      </c>
      <c r="E189" s="78" t="s">
        <v>952</v>
      </c>
      <c r="F189" s="78" t="s">
        <v>973</v>
      </c>
      <c r="G189" s="78" t="s">
        <v>89</v>
      </c>
      <c r="H189" s="78" t="s">
        <v>53</v>
      </c>
      <c r="I189" s="80" t="s">
        <v>300</v>
      </c>
      <c r="J189" s="80" t="s">
        <v>53</v>
      </c>
      <c r="K189" s="80" t="s">
        <v>301</v>
      </c>
      <c r="L189" s="80" t="s">
        <v>302</v>
      </c>
      <c r="M189" s="80">
        <v>9985</v>
      </c>
      <c r="N189" s="78" t="s">
        <v>93</v>
      </c>
      <c r="O189" s="78" t="s">
        <v>303</v>
      </c>
      <c r="P189" s="78" t="s">
        <v>304</v>
      </c>
      <c r="Q189" s="80">
        <f t="shared" si="6"/>
        <v>-199969.24</v>
      </c>
      <c r="R189" s="80">
        <v>0</v>
      </c>
      <c r="S189" s="80">
        <v>-199969.24</v>
      </c>
      <c r="T189" s="80">
        <v>0</v>
      </c>
      <c r="U189" s="78" t="s">
        <v>50</v>
      </c>
      <c r="V189" s="80">
        <v>0</v>
      </c>
      <c r="W189" s="80">
        <v>0</v>
      </c>
      <c r="X189" s="78" t="s">
        <v>50</v>
      </c>
      <c r="Y189" s="80">
        <v>0</v>
      </c>
      <c r="Z189" s="80">
        <v>0</v>
      </c>
      <c r="AA189" s="78" t="s">
        <v>50</v>
      </c>
      <c r="AB189" s="80">
        <v>0</v>
      </c>
      <c r="AC189" s="80">
        <v>0</v>
      </c>
      <c r="AD189" s="78" t="s">
        <v>50</v>
      </c>
      <c r="AE189" s="80">
        <v>0</v>
      </c>
      <c r="AF189" s="81">
        <v>0</v>
      </c>
      <c r="AG189" s="78" t="s">
        <v>50</v>
      </c>
      <c r="AH189" s="80">
        <v>0</v>
      </c>
      <c r="AI189" s="80">
        <v>0</v>
      </c>
      <c r="AJ189" s="78" t="s">
        <v>50</v>
      </c>
      <c r="AK189" s="80">
        <v>0</v>
      </c>
      <c r="AL189" s="80">
        <v>0</v>
      </c>
      <c r="AM189" s="79" t="s">
        <v>53</v>
      </c>
      <c r="AN189" s="78" t="s">
        <v>53</v>
      </c>
      <c r="AO189" s="79" t="s">
        <v>53</v>
      </c>
      <c r="AP189" s="78" t="s">
        <v>53</v>
      </c>
      <c r="AQ189" s="82"/>
    </row>
    <row r="190" spans="1:43" s="83" customFormat="1" x14ac:dyDescent="0.25">
      <c r="A190" s="78" t="s">
        <v>350</v>
      </c>
      <c r="B190" s="79" t="s">
        <v>334</v>
      </c>
      <c r="C190" s="78" t="s">
        <v>75</v>
      </c>
      <c r="D190" s="78" t="s">
        <v>56</v>
      </c>
      <c r="E190" s="78" t="s">
        <v>952</v>
      </c>
      <c r="F190" s="78" t="s">
        <v>974</v>
      </c>
      <c r="G190" s="78" t="s">
        <v>51</v>
      </c>
      <c r="H190" s="78" t="s">
        <v>351</v>
      </c>
      <c r="I190" s="80" t="s">
        <v>53</v>
      </c>
      <c r="J190" s="80" t="s">
        <v>53</v>
      </c>
      <c r="K190" s="80" t="s">
        <v>53</v>
      </c>
      <c r="L190" s="80" t="s">
        <v>53</v>
      </c>
      <c r="M190" s="80">
        <v>0</v>
      </c>
      <c r="N190" s="78" t="s">
        <v>53</v>
      </c>
      <c r="O190" s="78" t="s">
        <v>54</v>
      </c>
      <c r="P190" s="78" t="s">
        <v>53</v>
      </c>
      <c r="Q190" s="80">
        <f t="shared" si="6"/>
        <v>60451787.123400003</v>
      </c>
      <c r="R190" s="80">
        <v>0</v>
      </c>
      <c r="S190" s="80">
        <v>39321431.535799995</v>
      </c>
      <c r="T190" s="80">
        <v>0</v>
      </c>
      <c r="U190" s="78" t="s">
        <v>50</v>
      </c>
      <c r="V190" s="80">
        <v>0</v>
      </c>
      <c r="W190" s="80">
        <v>18215823.782400005</v>
      </c>
      <c r="X190" s="78" t="s">
        <v>50</v>
      </c>
      <c r="Y190" s="80">
        <v>2914531.8052000003</v>
      </c>
      <c r="Z190" s="80">
        <v>0</v>
      </c>
      <c r="AA190" s="78" t="s">
        <v>50</v>
      </c>
      <c r="AB190" s="80">
        <v>0</v>
      </c>
      <c r="AC190" s="80">
        <v>0</v>
      </c>
      <c r="AD190" s="78" t="s">
        <v>50</v>
      </c>
      <c r="AE190" s="80">
        <v>0</v>
      </c>
      <c r="AF190" s="81">
        <v>0</v>
      </c>
      <c r="AG190" s="78" t="s">
        <v>50</v>
      </c>
      <c r="AH190" s="80">
        <v>0</v>
      </c>
      <c r="AI190" s="80">
        <v>0</v>
      </c>
      <c r="AJ190" s="78" t="s">
        <v>50</v>
      </c>
      <c r="AK190" s="80">
        <v>0</v>
      </c>
      <c r="AL190" s="80">
        <v>0</v>
      </c>
      <c r="AM190" s="79" t="s">
        <v>53</v>
      </c>
      <c r="AN190" s="78" t="s">
        <v>53</v>
      </c>
      <c r="AO190" s="79" t="s">
        <v>53</v>
      </c>
      <c r="AP190" s="78" t="s">
        <v>53</v>
      </c>
      <c r="AQ190" s="82"/>
    </row>
    <row r="191" spans="1:43" s="83" customFormat="1" x14ac:dyDescent="0.25">
      <c r="A191" s="78" t="s">
        <v>383</v>
      </c>
      <c r="B191" s="79" t="s">
        <v>365</v>
      </c>
      <c r="C191" s="78" t="s">
        <v>75</v>
      </c>
      <c r="D191" s="78" t="s">
        <v>56</v>
      </c>
      <c r="E191" s="78" t="s">
        <v>952</v>
      </c>
      <c r="F191" s="78" t="s">
        <v>975</v>
      </c>
      <c r="G191" s="78" t="s">
        <v>51</v>
      </c>
      <c r="H191" s="78" t="s">
        <v>384</v>
      </c>
      <c r="I191" s="80" t="s">
        <v>53</v>
      </c>
      <c r="J191" s="80" t="s">
        <v>53</v>
      </c>
      <c r="K191" s="80" t="s">
        <v>53</v>
      </c>
      <c r="L191" s="80" t="s">
        <v>53</v>
      </c>
      <c r="M191" s="80">
        <v>0</v>
      </c>
      <c r="N191" s="78" t="s">
        <v>53</v>
      </c>
      <c r="O191" s="78" t="s">
        <v>54</v>
      </c>
      <c r="P191" s="78" t="s">
        <v>53</v>
      </c>
      <c r="Q191" s="80">
        <f t="shared" si="6"/>
        <v>24931054.560749993</v>
      </c>
      <c r="R191" s="80">
        <v>0</v>
      </c>
      <c r="S191" s="80">
        <v>17312624.174749993</v>
      </c>
      <c r="T191" s="80">
        <v>0</v>
      </c>
      <c r="U191" s="78" t="s">
        <v>50</v>
      </c>
      <c r="V191" s="80">
        <v>0</v>
      </c>
      <c r="W191" s="80">
        <v>6567612.4017000021</v>
      </c>
      <c r="X191" s="78" t="s">
        <v>50</v>
      </c>
      <c r="Y191" s="80">
        <v>1050817.9842999999</v>
      </c>
      <c r="Z191" s="80">
        <v>0</v>
      </c>
      <c r="AA191" s="78" t="s">
        <v>50</v>
      </c>
      <c r="AB191" s="80">
        <v>0</v>
      </c>
      <c r="AC191" s="80">
        <v>0</v>
      </c>
      <c r="AD191" s="78" t="s">
        <v>50</v>
      </c>
      <c r="AE191" s="80">
        <v>0</v>
      </c>
      <c r="AF191" s="81">
        <v>0</v>
      </c>
      <c r="AG191" s="78" t="s">
        <v>50</v>
      </c>
      <c r="AH191" s="80">
        <v>0</v>
      </c>
      <c r="AI191" s="80">
        <v>0</v>
      </c>
      <c r="AJ191" s="78" t="s">
        <v>50</v>
      </c>
      <c r="AK191" s="80">
        <v>0</v>
      </c>
      <c r="AL191" s="80">
        <v>0</v>
      </c>
      <c r="AM191" s="79" t="s">
        <v>53</v>
      </c>
      <c r="AN191" s="78" t="s">
        <v>53</v>
      </c>
      <c r="AO191" s="79" t="s">
        <v>53</v>
      </c>
      <c r="AP191" s="78" t="s">
        <v>53</v>
      </c>
      <c r="AQ191" s="82"/>
    </row>
    <row r="192" spans="1:43" s="83" customFormat="1" x14ac:dyDescent="0.25">
      <c r="A192" s="78" t="s">
        <v>98</v>
      </c>
      <c r="B192" s="79" t="s">
        <v>46</v>
      </c>
      <c r="C192" s="78" t="s">
        <v>75</v>
      </c>
      <c r="D192" s="78" t="s">
        <v>67</v>
      </c>
      <c r="E192" s="78" t="s">
        <v>648</v>
      </c>
      <c r="F192" s="78" t="s">
        <v>673</v>
      </c>
      <c r="G192" s="78" t="s">
        <v>51</v>
      </c>
      <c r="H192" s="78" t="s">
        <v>99</v>
      </c>
      <c r="I192" s="80" t="s">
        <v>53</v>
      </c>
      <c r="J192" s="80" t="s">
        <v>53</v>
      </c>
      <c r="K192" s="80" t="s">
        <v>53</v>
      </c>
      <c r="L192" s="80" t="s">
        <v>53</v>
      </c>
      <c r="M192" s="80">
        <v>0</v>
      </c>
      <c r="N192" s="78" t="s">
        <v>53</v>
      </c>
      <c r="O192" s="78" t="s">
        <v>54</v>
      </c>
      <c r="P192" s="78" t="s">
        <v>53</v>
      </c>
      <c r="Q192" s="80">
        <f t="shared" si="6"/>
        <v>18904969.625550002</v>
      </c>
      <c r="R192" s="80">
        <v>0</v>
      </c>
      <c r="S192" s="80">
        <v>10872283.985450001</v>
      </c>
      <c r="T192" s="80">
        <v>0</v>
      </c>
      <c r="U192" s="78" t="s">
        <v>50</v>
      </c>
      <c r="V192" s="80">
        <v>0</v>
      </c>
      <c r="W192" s="80">
        <v>6924729.0000999998</v>
      </c>
      <c r="X192" s="78" t="s">
        <v>50</v>
      </c>
      <c r="Y192" s="80">
        <v>1107956.6399999999</v>
      </c>
      <c r="Z192" s="80">
        <v>0</v>
      </c>
      <c r="AA192" s="78" t="s">
        <v>50</v>
      </c>
      <c r="AB192" s="80">
        <v>0</v>
      </c>
      <c r="AC192" s="80">
        <v>0</v>
      </c>
      <c r="AD192" s="78" t="s">
        <v>50</v>
      </c>
      <c r="AE192" s="80">
        <v>0</v>
      </c>
      <c r="AF192" s="81">
        <v>0</v>
      </c>
      <c r="AG192" s="78" t="s">
        <v>50</v>
      </c>
      <c r="AH192" s="80">
        <v>0</v>
      </c>
      <c r="AI192" s="80">
        <v>0</v>
      </c>
      <c r="AJ192" s="78" t="s">
        <v>50</v>
      </c>
      <c r="AK192" s="80">
        <v>0</v>
      </c>
      <c r="AL192" s="80">
        <v>0</v>
      </c>
      <c r="AM192" s="79" t="s">
        <v>53</v>
      </c>
      <c r="AN192" s="78" t="s">
        <v>53</v>
      </c>
      <c r="AO192" s="79" t="s">
        <v>53</v>
      </c>
      <c r="AP192" s="78" t="s">
        <v>53</v>
      </c>
      <c r="AQ192" s="82"/>
    </row>
    <row r="193" spans="1:43" s="83" customFormat="1" x14ac:dyDescent="0.25">
      <c r="A193" s="78" t="s">
        <v>100</v>
      </c>
      <c r="B193" s="79" t="s">
        <v>46</v>
      </c>
      <c r="C193" s="78" t="s">
        <v>75</v>
      </c>
      <c r="D193" s="78" t="s">
        <v>67</v>
      </c>
      <c r="E193" s="78" t="s">
        <v>648</v>
      </c>
      <c r="F193" s="78" t="s">
        <v>673</v>
      </c>
      <c r="G193" s="78" t="s">
        <v>51</v>
      </c>
      <c r="H193" s="78" t="s">
        <v>101</v>
      </c>
      <c r="I193" s="80" t="s">
        <v>53</v>
      </c>
      <c r="J193" s="80" t="s">
        <v>53</v>
      </c>
      <c r="K193" s="80" t="s">
        <v>53</v>
      </c>
      <c r="L193" s="80" t="s">
        <v>53</v>
      </c>
      <c r="M193" s="80">
        <v>0</v>
      </c>
      <c r="N193" s="78" t="s">
        <v>53</v>
      </c>
      <c r="O193" s="78" t="s">
        <v>102</v>
      </c>
      <c r="P193" s="78" t="s">
        <v>103</v>
      </c>
      <c r="Q193" s="80">
        <f t="shared" si="6"/>
        <v>3122939.2882000003</v>
      </c>
      <c r="R193" s="80">
        <v>0</v>
      </c>
      <c r="S193" s="80">
        <v>2433355.1670000004</v>
      </c>
      <c r="T193" s="80">
        <v>594469.06999999995</v>
      </c>
      <c r="U193" s="78" t="s">
        <v>63</v>
      </c>
      <c r="V193" s="80">
        <v>95115.051200000002</v>
      </c>
      <c r="W193" s="80">
        <v>0</v>
      </c>
      <c r="X193" s="78" t="s">
        <v>50</v>
      </c>
      <c r="Y193" s="80">
        <v>0</v>
      </c>
      <c r="Z193" s="80">
        <v>0</v>
      </c>
      <c r="AA193" s="78" t="s">
        <v>50</v>
      </c>
      <c r="AB193" s="80">
        <v>0</v>
      </c>
      <c r="AC193" s="80">
        <v>0</v>
      </c>
      <c r="AD193" s="78" t="s">
        <v>50</v>
      </c>
      <c r="AE193" s="80">
        <v>0</v>
      </c>
      <c r="AF193" s="81">
        <v>0</v>
      </c>
      <c r="AG193" s="78" t="s">
        <v>50</v>
      </c>
      <c r="AH193" s="80">
        <v>0</v>
      </c>
      <c r="AI193" s="80">
        <v>0</v>
      </c>
      <c r="AJ193" s="78" t="s">
        <v>50</v>
      </c>
      <c r="AK193" s="80">
        <v>0</v>
      </c>
      <c r="AL193" s="80">
        <v>0</v>
      </c>
      <c r="AM193" s="79" t="s">
        <v>53</v>
      </c>
      <c r="AN193" s="78" t="s">
        <v>53</v>
      </c>
      <c r="AO193" s="79" t="s">
        <v>53</v>
      </c>
      <c r="AP193" s="78" t="s">
        <v>53</v>
      </c>
      <c r="AQ193" s="82"/>
    </row>
    <row r="194" spans="1:43" s="83" customFormat="1" x14ac:dyDescent="0.25">
      <c r="A194" s="78" t="s">
        <v>104</v>
      </c>
      <c r="B194" s="79" t="s">
        <v>46</v>
      </c>
      <c r="C194" s="78" t="s">
        <v>75</v>
      </c>
      <c r="D194" s="78" t="s">
        <v>67</v>
      </c>
      <c r="E194" s="78" t="s">
        <v>648</v>
      </c>
      <c r="F194" s="78" t="s">
        <v>673</v>
      </c>
      <c r="G194" s="78" t="s">
        <v>51</v>
      </c>
      <c r="H194" s="78" t="s">
        <v>105</v>
      </c>
      <c r="I194" s="80" t="s">
        <v>53</v>
      </c>
      <c r="J194" s="80" t="s">
        <v>53</v>
      </c>
      <c r="K194" s="80" t="s">
        <v>53</v>
      </c>
      <c r="L194" s="80" t="s">
        <v>53</v>
      </c>
      <c r="M194" s="80">
        <v>0</v>
      </c>
      <c r="N194" s="78" t="s">
        <v>53</v>
      </c>
      <c r="O194" s="78" t="s">
        <v>54</v>
      </c>
      <c r="P194" s="78" t="s">
        <v>53</v>
      </c>
      <c r="Q194" s="80">
        <f t="shared" si="6"/>
        <v>27833877.323099993</v>
      </c>
      <c r="R194" s="80">
        <v>0</v>
      </c>
      <c r="S194" s="80">
        <v>19301348.634999998</v>
      </c>
      <c r="T194" s="80">
        <v>0</v>
      </c>
      <c r="U194" s="78" t="s">
        <v>50</v>
      </c>
      <c r="V194" s="80">
        <v>0</v>
      </c>
      <c r="W194" s="80">
        <v>7355628.1793999989</v>
      </c>
      <c r="X194" s="78" t="s">
        <v>63</v>
      </c>
      <c r="Y194" s="80">
        <v>1176900.5086999999</v>
      </c>
      <c r="Z194" s="80">
        <v>0</v>
      </c>
      <c r="AA194" s="78" t="s">
        <v>50</v>
      </c>
      <c r="AB194" s="80">
        <v>0</v>
      </c>
      <c r="AC194" s="80">
        <v>0</v>
      </c>
      <c r="AD194" s="78" t="s">
        <v>50</v>
      </c>
      <c r="AE194" s="80">
        <v>0</v>
      </c>
      <c r="AF194" s="81">
        <v>0</v>
      </c>
      <c r="AG194" s="78" t="s">
        <v>50</v>
      </c>
      <c r="AH194" s="80">
        <v>0</v>
      </c>
      <c r="AI194" s="80">
        <v>0</v>
      </c>
      <c r="AJ194" s="78" t="s">
        <v>50</v>
      </c>
      <c r="AK194" s="80">
        <v>0</v>
      </c>
      <c r="AL194" s="80">
        <v>0</v>
      </c>
      <c r="AM194" s="79" t="s">
        <v>53</v>
      </c>
      <c r="AN194" s="78" t="s">
        <v>53</v>
      </c>
      <c r="AO194" s="79" t="s">
        <v>53</v>
      </c>
      <c r="AP194" s="78" t="s">
        <v>53</v>
      </c>
      <c r="AQ194" s="82"/>
    </row>
    <row r="195" spans="1:43" s="83" customFormat="1" x14ac:dyDescent="0.25">
      <c r="A195" s="78" t="s">
        <v>152</v>
      </c>
      <c r="B195" s="79" t="s">
        <v>118</v>
      </c>
      <c r="C195" s="78" t="s">
        <v>75</v>
      </c>
      <c r="D195" s="78" t="s">
        <v>67</v>
      </c>
      <c r="E195" s="78" t="s">
        <v>648</v>
      </c>
      <c r="F195" s="78" t="s">
        <v>929</v>
      </c>
      <c r="G195" s="78" t="s">
        <v>51</v>
      </c>
      <c r="H195" s="78" t="s">
        <v>153</v>
      </c>
      <c r="I195" s="80" t="s">
        <v>53</v>
      </c>
      <c r="J195" s="80" t="s">
        <v>53</v>
      </c>
      <c r="K195" s="80" t="s">
        <v>53</v>
      </c>
      <c r="L195" s="80" t="s">
        <v>53</v>
      </c>
      <c r="M195" s="80">
        <v>0</v>
      </c>
      <c r="N195" s="78" t="s">
        <v>53</v>
      </c>
      <c r="O195" s="78" t="s">
        <v>54</v>
      </c>
      <c r="P195" s="78" t="s">
        <v>53</v>
      </c>
      <c r="Q195" s="80">
        <f t="shared" si="6"/>
        <v>9418467.7259999998</v>
      </c>
      <c r="R195" s="80">
        <v>0</v>
      </c>
      <c r="S195" s="80">
        <v>6339026.2588</v>
      </c>
      <c r="T195" s="80">
        <v>0</v>
      </c>
      <c r="U195" s="78" t="s">
        <v>50</v>
      </c>
      <c r="V195" s="80">
        <v>0</v>
      </c>
      <c r="W195" s="80">
        <v>2654690.92</v>
      </c>
      <c r="X195" s="78" t="s">
        <v>63</v>
      </c>
      <c r="Y195" s="80">
        <v>424750.54720000003</v>
      </c>
      <c r="Z195" s="80">
        <v>0</v>
      </c>
      <c r="AA195" s="78" t="s">
        <v>50</v>
      </c>
      <c r="AB195" s="80">
        <v>0</v>
      </c>
      <c r="AC195" s="80">
        <v>0</v>
      </c>
      <c r="AD195" s="78" t="s">
        <v>50</v>
      </c>
      <c r="AE195" s="80">
        <v>0</v>
      </c>
      <c r="AF195" s="81">
        <v>0</v>
      </c>
      <c r="AG195" s="78" t="s">
        <v>50</v>
      </c>
      <c r="AH195" s="80">
        <v>0</v>
      </c>
      <c r="AI195" s="80">
        <v>0</v>
      </c>
      <c r="AJ195" s="78" t="s">
        <v>50</v>
      </c>
      <c r="AK195" s="80">
        <v>0</v>
      </c>
      <c r="AL195" s="80">
        <v>0</v>
      </c>
      <c r="AM195" s="79" t="s">
        <v>53</v>
      </c>
      <c r="AN195" s="78" t="s">
        <v>53</v>
      </c>
      <c r="AO195" s="79" t="s">
        <v>53</v>
      </c>
      <c r="AP195" s="78" t="s">
        <v>53</v>
      </c>
      <c r="AQ195" s="82"/>
    </row>
    <row r="196" spans="1:43" s="83" customFormat="1" x14ac:dyDescent="0.25">
      <c r="A196" s="78" t="s">
        <v>154</v>
      </c>
      <c r="B196" s="79" t="s">
        <v>118</v>
      </c>
      <c r="C196" s="78" t="s">
        <v>75</v>
      </c>
      <c r="D196" s="78" t="s">
        <v>67</v>
      </c>
      <c r="E196" s="78" t="s">
        <v>648</v>
      </c>
      <c r="F196" s="78" t="s">
        <v>929</v>
      </c>
      <c r="G196" s="78" t="s">
        <v>51</v>
      </c>
      <c r="H196" s="78" t="s">
        <v>155</v>
      </c>
      <c r="I196" s="80" t="s">
        <v>53</v>
      </c>
      <c r="J196" s="80" t="s">
        <v>53</v>
      </c>
      <c r="K196" s="80" t="s">
        <v>53</v>
      </c>
      <c r="L196" s="80" t="s">
        <v>53</v>
      </c>
      <c r="M196" s="80">
        <v>0</v>
      </c>
      <c r="N196" s="78" t="s">
        <v>53</v>
      </c>
      <c r="O196" s="78" t="s">
        <v>156</v>
      </c>
      <c r="P196" s="78" t="s">
        <v>157</v>
      </c>
      <c r="Q196" s="80">
        <f t="shared" si="6"/>
        <v>2093515.4642999999</v>
      </c>
      <c r="R196" s="80">
        <v>0</v>
      </c>
      <c r="S196" s="80">
        <v>775403.60149999987</v>
      </c>
      <c r="T196" s="80">
        <v>1136303.33</v>
      </c>
      <c r="U196" s="78" t="s">
        <v>63</v>
      </c>
      <c r="V196" s="80">
        <v>181808.53279999999</v>
      </c>
      <c r="W196" s="80">
        <v>0</v>
      </c>
      <c r="X196" s="78" t="s">
        <v>50</v>
      </c>
      <c r="Y196" s="80">
        <v>0</v>
      </c>
      <c r="Z196" s="80">
        <v>0</v>
      </c>
      <c r="AA196" s="78" t="s">
        <v>50</v>
      </c>
      <c r="AB196" s="80">
        <v>0</v>
      </c>
      <c r="AC196" s="80">
        <v>0</v>
      </c>
      <c r="AD196" s="78" t="s">
        <v>50</v>
      </c>
      <c r="AE196" s="80">
        <v>0</v>
      </c>
      <c r="AF196" s="81">
        <v>0</v>
      </c>
      <c r="AG196" s="78" t="s">
        <v>50</v>
      </c>
      <c r="AH196" s="80">
        <v>0</v>
      </c>
      <c r="AI196" s="80">
        <v>0</v>
      </c>
      <c r="AJ196" s="78" t="s">
        <v>50</v>
      </c>
      <c r="AK196" s="80">
        <v>0</v>
      </c>
      <c r="AL196" s="80">
        <v>0</v>
      </c>
      <c r="AM196" s="79" t="s">
        <v>53</v>
      </c>
      <c r="AN196" s="78" t="s">
        <v>53</v>
      </c>
      <c r="AO196" s="79" t="s">
        <v>53</v>
      </c>
      <c r="AP196" s="78" t="s">
        <v>53</v>
      </c>
      <c r="AQ196" s="82"/>
    </row>
    <row r="197" spans="1:43" s="83" customFormat="1" x14ac:dyDescent="0.25">
      <c r="A197" s="78" t="s">
        <v>158</v>
      </c>
      <c r="B197" s="79" t="s">
        <v>118</v>
      </c>
      <c r="C197" s="78" t="s">
        <v>75</v>
      </c>
      <c r="D197" s="78" t="s">
        <v>67</v>
      </c>
      <c r="E197" s="78" t="s">
        <v>648</v>
      </c>
      <c r="F197" s="78" t="s">
        <v>929</v>
      </c>
      <c r="G197" s="78" t="s">
        <v>51</v>
      </c>
      <c r="H197" s="78" t="s">
        <v>159</v>
      </c>
      <c r="I197" s="80" t="s">
        <v>53</v>
      </c>
      <c r="J197" s="80" t="s">
        <v>53</v>
      </c>
      <c r="K197" s="80" t="s">
        <v>53</v>
      </c>
      <c r="L197" s="80" t="s">
        <v>53</v>
      </c>
      <c r="M197" s="80">
        <v>0</v>
      </c>
      <c r="N197" s="78" t="s">
        <v>53</v>
      </c>
      <c r="O197" s="78" t="s">
        <v>54</v>
      </c>
      <c r="P197" s="78" t="s">
        <v>53</v>
      </c>
      <c r="Q197" s="80">
        <f t="shared" si="6"/>
        <v>4086702.0048000007</v>
      </c>
      <c r="R197" s="80">
        <v>0</v>
      </c>
      <c r="S197" s="80">
        <v>3404249.9000000004</v>
      </c>
      <c r="T197" s="80">
        <v>0</v>
      </c>
      <c r="U197" s="78" t="s">
        <v>50</v>
      </c>
      <c r="V197" s="80">
        <v>0</v>
      </c>
      <c r="W197" s="80">
        <v>588320.78</v>
      </c>
      <c r="X197" s="78" t="s">
        <v>63</v>
      </c>
      <c r="Y197" s="80">
        <v>94131.324800000002</v>
      </c>
      <c r="Z197" s="80">
        <v>0</v>
      </c>
      <c r="AA197" s="78" t="s">
        <v>50</v>
      </c>
      <c r="AB197" s="80">
        <v>0</v>
      </c>
      <c r="AC197" s="80">
        <v>0</v>
      </c>
      <c r="AD197" s="78" t="s">
        <v>50</v>
      </c>
      <c r="AE197" s="80">
        <v>0</v>
      </c>
      <c r="AF197" s="81">
        <v>0</v>
      </c>
      <c r="AG197" s="78" t="s">
        <v>50</v>
      </c>
      <c r="AH197" s="80">
        <v>0</v>
      </c>
      <c r="AI197" s="80">
        <v>0</v>
      </c>
      <c r="AJ197" s="78" t="s">
        <v>50</v>
      </c>
      <c r="AK197" s="80">
        <v>0</v>
      </c>
      <c r="AL197" s="80">
        <v>0</v>
      </c>
      <c r="AM197" s="79" t="s">
        <v>53</v>
      </c>
      <c r="AN197" s="78" t="s">
        <v>53</v>
      </c>
      <c r="AO197" s="79" t="s">
        <v>53</v>
      </c>
      <c r="AP197" s="78" t="s">
        <v>53</v>
      </c>
      <c r="AQ197" s="82"/>
    </row>
    <row r="198" spans="1:43" s="83" customFormat="1" x14ac:dyDescent="0.25">
      <c r="A198" s="78" t="s">
        <v>160</v>
      </c>
      <c r="B198" s="79" t="s">
        <v>118</v>
      </c>
      <c r="C198" s="78" t="s">
        <v>75</v>
      </c>
      <c r="D198" s="78" t="s">
        <v>67</v>
      </c>
      <c r="E198" s="78" t="s">
        <v>648</v>
      </c>
      <c r="F198" s="78" t="s">
        <v>929</v>
      </c>
      <c r="G198" s="78" t="s">
        <v>51</v>
      </c>
      <c r="H198" s="78" t="s">
        <v>161</v>
      </c>
      <c r="I198" s="80" t="s">
        <v>53</v>
      </c>
      <c r="J198" s="80" t="s">
        <v>53</v>
      </c>
      <c r="K198" s="80" t="s">
        <v>53</v>
      </c>
      <c r="L198" s="80" t="s">
        <v>53</v>
      </c>
      <c r="M198" s="80">
        <v>0</v>
      </c>
      <c r="N198" s="78" t="s">
        <v>53</v>
      </c>
      <c r="O198" s="78" t="s">
        <v>162</v>
      </c>
      <c r="P198" s="78" t="s">
        <v>163</v>
      </c>
      <c r="Q198" s="80">
        <f t="shared" si="6"/>
        <v>22290982.038350001</v>
      </c>
      <c r="R198" s="80">
        <v>0</v>
      </c>
      <c r="S198" s="80">
        <v>11363635.031550001</v>
      </c>
      <c r="T198" s="80">
        <v>9420126.7300000004</v>
      </c>
      <c r="U198" s="78" t="s">
        <v>63</v>
      </c>
      <c r="V198" s="80">
        <v>1507220.2768000001</v>
      </c>
      <c r="W198" s="80">
        <v>0</v>
      </c>
      <c r="X198" s="78" t="s">
        <v>50</v>
      </c>
      <c r="Y198" s="80">
        <v>0</v>
      </c>
      <c r="Z198" s="80">
        <v>0</v>
      </c>
      <c r="AA198" s="78" t="s">
        <v>50</v>
      </c>
      <c r="AB198" s="80">
        <v>0</v>
      </c>
      <c r="AC198" s="80">
        <v>0</v>
      </c>
      <c r="AD198" s="78" t="s">
        <v>50</v>
      </c>
      <c r="AE198" s="80">
        <v>0</v>
      </c>
      <c r="AF198" s="81">
        <v>0</v>
      </c>
      <c r="AG198" s="78" t="s">
        <v>50</v>
      </c>
      <c r="AH198" s="80">
        <v>0</v>
      </c>
      <c r="AI198" s="80">
        <v>0</v>
      </c>
      <c r="AJ198" s="78" t="s">
        <v>50</v>
      </c>
      <c r="AK198" s="80">
        <v>0</v>
      </c>
      <c r="AL198" s="80">
        <v>0</v>
      </c>
      <c r="AM198" s="79" t="s">
        <v>53</v>
      </c>
      <c r="AN198" s="78" t="s">
        <v>53</v>
      </c>
      <c r="AO198" s="79" t="s">
        <v>53</v>
      </c>
      <c r="AP198" s="78" t="s">
        <v>53</v>
      </c>
      <c r="AQ198" s="82"/>
    </row>
    <row r="199" spans="1:43" s="83" customFormat="1" x14ac:dyDescent="0.25">
      <c r="A199" s="78" t="s">
        <v>164</v>
      </c>
      <c r="B199" s="79" t="s">
        <v>118</v>
      </c>
      <c r="C199" s="78" t="s">
        <v>75</v>
      </c>
      <c r="D199" s="78" t="s">
        <v>67</v>
      </c>
      <c r="E199" s="78" t="s">
        <v>648</v>
      </c>
      <c r="F199" s="78" t="s">
        <v>929</v>
      </c>
      <c r="G199" s="78" t="s">
        <v>51</v>
      </c>
      <c r="H199" s="78" t="s">
        <v>165</v>
      </c>
      <c r="I199" s="80" t="s">
        <v>53</v>
      </c>
      <c r="J199" s="80" t="s">
        <v>53</v>
      </c>
      <c r="K199" s="80" t="s">
        <v>53</v>
      </c>
      <c r="L199" s="80" t="s">
        <v>53</v>
      </c>
      <c r="M199" s="80">
        <v>0</v>
      </c>
      <c r="N199" s="78" t="s">
        <v>53</v>
      </c>
      <c r="O199" s="78" t="s">
        <v>54</v>
      </c>
      <c r="P199" s="78" t="s">
        <v>53</v>
      </c>
      <c r="Q199" s="80">
        <f t="shared" si="6"/>
        <v>33889457.787250005</v>
      </c>
      <c r="R199" s="80">
        <v>0</v>
      </c>
      <c r="S199" s="80">
        <v>24858706.144100007</v>
      </c>
      <c r="T199" s="80">
        <v>0</v>
      </c>
      <c r="U199" s="78" t="s">
        <v>50</v>
      </c>
      <c r="V199" s="80">
        <v>0</v>
      </c>
      <c r="W199" s="80">
        <v>7785130.7268499993</v>
      </c>
      <c r="X199" s="78" t="s">
        <v>63</v>
      </c>
      <c r="Y199" s="80">
        <v>1245620.9163000002</v>
      </c>
      <c r="Z199" s="80">
        <v>0</v>
      </c>
      <c r="AA199" s="78" t="s">
        <v>50</v>
      </c>
      <c r="AB199" s="80">
        <v>0</v>
      </c>
      <c r="AC199" s="80">
        <v>0</v>
      </c>
      <c r="AD199" s="78" t="s">
        <v>50</v>
      </c>
      <c r="AE199" s="80">
        <v>0</v>
      </c>
      <c r="AF199" s="81">
        <v>0</v>
      </c>
      <c r="AG199" s="78" t="s">
        <v>50</v>
      </c>
      <c r="AH199" s="80">
        <v>0</v>
      </c>
      <c r="AI199" s="80">
        <v>0</v>
      </c>
      <c r="AJ199" s="78" t="s">
        <v>50</v>
      </c>
      <c r="AK199" s="80">
        <v>0</v>
      </c>
      <c r="AL199" s="80">
        <v>0</v>
      </c>
      <c r="AM199" s="79" t="s">
        <v>53</v>
      </c>
      <c r="AN199" s="78" t="s">
        <v>53</v>
      </c>
      <c r="AO199" s="79" t="s">
        <v>53</v>
      </c>
      <c r="AP199" s="78" t="s">
        <v>53</v>
      </c>
      <c r="AQ199" s="82"/>
    </row>
    <row r="200" spans="1:43" s="83" customFormat="1" x14ac:dyDescent="0.25">
      <c r="A200" s="78" t="s">
        <v>166</v>
      </c>
      <c r="B200" s="79" t="s">
        <v>118</v>
      </c>
      <c r="C200" s="78" t="s">
        <v>75</v>
      </c>
      <c r="D200" s="78" t="s">
        <v>67</v>
      </c>
      <c r="E200" s="78" t="s">
        <v>648</v>
      </c>
      <c r="F200" s="78" t="s">
        <v>929</v>
      </c>
      <c r="G200" s="78" t="s">
        <v>51</v>
      </c>
      <c r="H200" s="78" t="s">
        <v>167</v>
      </c>
      <c r="I200" s="80" t="s">
        <v>53</v>
      </c>
      <c r="J200" s="80" t="s">
        <v>53</v>
      </c>
      <c r="K200" s="80" t="s">
        <v>53</v>
      </c>
      <c r="L200" s="80" t="s">
        <v>53</v>
      </c>
      <c r="M200" s="80">
        <v>0</v>
      </c>
      <c r="N200" s="78" t="s">
        <v>53</v>
      </c>
      <c r="O200" s="78" t="s">
        <v>168</v>
      </c>
      <c r="P200" s="78" t="s">
        <v>169</v>
      </c>
      <c r="Q200" s="80">
        <f t="shared" si="6"/>
        <v>216681.565</v>
      </c>
      <c r="R200" s="80">
        <v>0</v>
      </c>
      <c r="S200" s="80">
        <v>216681.565</v>
      </c>
      <c r="T200" s="80">
        <v>0</v>
      </c>
      <c r="U200" s="78" t="s">
        <v>50</v>
      </c>
      <c r="V200" s="80">
        <v>0</v>
      </c>
      <c r="W200" s="80">
        <v>0</v>
      </c>
      <c r="X200" s="78" t="s">
        <v>50</v>
      </c>
      <c r="Y200" s="80">
        <v>0</v>
      </c>
      <c r="Z200" s="80">
        <v>0</v>
      </c>
      <c r="AA200" s="78" t="s">
        <v>50</v>
      </c>
      <c r="AB200" s="80">
        <v>0</v>
      </c>
      <c r="AC200" s="80">
        <v>0</v>
      </c>
      <c r="AD200" s="78" t="s">
        <v>50</v>
      </c>
      <c r="AE200" s="80">
        <v>0</v>
      </c>
      <c r="AF200" s="81">
        <v>0</v>
      </c>
      <c r="AG200" s="78" t="s">
        <v>50</v>
      </c>
      <c r="AH200" s="80">
        <v>0</v>
      </c>
      <c r="AI200" s="80">
        <v>0</v>
      </c>
      <c r="AJ200" s="78" t="s">
        <v>50</v>
      </c>
      <c r="AK200" s="80">
        <v>0</v>
      </c>
      <c r="AL200" s="80">
        <v>0</v>
      </c>
      <c r="AM200" s="79" t="s">
        <v>53</v>
      </c>
      <c r="AN200" s="78" t="s">
        <v>53</v>
      </c>
      <c r="AO200" s="79" t="s">
        <v>53</v>
      </c>
      <c r="AP200" s="78" t="s">
        <v>53</v>
      </c>
      <c r="AQ200" s="82"/>
    </row>
    <row r="201" spans="1:43" s="83" customFormat="1" x14ac:dyDescent="0.25">
      <c r="A201" s="78" t="s">
        <v>170</v>
      </c>
      <c r="B201" s="79" t="s">
        <v>118</v>
      </c>
      <c r="C201" s="78" t="s">
        <v>75</v>
      </c>
      <c r="D201" s="78" t="s">
        <v>67</v>
      </c>
      <c r="E201" s="78" t="s">
        <v>648</v>
      </c>
      <c r="F201" s="78" t="s">
        <v>929</v>
      </c>
      <c r="G201" s="78" t="s">
        <v>51</v>
      </c>
      <c r="H201" s="78" t="s">
        <v>171</v>
      </c>
      <c r="I201" s="80" t="s">
        <v>53</v>
      </c>
      <c r="J201" s="80" t="s">
        <v>53</v>
      </c>
      <c r="K201" s="80" t="s">
        <v>53</v>
      </c>
      <c r="L201" s="80" t="s">
        <v>53</v>
      </c>
      <c r="M201" s="80">
        <v>0</v>
      </c>
      <c r="N201" s="78" t="s">
        <v>53</v>
      </c>
      <c r="O201" s="78" t="s">
        <v>54</v>
      </c>
      <c r="P201" s="78" t="s">
        <v>53</v>
      </c>
      <c r="Q201" s="80">
        <f t="shared" si="6"/>
        <v>3776446.1187999998</v>
      </c>
      <c r="R201" s="80">
        <v>0</v>
      </c>
      <c r="S201" s="80">
        <v>2956910.6428</v>
      </c>
      <c r="T201" s="80">
        <v>0</v>
      </c>
      <c r="U201" s="78" t="s">
        <v>50</v>
      </c>
      <c r="V201" s="80">
        <v>0</v>
      </c>
      <c r="W201" s="80">
        <v>572287.74</v>
      </c>
      <c r="X201" s="78" t="s">
        <v>50</v>
      </c>
      <c r="Y201" s="80">
        <v>91566.038400000005</v>
      </c>
      <c r="Z201" s="80">
        <v>0</v>
      </c>
      <c r="AA201" s="78" t="s">
        <v>50</v>
      </c>
      <c r="AB201" s="80">
        <v>0</v>
      </c>
      <c r="AC201" s="80">
        <v>144149.72</v>
      </c>
      <c r="AD201" s="78" t="s">
        <v>72</v>
      </c>
      <c r="AE201" s="80">
        <v>11531.9776</v>
      </c>
      <c r="AF201" s="81">
        <v>0</v>
      </c>
      <c r="AG201" s="78" t="s">
        <v>50</v>
      </c>
      <c r="AH201" s="80">
        <v>0</v>
      </c>
      <c r="AI201" s="80">
        <v>0</v>
      </c>
      <c r="AJ201" s="78" t="s">
        <v>50</v>
      </c>
      <c r="AK201" s="80">
        <v>0</v>
      </c>
      <c r="AL201" s="80">
        <v>0</v>
      </c>
      <c r="AM201" s="79" t="s">
        <v>53</v>
      </c>
      <c r="AN201" s="78" t="s">
        <v>53</v>
      </c>
      <c r="AO201" s="79" t="s">
        <v>53</v>
      </c>
      <c r="AP201" s="78" t="s">
        <v>53</v>
      </c>
      <c r="AQ201" s="82"/>
    </row>
    <row r="202" spans="1:43" s="83" customFormat="1" x14ac:dyDescent="0.25">
      <c r="A202" s="78" t="s">
        <v>199</v>
      </c>
      <c r="B202" s="79" t="s">
        <v>177</v>
      </c>
      <c r="C202" s="78" t="s">
        <v>75</v>
      </c>
      <c r="D202" s="78" t="s">
        <v>67</v>
      </c>
      <c r="E202" s="78" t="s">
        <v>648</v>
      </c>
      <c r="F202" s="78" t="s">
        <v>930</v>
      </c>
      <c r="G202" s="78" t="s">
        <v>51</v>
      </c>
      <c r="H202" s="78" t="s">
        <v>200</v>
      </c>
      <c r="I202" s="80" t="s">
        <v>53</v>
      </c>
      <c r="J202" s="80" t="s">
        <v>53</v>
      </c>
      <c r="K202" s="80" t="s">
        <v>53</v>
      </c>
      <c r="L202" s="80" t="s">
        <v>53</v>
      </c>
      <c r="M202" s="80">
        <v>0</v>
      </c>
      <c r="N202" s="78" t="s">
        <v>53</v>
      </c>
      <c r="O202" s="78" t="s">
        <v>54</v>
      </c>
      <c r="P202" s="78" t="s">
        <v>53</v>
      </c>
      <c r="Q202" s="80">
        <f t="shared" si="6"/>
        <v>78882289.256099999</v>
      </c>
      <c r="R202" s="80">
        <v>0</v>
      </c>
      <c r="S202" s="80">
        <v>52042281.299999997</v>
      </c>
      <c r="T202" s="80">
        <v>0</v>
      </c>
      <c r="U202" s="78" t="s">
        <v>50</v>
      </c>
      <c r="V202" s="80">
        <v>0</v>
      </c>
      <c r="W202" s="80">
        <v>23003729.533200003</v>
      </c>
      <c r="X202" s="78" t="s">
        <v>63</v>
      </c>
      <c r="Y202" s="80">
        <v>3680596.725300001</v>
      </c>
      <c r="Z202" s="80">
        <v>0</v>
      </c>
      <c r="AA202" s="78" t="s">
        <v>50</v>
      </c>
      <c r="AB202" s="80">
        <v>0</v>
      </c>
      <c r="AC202" s="80">
        <v>144149.72</v>
      </c>
      <c r="AD202" s="78" t="s">
        <v>72</v>
      </c>
      <c r="AE202" s="80">
        <v>11531.9776</v>
      </c>
      <c r="AF202" s="81">
        <v>0</v>
      </c>
      <c r="AG202" s="78" t="s">
        <v>50</v>
      </c>
      <c r="AH202" s="80">
        <v>0</v>
      </c>
      <c r="AI202" s="80">
        <v>0</v>
      </c>
      <c r="AJ202" s="78" t="s">
        <v>50</v>
      </c>
      <c r="AK202" s="80">
        <v>0</v>
      </c>
      <c r="AL202" s="80">
        <v>0</v>
      </c>
      <c r="AM202" s="79" t="s">
        <v>53</v>
      </c>
      <c r="AN202" s="78" t="s">
        <v>53</v>
      </c>
      <c r="AO202" s="79" t="s">
        <v>53</v>
      </c>
      <c r="AP202" s="78" t="s">
        <v>53</v>
      </c>
      <c r="AQ202" s="82"/>
    </row>
    <row r="203" spans="1:43" s="83" customFormat="1" x14ac:dyDescent="0.25">
      <c r="A203" s="78" t="s">
        <v>201</v>
      </c>
      <c r="B203" s="79" t="s">
        <v>177</v>
      </c>
      <c r="C203" s="78" t="s">
        <v>75</v>
      </c>
      <c r="D203" s="78" t="s">
        <v>67</v>
      </c>
      <c r="E203" s="78" t="s">
        <v>648</v>
      </c>
      <c r="F203" s="78" t="s">
        <v>930</v>
      </c>
      <c r="G203" s="78" t="s">
        <v>51</v>
      </c>
      <c r="H203" s="78" t="s">
        <v>202</v>
      </c>
      <c r="I203" s="80" t="s">
        <v>53</v>
      </c>
      <c r="J203" s="80" t="s">
        <v>53</v>
      </c>
      <c r="K203" s="80" t="s">
        <v>53</v>
      </c>
      <c r="L203" s="80" t="s">
        <v>53</v>
      </c>
      <c r="M203" s="80">
        <v>0</v>
      </c>
      <c r="N203" s="78" t="s">
        <v>53</v>
      </c>
      <c r="O203" s="78" t="s">
        <v>203</v>
      </c>
      <c r="P203" s="78" t="s">
        <v>204</v>
      </c>
      <c r="Q203" s="80">
        <f t="shared" si="6"/>
        <v>842161.45559999999</v>
      </c>
      <c r="R203" s="80">
        <v>0</v>
      </c>
      <c r="S203" s="80">
        <v>649079.55999999994</v>
      </c>
      <c r="T203" s="80">
        <v>166449.91</v>
      </c>
      <c r="U203" s="78" t="s">
        <v>63</v>
      </c>
      <c r="V203" s="80">
        <v>26631.9856</v>
      </c>
      <c r="W203" s="80">
        <v>0</v>
      </c>
      <c r="X203" s="78" t="s">
        <v>50</v>
      </c>
      <c r="Y203" s="80">
        <v>0</v>
      </c>
      <c r="Z203" s="80">
        <v>0</v>
      </c>
      <c r="AA203" s="78" t="s">
        <v>50</v>
      </c>
      <c r="AB203" s="80">
        <v>0</v>
      </c>
      <c r="AC203" s="80">
        <v>0</v>
      </c>
      <c r="AD203" s="78" t="s">
        <v>50</v>
      </c>
      <c r="AE203" s="80">
        <v>0</v>
      </c>
      <c r="AF203" s="81">
        <v>0</v>
      </c>
      <c r="AG203" s="78" t="s">
        <v>50</v>
      </c>
      <c r="AH203" s="80">
        <v>0</v>
      </c>
      <c r="AI203" s="80">
        <v>0</v>
      </c>
      <c r="AJ203" s="78" t="s">
        <v>50</v>
      </c>
      <c r="AK203" s="80">
        <v>0</v>
      </c>
      <c r="AL203" s="80">
        <v>0</v>
      </c>
      <c r="AM203" s="79" t="s">
        <v>53</v>
      </c>
      <c r="AN203" s="78" t="s">
        <v>53</v>
      </c>
      <c r="AO203" s="79" t="s">
        <v>53</v>
      </c>
      <c r="AP203" s="78" t="s">
        <v>53</v>
      </c>
      <c r="AQ203" s="82"/>
    </row>
    <row r="204" spans="1:43" s="83" customFormat="1" x14ac:dyDescent="0.25">
      <c r="A204" s="78" t="s">
        <v>205</v>
      </c>
      <c r="B204" s="79" t="s">
        <v>177</v>
      </c>
      <c r="C204" s="78" t="s">
        <v>75</v>
      </c>
      <c r="D204" s="78" t="s">
        <v>67</v>
      </c>
      <c r="E204" s="78" t="s">
        <v>648</v>
      </c>
      <c r="F204" s="78" t="s">
        <v>930</v>
      </c>
      <c r="G204" s="78" t="s">
        <v>51</v>
      </c>
      <c r="H204" s="78" t="s">
        <v>206</v>
      </c>
      <c r="I204" s="80" t="s">
        <v>53</v>
      </c>
      <c r="J204" s="80" t="s">
        <v>53</v>
      </c>
      <c r="K204" s="80" t="s">
        <v>53</v>
      </c>
      <c r="L204" s="80" t="s">
        <v>53</v>
      </c>
      <c r="M204" s="80">
        <v>0</v>
      </c>
      <c r="N204" s="78" t="s">
        <v>53</v>
      </c>
      <c r="O204" s="78" t="s">
        <v>54</v>
      </c>
      <c r="P204" s="78" t="s">
        <v>53</v>
      </c>
      <c r="Q204" s="80">
        <f t="shared" si="6"/>
        <v>4045798.4923999999</v>
      </c>
      <c r="R204" s="80">
        <v>0</v>
      </c>
      <c r="S204" s="80">
        <v>2040659.1599999997</v>
      </c>
      <c r="T204" s="80">
        <v>0</v>
      </c>
      <c r="U204" s="78" t="s">
        <v>50</v>
      </c>
      <c r="V204" s="80">
        <v>0</v>
      </c>
      <c r="W204" s="80">
        <v>1728568.3900000001</v>
      </c>
      <c r="X204" s="78" t="s">
        <v>50</v>
      </c>
      <c r="Y204" s="80">
        <v>276570.9424</v>
      </c>
      <c r="Z204" s="80">
        <v>0</v>
      </c>
      <c r="AA204" s="78" t="s">
        <v>50</v>
      </c>
      <c r="AB204" s="80">
        <v>0</v>
      </c>
      <c r="AC204" s="80">
        <v>0</v>
      </c>
      <c r="AD204" s="78" t="s">
        <v>50</v>
      </c>
      <c r="AE204" s="80">
        <v>0</v>
      </c>
      <c r="AF204" s="81">
        <v>0</v>
      </c>
      <c r="AG204" s="78" t="s">
        <v>50</v>
      </c>
      <c r="AH204" s="80">
        <v>0</v>
      </c>
      <c r="AI204" s="80">
        <v>0</v>
      </c>
      <c r="AJ204" s="78" t="s">
        <v>50</v>
      </c>
      <c r="AK204" s="80">
        <v>0</v>
      </c>
      <c r="AL204" s="80">
        <v>0</v>
      </c>
      <c r="AM204" s="79" t="s">
        <v>53</v>
      </c>
      <c r="AN204" s="78" t="s">
        <v>53</v>
      </c>
      <c r="AO204" s="79" t="s">
        <v>53</v>
      </c>
      <c r="AP204" s="78" t="s">
        <v>53</v>
      </c>
      <c r="AQ204" s="82"/>
    </row>
    <row r="205" spans="1:43" s="83" customFormat="1" x14ac:dyDescent="0.25">
      <c r="A205" s="78" t="s">
        <v>207</v>
      </c>
      <c r="B205" s="79" t="s">
        <v>177</v>
      </c>
      <c r="C205" s="78" t="s">
        <v>75</v>
      </c>
      <c r="D205" s="78" t="s">
        <v>67</v>
      </c>
      <c r="E205" s="78" t="s">
        <v>648</v>
      </c>
      <c r="F205" s="78" t="s">
        <v>930</v>
      </c>
      <c r="G205" s="78" t="s">
        <v>51</v>
      </c>
      <c r="H205" s="78" t="s">
        <v>208</v>
      </c>
      <c r="I205" s="80" t="s">
        <v>53</v>
      </c>
      <c r="J205" s="80" t="s">
        <v>53</v>
      </c>
      <c r="K205" s="80" t="s">
        <v>53</v>
      </c>
      <c r="L205" s="80" t="s">
        <v>53</v>
      </c>
      <c r="M205" s="80">
        <v>0</v>
      </c>
      <c r="N205" s="78" t="s">
        <v>53</v>
      </c>
      <c r="O205" s="78" t="s">
        <v>162</v>
      </c>
      <c r="P205" s="78" t="s">
        <v>163</v>
      </c>
      <c r="Q205" s="80">
        <f t="shared" si="6"/>
        <v>927002.40359999996</v>
      </c>
      <c r="R205" s="80">
        <v>0</v>
      </c>
      <c r="S205" s="80">
        <v>867000</v>
      </c>
      <c r="T205" s="80">
        <v>51726.21</v>
      </c>
      <c r="U205" s="78" t="s">
        <v>63</v>
      </c>
      <c r="V205" s="80">
        <v>8276.1936000000005</v>
      </c>
      <c r="W205" s="80">
        <v>0</v>
      </c>
      <c r="X205" s="78" t="s">
        <v>50</v>
      </c>
      <c r="Y205" s="80">
        <v>0</v>
      </c>
      <c r="Z205" s="80">
        <v>0</v>
      </c>
      <c r="AA205" s="78" t="s">
        <v>50</v>
      </c>
      <c r="AB205" s="80">
        <v>0</v>
      </c>
      <c r="AC205" s="80">
        <v>0</v>
      </c>
      <c r="AD205" s="78" t="s">
        <v>50</v>
      </c>
      <c r="AE205" s="80">
        <v>0</v>
      </c>
      <c r="AF205" s="81">
        <v>0</v>
      </c>
      <c r="AG205" s="78" t="s">
        <v>50</v>
      </c>
      <c r="AH205" s="80">
        <v>0</v>
      </c>
      <c r="AI205" s="80">
        <v>0</v>
      </c>
      <c r="AJ205" s="78" t="s">
        <v>50</v>
      </c>
      <c r="AK205" s="80">
        <v>0</v>
      </c>
      <c r="AL205" s="80">
        <v>0</v>
      </c>
      <c r="AM205" s="79" t="s">
        <v>53</v>
      </c>
      <c r="AN205" s="78" t="s">
        <v>53</v>
      </c>
      <c r="AO205" s="79" t="s">
        <v>53</v>
      </c>
      <c r="AP205" s="78" t="s">
        <v>53</v>
      </c>
      <c r="AQ205" s="82"/>
    </row>
    <row r="206" spans="1:43" s="83" customFormat="1" x14ac:dyDescent="0.25">
      <c r="A206" s="78" t="s">
        <v>209</v>
      </c>
      <c r="B206" s="79" t="s">
        <v>177</v>
      </c>
      <c r="C206" s="78" t="s">
        <v>75</v>
      </c>
      <c r="D206" s="78" t="s">
        <v>67</v>
      </c>
      <c r="E206" s="78" t="s">
        <v>648</v>
      </c>
      <c r="F206" s="78" t="s">
        <v>930</v>
      </c>
      <c r="G206" s="78" t="s">
        <v>51</v>
      </c>
      <c r="H206" s="78" t="s">
        <v>210</v>
      </c>
      <c r="I206" s="80" t="s">
        <v>53</v>
      </c>
      <c r="J206" s="80" t="s">
        <v>53</v>
      </c>
      <c r="K206" s="80" t="s">
        <v>53</v>
      </c>
      <c r="L206" s="80" t="s">
        <v>53</v>
      </c>
      <c r="M206" s="80">
        <v>0</v>
      </c>
      <c r="N206" s="78" t="s">
        <v>53</v>
      </c>
      <c r="O206" s="78" t="s">
        <v>54</v>
      </c>
      <c r="P206" s="78" t="s">
        <v>53</v>
      </c>
      <c r="Q206" s="80">
        <f t="shared" si="6"/>
        <v>18387838.397049997</v>
      </c>
      <c r="R206" s="80">
        <v>0</v>
      </c>
      <c r="S206" s="80">
        <v>12463989.541899998</v>
      </c>
      <c r="T206" s="80">
        <v>0</v>
      </c>
      <c r="U206" s="78" t="s">
        <v>50</v>
      </c>
      <c r="V206" s="80">
        <v>0</v>
      </c>
      <c r="W206" s="80">
        <v>5106766.2544499999</v>
      </c>
      <c r="X206" s="78" t="s">
        <v>63</v>
      </c>
      <c r="Y206" s="80">
        <v>817082.60070000018</v>
      </c>
      <c r="Z206" s="80">
        <v>0</v>
      </c>
      <c r="AA206" s="78" t="s">
        <v>50</v>
      </c>
      <c r="AB206" s="80">
        <v>0</v>
      </c>
      <c r="AC206" s="80">
        <v>0</v>
      </c>
      <c r="AD206" s="78" t="s">
        <v>50</v>
      </c>
      <c r="AE206" s="80">
        <v>0</v>
      </c>
      <c r="AF206" s="81">
        <v>0</v>
      </c>
      <c r="AG206" s="78" t="s">
        <v>50</v>
      </c>
      <c r="AH206" s="80">
        <v>0</v>
      </c>
      <c r="AI206" s="80">
        <v>0</v>
      </c>
      <c r="AJ206" s="78" t="s">
        <v>50</v>
      </c>
      <c r="AK206" s="80">
        <v>0</v>
      </c>
      <c r="AL206" s="80">
        <v>0</v>
      </c>
      <c r="AM206" s="79" t="s">
        <v>53</v>
      </c>
      <c r="AN206" s="78" t="s">
        <v>53</v>
      </c>
      <c r="AO206" s="79" t="s">
        <v>53</v>
      </c>
      <c r="AP206" s="78" t="s">
        <v>53</v>
      </c>
      <c r="AQ206" s="82"/>
    </row>
    <row r="207" spans="1:43" s="83" customFormat="1" x14ac:dyDescent="0.25">
      <c r="A207" s="78" t="s">
        <v>265</v>
      </c>
      <c r="B207" s="79" t="s">
        <v>234</v>
      </c>
      <c r="C207" s="78" t="s">
        <v>75</v>
      </c>
      <c r="D207" s="78" t="s">
        <v>67</v>
      </c>
      <c r="E207" s="78" t="s">
        <v>648</v>
      </c>
      <c r="F207" s="78" t="s">
        <v>931</v>
      </c>
      <c r="G207" s="78" t="s">
        <v>51</v>
      </c>
      <c r="H207" s="78" t="s">
        <v>266</v>
      </c>
      <c r="I207" s="80" t="s">
        <v>53</v>
      </c>
      <c r="J207" s="80" t="s">
        <v>53</v>
      </c>
      <c r="K207" s="80" t="s">
        <v>53</v>
      </c>
      <c r="L207" s="80" t="s">
        <v>53</v>
      </c>
      <c r="M207" s="80">
        <v>0</v>
      </c>
      <c r="N207" s="78" t="s">
        <v>53</v>
      </c>
      <c r="O207" s="78" t="s">
        <v>54</v>
      </c>
      <c r="P207" s="78" t="s">
        <v>53</v>
      </c>
      <c r="Q207" s="80">
        <f t="shared" si="6"/>
        <v>43632467.595949993</v>
      </c>
      <c r="R207" s="80">
        <v>0</v>
      </c>
      <c r="S207" s="80">
        <v>28590861.333949991</v>
      </c>
      <c r="T207" s="80">
        <v>0</v>
      </c>
      <c r="U207" s="78" t="s">
        <v>50</v>
      </c>
      <c r="V207" s="80">
        <v>0</v>
      </c>
      <c r="W207" s="80">
        <v>12966901.950000001</v>
      </c>
      <c r="X207" s="78" t="s">
        <v>63</v>
      </c>
      <c r="Y207" s="80">
        <v>2074704.3119999997</v>
      </c>
      <c r="Z207" s="80">
        <v>0</v>
      </c>
      <c r="AA207" s="78" t="s">
        <v>50</v>
      </c>
      <c r="AB207" s="80">
        <v>0</v>
      </c>
      <c r="AC207" s="80">
        <v>0</v>
      </c>
      <c r="AD207" s="78" t="s">
        <v>50</v>
      </c>
      <c r="AE207" s="80">
        <v>0</v>
      </c>
      <c r="AF207" s="81">
        <v>0</v>
      </c>
      <c r="AG207" s="78" t="s">
        <v>50</v>
      </c>
      <c r="AH207" s="80">
        <v>0</v>
      </c>
      <c r="AI207" s="80">
        <v>0</v>
      </c>
      <c r="AJ207" s="78" t="s">
        <v>50</v>
      </c>
      <c r="AK207" s="80">
        <v>0</v>
      </c>
      <c r="AL207" s="80">
        <v>0</v>
      </c>
      <c r="AM207" s="79" t="s">
        <v>53</v>
      </c>
      <c r="AN207" s="78" t="s">
        <v>53</v>
      </c>
      <c r="AO207" s="79" t="s">
        <v>53</v>
      </c>
      <c r="AP207" s="78" t="s">
        <v>53</v>
      </c>
      <c r="AQ207" s="82"/>
    </row>
    <row r="208" spans="1:43" s="83" customFormat="1" x14ac:dyDescent="0.25">
      <c r="A208" s="78" t="s">
        <v>267</v>
      </c>
      <c r="B208" s="79" t="s">
        <v>234</v>
      </c>
      <c r="C208" s="78" t="s">
        <v>75</v>
      </c>
      <c r="D208" s="78" t="s">
        <v>67</v>
      </c>
      <c r="E208" s="78" t="s">
        <v>648</v>
      </c>
      <c r="F208" s="78" t="s">
        <v>931</v>
      </c>
      <c r="G208" s="78" t="s">
        <v>51</v>
      </c>
      <c r="H208" s="78" t="s">
        <v>268</v>
      </c>
      <c r="I208" s="80" t="s">
        <v>53</v>
      </c>
      <c r="J208" s="80" t="s">
        <v>53</v>
      </c>
      <c r="K208" s="80" t="s">
        <v>53</v>
      </c>
      <c r="L208" s="80" t="s">
        <v>53</v>
      </c>
      <c r="M208" s="80">
        <v>0</v>
      </c>
      <c r="N208" s="78" t="s">
        <v>53</v>
      </c>
      <c r="O208" s="78" t="s">
        <v>269</v>
      </c>
      <c r="P208" s="78" t="s">
        <v>270</v>
      </c>
      <c r="Q208" s="80">
        <f t="shared" si="6"/>
        <v>319679.49</v>
      </c>
      <c r="R208" s="80">
        <v>0</v>
      </c>
      <c r="S208" s="80">
        <v>319679.49</v>
      </c>
      <c r="T208" s="80">
        <v>0</v>
      </c>
      <c r="U208" s="78" t="s">
        <v>50</v>
      </c>
      <c r="V208" s="80">
        <v>0</v>
      </c>
      <c r="W208" s="80">
        <v>0</v>
      </c>
      <c r="X208" s="78" t="s">
        <v>50</v>
      </c>
      <c r="Y208" s="80">
        <v>0</v>
      </c>
      <c r="Z208" s="80">
        <v>0</v>
      </c>
      <c r="AA208" s="78" t="s">
        <v>50</v>
      </c>
      <c r="AB208" s="80">
        <v>0</v>
      </c>
      <c r="AC208" s="80">
        <v>0</v>
      </c>
      <c r="AD208" s="78" t="s">
        <v>50</v>
      </c>
      <c r="AE208" s="80">
        <v>0</v>
      </c>
      <c r="AF208" s="81">
        <v>0</v>
      </c>
      <c r="AG208" s="78" t="s">
        <v>50</v>
      </c>
      <c r="AH208" s="80">
        <v>0</v>
      </c>
      <c r="AI208" s="80">
        <v>0</v>
      </c>
      <c r="AJ208" s="78" t="s">
        <v>50</v>
      </c>
      <c r="AK208" s="80">
        <v>0</v>
      </c>
      <c r="AL208" s="80">
        <v>0</v>
      </c>
      <c r="AM208" s="79" t="s">
        <v>53</v>
      </c>
      <c r="AN208" s="78" t="s">
        <v>53</v>
      </c>
      <c r="AO208" s="79" t="s">
        <v>53</v>
      </c>
      <c r="AP208" s="78" t="s">
        <v>53</v>
      </c>
      <c r="AQ208" s="82"/>
    </row>
    <row r="209" spans="1:43" s="83" customFormat="1" x14ac:dyDescent="0.25">
      <c r="A209" s="78" t="s">
        <v>271</v>
      </c>
      <c r="B209" s="79" t="s">
        <v>234</v>
      </c>
      <c r="C209" s="78" t="s">
        <v>75</v>
      </c>
      <c r="D209" s="78" t="s">
        <v>67</v>
      </c>
      <c r="E209" s="78" t="s">
        <v>648</v>
      </c>
      <c r="F209" s="78" t="s">
        <v>931</v>
      </c>
      <c r="G209" s="78" t="s">
        <v>51</v>
      </c>
      <c r="H209" s="78" t="s">
        <v>272</v>
      </c>
      <c r="I209" s="80" t="s">
        <v>53</v>
      </c>
      <c r="J209" s="80" t="s">
        <v>53</v>
      </c>
      <c r="K209" s="80" t="s">
        <v>53</v>
      </c>
      <c r="L209" s="80" t="s">
        <v>53</v>
      </c>
      <c r="M209" s="80">
        <v>0</v>
      </c>
      <c r="N209" s="78" t="s">
        <v>53</v>
      </c>
      <c r="O209" s="78" t="s">
        <v>273</v>
      </c>
      <c r="P209" s="78" t="s">
        <v>274</v>
      </c>
      <c r="Q209" s="80">
        <f t="shared" si="6"/>
        <v>87900</v>
      </c>
      <c r="R209" s="80">
        <v>0</v>
      </c>
      <c r="S209" s="80">
        <v>87900</v>
      </c>
      <c r="T209" s="80">
        <v>0</v>
      </c>
      <c r="U209" s="78" t="s">
        <v>50</v>
      </c>
      <c r="V209" s="80">
        <v>0</v>
      </c>
      <c r="W209" s="80">
        <v>0</v>
      </c>
      <c r="X209" s="78" t="s">
        <v>50</v>
      </c>
      <c r="Y209" s="80">
        <v>0</v>
      </c>
      <c r="Z209" s="80">
        <v>0</v>
      </c>
      <c r="AA209" s="78" t="s">
        <v>50</v>
      </c>
      <c r="AB209" s="80">
        <v>0</v>
      </c>
      <c r="AC209" s="80">
        <v>0</v>
      </c>
      <c r="AD209" s="78" t="s">
        <v>50</v>
      </c>
      <c r="AE209" s="80">
        <v>0</v>
      </c>
      <c r="AF209" s="81">
        <v>0</v>
      </c>
      <c r="AG209" s="78" t="s">
        <v>50</v>
      </c>
      <c r="AH209" s="80">
        <v>0</v>
      </c>
      <c r="AI209" s="80">
        <v>0</v>
      </c>
      <c r="AJ209" s="78" t="s">
        <v>50</v>
      </c>
      <c r="AK209" s="80">
        <v>0</v>
      </c>
      <c r="AL209" s="80">
        <v>0</v>
      </c>
      <c r="AM209" s="79" t="s">
        <v>53</v>
      </c>
      <c r="AN209" s="78" t="s">
        <v>53</v>
      </c>
      <c r="AO209" s="79" t="s">
        <v>53</v>
      </c>
      <c r="AP209" s="78" t="s">
        <v>53</v>
      </c>
      <c r="AQ209" s="82"/>
    </row>
    <row r="210" spans="1:43" s="83" customFormat="1" x14ac:dyDescent="0.25">
      <c r="A210" s="78" t="s">
        <v>305</v>
      </c>
      <c r="B210" s="79" t="s">
        <v>284</v>
      </c>
      <c r="C210" s="78" t="s">
        <v>75</v>
      </c>
      <c r="D210" s="78" t="s">
        <v>67</v>
      </c>
      <c r="E210" s="78" t="s">
        <v>648</v>
      </c>
      <c r="F210" s="78" t="s">
        <v>932</v>
      </c>
      <c r="G210" s="78" t="s">
        <v>51</v>
      </c>
      <c r="H210" s="78" t="s">
        <v>306</v>
      </c>
      <c r="I210" s="80" t="s">
        <v>53</v>
      </c>
      <c r="J210" s="80" t="s">
        <v>53</v>
      </c>
      <c r="K210" s="80" t="s">
        <v>53</v>
      </c>
      <c r="L210" s="80" t="s">
        <v>53</v>
      </c>
      <c r="M210" s="80">
        <v>0</v>
      </c>
      <c r="N210" s="78" t="s">
        <v>53</v>
      </c>
      <c r="O210" s="78" t="s">
        <v>54</v>
      </c>
      <c r="P210" s="78" t="s">
        <v>53</v>
      </c>
      <c r="Q210" s="80">
        <f t="shared" si="6"/>
        <v>36013721.220899999</v>
      </c>
      <c r="R210" s="80">
        <v>0</v>
      </c>
      <c r="S210" s="80">
        <v>24066674.684449993</v>
      </c>
      <c r="T210" s="80">
        <v>0</v>
      </c>
      <c r="U210" s="78" t="s">
        <v>50</v>
      </c>
      <c r="V210" s="80">
        <v>0</v>
      </c>
      <c r="W210" s="80">
        <v>10299178.048650002</v>
      </c>
      <c r="X210" s="78" t="s">
        <v>63</v>
      </c>
      <c r="Y210" s="80">
        <v>1647868.4877999998</v>
      </c>
      <c r="Z210" s="80">
        <v>0</v>
      </c>
      <c r="AA210" s="78" t="s">
        <v>50</v>
      </c>
      <c r="AB210" s="80">
        <v>0</v>
      </c>
      <c r="AC210" s="80">
        <v>0</v>
      </c>
      <c r="AD210" s="78" t="s">
        <v>50</v>
      </c>
      <c r="AE210" s="80">
        <v>0</v>
      </c>
      <c r="AF210" s="81">
        <v>0</v>
      </c>
      <c r="AG210" s="78" t="s">
        <v>50</v>
      </c>
      <c r="AH210" s="80">
        <v>0</v>
      </c>
      <c r="AI210" s="80">
        <v>0</v>
      </c>
      <c r="AJ210" s="78" t="s">
        <v>50</v>
      </c>
      <c r="AK210" s="80">
        <v>0</v>
      </c>
      <c r="AL210" s="80">
        <v>0</v>
      </c>
      <c r="AM210" s="79" t="s">
        <v>53</v>
      </c>
      <c r="AN210" s="78" t="s">
        <v>53</v>
      </c>
      <c r="AO210" s="79" t="s">
        <v>53</v>
      </c>
      <c r="AP210" s="78" t="s">
        <v>53</v>
      </c>
      <c r="AQ210" s="82"/>
    </row>
    <row r="211" spans="1:43" s="83" customFormat="1" x14ac:dyDescent="0.25">
      <c r="A211" s="78" t="s">
        <v>307</v>
      </c>
      <c r="B211" s="79" t="s">
        <v>284</v>
      </c>
      <c r="C211" s="78" t="s">
        <v>75</v>
      </c>
      <c r="D211" s="78" t="s">
        <v>67</v>
      </c>
      <c r="E211" s="78" t="s">
        <v>648</v>
      </c>
      <c r="F211" s="78" t="s">
        <v>932</v>
      </c>
      <c r="G211" s="78" t="s">
        <v>51</v>
      </c>
      <c r="H211" s="78" t="s">
        <v>308</v>
      </c>
      <c r="I211" s="80" t="s">
        <v>53</v>
      </c>
      <c r="J211" s="80" t="s">
        <v>53</v>
      </c>
      <c r="K211" s="80" t="s">
        <v>53</v>
      </c>
      <c r="L211" s="80" t="s">
        <v>53</v>
      </c>
      <c r="M211" s="80">
        <v>0</v>
      </c>
      <c r="N211" s="78" t="s">
        <v>53</v>
      </c>
      <c r="O211" s="78" t="s">
        <v>309</v>
      </c>
      <c r="P211" s="78" t="s">
        <v>310</v>
      </c>
      <c r="Q211" s="80">
        <f t="shared" si="6"/>
        <v>514157.0036</v>
      </c>
      <c r="R211" s="80">
        <v>0</v>
      </c>
      <c r="S211" s="80">
        <v>370647.36</v>
      </c>
      <c r="T211" s="80">
        <v>123715.21</v>
      </c>
      <c r="U211" s="78" t="s">
        <v>63</v>
      </c>
      <c r="V211" s="80">
        <v>19794.4336</v>
      </c>
      <c r="W211" s="80">
        <v>0</v>
      </c>
      <c r="X211" s="78" t="s">
        <v>50</v>
      </c>
      <c r="Y211" s="80">
        <v>0</v>
      </c>
      <c r="Z211" s="80">
        <v>0</v>
      </c>
      <c r="AA211" s="78" t="s">
        <v>50</v>
      </c>
      <c r="AB211" s="80">
        <v>0</v>
      </c>
      <c r="AC211" s="80">
        <v>0</v>
      </c>
      <c r="AD211" s="78" t="s">
        <v>50</v>
      </c>
      <c r="AE211" s="80">
        <v>0</v>
      </c>
      <c r="AF211" s="81">
        <v>0</v>
      </c>
      <c r="AG211" s="78" t="s">
        <v>50</v>
      </c>
      <c r="AH211" s="80">
        <v>0</v>
      </c>
      <c r="AI211" s="80">
        <v>0</v>
      </c>
      <c r="AJ211" s="78" t="s">
        <v>50</v>
      </c>
      <c r="AK211" s="80">
        <v>0</v>
      </c>
      <c r="AL211" s="80">
        <v>0</v>
      </c>
      <c r="AM211" s="79" t="s">
        <v>53</v>
      </c>
      <c r="AN211" s="78" t="s">
        <v>53</v>
      </c>
      <c r="AO211" s="79" t="s">
        <v>53</v>
      </c>
      <c r="AP211" s="78" t="s">
        <v>53</v>
      </c>
      <c r="AQ211" s="82"/>
    </row>
    <row r="212" spans="1:43" s="83" customFormat="1" x14ac:dyDescent="0.25">
      <c r="A212" s="78" t="s">
        <v>311</v>
      </c>
      <c r="B212" s="79" t="s">
        <v>284</v>
      </c>
      <c r="C212" s="78" t="s">
        <v>75</v>
      </c>
      <c r="D212" s="78" t="s">
        <v>67</v>
      </c>
      <c r="E212" s="78" t="s">
        <v>648</v>
      </c>
      <c r="F212" s="78" t="s">
        <v>932</v>
      </c>
      <c r="G212" s="78" t="s">
        <v>51</v>
      </c>
      <c r="H212" s="78" t="s">
        <v>312</v>
      </c>
      <c r="I212" s="80" t="s">
        <v>53</v>
      </c>
      <c r="J212" s="80" t="s">
        <v>53</v>
      </c>
      <c r="K212" s="80" t="s">
        <v>53</v>
      </c>
      <c r="L212" s="80" t="s">
        <v>53</v>
      </c>
      <c r="M212" s="80">
        <v>0</v>
      </c>
      <c r="N212" s="78" t="s">
        <v>53</v>
      </c>
      <c r="O212" s="78" t="s">
        <v>54</v>
      </c>
      <c r="P212" s="78" t="s">
        <v>53</v>
      </c>
      <c r="Q212" s="80">
        <f t="shared" si="6"/>
        <v>43378298.228600003</v>
      </c>
      <c r="R212" s="80">
        <v>0</v>
      </c>
      <c r="S212" s="80">
        <v>31590208.6468</v>
      </c>
      <c r="T212" s="80">
        <v>0</v>
      </c>
      <c r="U212" s="78" t="s">
        <v>50</v>
      </c>
      <c r="V212" s="80">
        <v>0</v>
      </c>
      <c r="W212" s="80">
        <v>10162146.191199999</v>
      </c>
      <c r="X212" s="78" t="s">
        <v>63</v>
      </c>
      <c r="Y212" s="80">
        <v>1625943.3906</v>
      </c>
      <c r="Z212" s="84">
        <v>0</v>
      </c>
      <c r="AA212" s="85" t="s">
        <v>50</v>
      </c>
      <c r="AB212" s="84">
        <v>0</v>
      </c>
      <c r="AC212" s="80">
        <v>0</v>
      </c>
      <c r="AD212" s="85" t="s">
        <v>50</v>
      </c>
      <c r="AE212" s="80">
        <v>0</v>
      </c>
      <c r="AF212" s="81">
        <v>0</v>
      </c>
      <c r="AG212" s="78" t="s">
        <v>50</v>
      </c>
      <c r="AH212" s="80">
        <v>0</v>
      </c>
      <c r="AI212" s="80">
        <v>0</v>
      </c>
      <c r="AJ212" s="78" t="s">
        <v>50</v>
      </c>
      <c r="AK212" s="80">
        <v>0</v>
      </c>
      <c r="AL212" s="80">
        <v>0</v>
      </c>
      <c r="AM212" s="79" t="s">
        <v>53</v>
      </c>
      <c r="AN212" s="78" t="s">
        <v>53</v>
      </c>
      <c r="AO212" s="79" t="s">
        <v>53</v>
      </c>
      <c r="AP212" s="78" t="s">
        <v>53</v>
      </c>
      <c r="AQ212" s="82"/>
    </row>
    <row r="213" spans="1:43" s="83" customFormat="1" x14ac:dyDescent="0.25">
      <c r="A213" s="78" t="s">
        <v>352</v>
      </c>
      <c r="B213" s="79" t="s">
        <v>334</v>
      </c>
      <c r="C213" s="78" t="s">
        <v>75</v>
      </c>
      <c r="D213" s="78" t="s">
        <v>67</v>
      </c>
      <c r="E213" s="78" t="s">
        <v>648</v>
      </c>
      <c r="F213" s="78" t="s">
        <v>972</v>
      </c>
      <c r="G213" s="78" t="s">
        <v>51</v>
      </c>
      <c r="H213" s="78" t="s">
        <v>353</v>
      </c>
      <c r="I213" s="80" t="s">
        <v>53</v>
      </c>
      <c r="J213" s="80" t="s">
        <v>53</v>
      </c>
      <c r="K213" s="80" t="s">
        <v>53</v>
      </c>
      <c r="L213" s="80" t="s">
        <v>53</v>
      </c>
      <c r="M213" s="80">
        <v>0</v>
      </c>
      <c r="N213" s="78" t="s">
        <v>53</v>
      </c>
      <c r="O213" s="78" t="s">
        <v>54</v>
      </c>
      <c r="P213" s="78" t="s">
        <v>53</v>
      </c>
      <c r="Q213" s="80">
        <f t="shared" si="6"/>
        <v>16995706.444300003</v>
      </c>
      <c r="R213" s="80">
        <v>0</v>
      </c>
      <c r="S213" s="80">
        <v>13979923.375900002</v>
      </c>
      <c r="T213" s="80">
        <v>0</v>
      </c>
      <c r="U213" s="78" t="s">
        <v>50</v>
      </c>
      <c r="V213" s="80">
        <v>0</v>
      </c>
      <c r="W213" s="80">
        <v>2599812.9899999998</v>
      </c>
      <c r="X213" s="78" t="s">
        <v>63</v>
      </c>
      <c r="Y213" s="80">
        <v>415970.0784</v>
      </c>
      <c r="Z213" s="84">
        <v>0</v>
      </c>
      <c r="AA213" s="85" t="s">
        <v>50</v>
      </c>
      <c r="AB213" s="84">
        <v>0</v>
      </c>
      <c r="AC213" s="80">
        <v>0</v>
      </c>
      <c r="AD213" s="85" t="s">
        <v>50</v>
      </c>
      <c r="AE213" s="80">
        <v>0</v>
      </c>
      <c r="AF213" s="81">
        <v>0</v>
      </c>
      <c r="AG213" s="78" t="s">
        <v>50</v>
      </c>
      <c r="AH213" s="80">
        <v>0</v>
      </c>
      <c r="AI213" s="80">
        <v>0</v>
      </c>
      <c r="AJ213" s="78" t="s">
        <v>50</v>
      </c>
      <c r="AK213" s="80">
        <v>0</v>
      </c>
      <c r="AL213" s="80">
        <v>0</v>
      </c>
      <c r="AM213" s="79" t="s">
        <v>53</v>
      </c>
      <c r="AN213" s="78" t="s">
        <v>53</v>
      </c>
      <c r="AO213" s="79" t="s">
        <v>53</v>
      </c>
      <c r="AP213" s="78" t="s">
        <v>53</v>
      </c>
      <c r="AQ213" s="82"/>
    </row>
    <row r="214" spans="1:43" s="83" customFormat="1" x14ac:dyDescent="0.25">
      <c r="A214" s="78" t="s">
        <v>354</v>
      </c>
      <c r="B214" s="79" t="s">
        <v>334</v>
      </c>
      <c r="C214" s="78" t="s">
        <v>75</v>
      </c>
      <c r="D214" s="78" t="s">
        <v>67</v>
      </c>
      <c r="E214" s="78" t="s">
        <v>648</v>
      </c>
      <c r="F214" s="78" t="s">
        <v>972</v>
      </c>
      <c r="G214" s="78" t="s">
        <v>51</v>
      </c>
      <c r="H214" s="78" t="s">
        <v>355</v>
      </c>
      <c r="I214" s="80" t="s">
        <v>53</v>
      </c>
      <c r="J214" s="80" t="s">
        <v>53</v>
      </c>
      <c r="K214" s="80" t="s">
        <v>53</v>
      </c>
      <c r="L214" s="80" t="s">
        <v>53</v>
      </c>
      <c r="M214" s="80">
        <v>0</v>
      </c>
      <c r="N214" s="78" t="s">
        <v>53</v>
      </c>
      <c r="O214" s="78" t="s">
        <v>356</v>
      </c>
      <c r="P214" s="78" t="s">
        <v>357</v>
      </c>
      <c r="Q214" s="80">
        <f t="shared" ref="Q214:Q243" si="7">SUM(S214:AQ214)</f>
        <v>3431245.6972000003</v>
      </c>
      <c r="R214" s="80">
        <v>0</v>
      </c>
      <c r="S214" s="80">
        <v>2988118.5632000002</v>
      </c>
      <c r="T214" s="80">
        <v>382006.15</v>
      </c>
      <c r="U214" s="78" t="s">
        <v>63</v>
      </c>
      <c r="V214" s="80">
        <v>61120.983999999997</v>
      </c>
      <c r="W214" s="80">
        <v>0</v>
      </c>
      <c r="X214" s="78" t="s">
        <v>50</v>
      </c>
      <c r="Y214" s="80">
        <v>0</v>
      </c>
      <c r="Z214" s="84">
        <v>0</v>
      </c>
      <c r="AA214" s="85" t="s">
        <v>50</v>
      </c>
      <c r="AB214" s="84">
        <v>0</v>
      </c>
      <c r="AC214" s="80">
        <v>0</v>
      </c>
      <c r="AD214" s="85" t="s">
        <v>50</v>
      </c>
      <c r="AE214" s="80">
        <v>0</v>
      </c>
      <c r="AF214" s="81">
        <v>0</v>
      </c>
      <c r="AG214" s="78" t="s">
        <v>50</v>
      </c>
      <c r="AH214" s="80">
        <v>0</v>
      </c>
      <c r="AI214" s="80">
        <v>0</v>
      </c>
      <c r="AJ214" s="78" t="s">
        <v>50</v>
      </c>
      <c r="AK214" s="80">
        <v>0</v>
      </c>
      <c r="AL214" s="80">
        <v>0</v>
      </c>
      <c r="AM214" s="79" t="s">
        <v>53</v>
      </c>
      <c r="AN214" s="78" t="s">
        <v>53</v>
      </c>
      <c r="AO214" s="79" t="s">
        <v>53</v>
      </c>
      <c r="AP214" s="78" t="s">
        <v>53</v>
      </c>
      <c r="AQ214" s="82"/>
    </row>
    <row r="215" spans="1:43" s="83" customFormat="1" x14ac:dyDescent="0.25">
      <c r="A215" s="78" t="s">
        <v>358</v>
      </c>
      <c r="B215" s="79" t="s">
        <v>334</v>
      </c>
      <c r="C215" s="78" t="s">
        <v>75</v>
      </c>
      <c r="D215" s="78" t="s">
        <v>67</v>
      </c>
      <c r="E215" s="78" t="s">
        <v>648</v>
      </c>
      <c r="F215" s="78" t="s">
        <v>972</v>
      </c>
      <c r="G215" s="78" t="s">
        <v>51</v>
      </c>
      <c r="H215" s="78" t="s">
        <v>359</v>
      </c>
      <c r="I215" s="80" t="s">
        <v>53</v>
      </c>
      <c r="J215" s="80" t="s">
        <v>53</v>
      </c>
      <c r="K215" s="80" t="s">
        <v>53</v>
      </c>
      <c r="L215" s="80" t="s">
        <v>53</v>
      </c>
      <c r="M215" s="80">
        <v>0</v>
      </c>
      <c r="N215" s="78" t="s">
        <v>53</v>
      </c>
      <c r="O215" s="78" t="s">
        <v>54</v>
      </c>
      <c r="P215" s="78" t="s">
        <v>53</v>
      </c>
      <c r="Q215" s="80">
        <f t="shared" si="7"/>
        <v>34062423.980250001</v>
      </c>
      <c r="R215" s="80">
        <v>0</v>
      </c>
      <c r="S215" s="80">
        <v>24726012.90845</v>
      </c>
      <c r="T215" s="80">
        <v>0</v>
      </c>
      <c r="U215" s="78" t="s">
        <v>50</v>
      </c>
      <c r="V215" s="80">
        <v>0</v>
      </c>
      <c r="W215" s="80">
        <v>8048630.2343000006</v>
      </c>
      <c r="X215" s="78" t="s">
        <v>50</v>
      </c>
      <c r="Y215" s="80">
        <v>1287780.8374999999</v>
      </c>
      <c r="Z215" s="84">
        <v>0</v>
      </c>
      <c r="AA215" s="85" t="s">
        <v>50</v>
      </c>
      <c r="AB215" s="84">
        <v>0</v>
      </c>
      <c r="AC215" s="80">
        <v>0</v>
      </c>
      <c r="AD215" s="85" t="s">
        <v>50</v>
      </c>
      <c r="AE215" s="80">
        <v>0</v>
      </c>
      <c r="AF215" s="81">
        <v>0</v>
      </c>
      <c r="AG215" s="78" t="s">
        <v>50</v>
      </c>
      <c r="AH215" s="80">
        <v>0</v>
      </c>
      <c r="AI215" s="80">
        <v>0</v>
      </c>
      <c r="AJ215" s="78" t="s">
        <v>50</v>
      </c>
      <c r="AK215" s="80">
        <v>0</v>
      </c>
      <c r="AL215" s="80">
        <v>0</v>
      </c>
      <c r="AM215" s="79" t="s">
        <v>53</v>
      </c>
      <c r="AN215" s="78" t="s">
        <v>53</v>
      </c>
      <c r="AO215" s="79" t="s">
        <v>53</v>
      </c>
      <c r="AP215" s="78" t="s">
        <v>53</v>
      </c>
      <c r="AQ215" s="82"/>
    </row>
    <row r="216" spans="1:43" s="83" customFormat="1" x14ac:dyDescent="0.25">
      <c r="A216" s="78" t="s">
        <v>385</v>
      </c>
      <c r="B216" s="79" t="s">
        <v>365</v>
      </c>
      <c r="C216" s="78" t="s">
        <v>75</v>
      </c>
      <c r="D216" s="78" t="s">
        <v>67</v>
      </c>
      <c r="E216" s="78" t="s">
        <v>648</v>
      </c>
      <c r="F216" s="78" t="s">
        <v>973</v>
      </c>
      <c r="G216" s="78" t="s">
        <v>51</v>
      </c>
      <c r="H216" s="78" t="s">
        <v>386</v>
      </c>
      <c r="I216" s="80" t="s">
        <v>53</v>
      </c>
      <c r="J216" s="80" t="s">
        <v>53</v>
      </c>
      <c r="K216" s="80" t="s">
        <v>53</v>
      </c>
      <c r="L216" s="80" t="s">
        <v>53</v>
      </c>
      <c r="M216" s="80">
        <v>0</v>
      </c>
      <c r="N216" s="78" t="s">
        <v>53</v>
      </c>
      <c r="O216" s="78" t="s">
        <v>54</v>
      </c>
      <c r="P216" s="78" t="s">
        <v>53</v>
      </c>
      <c r="Q216" s="80">
        <f t="shared" si="7"/>
        <v>28594859.806650002</v>
      </c>
      <c r="R216" s="80">
        <v>0</v>
      </c>
      <c r="S216" s="80">
        <v>20548294.720250003</v>
      </c>
      <c r="T216" s="80">
        <v>0</v>
      </c>
      <c r="U216" s="78" t="s">
        <v>50</v>
      </c>
      <c r="V216" s="80">
        <v>0</v>
      </c>
      <c r="W216" s="80">
        <v>6936694.0399999991</v>
      </c>
      <c r="X216" s="78" t="s">
        <v>50</v>
      </c>
      <c r="Y216" s="80">
        <v>1109871.0463999999</v>
      </c>
      <c r="Z216" s="84">
        <v>0</v>
      </c>
      <c r="AA216" s="85" t="s">
        <v>50</v>
      </c>
      <c r="AB216" s="84">
        <v>0</v>
      </c>
      <c r="AC216" s="80">
        <v>0</v>
      </c>
      <c r="AD216" s="85" t="s">
        <v>50</v>
      </c>
      <c r="AE216" s="80">
        <v>0</v>
      </c>
      <c r="AF216" s="81">
        <v>0</v>
      </c>
      <c r="AG216" s="78" t="s">
        <v>50</v>
      </c>
      <c r="AH216" s="80">
        <v>0</v>
      </c>
      <c r="AI216" s="80">
        <v>0</v>
      </c>
      <c r="AJ216" s="78" t="s">
        <v>50</v>
      </c>
      <c r="AK216" s="80">
        <v>0</v>
      </c>
      <c r="AL216" s="80">
        <v>0</v>
      </c>
      <c r="AM216" s="79" t="s">
        <v>53</v>
      </c>
      <c r="AN216" s="78" t="s">
        <v>53</v>
      </c>
      <c r="AO216" s="79" t="s">
        <v>53</v>
      </c>
      <c r="AP216" s="78" t="s">
        <v>53</v>
      </c>
      <c r="AQ216" s="82"/>
    </row>
    <row r="217" spans="1:43" s="83" customFormat="1" x14ac:dyDescent="0.25">
      <c r="A217" s="78" t="s">
        <v>109</v>
      </c>
      <c r="B217" s="79" t="s">
        <v>46</v>
      </c>
      <c r="C217" s="78" t="s">
        <v>75</v>
      </c>
      <c r="D217" s="78" t="s">
        <v>73</v>
      </c>
      <c r="E217" s="78" t="s">
        <v>107</v>
      </c>
      <c r="F217" s="78" t="s">
        <v>929</v>
      </c>
      <c r="G217" s="78" t="s">
        <v>51</v>
      </c>
      <c r="H217" s="78" t="s">
        <v>110</v>
      </c>
      <c r="I217" s="80" t="s">
        <v>53</v>
      </c>
      <c r="J217" s="80" t="s">
        <v>53</v>
      </c>
      <c r="K217" s="80" t="s">
        <v>53</v>
      </c>
      <c r="L217" s="80" t="s">
        <v>53</v>
      </c>
      <c r="M217" s="80">
        <v>0</v>
      </c>
      <c r="N217" s="78" t="s">
        <v>53</v>
      </c>
      <c r="O217" s="78" t="s">
        <v>54</v>
      </c>
      <c r="P217" s="78" t="s">
        <v>53</v>
      </c>
      <c r="Q217" s="80">
        <f t="shared" si="7"/>
        <v>29329092.219000001</v>
      </c>
      <c r="R217" s="80">
        <v>0</v>
      </c>
      <c r="S217" s="80">
        <v>18950586.069400001</v>
      </c>
      <c r="T217" s="80">
        <v>0</v>
      </c>
      <c r="U217" s="78" t="s">
        <v>50</v>
      </c>
      <c r="V217" s="80">
        <v>0</v>
      </c>
      <c r="W217" s="80">
        <v>8946988.0599999987</v>
      </c>
      <c r="X217" s="78" t="s">
        <v>63</v>
      </c>
      <c r="Y217" s="80">
        <v>1431518.0895999998</v>
      </c>
      <c r="Z217" s="84">
        <v>0</v>
      </c>
      <c r="AA217" s="85" t="s">
        <v>50</v>
      </c>
      <c r="AB217" s="84">
        <v>0</v>
      </c>
      <c r="AC217" s="80">
        <v>0</v>
      </c>
      <c r="AD217" s="85" t="s">
        <v>50</v>
      </c>
      <c r="AE217" s="80">
        <v>0</v>
      </c>
      <c r="AF217" s="81">
        <v>0</v>
      </c>
      <c r="AG217" s="78" t="s">
        <v>50</v>
      </c>
      <c r="AH217" s="80">
        <v>0</v>
      </c>
      <c r="AI217" s="80">
        <v>0</v>
      </c>
      <c r="AJ217" s="78" t="s">
        <v>50</v>
      </c>
      <c r="AK217" s="80">
        <v>0</v>
      </c>
      <c r="AL217" s="80">
        <v>0</v>
      </c>
      <c r="AM217" s="79" t="s">
        <v>53</v>
      </c>
      <c r="AN217" s="78" t="s">
        <v>53</v>
      </c>
      <c r="AO217" s="79" t="s">
        <v>53</v>
      </c>
      <c r="AP217" s="78" t="s">
        <v>53</v>
      </c>
      <c r="AQ217" s="82"/>
    </row>
    <row r="218" spans="1:43" s="83" customFormat="1" x14ac:dyDescent="0.25">
      <c r="A218" s="78" t="s">
        <v>106</v>
      </c>
      <c r="B218" s="79" t="s">
        <v>46</v>
      </c>
      <c r="C218" s="78" t="s">
        <v>75</v>
      </c>
      <c r="D218" s="78" t="s">
        <v>73</v>
      </c>
      <c r="E218" s="78" t="s">
        <v>107</v>
      </c>
      <c r="F218" s="78" t="s">
        <v>929</v>
      </c>
      <c r="G218" s="78" t="s">
        <v>51</v>
      </c>
      <c r="H218" s="78" t="s">
        <v>108</v>
      </c>
      <c r="I218" s="80" t="s">
        <v>53</v>
      </c>
      <c r="J218" s="80" t="s">
        <v>53</v>
      </c>
      <c r="K218" s="80" t="s">
        <v>53</v>
      </c>
      <c r="L218" s="80" t="s">
        <v>53</v>
      </c>
      <c r="M218" s="80">
        <v>0</v>
      </c>
      <c r="N218" s="78" t="s">
        <v>53</v>
      </c>
      <c r="O218" s="78" t="s">
        <v>54</v>
      </c>
      <c r="P218" s="78" t="s">
        <v>53</v>
      </c>
      <c r="Q218" s="80">
        <f t="shared" si="7"/>
        <v>20493891.28215</v>
      </c>
      <c r="R218" s="80">
        <v>0</v>
      </c>
      <c r="S218" s="80">
        <v>12566606.554400003</v>
      </c>
      <c r="T218" s="80">
        <v>0</v>
      </c>
      <c r="U218" s="78" t="s">
        <v>50</v>
      </c>
      <c r="V218" s="80">
        <v>0</v>
      </c>
      <c r="W218" s="80">
        <v>6699657.7846499989</v>
      </c>
      <c r="X218" s="78" t="s">
        <v>63</v>
      </c>
      <c r="Y218" s="80">
        <v>1071945.2455000002</v>
      </c>
      <c r="Z218" s="84">
        <v>0</v>
      </c>
      <c r="AA218" s="85" t="s">
        <v>50</v>
      </c>
      <c r="AB218" s="84">
        <v>0</v>
      </c>
      <c r="AC218" s="80">
        <v>144149.72</v>
      </c>
      <c r="AD218" s="85" t="s">
        <v>72</v>
      </c>
      <c r="AE218" s="80">
        <v>11531.9776</v>
      </c>
      <c r="AF218" s="81">
        <v>0</v>
      </c>
      <c r="AG218" s="78" t="s">
        <v>50</v>
      </c>
      <c r="AH218" s="80">
        <v>0</v>
      </c>
      <c r="AI218" s="80">
        <v>0</v>
      </c>
      <c r="AJ218" s="78" t="s">
        <v>50</v>
      </c>
      <c r="AK218" s="80">
        <v>0</v>
      </c>
      <c r="AL218" s="80">
        <v>0</v>
      </c>
      <c r="AM218" s="79" t="s">
        <v>53</v>
      </c>
      <c r="AN218" s="78" t="s">
        <v>53</v>
      </c>
      <c r="AO218" s="79" t="s">
        <v>53</v>
      </c>
      <c r="AP218" s="78" t="s">
        <v>53</v>
      </c>
      <c r="AQ218" s="82"/>
    </row>
    <row r="219" spans="1:43" s="83" customFormat="1" x14ac:dyDescent="0.25">
      <c r="A219" s="78" t="s">
        <v>172</v>
      </c>
      <c r="B219" s="79" t="s">
        <v>118</v>
      </c>
      <c r="C219" s="78" t="s">
        <v>75</v>
      </c>
      <c r="D219" s="78" t="s">
        <v>73</v>
      </c>
      <c r="E219" s="78" t="s">
        <v>107</v>
      </c>
      <c r="F219" s="78" t="s">
        <v>930</v>
      </c>
      <c r="G219" s="78" t="s">
        <v>51</v>
      </c>
      <c r="H219" s="78" t="s">
        <v>173</v>
      </c>
      <c r="I219" s="80" t="s">
        <v>53</v>
      </c>
      <c r="J219" s="80" t="s">
        <v>53</v>
      </c>
      <c r="K219" s="80" t="s">
        <v>53</v>
      </c>
      <c r="L219" s="80" t="s">
        <v>53</v>
      </c>
      <c r="M219" s="80">
        <v>0</v>
      </c>
      <c r="N219" s="78" t="s">
        <v>53</v>
      </c>
      <c r="O219" s="78" t="s">
        <v>54</v>
      </c>
      <c r="P219" s="78" t="s">
        <v>53</v>
      </c>
      <c r="Q219" s="80">
        <f t="shared" si="7"/>
        <v>17415123.627999999</v>
      </c>
      <c r="R219" s="80">
        <v>0</v>
      </c>
      <c r="S219" s="80">
        <v>13291134.49</v>
      </c>
      <c r="T219" s="80">
        <v>0</v>
      </c>
      <c r="U219" s="78" t="s">
        <v>50</v>
      </c>
      <c r="V219" s="80">
        <v>0</v>
      </c>
      <c r="W219" s="80">
        <v>3555163.05</v>
      </c>
      <c r="X219" s="78" t="s">
        <v>63</v>
      </c>
      <c r="Y219" s="80">
        <v>568826.08799999999</v>
      </c>
      <c r="Z219" s="84">
        <v>0</v>
      </c>
      <c r="AA219" s="85" t="s">
        <v>50</v>
      </c>
      <c r="AB219" s="84">
        <v>0</v>
      </c>
      <c r="AC219" s="80">
        <v>0</v>
      </c>
      <c r="AD219" s="85" t="s">
        <v>50</v>
      </c>
      <c r="AE219" s="80">
        <v>0</v>
      </c>
      <c r="AF219" s="81">
        <v>0</v>
      </c>
      <c r="AG219" s="78" t="s">
        <v>50</v>
      </c>
      <c r="AH219" s="80">
        <v>0</v>
      </c>
      <c r="AI219" s="80">
        <v>0</v>
      </c>
      <c r="AJ219" s="78" t="s">
        <v>50</v>
      </c>
      <c r="AK219" s="80">
        <v>0</v>
      </c>
      <c r="AL219" s="80">
        <v>0</v>
      </c>
      <c r="AM219" s="79" t="s">
        <v>53</v>
      </c>
      <c r="AN219" s="78" t="s">
        <v>53</v>
      </c>
      <c r="AO219" s="79" t="s">
        <v>53</v>
      </c>
      <c r="AP219" s="78" t="s">
        <v>53</v>
      </c>
      <c r="AQ219" s="82"/>
    </row>
    <row r="220" spans="1:43" s="83" customFormat="1" x14ac:dyDescent="0.25">
      <c r="A220" s="78" t="s">
        <v>211</v>
      </c>
      <c r="B220" s="79" t="s">
        <v>177</v>
      </c>
      <c r="C220" s="78" t="s">
        <v>75</v>
      </c>
      <c r="D220" s="78" t="s">
        <v>73</v>
      </c>
      <c r="E220" s="78" t="s">
        <v>107</v>
      </c>
      <c r="F220" s="78" t="s">
        <v>933</v>
      </c>
      <c r="G220" s="78" t="s">
        <v>51</v>
      </c>
      <c r="H220" s="78" t="s">
        <v>212</v>
      </c>
      <c r="I220" s="80" t="s">
        <v>53</v>
      </c>
      <c r="J220" s="80" t="s">
        <v>53</v>
      </c>
      <c r="K220" s="80" t="s">
        <v>53</v>
      </c>
      <c r="L220" s="80" t="s">
        <v>53</v>
      </c>
      <c r="M220" s="80">
        <v>0</v>
      </c>
      <c r="N220" s="78" t="s">
        <v>53</v>
      </c>
      <c r="O220" s="78" t="s">
        <v>54</v>
      </c>
      <c r="P220" s="78" t="s">
        <v>53</v>
      </c>
      <c r="Q220" s="80">
        <f t="shared" si="7"/>
        <v>17027486.131099999</v>
      </c>
      <c r="R220" s="80">
        <v>0</v>
      </c>
      <c r="S220" s="80">
        <v>10167296.109999999</v>
      </c>
      <c r="T220" s="80">
        <v>0</v>
      </c>
      <c r="U220" s="78" t="s">
        <v>50</v>
      </c>
      <c r="V220" s="80">
        <v>0</v>
      </c>
      <c r="W220" s="80">
        <v>5913956.9146999996</v>
      </c>
      <c r="X220" s="78" t="s">
        <v>63</v>
      </c>
      <c r="Y220" s="80">
        <v>946233.10639999993</v>
      </c>
      <c r="Z220" s="84">
        <v>0</v>
      </c>
      <c r="AA220" s="85" t="s">
        <v>50</v>
      </c>
      <c r="AB220" s="84">
        <v>0</v>
      </c>
      <c r="AC220" s="80">
        <v>0</v>
      </c>
      <c r="AD220" s="85" t="s">
        <v>50</v>
      </c>
      <c r="AE220" s="80">
        <v>0</v>
      </c>
      <c r="AF220" s="81">
        <v>0</v>
      </c>
      <c r="AG220" s="78" t="s">
        <v>50</v>
      </c>
      <c r="AH220" s="80">
        <v>0</v>
      </c>
      <c r="AI220" s="80">
        <v>0</v>
      </c>
      <c r="AJ220" s="78" t="s">
        <v>50</v>
      </c>
      <c r="AK220" s="80">
        <v>0</v>
      </c>
      <c r="AL220" s="80">
        <v>0</v>
      </c>
      <c r="AM220" s="79" t="s">
        <v>53</v>
      </c>
      <c r="AN220" s="78" t="s">
        <v>53</v>
      </c>
      <c r="AO220" s="79" t="s">
        <v>53</v>
      </c>
      <c r="AP220" s="78" t="s">
        <v>53</v>
      </c>
      <c r="AQ220" s="82"/>
    </row>
    <row r="221" spans="1:43" s="83" customFormat="1" x14ac:dyDescent="0.25">
      <c r="A221" s="78" t="s">
        <v>275</v>
      </c>
      <c r="B221" s="79" t="s">
        <v>234</v>
      </c>
      <c r="C221" s="78" t="s">
        <v>75</v>
      </c>
      <c r="D221" s="78" t="s">
        <v>73</v>
      </c>
      <c r="E221" s="78" t="s">
        <v>107</v>
      </c>
      <c r="F221" s="78" t="s">
        <v>931</v>
      </c>
      <c r="G221" s="78" t="s">
        <v>51</v>
      </c>
      <c r="H221" s="78" t="s">
        <v>276</v>
      </c>
      <c r="I221" s="80" t="s">
        <v>53</v>
      </c>
      <c r="J221" s="80" t="s">
        <v>53</v>
      </c>
      <c r="K221" s="80" t="s">
        <v>53</v>
      </c>
      <c r="L221" s="80" t="s">
        <v>53</v>
      </c>
      <c r="M221" s="80">
        <v>0</v>
      </c>
      <c r="N221" s="78" t="s">
        <v>53</v>
      </c>
      <c r="O221" s="78" t="s">
        <v>54</v>
      </c>
      <c r="P221" s="78" t="s">
        <v>53</v>
      </c>
      <c r="Q221" s="80">
        <f t="shared" si="7"/>
        <v>19645601.309300002</v>
      </c>
      <c r="R221" s="80">
        <v>0</v>
      </c>
      <c r="S221" s="80">
        <v>11402784.034550004</v>
      </c>
      <c r="T221" s="80">
        <v>0</v>
      </c>
      <c r="U221" s="78" t="s">
        <v>50</v>
      </c>
      <c r="V221" s="80">
        <v>0</v>
      </c>
      <c r="W221" s="80">
        <v>7105876.9609499993</v>
      </c>
      <c r="X221" s="78" t="s">
        <v>63</v>
      </c>
      <c r="Y221" s="80">
        <v>1136940.3137999999</v>
      </c>
      <c r="Z221" s="84">
        <v>0</v>
      </c>
      <c r="AA221" s="85" t="s">
        <v>50</v>
      </c>
      <c r="AB221" s="84">
        <v>0</v>
      </c>
      <c r="AC221" s="80">
        <v>0</v>
      </c>
      <c r="AD221" s="85" t="s">
        <v>50</v>
      </c>
      <c r="AE221" s="80">
        <v>0</v>
      </c>
      <c r="AF221" s="81">
        <v>0</v>
      </c>
      <c r="AG221" s="78" t="s">
        <v>50</v>
      </c>
      <c r="AH221" s="80">
        <v>0</v>
      </c>
      <c r="AI221" s="80">
        <v>0</v>
      </c>
      <c r="AJ221" s="78" t="s">
        <v>50</v>
      </c>
      <c r="AK221" s="80">
        <v>0</v>
      </c>
      <c r="AL221" s="80">
        <v>0</v>
      </c>
      <c r="AM221" s="79" t="s">
        <v>53</v>
      </c>
      <c r="AN221" s="78" t="s">
        <v>53</v>
      </c>
      <c r="AO221" s="79" t="s">
        <v>53</v>
      </c>
      <c r="AP221" s="78" t="s">
        <v>53</v>
      </c>
      <c r="AQ221" s="82"/>
    </row>
    <row r="222" spans="1:43" s="83" customFormat="1" x14ac:dyDescent="0.25">
      <c r="A222" s="78" t="s">
        <v>313</v>
      </c>
      <c r="B222" s="79" t="s">
        <v>284</v>
      </c>
      <c r="C222" s="78" t="s">
        <v>75</v>
      </c>
      <c r="D222" s="78" t="s">
        <v>73</v>
      </c>
      <c r="E222" s="78" t="s">
        <v>107</v>
      </c>
      <c r="F222" s="78" t="s">
        <v>932</v>
      </c>
      <c r="G222" s="78" t="s">
        <v>51</v>
      </c>
      <c r="H222" s="78" t="s">
        <v>314</v>
      </c>
      <c r="I222" s="80" t="s">
        <v>53</v>
      </c>
      <c r="J222" s="80" t="s">
        <v>53</v>
      </c>
      <c r="K222" s="80" t="s">
        <v>53</v>
      </c>
      <c r="L222" s="80" t="s">
        <v>53</v>
      </c>
      <c r="M222" s="80">
        <v>0</v>
      </c>
      <c r="N222" s="78" t="s">
        <v>53</v>
      </c>
      <c r="O222" s="78" t="s">
        <v>54</v>
      </c>
      <c r="P222" s="78" t="s">
        <v>53</v>
      </c>
      <c r="Q222" s="80">
        <f t="shared" si="7"/>
        <v>46097453.594150007</v>
      </c>
      <c r="R222" s="80">
        <v>0</v>
      </c>
      <c r="S222" s="80">
        <v>33383011.230500005</v>
      </c>
      <c r="T222" s="80">
        <v>0</v>
      </c>
      <c r="U222" s="78" t="s">
        <v>50</v>
      </c>
      <c r="V222" s="80">
        <v>0</v>
      </c>
      <c r="W222" s="80">
        <v>10960726.175549999</v>
      </c>
      <c r="X222" s="78" t="s">
        <v>63</v>
      </c>
      <c r="Y222" s="80">
        <v>1753716.1880999999</v>
      </c>
      <c r="Z222" s="84">
        <v>0</v>
      </c>
      <c r="AA222" s="85" t="s">
        <v>50</v>
      </c>
      <c r="AB222" s="84">
        <v>0</v>
      </c>
      <c r="AC222" s="80">
        <v>0</v>
      </c>
      <c r="AD222" s="85" t="s">
        <v>50</v>
      </c>
      <c r="AE222" s="80">
        <v>0</v>
      </c>
      <c r="AF222" s="81">
        <v>0</v>
      </c>
      <c r="AG222" s="78" t="s">
        <v>50</v>
      </c>
      <c r="AH222" s="80">
        <v>0</v>
      </c>
      <c r="AI222" s="80">
        <v>0</v>
      </c>
      <c r="AJ222" s="78" t="s">
        <v>50</v>
      </c>
      <c r="AK222" s="80">
        <v>0</v>
      </c>
      <c r="AL222" s="80">
        <v>0</v>
      </c>
      <c r="AM222" s="79" t="s">
        <v>53</v>
      </c>
      <c r="AN222" s="78" t="s">
        <v>53</v>
      </c>
      <c r="AO222" s="79" t="s">
        <v>53</v>
      </c>
      <c r="AP222" s="78" t="s">
        <v>53</v>
      </c>
      <c r="AQ222" s="82"/>
    </row>
    <row r="223" spans="1:43" s="83" customFormat="1" x14ac:dyDescent="0.25">
      <c r="A223" s="78" t="s">
        <v>360</v>
      </c>
      <c r="B223" s="79" t="s">
        <v>334</v>
      </c>
      <c r="C223" s="78" t="s">
        <v>75</v>
      </c>
      <c r="D223" s="78" t="s">
        <v>73</v>
      </c>
      <c r="E223" s="78" t="s">
        <v>107</v>
      </c>
      <c r="F223" s="78" t="s">
        <v>972</v>
      </c>
      <c r="G223" s="78" t="s">
        <v>51</v>
      </c>
      <c r="H223" s="78" t="s">
        <v>361</v>
      </c>
      <c r="I223" s="80" t="s">
        <v>53</v>
      </c>
      <c r="J223" s="80" t="s">
        <v>53</v>
      </c>
      <c r="K223" s="80" t="s">
        <v>53</v>
      </c>
      <c r="L223" s="80" t="s">
        <v>53</v>
      </c>
      <c r="M223" s="80">
        <v>0</v>
      </c>
      <c r="N223" s="78" t="s">
        <v>53</v>
      </c>
      <c r="O223" s="78" t="s">
        <v>54</v>
      </c>
      <c r="P223" s="78" t="s">
        <v>53</v>
      </c>
      <c r="Q223" s="80">
        <f t="shared" si="7"/>
        <v>39243478.415850006</v>
      </c>
      <c r="R223" s="80">
        <v>0</v>
      </c>
      <c r="S223" s="80">
        <v>25175670.237400007</v>
      </c>
      <c r="T223" s="80">
        <v>0</v>
      </c>
      <c r="U223" s="78" t="s">
        <v>50</v>
      </c>
      <c r="V223" s="80">
        <v>0</v>
      </c>
      <c r="W223" s="80">
        <v>12127420.843449999</v>
      </c>
      <c r="X223" s="78" t="s">
        <v>50</v>
      </c>
      <c r="Y223" s="80">
        <v>1940387.3350000002</v>
      </c>
      <c r="Z223" s="84">
        <v>0</v>
      </c>
      <c r="AA223" s="85" t="s">
        <v>50</v>
      </c>
      <c r="AB223" s="84">
        <v>0</v>
      </c>
      <c r="AC223" s="80">
        <v>0</v>
      </c>
      <c r="AD223" s="85" t="s">
        <v>50</v>
      </c>
      <c r="AE223" s="80">
        <v>0</v>
      </c>
      <c r="AF223" s="81">
        <v>0</v>
      </c>
      <c r="AG223" s="78" t="s">
        <v>50</v>
      </c>
      <c r="AH223" s="80">
        <v>0</v>
      </c>
      <c r="AI223" s="80">
        <v>0</v>
      </c>
      <c r="AJ223" s="78" t="s">
        <v>50</v>
      </c>
      <c r="AK223" s="80">
        <v>0</v>
      </c>
      <c r="AL223" s="80">
        <v>0</v>
      </c>
      <c r="AM223" s="79" t="s">
        <v>53</v>
      </c>
      <c r="AN223" s="78" t="s">
        <v>53</v>
      </c>
      <c r="AO223" s="79" t="s">
        <v>53</v>
      </c>
      <c r="AP223" s="78" t="s">
        <v>53</v>
      </c>
      <c r="AQ223" s="82"/>
    </row>
    <row r="224" spans="1:43" s="83" customFormat="1" x14ac:dyDescent="0.25">
      <c r="A224" s="78" t="s">
        <v>387</v>
      </c>
      <c r="B224" s="79" t="s">
        <v>365</v>
      </c>
      <c r="C224" s="78" t="s">
        <v>75</v>
      </c>
      <c r="D224" s="78" t="s">
        <v>73</v>
      </c>
      <c r="E224" s="78" t="s">
        <v>107</v>
      </c>
      <c r="F224" s="78" t="s">
        <v>973</v>
      </c>
      <c r="G224" s="78" t="s">
        <v>51</v>
      </c>
      <c r="H224" s="78" t="s">
        <v>388</v>
      </c>
      <c r="I224" s="80" t="s">
        <v>53</v>
      </c>
      <c r="J224" s="80" t="s">
        <v>53</v>
      </c>
      <c r="K224" s="80" t="s">
        <v>53</v>
      </c>
      <c r="L224" s="80" t="s">
        <v>53</v>
      </c>
      <c r="M224" s="80">
        <v>0</v>
      </c>
      <c r="N224" s="78" t="s">
        <v>53</v>
      </c>
      <c r="O224" s="78" t="s">
        <v>54</v>
      </c>
      <c r="P224" s="78" t="s">
        <v>53</v>
      </c>
      <c r="Q224" s="80">
        <f t="shared" si="7"/>
        <v>26063540.845350001</v>
      </c>
      <c r="R224" s="80">
        <v>0</v>
      </c>
      <c r="S224" s="80">
        <v>19710502.6666</v>
      </c>
      <c r="T224" s="80">
        <v>0</v>
      </c>
      <c r="U224" s="78" t="s">
        <v>50</v>
      </c>
      <c r="V224" s="80">
        <v>0</v>
      </c>
      <c r="W224" s="80">
        <v>5476757.0506499996</v>
      </c>
      <c r="X224" s="78" t="s">
        <v>63</v>
      </c>
      <c r="Y224" s="80">
        <v>876281.12810000009</v>
      </c>
      <c r="Z224" s="84">
        <v>0</v>
      </c>
      <c r="AA224" s="85" t="s">
        <v>50</v>
      </c>
      <c r="AB224" s="84">
        <v>0</v>
      </c>
      <c r="AC224" s="80">
        <v>0</v>
      </c>
      <c r="AD224" s="85" t="s">
        <v>50</v>
      </c>
      <c r="AE224" s="80">
        <v>0</v>
      </c>
      <c r="AF224" s="81">
        <v>0</v>
      </c>
      <c r="AG224" s="78" t="s">
        <v>50</v>
      </c>
      <c r="AH224" s="80">
        <v>0</v>
      </c>
      <c r="AI224" s="80">
        <v>0</v>
      </c>
      <c r="AJ224" s="78" t="s">
        <v>50</v>
      </c>
      <c r="AK224" s="80">
        <v>0</v>
      </c>
      <c r="AL224" s="80">
        <v>0</v>
      </c>
      <c r="AM224" s="79" t="s">
        <v>53</v>
      </c>
      <c r="AN224" s="78" t="s">
        <v>53</v>
      </c>
      <c r="AO224" s="79" t="s">
        <v>53</v>
      </c>
      <c r="AP224" s="78" t="s">
        <v>53</v>
      </c>
      <c r="AQ224" s="82"/>
    </row>
    <row r="225" spans="1:43" s="83" customFormat="1" x14ac:dyDescent="0.25">
      <c r="A225" s="78" t="s">
        <v>115</v>
      </c>
      <c r="B225" s="79" t="s">
        <v>46</v>
      </c>
      <c r="C225" s="78" t="s">
        <v>75</v>
      </c>
      <c r="D225" s="78" t="s">
        <v>112</v>
      </c>
      <c r="E225" s="78" t="s">
        <v>107</v>
      </c>
      <c r="F225" s="78" t="s">
        <v>663</v>
      </c>
      <c r="G225" s="78" t="s">
        <v>51</v>
      </c>
      <c r="H225" s="78" t="s">
        <v>116</v>
      </c>
      <c r="I225" s="80" t="s">
        <v>53</v>
      </c>
      <c r="J225" s="80" t="s">
        <v>53</v>
      </c>
      <c r="K225" s="80" t="s">
        <v>53</v>
      </c>
      <c r="L225" s="80" t="s">
        <v>53</v>
      </c>
      <c r="M225" s="80">
        <v>0</v>
      </c>
      <c r="N225" s="78" t="s">
        <v>53</v>
      </c>
      <c r="O225" s="78" t="s">
        <v>54</v>
      </c>
      <c r="P225" s="78" t="s">
        <v>53</v>
      </c>
      <c r="Q225" s="80">
        <f t="shared" si="7"/>
        <v>34756558.930100001</v>
      </c>
      <c r="R225" s="80">
        <v>0</v>
      </c>
      <c r="S225" s="80">
        <v>23760025.283500001</v>
      </c>
      <c r="T225" s="80">
        <v>0</v>
      </c>
      <c r="U225" s="78" t="s">
        <v>50</v>
      </c>
      <c r="V225" s="80">
        <v>0</v>
      </c>
      <c r="W225" s="80">
        <v>9479770.3849999998</v>
      </c>
      <c r="X225" s="78" t="s">
        <v>63</v>
      </c>
      <c r="Y225" s="80">
        <v>1516763.2616000003</v>
      </c>
      <c r="Z225" s="84">
        <v>0</v>
      </c>
      <c r="AA225" s="85" t="s">
        <v>50</v>
      </c>
      <c r="AB225" s="84">
        <v>0</v>
      </c>
      <c r="AC225" s="80">
        <v>0</v>
      </c>
      <c r="AD225" s="85" t="s">
        <v>50</v>
      </c>
      <c r="AE225" s="80">
        <v>0</v>
      </c>
      <c r="AF225" s="81">
        <v>0</v>
      </c>
      <c r="AG225" s="78" t="s">
        <v>50</v>
      </c>
      <c r="AH225" s="80">
        <v>0</v>
      </c>
      <c r="AI225" s="80">
        <v>0</v>
      </c>
      <c r="AJ225" s="78" t="s">
        <v>50</v>
      </c>
      <c r="AK225" s="80">
        <v>0</v>
      </c>
      <c r="AL225" s="80">
        <v>0</v>
      </c>
      <c r="AM225" s="79" t="s">
        <v>53</v>
      </c>
      <c r="AN225" s="78" t="s">
        <v>53</v>
      </c>
      <c r="AO225" s="79" t="s">
        <v>53</v>
      </c>
      <c r="AP225" s="78" t="s">
        <v>53</v>
      </c>
      <c r="AQ225" s="82"/>
    </row>
    <row r="226" spans="1:43" s="83" customFormat="1" x14ac:dyDescent="0.25">
      <c r="A226" s="78" t="s">
        <v>111</v>
      </c>
      <c r="B226" s="79" t="s">
        <v>46</v>
      </c>
      <c r="C226" s="78" t="s">
        <v>75</v>
      </c>
      <c r="D226" s="78" t="s">
        <v>112</v>
      </c>
      <c r="E226" s="78" t="s">
        <v>107</v>
      </c>
      <c r="F226" s="78" t="s">
        <v>663</v>
      </c>
      <c r="G226" s="78" t="s">
        <v>51</v>
      </c>
      <c r="H226" s="78" t="s">
        <v>114</v>
      </c>
      <c r="I226" s="80" t="s">
        <v>53</v>
      </c>
      <c r="J226" s="80" t="s">
        <v>53</v>
      </c>
      <c r="K226" s="80" t="s">
        <v>53</v>
      </c>
      <c r="L226" s="80" t="s">
        <v>53</v>
      </c>
      <c r="M226" s="80">
        <v>0</v>
      </c>
      <c r="N226" s="78" t="s">
        <v>53</v>
      </c>
      <c r="O226" s="78" t="s">
        <v>54</v>
      </c>
      <c r="P226" s="78" t="s">
        <v>53</v>
      </c>
      <c r="Q226" s="80">
        <f t="shared" si="7"/>
        <v>26191792.696450002</v>
      </c>
      <c r="R226" s="80">
        <v>0</v>
      </c>
      <c r="S226" s="80">
        <v>19751871.794</v>
      </c>
      <c r="T226" s="80">
        <v>0</v>
      </c>
      <c r="U226" s="78" t="s">
        <v>50</v>
      </c>
      <c r="V226" s="80">
        <v>0</v>
      </c>
      <c r="W226" s="80">
        <v>5551655.9503499996</v>
      </c>
      <c r="X226" s="78" t="s">
        <v>50</v>
      </c>
      <c r="Y226" s="80">
        <v>888264.95209999999</v>
      </c>
      <c r="Z226" s="84">
        <v>0</v>
      </c>
      <c r="AA226" s="85" t="s">
        <v>50</v>
      </c>
      <c r="AB226" s="84">
        <v>0</v>
      </c>
      <c r="AC226" s="80">
        <v>0</v>
      </c>
      <c r="AD226" s="85" t="s">
        <v>50</v>
      </c>
      <c r="AE226" s="80">
        <v>0</v>
      </c>
      <c r="AF226" s="81">
        <v>0</v>
      </c>
      <c r="AG226" s="78" t="s">
        <v>50</v>
      </c>
      <c r="AH226" s="80">
        <v>0</v>
      </c>
      <c r="AI226" s="80">
        <v>0</v>
      </c>
      <c r="AJ226" s="78" t="s">
        <v>50</v>
      </c>
      <c r="AK226" s="80">
        <v>0</v>
      </c>
      <c r="AL226" s="80">
        <v>0</v>
      </c>
      <c r="AM226" s="79" t="s">
        <v>53</v>
      </c>
      <c r="AN226" s="78" t="s">
        <v>53</v>
      </c>
      <c r="AO226" s="79" t="s">
        <v>53</v>
      </c>
      <c r="AP226" s="78" t="s">
        <v>53</v>
      </c>
      <c r="AQ226" s="82"/>
    </row>
    <row r="227" spans="1:43" s="83" customFormat="1" x14ac:dyDescent="0.25">
      <c r="A227" s="78" t="s">
        <v>174</v>
      </c>
      <c r="B227" s="79" t="s">
        <v>118</v>
      </c>
      <c r="C227" s="78" t="s">
        <v>75</v>
      </c>
      <c r="D227" s="78" t="s">
        <v>112</v>
      </c>
      <c r="E227" s="78" t="s">
        <v>107</v>
      </c>
      <c r="F227" s="78" t="s">
        <v>665</v>
      </c>
      <c r="G227" s="78" t="s">
        <v>51</v>
      </c>
      <c r="H227" s="78" t="s">
        <v>175</v>
      </c>
      <c r="I227" s="80" t="s">
        <v>53</v>
      </c>
      <c r="J227" s="80" t="s">
        <v>53</v>
      </c>
      <c r="K227" s="80" t="s">
        <v>53</v>
      </c>
      <c r="L227" s="80" t="s">
        <v>53</v>
      </c>
      <c r="M227" s="80">
        <v>0</v>
      </c>
      <c r="N227" s="78" t="s">
        <v>53</v>
      </c>
      <c r="O227" s="78" t="s">
        <v>54</v>
      </c>
      <c r="P227" s="78" t="s">
        <v>53</v>
      </c>
      <c r="Q227" s="80">
        <f t="shared" si="7"/>
        <v>70931755.284800008</v>
      </c>
      <c r="R227" s="80">
        <v>0</v>
      </c>
      <c r="S227" s="80">
        <v>53466005.589300007</v>
      </c>
      <c r="T227" s="80">
        <v>0</v>
      </c>
      <c r="U227" s="78" t="s">
        <v>50</v>
      </c>
      <c r="V227" s="80">
        <v>0</v>
      </c>
      <c r="W227" s="80">
        <v>15056680.771999998</v>
      </c>
      <c r="X227" s="78" t="s">
        <v>63</v>
      </c>
      <c r="Y227" s="80">
        <v>2409068.9235000005</v>
      </c>
      <c r="Z227" s="84">
        <v>0</v>
      </c>
      <c r="AA227" s="85" t="s">
        <v>50</v>
      </c>
      <c r="AB227" s="84">
        <v>0</v>
      </c>
      <c r="AC227" s="80">
        <v>0</v>
      </c>
      <c r="AD227" s="85" t="s">
        <v>50</v>
      </c>
      <c r="AE227" s="80">
        <v>0</v>
      </c>
      <c r="AF227" s="81">
        <v>0</v>
      </c>
      <c r="AG227" s="78" t="s">
        <v>50</v>
      </c>
      <c r="AH227" s="80">
        <v>0</v>
      </c>
      <c r="AI227" s="80">
        <v>0</v>
      </c>
      <c r="AJ227" s="78" t="s">
        <v>50</v>
      </c>
      <c r="AK227" s="80">
        <v>0</v>
      </c>
      <c r="AL227" s="80">
        <v>0</v>
      </c>
      <c r="AM227" s="79" t="s">
        <v>53</v>
      </c>
      <c r="AN227" s="78" t="s">
        <v>53</v>
      </c>
      <c r="AO227" s="79" t="s">
        <v>53</v>
      </c>
      <c r="AP227" s="78" t="s">
        <v>53</v>
      </c>
      <c r="AQ227" s="82"/>
    </row>
    <row r="228" spans="1:43" s="83" customFormat="1" x14ac:dyDescent="0.25">
      <c r="A228" s="78" t="s">
        <v>213</v>
      </c>
      <c r="B228" s="79" t="s">
        <v>177</v>
      </c>
      <c r="C228" s="78" t="s">
        <v>75</v>
      </c>
      <c r="D228" s="78" t="s">
        <v>112</v>
      </c>
      <c r="E228" s="78" t="s">
        <v>107</v>
      </c>
      <c r="F228" s="78" t="s">
        <v>673</v>
      </c>
      <c r="G228" s="78" t="s">
        <v>51</v>
      </c>
      <c r="H228" s="78" t="s">
        <v>214</v>
      </c>
      <c r="I228" s="80" t="s">
        <v>53</v>
      </c>
      <c r="J228" s="80" t="s">
        <v>53</v>
      </c>
      <c r="K228" s="80" t="s">
        <v>53</v>
      </c>
      <c r="L228" s="80" t="s">
        <v>53</v>
      </c>
      <c r="M228" s="80">
        <v>0</v>
      </c>
      <c r="N228" s="78" t="s">
        <v>53</v>
      </c>
      <c r="O228" s="78" t="s">
        <v>54</v>
      </c>
      <c r="P228" s="78" t="s">
        <v>53</v>
      </c>
      <c r="Q228" s="80">
        <f t="shared" si="7"/>
        <v>52908753.645400003</v>
      </c>
      <c r="R228" s="80">
        <v>0</v>
      </c>
      <c r="S228" s="80">
        <v>32622172.017600007</v>
      </c>
      <c r="T228" s="80">
        <v>0</v>
      </c>
      <c r="U228" s="78" t="s">
        <v>50</v>
      </c>
      <c r="V228" s="80">
        <v>0</v>
      </c>
      <c r="W228" s="80">
        <v>17488432.437799998</v>
      </c>
      <c r="X228" s="78" t="s">
        <v>50</v>
      </c>
      <c r="Y228" s="80">
        <v>2798149.1900000009</v>
      </c>
      <c r="Z228" s="84">
        <v>0</v>
      </c>
      <c r="AA228" s="85" t="s">
        <v>50</v>
      </c>
      <c r="AB228" s="84">
        <v>0</v>
      </c>
      <c r="AC228" s="80">
        <v>0</v>
      </c>
      <c r="AD228" s="85" t="s">
        <v>50</v>
      </c>
      <c r="AE228" s="80">
        <v>0</v>
      </c>
      <c r="AF228" s="81">
        <v>0</v>
      </c>
      <c r="AG228" s="78" t="s">
        <v>50</v>
      </c>
      <c r="AH228" s="80">
        <v>0</v>
      </c>
      <c r="AI228" s="80">
        <v>0</v>
      </c>
      <c r="AJ228" s="78" t="s">
        <v>50</v>
      </c>
      <c r="AK228" s="80">
        <v>0</v>
      </c>
      <c r="AL228" s="80">
        <v>0</v>
      </c>
      <c r="AM228" s="79" t="s">
        <v>53</v>
      </c>
      <c r="AN228" s="78" t="s">
        <v>53</v>
      </c>
      <c r="AO228" s="79" t="s">
        <v>53</v>
      </c>
      <c r="AP228" s="78" t="s">
        <v>53</v>
      </c>
      <c r="AQ228" s="82"/>
    </row>
    <row r="229" spans="1:43" s="83" customFormat="1" x14ac:dyDescent="0.25">
      <c r="A229" s="78" t="s">
        <v>215</v>
      </c>
      <c r="B229" s="79" t="s">
        <v>177</v>
      </c>
      <c r="C229" s="78" t="s">
        <v>75</v>
      </c>
      <c r="D229" s="78" t="s">
        <v>112</v>
      </c>
      <c r="E229" s="78" t="s">
        <v>107</v>
      </c>
      <c r="F229" s="78" t="s">
        <v>673</v>
      </c>
      <c r="G229" s="78" t="s">
        <v>51</v>
      </c>
      <c r="H229" s="78" t="s">
        <v>216</v>
      </c>
      <c r="I229" s="80" t="s">
        <v>53</v>
      </c>
      <c r="J229" s="80" t="s">
        <v>53</v>
      </c>
      <c r="K229" s="80" t="s">
        <v>53</v>
      </c>
      <c r="L229" s="80" t="s">
        <v>53</v>
      </c>
      <c r="M229" s="80">
        <v>0</v>
      </c>
      <c r="N229" s="78" t="s">
        <v>53</v>
      </c>
      <c r="O229" s="78" t="s">
        <v>217</v>
      </c>
      <c r="P229" s="78" t="s">
        <v>218</v>
      </c>
      <c r="Q229" s="80">
        <f t="shared" si="7"/>
        <v>5041792.7954000002</v>
      </c>
      <c r="R229" s="80">
        <v>0</v>
      </c>
      <c r="S229" s="80">
        <v>2654271.5850000004</v>
      </c>
      <c r="T229" s="80">
        <v>2058207.94</v>
      </c>
      <c r="U229" s="78" t="s">
        <v>63</v>
      </c>
      <c r="V229" s="80">
        <v>329313.27039999998</v>
      </c>
      <c r="W229" s="80">
        <v>0</v>
      </c>
      <c r="X229" s="78" t="s">
        <v>50</v>
      </c>
      <c r="Y229" s="80">
        <v>0</v>
      </c>
      <c r="Z229" s="84">
        <v>0</v>
      </c>
      <c r="AA229" s="85" t="s">
        <v>50</v>
      </c>
      <c r="AB229" s="84">
        <v>0</v>
      </c>
      <c r="AC229" s="80">
        <v>0</v>
      </c>
      <c r="AD229" s="85" t="s">
        <v>50</v>
      </c>
      <c r="AE229" s="80">
        <v>0</v>
      </c>
      <c r="AF229" s="81">
        <v>0</v>
      </c>
      <c r="AG229" s="78" t="s">
        <v>50</v>
      </c>
      <c r="AH229" s="80">
        <v>0</v>
      </c>
      <c r="AI229" s="80">
        <v>0</v>
      </c>
      <c r="AJ229" s="78" t="s">
        <v>50</v>
      </c>
      <c r="AK229" s="80">
        <v>0</v>
      </c>
      <c r="AL229" s="80">
        <v>0</v>
      </c>
      <c r="AM229" s="79" t="s">
        <v>53</v>
      </c>
      <c r="AN229" s="78" t="s">
        <v>53</v>
      </c>
      <c r="AO229" s="79" t="s">
        <v>53</v>
      </c>
      <c r="AP229" s="78" t="s">
        <v>53</v>
      </c>
      <c r="AQ229" s="82"/>
    </row>
    <row r="230" spans="1:43" s="83" customFormat="1" x14ac:dyDescent="0.25">
      <c r="A230" s="78" t="s">
        <v>219</v>
      </c>
      <c r="B230" s="79" t="s">
        <v>177</v>
      </c>
      <c r="C230" s="78" t="s">
        <v>75</v>
      </c>
      <c r="D230" s="78" t="s">
        <v>112</v>
      </c>
      <c r="E230" s="78" t="s">
        <v>107</v>
      </c>
      <c r="F230" s="78" t="s">
        <v>673</v>
      </c>
      <c r="G230" s="78" t="s">
        <v>51</v>
      </c>
      <c r="H230" s="78" t="s">
        <v>220</v>
      </c>
      <c r="I230" s="80" t="s">
        <v>53</v>
      </c>
      <c r="J230" s="80" t="s">
        <v>53</v>
      </c>
      <c r="K230" s="80" t="s">
        <v>53</v>
      </c>
      <c r="L230" s="80" t="s">
        <v>53</v>
      </c>
      <c r="M230" s="80">
        <v>0</v>
      </c>
      <c r="N230" s="78" t="s">
        <v>53</v>
      </c>
      <c r="O230" s="78" t="s">
        <v>54</v>
      </c>
      <c r="P230" s="78" t="s">
        <v>53</v>
      </c>
      <c r="Q230" s="80">
        <f t="shared" si="7"/>
        <v>23277524.323199999</v>
      </c>
      <c r="R230" s="80">
        <v>0</v>
      </c>
      <c r="S230" s="80">
        <v>12674427.2676</v>
      </c>
      <c r="T230" s="80">
        <v>0</v>
      </c>
      <c r="U230" s="78" t="s">
        <v>50</v>
      </c>
      <c r="V230" s="80">
        <v>0</v>
      </c>
      <c r="W230" s="80">
        <v>9140600.9100000001</v>
      </c>
      <c r="X230" s="78" t="s">
        <v>63</v>
      </c>
      <c r="Y230" s="80">
        <v>1462496.1455999999</v>
      </c>
      <c r="Z230" s="84">
        <v>0</v>
      </c>
      <c r="AA230" s="85" t="s">
        <v>50</v>
      </c>
      <c r="AB230" s="84">
        <v>0</v>
      </c>
      <c r="AC230" s="80">
        <v>0</v>
      </c>
      <c r="AD230" s="85" t="s">
        <v>50</v>
      </c>
      <c r="AE230" s="80">
        <v>0</v>
      </c>
      <c r="AF230" s="81">
        <v>0</v>
      </c>
      <c r="AG230" s="78" t="s">
        <v>50</v>
      </c>
      <c r="AH230" s="80">
        <v>0</v>
      </c>
      <c r="AI230" s="80">
        <v>0</v>
      </c>
      <c r="AJ230" s="78" t="s">
        <v>50</v>
      </c>
      <c r="AK230" s="80">
        <v>0</v>
      </c>
      <c r="AL230" s="80">
        <v>0</v>
      </c>
      <c r="AM230" s="79" t="s">
        <v>53</v>
      </c>
      <c r="AN230" s="78" t="s">
        <v>53</v>
      </c>
      <c r="AO230" s="79" t="s">
        <v>53</v>
      </c>
      <c r="AP230" s="78" t="s">
        <v>53</v>
      </c>
      <c r="AQ230" s="82"/>
    </row>
    <row r="231" spans="1:43" s="83" customFormat="1" x14ac:dyDescent="0.25">
      <c r="A231" s="78" t="s">
        <v>221</v>
      </c>
      <c r="B231" s="79" t="s">
        <v>177</v>
      </c>
      <c r="C231" s="78" t="s">
        <v>75</v>
      </c>
      <c r="D231" s="78" t="s">
        <v>112</v>
      </c>
      <c r="E231" s="78" t="s">
        <v>107</v>
      </c>
      <c r="F231" s="78" t="s">
        <v>673</v>
      </c>
      <c r="G231" s="78" t="s">
        <v>51</v>
      </c>
      <c r="H231" s="78" t="s">
        <v>222</v>
      </c>
      <c r="I231" s="80" t="s">
        <v>53</v>
      </c>
      <c r="J231" s="80" t="s">
        <v>53</v>
      </c>
      <c r="K231" s="80" t="s">
        <v>53</v>
      </c>
      <c r="L231" s="80" t="s">
        <v>53</v>
      </c>
      <c r="M231" s="80">
        <v>0</v>
      </c>
      <c r="N231" s="78" t="s">
        <v>53</v>
      </c>
      <c r="O231" s="78" t="s">
        <v>223</v>
      </c>
      <c r="P231" s="78" t="s">
        <v>224</v>
      </c>
      <c r="Q231" s="80">
        <f t="shared" si="7"/>
        <v>1920423.8992000001</v>
      </c>
      <c r="R231" s="80">
        <v>0</v>
      </c>
      <c r="S231" s="80">
        <v>668918.89999999991</v>
      </c>
      <c r="T231" s="80">
        <v>1078883.6200000001</v>
      </c>
      <c r="U231" s="78" t="s">
        <v>63</v>
      </c>
      <c r="V231" s="80">
        <v>172621.3792</v>
      </c>
      <c r="W231" s="80">
        <v>0</v>
      </c>
      <c r="X231" s="78" t="s">
        <v>50</v>
      </c>
      <c r="Y231" s="80">
        <v>0</v>
      </c>
      <c r="Z231" s="84">
        <v>0</v>
      </c>
      <c r="AA231" s="85" t="s">
        <v>50</v>
      </c>
      <c r="AB231" s="84">
        <v>0</v>
      </c>
      <c r="AC231" s="80">
        <v>0</v>
      </c>
      <c r="AD231" s="85" t="s">
        <v>50</v>
      </c>
      <c r="AE231" s="80">
        <v>0</v>
      </c>
      <c r="AF231" s="81">
        <v>0</v>
      </c>
      <c r="AG231" s="78" t="s">
        <v>50</v>
      </c>
      <c r="AH231" s="80">
        <v>0</v>
      </c>
      <c r="AI231" s="80">
        <v>0</v>
      </c>
      <c r="AJ231" s="78" t="s">
        <v>50</v>
      </c>
      <c r="AK231" s="80">
        <v>0</v>
      </c>
      <c r="AL231" s="80">
        <v>0</v>
      </c>
      <c r="AM231" s="79" t="s">
        <v>53</v>
      </c>
      <c r="AN231" s="78" t="s">
        <v>53</v>
      </c>
      <c r="AO231" s="79" t="s">
        <v>53</v>
      </c>
      <c r="AP231" s="78" t="s">
        <v>53</v>
      </c>
      <c r="AQ231" s="82"/>
    </row>
    <row r="232" spans="1:43" s="83" customFormat="1" x14ac:dyDescent="0.25">
      <c r="A232" s="78" t="s">
        <v>225</v>
      </c>
      <c r="B232" s="79" t="s">
        <v>177</v>
      </c>
      <c r="C232" s="78" t="s">
        <v>75</v>
      </c>
      <c r="D232" s="78" t="s">
        <v>112</v>
      </c>
      <c r="E232" s="78" t="s">
        <v>107</v>
      </c>
      <c r="F232" s="78" t="s">
        <v>673</v>
      </c>
      <c r="G232" s="78" t="s">
        <v>51</v>
      </c>
      <c r="H232" s="78" t="s">
        <v>226</v>
      </c>
      <c r="I232" s="80" t="s">
        <v>53</v>
      </c>
      <c r="J232" s="80" t="s">
        <v>53</v>
      </c>
      <c r="K232" s="80" t="s">
        <v>53</v>
      </c>
      <c r="L232" s="80" t="s">
        <v>53</v>
      </c>
      <c r="M232" s="80">
        <v>0</v>
      </c>
      <c r="N232" s="78" t="s">
        <v>53</v>
      </c>
      <c r="O232" s="78" t="s">
        <v>54</v>
      </c>
      <c r="P232" s="78" t="s">
        <v>53</v>
      </c>
      <c r="Q232" s="80">
        <f t="shared" si="7"/>
        <v>23278271.030700006</v>
      </c>
      <c r="R232" s="80">
        <v>0</v>
      </c>
      <c r="S232" s="80">
        <v>17045438.365400001</v>
      </c>
      <c r="T232" s="80">
        <v>0</v>
      </c>
      <c r="U232" s="78" t="s">
        <v>50</v>
      </c>
      <c r="V232" s="80">
        <v>0</v>
      </c>
      <c r="W232" s="80">
        <v>5373131.6080000009</v>
      </c>
      <c r="X232" s="78" t="s">
        <v>50</v>
      </c>
      <c r="Y232" s="80">
        <v>859701.05729999999</v>
      </c>
      <c r="Z232" s="84">
        <v>0</v>
      </c>
      <c r="AA232" s="85" t="s">
        <v>50</v>
      </c>
      <c r="AB232" s="84">
        <v>0</v>
      </c>
      <c r="AC232" s="80">
        <v>0</v>
      </c>
      <c r="AD232" s="85" t="s">
        <v>50</v>
      </c>
      <c r="AE232" s="80">
        <v>0</v>
      </c>
      <c r="AF232" s="81">
        <v>0</v>
      </c>
      <c r="AG232" s="78" t="s">
        <v>50</v>
      </c>
      <c r="AH232" s="80">
        <v>0</v>
      </c>
      <c r="AI232" s="80">
        <v>0</v>
      </c>
      <c r="AJ232" s="78" t="s">
        <v>50</v>
      </c>
      <c r="AK232" s="80">
        <v>0</v>
      </c>
      <c r="AL232" s="80">
        <v>0</v>
      </c>
      <c r="AM232" s="79" t="s">
        <v>53</v>
      </c>
      <c r="AN232" s="78" t="s">
        <v>53</v>
      </c>
      <c r="AO232" s="79" t="s">
        <v>53</v>
      </c>
      <c r="AP232" s="78" t="s">
        <v>53</v>
      </c>
      <c r="AQ232" s="82"/>
    </row>
    <row r="233" spans="1:43" s="83" customFormat="1" x14ac:dyDescent="0.25">
      <c r="A233" s="78" t="s">
        <v>227</v>
      </c>
      <c r="B233" s="79" t="s">
        <v>177</v>
      </c>
      <c r="C233" s="78" t="s">
        <v>75</v>
      </c>
      <c r="D233" s="78" t="s">
        <v>112</v>
      </c>
      <c r="E233" s="78" t="s">
        <v>107</v>
      </c>
      <c r="F233" s="78" t="s">
        <v>673</v>
      </c>
      <c r="G233" s="78" t="s">
        <v>89</v>
      </c>
      <c r="H233" s="78" t="s">
        <v>53</v>
      </c>
      <c r="I233" s="80" t="s">
        <v>228</v>
      </c>
      <c r="J233" s="80" t="s">
        <v>53</v>
      </c>
      <c r="K233" s="80" t="s">
        <v>229</v>
      </c>
      <c r="L233" s="80" t="s">
        <v>230</v>
      </c>
      <c r="M233" s="80">
        <v>13</v>
      </c>
      <c r="N233" s="78" t="s">
        <v>93</v>
      </c>
      <c r="O233" s="78" t="s">
        <v>231</v>
      </c>
      <c r="P233" s="78" t="s">
        <v>232</v>
      </c>
      <c r="Q233" s="80">
        <f t="shared" si="7"/>
        <v>-159990</v>
      </c>
      <c r="R233" s="80">
        <v>0</v>
      </c>
      <c r="S233" s="80">
        <v>-159990</v>
      </c>
      <c r="T233" s="80">
        <v>0</v>
      </c>
      <c r="U233" s="78" t="s">
        <v>50</v>
      </c>
      <c r="V233" s="80">
        <v>0</v>
      </c>
      <c r="W233" s="80">
        <v>0</v>
      </c>
      <c r="X233" s="78" t="s">
        <v>50</v>
      </c>
      <c r="Y233" s="80">
        <v>0</v>
      </c>
      <c r="Z233" s="84">
        <v>0</v>
      </c>
      <c r="AA233" s="85" t="s">
        <v>50</v>
      </c>
      <c r="AB233" s="84">
        <v>0</v>
      </c>
      <c r="AC233" s="80">
        <v>0</v>
      </c>
      <c r="AD233" s="85" t="s">
        <v>50</v>
      </c>
      <c r="AE233" s="80">
        <v>0</v>
      </c>
      <c r="AF233" s="81">
        <v>0</v>
      </c>
      <c r="AG233" s="78" t="s">
        <v>50</v>
      </c>
      <c r="AH233" s="80">
        <v>0</v>
      </c>
      <c r="AI233" s="80">
        <v>0</v>
      </c>
      <c r="AJ233" s="78" t="s">
        <v>50</v>
      </c>
      <c r="AK233" s="80">
        <v>0</v>
      </c>
      <c r="AL233" s="80">
        <v>0</v>
      </c>
      <c r="AM233" s="79" t="s">
        <v>53</v>
      </c>
      <c r="AN233" s="78" t="s">
        <v>53</v>
      </c>
      <c r="AO233" s="79" t="s">
        <v>53</v>
      </c>
      <c r="AP233" s="78" t="s">
        <v>53</v>
      </c>
      <c r="AQ233" s="82"/>
    </row>
    <row r="234" spans="1:43" s="83" customFormat="1" x14ac:dyDescent="0.25">
      <c r="A234" s="78" t="s">
        <v>277</v>
      </c>
      <c r="B234" s="79" t="s">
        <v>234</v>
      </c>
      <c r="C234" s="78" t="s">
        <v>75</v>
      </c>
      <c r="D234" s="78" t="s">
        <v>112</v>
      </c>
      <c r="E234" s="78" t="s">
        <v>107</v>
      </c>
      <c r="F234" s="78" t="s">
        <v>929</v>
      </c>
      <c r="G234" s="78" t="s">
        <v>51</v>
      </c>
      <c r="H234" s="78" t="s">
        <v>278</v>
      </c>
      <c r="I234" s="80" t="s">
        <v>53</v>
      </c>
      <c r="J234" s="80" t="s">
        <v>53</v>
      </c>
      <c r="K234" s="80" t="s">
        <v>53</v>
      </c>
      <c r="L234" s="80" t="s">
        <v>53</v>
      </c>
      <c r="M234" s="80">
        <v>0</v>
      </c>
      <c r="N234" s="78" t="s">
        <v>53</v>
      </c>
      <c r="O234" s="78" t="s">
        <v>54</v>
      </c>
      <c r="P234" s="78" t="s">
        <v>53</v>
      </c>
      <c r="Q234" s="80">
        <f t="shared" si="7"/>
        <v>8460101.9016499985</v>
      </c>
      <c r="R234" s="80">
        <v>0</v>
      </c>
      <c r="S234" s="80">
        <v>6447189.0960499989</v>
      </c>
      <c r="T234" s="80">
        <v>0</v>
      </c>
      <c r="U234" s="78" t="s">
        <v>50</v>
      </c>
      <c r="V234" s="80">
        <v>0</v>
      </c>
      <c r="W234" s="80">
        <v>1735269.66</v>
      </c>
      <c r="X234" s="78" t="s">
        <v>50</v>
      </c>
      <c r="Y234" s="80">
        <v>277643.14559999993</v>
      </c>
      <c r="Z234" s="84">
        <v>0</v>
      </c>
      <c r="AA234" s="85" t="s">
        <v>50</v>
      </c>
      <c r="AB234" s="84">
        <v>0</v>
      </c>
      <c r="AC234" s="80">
        <v>0</v>
      </c>
      <c r="AD234" s="85" t="s">
        <v>50</v>
      </c>
      <c r="AE234" s="80">
        <v>0</v>
      </c>
      <c r="AF234" s="81">
        <v>0</v>
      </c>
      <c r="AG234" s="78" t="s">
        <v>50</v>
      </c>
      <c r="AH234" s="80">
        <v>0</v>
      </c>
      <c r="AI234" s="80">
        <v>0</v>
      </c>
      <c r="AJ234" s="78" t="s">
        <v>50</v>
      </c>
      <c r="AK234" s="80">
        <v>0</v>
      </c>
      <c r="AL234" s="80">
        <v>0</v>
      </c>
      <c r="AM234" s="79" t="s">
        <v>53</v>
      </c>
      <c r="AN234" s="78" t="s">
        <v>53</v>
      </c>
      <c r="AO234" s="79" t="s">
        <v>53</v>
      </c>
      <c r="AP234" s="78" t="s">
        <v>53</v>
      </c>
      <c r="AQ234" s="82"/>
    </row>
    <row r="235" spans="1:43" s="83" customFormat="1" x14ac:dyDescent="0.25">
      <c r="A235" s="78" t="s">
        <v>279</v>
      </c>
      <c r="B235" s="79" t="s">
        <v>234</v>
      </c>
      <c r="C235" s="78" t="s">
        <v>75</v>
      </c>
      <c r="D235" s="78" t="s">
        <v>112</v>
      </c>
      <c r="E235" s="78" t="s">
        <v>107</v>
      </c>
      <c r="F235" s="78" t="s">
        <v>929</v>
      </c>
      <c r="G235" s="78" t="s">
        <v>51</v>
      </c>
      <c r="H235" s="78" t="s">
        <v>280</v>
      </c>
      <c r="I235" s="80" t="s">
        <v>53</v>
      </c>
      <c r="J235" s="80" t="s">
        <v>53</v>
      </c>
      <c r="K235" s="80" t="s">
        <v>53</v>
      </c>
      <c r="L235" s="80" t="s">
        <v>53</v>
      </c>
      <c r="M235" s="80">
        <v>0</v>
      </c>
      <c r="N235" s="78" t="s">
        <v>53</v>
      </c>
      <c r="O235" s="78" t="s">
        <v>156</v>
      </c>
      <c r="P235" s="78" t="s">
        <v>157</v>
      </c>
      <c r="Q235" s="80">
        <f t="shared" si="7"/>
        <v>1812882.1063999999</v>
      </c>
      <c r="R235" s="80">
        <v>0</v>
      </c>
      <c r="S235" s="80">
        <v>1291057.51</v>
      </c>
      <c r="T235" s="80">
        <v>449848.79</v>
      </c>
      <c r="U235" s="78" t="s">
        <v>63</v>
      </c>
      <c r="V235" s="80">
        <v>71975.806400000001</v>
      </c>
      <c r="W235" s="80">
        <v>0</v>
      </c>
      <c r="X235" s="78" t="s">
        <v>50</v>
      </c>
      <c r="Y235" s="80">
        <v>0</v>
      </c>
      <c r="Z235" s="80">
        <v>0</v>
      </c>
      <c r="AA235" s="78" t="s">
        <v>50</v>
      </c>
      <c r="AB235" s="80">
        <v>0</v>
      </c>
      <c r="AC235" s="80">
        <v>0</v>
      </c>
      <c r="AD235" s="78" t="s">
        <v>50</v>
      </c>
      <c r="AE235" s="80">
        <v>0</v>
      </c>
      <c r="AF235" s="81">
        <v>0</v>
      </c>
      <c r="AG235" s="78" t="s">
        <v>50</v>
      </c>
      <c r="AH235" s="80">
        <v>0</v>
      </c>
      <c r="AI235" s="80">
        <v>0</v>
      </c>
      <c r="AJ235" s="78" t="s">
        <v>50</v>
      </c>
      <c r="AK235" s="80">
        <v>0</v>
      </c>
      <c r="AL235" s="80">
        <v>0</v>
      </c>
      <c r="AM235" s="79" t="s">
        <v>53</v>
      </c>
      <c r="AN235" s="78" t="s">
        <v>53</v>
      </c>
      <c r="AO235" s="79" t="s">
        <v>53</v>
      </c>
      <c r="AP235" s="78" t="s">
        <v>53</v>
      </c>
      <c r="AQ235" s="82"/>
    </row>
    <row r="236" spans="1:43" s="83" customFormat="1" x14ac:dyDescent="0.25">
      <c r="A236" s="78" t="s">
        <v>281</v>
      </c>
      <c r="B236" s="79" t="s">
        <v>234</v>
      </c>
      <c r="C236" s="78" t="s">
        <v>75</v>
      </c>
      <c r="D236" s="78" t="s">
        <v>112</v>
      </c>
      <c r="E236" s="78" t="s">
        <v>107</v>
      </c>
      <c r="F236" s="78" t="s">
        <v>929</v>
      </c>
      <c r="G236" s="78" t="s">
        <v>51</v>
      </c>
      <c r="H236" s="78" t="s">
        <v>282</v>
      </c>
      <c r="I236" s="80" t="s">
        <v>53</v>
      </c>
      <c r="J236" s="80" t="s">
        <v>53</v>
      </c>
      <c r="K236" s="80" t="s">
        <v>53</v>
      </c>
      <c r="L236" s="80" t="s">
        <v>53</v>
      </c>
      <c r="M236" s="80">
        <v>0</v>
      </c>
      <c r="N236" s="78" t="s">
        <v>53</v>
      </c>
      <c r="O236" s="78" t="s">
        <v>54</v>
      </c>
      <c r="P236" s="78" t="s">
        <v>53</v>
      </c>
      <c r="Q236" s="80">
        <f t="shared" si="7"/>
        <v>100214693.4134521</v>
      </c>
      <c r="R236" s="80">
        <v>0</v>
      </c>
      <c r="S236" s="80">
        <v>62672359.745902099</v>
      </c>
      <c r="T236" s="80">
        <v>0</v>
      </c>
      <c r="U236" s="78" t="s">
        <v>50</v>
      </c>
      <c r="V236" s="80">
        <v>0</v>
      </c>
      <c r="W236" s="80">
        <v>32364080.74795001</v>
      </c>
      <c r="X236" s="78" t="s">
        <v>50</v>
      </c>
      <c r="Y236" s="80">
        <v>5178252.9195999987</v>
      </c>
      <c r="Z236" s="80">
        <v>0</v>
      </c>
      <c r="AA236" s="78" t="s">
        <v>50</v>
      </c>
      <c r="AB236" s="80">
        <v>0</v>
      </c>
      <c r="AC236" s="80">
        <v>0</v>
      </c>
      <c r="AD236" s="78" t="s">
        <v>50</v>
      </c>
      <c r="AE236" s="80">
        <v>0</v>
      </c>
      <c r="AF236" s="81">
        <v>0</v>
      </c>
      <c r="AG236" s="78" t="s">
        <v>50</v>
      </c>
      <c r="AH236" s="80">
        <v>0</v>
      </c>
      <c r="AI236" s="80">
        <v>0</v>
      </c>
      <c r="AJ236" s="78" t="s">
        <v>50</v>
      </c>
      <c r="AK236" s="80">
        <v>0</v>
      </c>
      <c r="AL236" s="80">
        <v>0</v>
      </c>
      <c r="AM236" s="79" t="s">
        <v>53</v>
      </c>
      <c r="AN236" s="78" t="s">
        <v>53</v>
      </c>
      <c r="AO236" s="79" t="s">
        <v>53</v>
      </c>
      <c r="AP236" s="78" t="s">
        <v>53</v>
      </c>
      <c r="AQ236" s="82"/>
    </row>
    <row r="237" spans="1:43" s="83" customFormat="1" x14ac:dyDescent="0.25">
      <c r="A237" s="78" t="s">
        <v>315</v>
      </c>
      <c r="B237" s="79" t="s">
        <v>284</v>
      </c>
      <c r="C237" s="78" t="s">
        <v>75</v>
      </c>
      <c r="D237" s="78" t="s">
        <v>112</v>
      </c>
      <c r="E237" s="78" t="s">
        <v>107</v>
      </c>
      <c r="F237" s="78" t="s">
        <v>930</v>
      </c>
      <c r="G237" s="78" t="s">
        <v>51</v>
      </c>
      <c r="H237" s="78" t="s">
        <v>316</v>
      </c>
      <c r="I237" s="80" t="s">
        <v>53</v>
      </c>
      <c r="J237" s="80" t="s">
        <v>53</v>
      </c>
      <c r="K237" s="80" t="s">
        <v>53</v>
      </c>
      <c r="L237" s="80" t="s">
        <v>53</v>
      </c>
      <c r="M237" s="80">
        <v>0</v>
      </c>
      <c r="N237" s="78" t="s">
        <v>53</v>
      </c>
      <c r="O237" s="78" t="s">
        <v>54</v>
      </c>
      <c r="P237" s="78" t="s">
        <v>53</v>
      </c>
      <c r="Q237" s="80">
        <f t="shared" si="7"/>
        <v>38225940.178399995</v>
      </c>
      <c r="R237" s="80">
        <v>0</v>
      </c>
      <c r="S237" s="80">
        <v>22843259.821449995</v>
      </c>
      <c r="T237" s="80">
        <v>0</v>
      </c>
      <c r="U237" s="78" t="s">
        <v>50</v>
      </c>
      <c r="V237" s="80">
        <v>0</v>
      </c>
      <c r="W237" s="80">
        <v>13108427.893949999</v>
      </c>
      <c r="X237" s="78" t="s">
        <v>50</v>
      </c>
      <c r="Y237" s="80">
        <v>2097348.463</v>
      </c>
      <c r="Z237" s="80">
        <v>0</v>
      </c>
      <c r="AA237" s="78" t="s">
        <v>50</v>
      </c>
      <c r="AB237" s="80">
        <v>0</v>
      </c>
      <c r="AC237" s="80">
        <v>163800</v>
      </c>
      <c r="AD237" s="78" t="s">
        <v>72</v>
      </c>
      <c r="AE237" s="80">
        <v>13104</v>
      </c>
      <c r="AF237" s="81">
        <v>0</v>
      </c>
      <c r="AG237" s="78" t="s">
        <v>50</v>
      </c>
      <c r="AH237" s="80">
        <v>0</v>
      </c>
      <c r="AI237" s="80">
        <v>0</v>
      </c>
      <c r="AJ237" s="78" t="s">
        <v>50</v>
      </c>
      <c r="AK237" s="80">
        <v>0</v>
      </c>
      <c r="AL237" s="80">
        <v>0</v>
      </c>
      <c r="AM237" s="79" t="s">
        <v>53</v>
      </c>
      <c r="AN237" s="78" t="s">
        <v>53</v>
      </c>
      <c r="AO237" s="79" t="s">
        <v>53</v>
      </c>
      <c r="AP237" s="78" t="s">
        <v>53</v>
      </c>
      <c r="AQ237" s="82"/>
    </row>
    <row r="238" spans="1:43" s="83" customFormat="1" x14ac:dyDescent="0.25">
      <c r="A238" s="78" t="s">
        <v>317</v>
      </c>
      <c r="B238" s="79" t="s">
        <v>284</v>
      </c>
      <c r="C238" s="78" t="s">
        <v>75</v>
      </c>
      <c r="D238" s="78" t="s">
        <v>112</v>
      </c>
      <c r="E238" s="78" t="s">
        <v>107</v>
      </c>
      <c r="F238" s="78" t="s">
        <v>930</v>
      </c>
      <c r="G238" s="78" t="s">
        <v>51</v>
      </c>
      <c r="H238" s="78" t="s">
        <v>318</v>
      </c>
      <c r="I238" s="80" t="s">
        <v>53</v>
      </c>
      <c r="J238" s="80" t="s">
        <v>53</v>
      </c>
      <c r="K238" s="80" t="s">
        <v>53</v>
      </c>
      <c r="L238" s="80" t="s">
        <v>53</v>
      </c>
      <c r="M238" s="80">
        <v>0</v>
      </c>
      <c r="N238" s="78" t="s">
        <v>53</v>
      </c>
      <c r="O238" s="78" t="s">
        <v>319</v>
      </c>
      <c r="P238" s="78" t="s">
        <v>320</v>
      </c>
      <c r="Q238" s="80">
        <f t="shared" si="7"/>
        <v>3074355.2560999999</v>
      </c>
      <c r="R238" s="80">
        <v>0</v>
      </c>
      <c r="S238" s="80">
        <v>2766990.3809000002</v>
      </c>
      <c r="T238" s="80">
        <v>264969.71999999997</v>
      </c>
      <c r="U238" s="78" t="s">
        <v>63</v>
      </c>
      <c r="V238" s="80">
        <v>42395.155200000001</v>
      </c>
      <c r="W238" s="80">
        <v>0</v>
      </c>
      <c r="X238" s="78" t="s">
        <v>50</v>
      </c>
      <c r="Y238" s="80">
        <v>0</v>
      </c>
      <c r="Z238" s="80">
        <v>0</v>
      </c>
      <c r="AA238" s="78" t="s">
        <v>50</v>
      </c>
      <c r="AB238" s="80">
        <v>0</v>
      </c>
      <c r="AC238" s="80">
        <v>0</v>
      </c>
      <c r="AD238" s="78" t="s">
        <v>50</v>
      </c>
      <c r="AE238" s="80">
        <v>0</v>
      </c>
      <c r="AF238" s="81">
        <v>0</v>
      </c>
      <c r="AG238" s="78" t="s">
        <v>50</v>
      </c>
      <c r="AH238" s="80">
        <v>0</v>
      </c>
      <c r="AI238" s="80">
        <v>0</v>
      </c>
      <c r="AJ238" s="78" t="s">
        <v>50</v>
      </c>
      <c r="AK238" s="80">
        <v>0</v>
      </c>
      <c r="AL238" s="80">
        <v>0</v>
      </c>
      <c r="AM238" s="79" t="s">
        <v>53</v>
      </c>
      <c r="AN238" s="78" t="s">
        <v>53</v>
      </c>
      <c r="AO238" s="79" t="s">
        <v>53</v>
      </c>
      <c r="AP238" s="78" t="s">
        <v>53</v>
      </c>
      <c r="AQ238" s="82"/>
    </row>
    <row r="239" spans="1:43" s="83" customFormat="1" x14ac:dyDescent="0.25">
      <c r="A239" s="78" t="s">
        <v>321</v>
      </c>
      <c r="B239" s="79" t="s">
        <v>284</v>
      </c>
      <c r="C239" s="78" t="s">
        <v>75</v>
      </c>
      <c r="D239" s="78" t="s">
        <v>112</v>
      </c>
      <c r="E239" s="78" t="s">
        <v>107</v>
      </c>
      <c r="F239" s="78" t="s">
        <v>930</v>
      </c>
      <c r="G239" s="78" t="s">
        <v>51</v>
      </c>
      <c r="H239" s="78" t="s">
        <v>322</v>
      </c>
      <c r="I239" s="80" t="s">
        <v>53</v>
      </c>
      <c r="J239" s="80" t="s">
        <v>53</v>
      </c>
      <c r="K239" s="80" t="s">
        <v>53</v>
      </c>
      <c r="L239" s="80" t="s">
        <v>53</v>
      </c>
      <c r="M239" s="80">
        <v>0</v>
      </c>
      <c r="N239" s="78" t="s">
        <v>53</v>
      </c>
      <c r="O239" s="78" t="s">
        <v>54</v>
      </c>
      <c r="P239" s="78" t="s">
        <v>53</v>
      </c>
      <c r="Q239" s="80">
        <f t="shared" si="7"/>
        <v>40166947.565649994</v>
      </c>
      <c r="R239" s="80">
        <v>0</v>
      </c>
      <c r="S239" s="80">
        <v>26920316.568599995</v>
      </c>
      <c r="T239" s="80">
        <v>0</v>
      </c>
      <c r="U239" s="78" t="s">
        <v>50</v>
      </c>
      <c r="V239" s="80">
        <v>0</v>
      </c>
      <c r="W239" s="80">
        <v>11267006.031950001</v>
      </c>
      <c r="X239" s="78" t="s">
        <v>50</v>
      </c>
      <c r="Y239" s="80">
        <v>1802720.9650999997</v>
      </c>
      <c r="Z239" s="80">
        <v>0</v>
      </c>
      <c r="AA239" s="78" t="s">
        <v>50</v>
      </c>
      <c r="AB239" s="80">
        <v>0</v>
      </c>
      <c r="AC239" s="80">
        <v>163800</v>
      </c>
      <c r="AD239" s="78" t="s">
        <v>72</v>
      </c>
      <c r="AE239" s="80">
        <v>13104</v>
      </c>
      <c r="AF239" s="81">
        <v>0</v>
      </c>
      <c r="AG239" s="78" t="s">
        <v>50</v>
      </c>
      <c r="AH239" s="80">
        <v>0</v>
      </c>
      <c r="AI239" s="80">
        <v>0</v>
      </c>
      <c r="AJ239" s="78" t="s">
        <v>50</v>
      </c>
      <c r="AK239" s="80">
        <v>0</v>
      </c>
      <c r="AL239" s="80">
        <v>0</v>
      </c>
      <c r="AM239" s="79" t="s">
        <v>53</v>
      </c>
      <c r="AN239" s="78" t="s">
        <v>53</v>
      </c>
      <c r="AO239" s="79" t="s">
        <v>53</v>
      </c>
      <c r="AP239" s="78" t="s">
        <v>53</v>
      </c>
      <c r="AQ239" s="82"/>
    </row>
    <row r="240" spans="1:43" s="83" customFormat="1" x14ac:dyDescent="0.25">
      <c r="A240" s="78" t="s">
        <v>323</v>
      </c>
      <c r="B240" s="79" t="s">
        <v>284</v>
      </c>
      <c r="C240" s="78" t="s">
        <v>75</v>
      </c>
      <c r="D240" s="78" t="s">
        <v>112</v>
      </c>
      <c r="E240" s="78" t="s">
        <v>107</v>
      </c>
      <c r="F240" s="78" t="s">
        <v>930</v>
      </c>
      <c r="G240" s="78" t="s">
        <v>89</v>
      </c>
      <c r="H240" s="78" t="s">
        <v>53</v>
      </c>
      <c r="I240" s="80" t="s">
        <v>324</v>
      </c>
      <c r="J240" s="80" t="s">
        <v>53</v>
      </c>
      <c r="K240" s="80" t="s">
        <v>325</v>
      </c>
      <c r="L240" s="80" t="s">
        <v>234</v>
      </c>
      <c r="M240" s="80">
        <v>1196313.8999999999</v>
      </c>
      <c r="N240" s="78" t="s">
        <v>93</v>
      </c>
      <c r="O240" s="78" t="s">
        <v>326</v>
      </c>
      <c r="P240" s="78" t="s">
        <v>327</v>
      </c>
      <c r="Q240" s="80">
        <f t="shared" si="7"/>
        <v>-159990</v>
      </c>
      <c r="R240" s="80">
        <v>0</v>
      </c>
      <c r="S240" s="80">
        <v>-159990</v>
      </c>
      <c r="T240" s="80">
        <v>0</v>
      </c>
      <c r="U240" s="78" t="s">
        <v>50</v>
      </c>
      <c r="V240" s="80">
        <v>0</v>
      </c>
      <c r="W240" s="80">
        <v>0</v>
      </c>
      <c r="X240" s="78" t="s">
        <v>50</v>
      </c>
      <c r="Y240" s="80">
        <v>0</v>
      </c>
      <c r="Z240" s="80">
        <v>0</v>
      </c>
      <c r="AA240" s="78" t="s">
        <v>50</v>
      </c>
      <c r="AB240" s="80">
        <v>0</v>
      </c>
      <c r="AC240" s="80">
        <v>0</v>
      </c>
      <c r="AD240" s="78" t="s">
        <v>50</v>
      </c>
      <c r="AE240" s="80">
        <v>0</v>
      </c>
      <c r="AF240" s="81">
        <v>0</v>
      </c>
      <c r="AG240" s="78" t="s">
        <v>50</v>
      </c>
      <c r="AH240" s="80">
        <v>0</v>
      </c>
      <c r="AI240" s="80">
        <v>0</v>
      </c>
      <c r="AJ240" s="78" t="s">
        <v>50</v>
      </c>
      <c r="AK240" s="80">
        <v>0</v>
      </c>
      <c r="AL240" s="80">
        <v>0</v>
      </c>
      <c r="AM240" s="79" t="s">
        <v>53</v>
      </c>
      <c r="AN240" s="78" t="s">
        <v>53</v>
      </c>
      <c r="AO240" s="79" t="s">
        <v>53</v>
      </c>
      <c r="AP240" s="78" t="s">
        <v>53</v>
      </c>
      <c r="AQ240" s="82"/>
    </row>
    <row r="241" spans="1:43" s="83" customFormat="1" x14ac:dyDescent="0.25">
      <c r="A241" s="78" t="s">
        <v>328</v>
      </c>
      <c r="B241" s="79" t="s">
        <v>284</v>
      </c>
      <c r="C241" s="78" t="s">
        <v>75</v>
      </c>
      <c r="D241" s="78" t="s">
        <v>112</v>
      </c>
      <c r="E241" s="78" t="s">
        <v>107</v>
      </c>
      <c r="F241" s="78" t="s">
        <v>930</v>
      </c>
      <c r="G241" s="78" t="s">
        <v>89</v>
      </c>
      <c r="H241" s="78" t="s">
        <v>53</v>
      </c>
      <c r="I241" s="80" t="s">
        <v>329</v>
      </c>
      <c r="J241" s="80" t="s">
        <v>53</v>
      </c>
      <c r="K241" s="80" t="s">
        <v>330</v>
      </c>
      <c r="L241" s="80" t="s">
        <v>230</v>
      </c>
      <c r="M241" s="80">
        <v>2.4900000000000002</v>
      </c>
      <c r="N241" s="78" t="s">
        <v>93</v>
      </c>
      <c r="O241" s="78" t="s">
        <v>331</v>
      </c>
      <c r="P241" s="78" t="s">
        <v>332</v>
      </c>
      <c r="Q241" s="80">
        <f t="shared" si="7"/>
        <v>-507012.8</v>
      </c>
      <c r="R241" s="80">
        <v>0</v>
      </c>
      <c r="S241" s="80">
        <v>0</v>
      </c>
      <c r="T241" s="80">
        <v>0</v>
      </c>
      <c r="U241" s="78" t="s">
        <v>50</v>
      </c>
      <c r="V241" s="80">
        <v>0</v>
      </c>
      <c r="W241" s="80">
        <v>-437080</v>
      </c>
      <c r="X241" s="78" t="s">
        <v>63</v>
      </c>
      <c r="Y241" s="80">
        <v>-69932.800000000003</v>
      </c>
      <c r="Z241" s="80">
        <v>0</v>
      </c>
      <c r="AA241" s="78" t="s">
        <v>50</v>
      </c>
      <c r="AB241" s="80">
        <v>0</v>
      </c>
      <c r="AC241" s="80">
        <v>0</v>
      </c>
      <c r="AD241" s="78" t="s">
        <v>50</v>
      </c>
      <c r="AE241" s="80">
        <v>0</v>
      </c>
      <c r="AF241" s="81">
        <v>0</v>
      </c>
      <c r="AG241" s="78" t="s">
        <v>50</v>
      </c>
      <c r="AH241" s="80">
        <v>0</v>
      </c>
      <c r="AI241" s="80">
        <v>0</v>
      </c>
      <c r="AJ241" s="78" t="s">
        <v>50</v>
      </c>
      <c r="AK241" s="80">
        <v>0</v>
      </c>
      <c r="AL241" s="80">
        <v>0</v>
      </c>
      <c r="AM241" s="79" t="s">
        <v>53</v>
      </c>
      <c r="AN241" s="78" t="s">
        <v>53</v>
      </c>
      <c r="AO241" s="79" t="s">
        <v>53</v>
      </c>
      <c r="AP241" s="78" t="s">
        <v>53</v>
      </c>
      <c r="AQ241" s="82"/>
    </row>
    <row r="242" spans="1:43" s="83" customFormat="1" x14ac:dyDescent="0.25">
      <c r="A242" s="78" t="s">
        <v>362</v>
      </c>
      <c r="B242" s="79" t="s">
        <v>334</v>
      </c>
      <c r="C242" s="78" t="s">
        <v>75</v>
      </c>
      <c r="D242" s="78" t="s">
        <v>112</v>
      </c>
      <c r="E242" s="78" t="s">
        <v>107</v>
      </c>
      <c r="F242" s="78" t="s">
        <v>933</v>
      </c>
      <c r="G242" s="78" t="s">
        <v>51</v>
      </c>
      <c r="H242" s="78" t="s">
        <v>363</v>
      </c>
      <c r="I242" s="80" t="s">
        <v>53</v>
      </c>
      <c r="J242" s="80" t="s">
        <v>53</v>
      </c>
      <c r="K242" s="80" t="s">
        <v>53</v>
      </c>
      <c r="L242" s="80" t="s">
        <v>53</v>
      </c>
      <c r="M242" s="80">
        <v>0</v>
      </c>
      <c r="N242" s="78" t="s">
        <v>53</v>
      </c>
      <c r="O242" s="78" t="s">
        <v>54</v>
      </c>
      <c r="P242" s="78" t="s">
        <v>53</v>
      </c>
      <c r="Q242" s="80">
        <f t="shared" si="7"/>
        <v>79158095.898149997</v>
      </c>
      <c r="R242" s="80">
        <v>0</v>
      </c>
      <c r="S242" s="80">
        <v>54524055.596649989</v>
      </c>
      <c r="T242" s="80">
        <v>0</v>
      </c>
      <c r="U242" s="78" t="s">
        <v>50</v>
      </c>
      <c r="V242" s="80">
        <v>0</v>
      </c>
      <c r="W242" s="80">
        <v>21236241.6393</v>
      </c>
      <c r="X242" s="78" t="s">
        <v>63</v>
      </c>
      <c r="Y242" s="80">
        <v>3397798.6621999997</v>
      </c>
      <c r="Z242" s="80">
        <v>0</v>
      </c>
      <c r="AA242" s="78" t="s">
        <v>50</v>
      </c>
      <c r="AB242" s="80">
        <v>0</v>
      </c>
      <c r="AC242" s="80">
        <v>0</v>
      </c>
      <c r="AD242" s="78" t="s">
        <v>50</v>
      </c>
      <c r="AE242" s="80">
        <v>0</v>
      </c>
      <c r="AF242" s="81">
        <v>0</v>
      </c>
      <c r="AG242" s="78" t="s">
        <v>50</v>
      </c>
      <c r="AH242" s="80">
        <v>0</v>
      </c>
      <c r="AI242" s="80">
        <v>0</v>
      </c>
      <c r="AJ242" s="78" t="s">
        <v>50</v>
      </c>
      <c r="AK242" s="80">
        <v>0</v>
      </c>
      <c r="AL242" s="80">
        <v>0</v>
      </c>
      <c r="AM242" s="79" t="s">
        <v>53</v>
      </c>
      <c r="AN242" s="78" t="s">
        <v>53</v>
      </c>
      <c r="AO242" s="79" t="s">
        <v>53</v>
      </c>
      <c r="AP242" s="78" t="s">
        <v>53</v>
      </c>
      <c r="AQ242" s="82"/>
    </row>
    <row r="243" spans="1:43" s="83" customFormat="1" x14ac:dyDescent="0.25">
      <c r="A243" s="78" t="s">
        <v>389</v>
      </c>
      <c r="B243" s="79" t="s">
        <v>365</v>
      </c>
      <c r="C243" s="78" t="s">
        <v>75</v>
      </c>
      <c r="D243" s="78" t="s">
        <v>112</v>
      </c>
      <c r="E243" s="78" t="s">
        <v>107</v>
      </c>
      <c r="F243" s="78" t="s">
        <v>931</v>
      </c>
      <c r="G243" s="78" t="s">
        <v>51</v>
      </c>
      <c r="H243" s="78" t="s">
        <v>390</v>
      </c>
      <c r="I243" s="80" t="s">
        <v>53</v>
      </c>
      <c r="J243" s="80" t="s">
        <v>53</v>
      </c>
      <c r="K243" s="80" t="s">
        <v>53</v>
      </c>
      <c r="L243" s="80" t="s">
        <v>53</v>
      </c>
      <c r="M243" s="80">
        <v>0</v>
      </c>
      <c r="N243" s="78" t="s">
        <v>53</v>
      </c>
      <c r="O243" s="78" t="s">
        <v>54</v>
      </c>
      <c r="P243" s="78" t="s">
        <v>53</v>
      </c>
      <c r="Q243" s="80">
        <f t="shared" si="7"/>
        <v>40591698.546549991</v>
      </c>
      <c r="R243" s="80">
        <v>0</v>
      </c>
      <c r="S243" s="80">
        <v>24692837.166449998</v>
      </c>
      <c r="T243" s="80">
        <v>0</v>
      </c>
      <c r="U243" s="78" t="s">
        <v>50</v>
      </c>
      <c r="V243" s="80">
        <v>0</v>
      </c>
      <c r="W243" s="80">
        <v>13705914.982799996</v>
      </c>
      <c r="X243" s="78" t="s">
        <v>63</v>
      </c>
      <c r="Y243" s="80">
        <v>2192946.3972999998</v>
      </c>
      <c r="Z243" s="80">
        <v>0</v>
      </c>
      <c r="AA243" s="78" t="s">
        <v>50</v>
      </c>
      <c r="AB243" s="80">
        <v>0</v>
      </c>
      <c r="AC243" s="80">
        <v>0</v>
      </c>
      <c r="AD243" s="78" t="s">
        <v>50</v>
      </c>
      <c r="AE243" s="80">
        <v>0</v>
      </c>
      <c r="AF243" s="81">
        <v>0</v>
      </c>
      <c r="AG243" s="78" t="s">
        <v>50</v>
      </c>
      <c r="AH243" s="80">
        <v>0</v>
      </c>
      <c r="AI243" s="80">
        <v>0</v>
      </c>
      <c r="AJ243" s="78" t="s">
        <v>50</v>
      </c>
      <c r="AK243" s="80">
        <v>0</v>
      </c>
      <c r="AL243" s="80">
        <v>0</v>
      </c>
      <c r="AM243" s="79" t="s">
        <v>53</v>
      </c>
      <c r="AN243" s="78" t="s">
        <v>53</v>
      </c>
      <c r="AO243" s="79" t="s">
        <v>53</v>
      </c>
      <c r="AP243" s="78" t="s">
        <v>53</v>
      </c>
      <c r="AQ243" s="82"/>
    </row>
    <row r="245" spans="1:43" x14ac:dyDescent="0.25">
      <c r="Q245" s="18">
        <f>SUM(Q2:Q243)</f>
        <v>8472606859.6453991</v>
      </c>
      <c r="R245" s="18"/>
      <c r="S245" s="18">
        <f>SUM(S2:S243)</f>
        <v>6209920372.3222466</v>
      </c>
      <c r="T245" s="18">
        <f>SUM(T2:T243)</f>
        <v>23485363.052300002</v>
      </c>
      <c r="V245" s="18">
        <f>SUM(V2:V243)</f>
        <v>3757658.0883999998</v>
      </c>
      <c r="W245" s="18">
        <f>SUM(W2:W243)</f>
        <v>1922537342.4863513</v>
      </c>
      <c r="Y245" s="18">
        <f>SUM(Y2:Y243)</f>
        <v>307605974.83689988</v>
      </c>
      <c r="Z245" s="18">
        <f>SUM(Z2:Z243)</f>
        <v>0</v>
      </c>
      <c r="AB245" s="18">
        <f>SUM(AB2:AB243)</f>
        <v>0</v>
      </c>
      <c r="AC245" s="18">
        <f>SUM(AC2:AC243)</f>
        <v>4907545.24</v>
      </c>
      <c r="AE245" s="18">
        <f>SUM(AE2:AE243)</f>
        <v>392603.62400000007</v>
      </c>
      <c r="AI245" s="18">
        <f>SUM(AI2:AI243)</f>
        <v>0</v>
      </c>
      <c r="AK245" s="18">
        <f>SUM(AK2:AK243)</f>
        <v>0</v>
      </c>
      <c r="AL245" s="18">
        <f>SUM(AL2:AL243)</f>
        <v>0</v>
      </c>
    </row>
    <row r="246" spans="1:43" x14ac:dyDescent="0.25">
      <c r="Q246" s="18">
        <f>+Q245*0.3</f>
        <v>2541782057.8936195</v>
      </c>
      <c r="R246" s="18"/>
      <c r="S246" s="18">
        <f t="shared" ref="S246:AN246" si="8">+S245*0.3</f>
        <v>1862976111.6966739</v>
      </c>
      <c r="T246" s="18">
        <f t="shared" si="8"/>
        <v>7045608.9156900002</v>
      </c>
      <c r="U246" s="18"/>
      <c r="V246" s="18">
        <f t="shared" si="8"/>
        <v>1127297.42652</v>
      </c>
      <c r="W246" s="18">
        <f t="shared" si="8"/>
        <v>576761202.7459054</v>
      </c>
      <c r="X246" s="18">
        <f t="shared" si="8"/>
        <v>0</v>
      </c>
      <c r="Y246" s="18">
        <f t="shared" si="8"/>
        <v>92281792.451069966</v>
      </c>
      <c r="Z246" s="18">
        <f t="shared" si="8"/>
        <v>0</v>
      </c>
      <c r="AA246" s="18">
        <f t="shared" si="8"/>
        <v>0</v>
      </c>
      <c r="AB246" s="18">
        <f t="shared" si="8"/>
        <v>0</v>
      </c>
      <c r="AD246" s="18"/>
      <c r="AE246" s="18"/>
      <c r="AF246" s="66"/>
      <c r="AG246" s="18"/>
      <c r="AH246" s="18">
        <f t="shared" si="8"/>
        <v>0</v>
      </c>
      <c r="AI246" s="18">
        <f t="shared" si="8"/>
        <v>0</v>
      </c>
      <c r="AJ246" s="18">
        <f t="shared" si="8"/>
        <v>0</v>
      </c>
      <c r="AK246" s="18">
        <f t="shared" si="8"/>
        <v>0</v>
      </c>
      <c r="AL246" s="18">
        <f t="shared" si="8"/>
        <v>0</v>
      </c>
      <c r="AM246" s="18">
        <f t="shared" si="8"/>
        <v>0</v>
      </c>
      <c r="AN246" s="18">
        <f t="shared" si="8"/>
        <v>0</v>
      </c>
    </row>
    <row r="247" spans="1:43" x14ac:dyDescent="0.25">
      <c r="K247" s="52"/>
      <c r="L247" s="52"/>
      <c r="Q247" s="17">
        <f>S247+T247+V247+W247+Y247+AC245+AE245</f>
        <v>5932414846.4143372</v>
      </c>
      <c r="S247" s="17">
        <f t="shared" ref="S247:AN247" si="9">+S245-S246</f>
        <v>4346944260.6255722</v>
      </c>
      <c r="T247" s="17">
        <f t="shared" si="9"/>
        <v>16439754.136610001</v>
      </c>
      <c r="U247" s="17"/>
      <c r="V247" s="17">
        <f t="shared" si="9"/>
        <v>2630360.6618799996</v>
      </c>
      <c r="W247" s="17">
        <f t="shared" si="9"/>
        <v>1345776139.7404459</v>
      </c>
      <c r="X247" s="17">
        <f t="shared" si="9"/>
        <v>0</v>
      </c>
      <c r="Y247" s="17">
        <f>+Y245-Y246</f>
        <v>215324182.38582993</v>
      </c>
      <c r="Z247" s="17">
        <f t="shared" si="9"/>
        <v>0</v>
      </c>
      <c r="AA247" s="17">
        <f t="shared" si="9"/>
        <v>0</v>
      </c>
      <c r="AB247" s="17">
        <f t="shared" si="9"/>
        <v>0</v>
      </c>
      <c r="AC247" s="18">
        <v>4907545.24</v>
      </c>
      <c r="AD247" s="17"/>
      <c r="AE247" s="18">
        <v>392603.62400000007</v>
      </c>
      <c r="AG247" s="17"/>
      <c r="AH247" s="17">
        <f t="shared" si="9"/>
        <v>0</v>
      </c>
      <c r="AI247" s="17">
        <f t="shared" si="9"/>
        <v>0</v>
      </c>
      <c r="AJ247" s="17">
        <f t="shared" si="9"/>
        <v>0</v>
      </c>
      <c r="AK247" s="17">
        <f t="shared" si="9"/>
        <v>0</v>
      </c>
      <c r="AL247" s="17">
        <f t="shared" si="9"/>
        <v>0</v>
      </c>
      <c r="AM247" s="17">
        <f t="shared" si="9"/>
        <v>0</v>
      </c>
      <c r="AN247" s="17">
        <f t="shared" si="9"/>
        <v>0</v>
      </c>
    </row>
    <row r="248" spans="1:43" x14ac:dyDescent="0.25">
      <c r="I248" s="52"/>
      <c r="J248" s="12" t="s">
        <v>391</v>
      </c>
      <c r="K248" s="52"/>
      <c r="L248" s="52"/>
    </row>
    <row r="249" spans="1:43" x14ac:dyDescent="0.25">
      <c r="I249" s="52"/>
      <c r="J249" s="26"/>
      <c r="K249" s="54"/>
      <c r="L249" s="54"/>
      <c r="M249" s="52"/>
      <c r="Q249" s="18"/>
      <c r="T249" s="18"/>
      <c r="U249" s="18"/>
      <c r="V249" s="18"/>
      <c r="W249" s="18"/>
      <c r="X249" s="18"/>
      <c r="Y249" s="18"/>
      <c r="AC249" s="18"/>
      <c r="AE249" s="18"/>
    </row>
    <row r="250" spans="1:43" x14ac:dyDescent="0.25">
      <c r="I250" s="52"/>
      <c r="J250" s="12" t="s">
        <v>392</v>
      </c>
      <c r="K250" s="12" t="s">
        <v>393</v>
      </c>
      <c r="L250" s="12" t="s">
        <v>394</v>
      </c>
    </row>
    <row r="251" spans="1:43" x14ac:dyDescent="0.25">
      <c r="I251" s="53"/>
      <c r="J251" s="12"/>
      <c r="K251" s="12"/>
      <c r="L251" s="12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</row>
    <row r="252" spans="1:43" x14ac:dyDescent="0.25">
      <c r="I252" s="12" t="s">
        <v>395</v>
      </c>
      <c r="J252" s="12">
        <f>+S247</f>
        <v>4346944260.6255722</v>
      </c>
      <c r="K252" s="12"/>
      <c r="L252" s="12"/>
      <c r="T252" s="17">
        <f>+T247+W247</f>
        <v>1362215893.8770559</v>
      </c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</row>
    <row r="253" spans="1:43" x14ac:dyDescent="0.25">
      <c r="I253" s="12"/>
      <c r="J253" s="12"/>
      <c r="K253" s="12"/>
      <c r="L253" s="12"/>
      <c r="Q253" s="17">
        <f>Q247-J265</f>
        <v>0</v>
      </c>
      <c r="T253" s="17">
        <f>+T252*0.16</f>
        <v>217954543.02032894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</row>
    <row r="254" spans="1:43" x14ac:dyDescent="0.25">
      <c r="I254" s="12" t="s">
        <v>396</v>
      </c>
      <c r="J254" s="12">
        <f>+T247+W247</f>
        <v>1362215893.8770559</v>
      </c>
      <c r="K254" s="12">
        <f>+V247+Y247</f>
        <v>217954543.04770991</v>
      </c>
      <c r="L254" s="12"/>
      <c r="M254" s="1"/>
      <c r="T254" s="57">
        <f>+V247+Y247</f>
        <v>217954543.04770991</v>
      </c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</row>
    <row r="255" spans="1:43" x14ac:dyDescent="0.25">
      <c r="I255" s="12"/>
      <c r="J255" s="12"/>
      <c r="K255" s="12"/>
      <c r="L255" s="12"/>
      <c r="T255" s="30">
        <f>+T253-T254</f>
        <v>-2.7380973100662231E-2</v>
      </c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</row>
    <row r="256" spans="1:43" x14ac:dyDescent="0.25">
      <c r="I256" s="12" t="s">
        <v>397</v>
      </c>
      <c r="J256" s="12">
        <f>+AC245</f>
        <v>4907545.24</v>
      </c>
      <c r="K256" s="12">
        <v>392603.61920000002</v>
      </c>
      <c r="L256" s="12"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</row>
    <row r="257" spans="9:31" x14ac:dyDescent="0.25">
      <c r="I257" s="12"/>
      <c r="J257" s="12"/>
      <c r="K257" s="12"/>
      <c r="L257" s="12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</row>
    <row r="258" spans="9:31" x14ac:dyDescent="0.25">
      <c r="I258" s="12" t="s">
        <v>398</v>
      </c>
      <c r="J258" s="12">
        <v>0</v>
      </c>
      <c r="K258" s="12">
        <v>0</v>
      </c>
      <c r="L258" s="12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</row>
    <row r="259" spans="9:31" x14ac:dyDescent="0.25">
      <c r="I259" s="12"/>
      <c r="J259" s="12"/>
      <c r="K259" s="12"/>
      <c r="L259" s="12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</row>
    <row r="260" spans="9:31" x14ac:dyDescent="0.25">
      <c r="I260" s="12" t="s">
        <v>399</v>
      </c>
      <c r="J260" s="12">
        <f>SUBTOTAL(9,J252:J259)</f>
        <v>5714067699.7426281</v>
      </c>
      <c r="K260" s="12">
        <f>SUBTOTAL(9,K252:K259)</f>
        <v>218347146.6669099</v>
      </c>
      <c r="L260" s="12">
        <v>0</v>
      </c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</row>
    <row r="261" spans="9:31" x14ac:dyDescent="0.25"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</row>
    <row r="265" spans="9:31" x14ac:dyDescent="0.25">
      <c r="J265" s="17">
        <f>+S247+T247+V247+W247+Y247+AC245+AE245</f>
        <v>5932414846.4143372</v>
      </c>
    </row>
    <row r="266" spans="9:31" x14ac:dyDescent="0.25">
      <c r="J266" s="17">
        <f>+J260+K260</f>
        <v>5932414846.4095383</v>
      </c>
    </row>
    <row r="267" spans="9:31" x14ac:dyDescent="0.25">
      <c r="J267" s="17">
        <f>+J265-J266</f>
        <v>4.79888916015625E-3</v>
      </c>
    </row>
  </sheetData>
  <sortState ref="A8:AQ243">
    <sortCondition ref="C8:C24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2:AQ261"/>
  <sheetViews>
    <sheetView tabSelected="1" workbookViewId="0">
      <pane ySplit="7" topLeftCell="A211" activePane="bottomLeft" state="frozen"/>
      <selection pane="bottomLeft" activeCell="M268" sqref="M268"/>
    </sheetView>
  </sheetViews>
  <sheetFormatPr baseColWidth="10" defaultRowHeight="15" x14ac:dyDescent="0.25"/>
  <cols>
    <col min="1" max="1" width="6.28515625" style="15" bestFit="1" customWidth="1"/>
    <col min="2" max="2" width="10.42578125" style="19" bestFit="1" customWidth="1"/>
    <col min="3" max="3" width="9" style="15" bestFit="1" customWidth="1"/>
    <col min="4" max="4" width="5.5703125" style="15" bestFit="1" customWidth="1"/>
    <col min="5" max="5" width="12" style="15" bestFit="1" customWidth="1"/>
    <col min="6" max="6" width="7.5703125" style="15" bestFit="1" customWidth="1"/>
    <col min="7" max="7" width="9.85546875" style="15" bestFit="1" customWidth="1"/>
    <col min="8" max="8" width="19.85546875" style="15" customWidth="1"/>
    <col min="9" max="9" width="23" style="17" customWidth="1"/>
    <col min="10" max="10" width="23.7109375" style="17" customWidth="1"/>
    <col min="11" max="11" width="14.42578125" style="17" customWidth="1"/>
    <col min="12" max="12" width="17.42578125" style="17" customWidth="1"/>
    <col min="13" max="13" width="17.7109375" style="17" customWidth="1"/>
    <col min="14" max="14" width="15.42578125" style="15" customWidth="1"/>
    <col min="15" max="15" width="33.28515625" style="15" bestFit="1" customWidth="1"/>
    <col min="16" max="16" width="12" style="15" customWidth="1"/>
    <col min="17" max="17" width="17" style="17" bestFit="1" customWidth="1"/>
    <col min="18" max="18" width="5.140625" style="17" customWidth="1"/>
    <col min="19" max="19" width="15.85546875" style="17" bestFit="1" customWidth="1"/>
    <col min="20" max="20" width="22.140625" style="17" customWidth="1"/>
    <col min="21" max="21" width="17" style="15" customWidth="1"/>
    <col min="22" max="22" width="21.140625" style="17" customWidth="1"/>
    <col min="23" max="23" width="22.140625" style="17" customWidth="1"/>
    <col min="24" max="24" width="20" style="15" customWidth="1"/>
    <col min="25" max="25" width="14.28515625" style="17" customWidth="1"/>
    <col min="26" max="26" width="5.140625" style="17" hidden="1" customWidth="1"/>
    <col min="27" max="27" width="18.140625" style="15" hidden="1" customWidth="1"/>
    <col min="28" max="28" width="5.140625" style="17" hidden="1" customWidth="1"/>
    <col min="29" max="29" width="12.28515625" style="17" customWidth="1"/>
    <col min="30" max="30" width="21.140625" style="15" hidden="1" customWidth="1"/>
    <col min="31" max="31" width="10.7109375" style="17" customWidth="1"/>
    <col min="32" max="32" width="27.5703125" style="30" hidden="1" customWidth="1"/>
    <col min="33" max="33" width="18.42578125" style="15" hidden="1" customWidth="1"/>
    <col min="34" max="34" width="30.85546875" style="17" hidden="1" customWidth="1"/>
    <col min="35" max="35" width="5.140625" style="17" hidden="1" customWidth="1"/>
    <col min="36" max="36" width="21.5703125" style="15" hidden="1" customWidth="1"/>
    <col min="37" max="37" width="5.140625" style="17" hidden="1" customWidth="1"/>
    <col min="38" max="38" width="5.140625" style="17" customWidth="1"/>
    <col min="39" max="39" width="16.140625" style="19" customWidth="1"/>
    <col min="40" max="40" width="13.140625" style="15" customWidth="1"/>
    <col min="41" max="41" width="29" style="19" hidden="1" customWidth="1"/>
    <col min="42" max="42" width="11.7109375" style="15" hidden="1" customWidth="1"/>
    <col min="43" max="43" width="0" style="2" hidden="1" customWidth="1"/>
    <col min="44" max="16384" width="11.42578125" style="2"/>
  </cols>
  <sheetData>
    <row r="2" spans="1:43" s="50" customFormat="1" x14ac:dyDescent="0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3"/>
      <c r="K2" s="3"/>
      <c r="L2" s="3"/>
      <c r="M2" s="3"/>
      <c r="N2" s="4"/>
      <c r="O2" s="4"/>
      <c r="P2" s="4"/>
      <c r="Q2" s="3"/>
      <c r="R2" s="3"/>
      <c r="S2" s="3"/>
      <c r="T2" s="3"/>
      <c r="U2" s="4"/>
      <c r="V2" s="3"/>
      <c r="W2" s="3"/>
      <c r="X2" s="4"/>
      <c r="Y2" s="3"/>
      <c r="Z2" s="3"/>
      <c r="AA2" s="4"/>
      <c r="AB2" s="3"/>
      <c r="AC2" s="3"/>
      <c r="AD2" s="4"/>
      <c r="AE2" s="3"/>
      <c r="AF2" s="65"/>
      <c r="AG2" s="4"/>
      <c r="AH2" s="3"/>
      <c r="AI2" s="3"/>
      <c r="AJ2" s="4"/>
      <c r="AK2" s="3"/>
      <c r="AL2" s="3"/>
      <c r="AM2" s="5"/>
      <c r="AN2" s="4"/>
      <c r="AO2" s="5"/>
      <c r="AP2" s="4"/>
    </row>
    <row r="3" spans="1:43" s="50" customFormat="1" x14ac:dyDescent="0.25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3"/>
      <c r="K3" s="3"/>
      <c r="L3" s="3"/>
      <c r="M3" s="3"/>
      <c r="N3" s="4"/>
      <c r="O3" s="4"/>
      <c r="P3" s="4"/>
      <c r="Q3" s="3"/>
      <c r="R3" s="3"/>
      <c r="S3" s="3"/>
      <c r="T3" s="3"/>
      <c r="U3" s="4"/>
      <c r="V3" s="3"/>
      <c r="W3" s="3"/>
      <c r="X3" s="4"/>
      <c r="Y3" s="3"/>
      <c r="Z3" s="3"/>
      <c r="AA3" s="4"/>
      <c r="AB3" s="3"/>
      <c r="AC3" s="3"/>
      <c r="AD3" s="4"/>
      <c r="AE3" s="3"/>
      <c r="AF3" s="65"/>
      <c r="AG3" s="4"/>
      <c r="AH3" s="3"/>
      <c r="AI3" s="3"/>
      <c r="AJ3" s="4"/>
      <c r="AK3" s="3"/>
      <c r="AL3" s="3"/>
      <c r="AM3" s="5"/>
      <c r="AN3" s="4"/>
      <c r="AO3" s="5"/>
      <c r="AP3" s="4"/>
    </row>
    <row r="4" spans="1:43" s="50" customFormat="1" x14ac:dyDescent="0.25">
      <c r="A4" s="96" t="s">
        <v>976</v>
      </c>
      <c r="B4" s="96"/>
      <c r="C4" s="96"/>
      <c r="D4" s="96"/>
      <c r="E4" s="96"/>
      <c r="F4" s="96"/>
      <c r="G4" s="96"/>
      <c r="H4" s="96"/>
      <c r="I4" s="96"/>
      <c r="J4" s="3"/>
      <c r="K4" s="3"/>
      <c r="L4" s="3"/>
      <c r="M4" s="3"/>
      <c r="N4" s="4"/>
      <c r="O4" s="4"/>
      <c r="P4" s="4"/>
      <c r="Q4" s="3"/>
      <c r="R4" s="3"/>
      <c r="S4" s="3"/>
      <c r="T4" s="3"/>
      <c r="U4" s="4"/>
      <c r="V4" s="3"/>
      <c r="W4" s="3"/>
      <c r="X4" s="4"/>
      <c r="Y4" s="3"/>
      <c r="Z4" s="3"/>
      <c r="AA4" s="4"/>
      <c r="AB4" s="3"/>
      <c r="AC4" s="3"/>
      <c r="AD4" s="4"/>
      <c r="AE4" s="3"/>
      <c r="AF4" s="65"/>
      <c r="AG4" s="4"/>
      <c r="AH4" s="3"/>
      <c r="AI4" s="3"/>
      <c r="AJ4" s="4"/>
      <c r="AK4" s="3"/>
      <c r="AL4" s="3"/>
      <c r="AM4" s="5"/>
      <c r="AN4" s="4"/>
      <c r="AO4" s="5"/>
      <c r="AP4" s="4"/>
    </row>
    <row r="5" spans="1:43" s="50" customFormat="1" x14ac:dyDescent="0.25">
      <c r="A5" s="95" t="s">
        <v>2</v>
      </c>
      <c r="B5" s="95"/>
      <c r="C5" s="95"/>
      <c r="D5" s="95"/>
      <c r="E5" s="95"/>
      <c r="F5" s="95"/>
      <c r="G5" s="95"/>
      <c r="H5" s="95"/>
      <c r="I5" s="95"/>
      <c r="J5" s="3"/>
      <c r="K5" s="3"/>
      <c r="L5" s="3"/>
      <c r="M5" s="3"/>
      <c r="N5" s="4"/>
      <c r="O5" s="4"/>
      <c r="P5" s="4"/>
      <c r="Q5" s="3"/>
      <c r="R5" s="3"/>
      <c r="S5" s="3"/>
      <c r="T5" s="3"/>
      <c r="U5" s="4"/>
      <c r="V5" s="3"/>
      <c r="W5" s="3"/>
      <c r="X5" s="4"/>
      <c r="Y5" s="3"/>
      <c r="Z5" s="3"/>
      <c r="AA5" s="4"/>
      <c r="AB5" s="3"/>
      <c r="AC5" s="3"/>
      <c r="AD5" s="4"/>
      <c r="AE5" s="3"/>
      <c r="AF5" s="65"/>
      <c r="AG5" s="4"/>
      <c r="AH5" s="3"/>
      <c r="AI5" s="3"/>
      <c r="AJ5" s="4"/>
      <c r="AK5" s="3"/>
      <c r="AL5" s="3"/>
      <c r="AM5" s="5"/>
      <c r="AN5" s="4"/>
      <c r="AO5" s="5"/>
      <c r="AP5" s="4"/>
    </row>
    <row r="7" spans="1:43" s="71" customFormat="1" ht="93.75" customHeight="1" x14ac:dyDescent="0.25">
      <c r="A7" s="72" t="s">
        <v>3</v>
      </c>
      <c r="B7" s="73" t="s">
        <v>4</v>
      </c>
      <c r="C7" s="72" t="s">
        <v>5</v>
      </c>
      <c r="D7" s="72" t="s">
        <v>6</v>
      </c>
      <c r="E7" s="72" t="s">
        <v>7</v>
      </c>
      <c r="F7" s="72" t="s">
        <v>8</v>
      </c>
      <c r="G7" s="72" t="s">
        <v>9</v>
      </c>
      <c r="H7" s="72" t="s">
        <v>10</v>
      </c>
      <c r="I7" s="74" t="s">
        <v>11</v>
      </c>
      <c r="J7" s="74" t="s">
        <v>12</v>
      </c>
      <c r="K7" s="74" t="s">
        <v>13</v>
      </c>
      <c r="L7" s="74" t="s">
        <v>14</v>
      </c>
      <c r="M7" s="74" t="s">
        <v>15</v>
      </c>
      <c r="N7" s="72" t="s">
        <v>16</v>
      </c>
      <c r="O7" s="72" t="s">
        <v>17</v>
      </c>
      <c r="P7" s="72" t="s">
        <v>18</v>
      </c>
      <c r="Q7" s="74" t="s">
        <v>19</v>
      </c>
      <c r="R7" s="74" t="s">
        <v>20</v>
      </c>
      <c r="S7" s="74" t="s">
        <v>21</v>
      </c>
      <c r="T7" s="74" t="s">
        <v>22</v>
      </c>
      <c r="U7" s="72" t="s">
        <v>23</v>
      </c>
      <c r="V7" s="74" t="s">
        <v>24</v>
      </c>
      <c r="W7" s="74" t="s">
        <v>25</v>
      </c>
      <c r="X7" s="72" t="s">
        <v>26</v>
      </c>
      <c r="Y7" s="74" t="s">
        <v>27</v>
      </c>
      <c r="Z7" s="74" t="s">
        <v>28</v>
      </c>
      <c r="AA7" s="72" t="s">
        <v>29</v>
      </c>
      <c r="AB7" s="74" t="s">
        <v>30</v>
      </c>
      <c r="AC7" s="74" t="s">
        <v>31</v>
      </c>
      <c r="AD7" s="72" t="s">
        <v>32</v>
      </c>
      <c r="AE7" s="74" t="s">
        <v>33</v>
      </c>
      <c r="AF7" s="75" t="s">
        <v>34</v>
      </c>
      <c r="AG7" s="72" t="s">
        <v>35</v>
      </c>
      <c r="AH7" s="74" t="s">
        <v>36</v>
      </c>
      <c r="AI7" s="74" t="s">
        <v>37</v>
      </c>
      <c r="AJ7" s="72" t="s">
        <v>38</v>
      </c>
      <c r="AK7" s="74" t="s">
        <v>39</v>
      </c>
      <c r="AL7" s="74" t="s">
        <v>40</v>
      </c>
      <c r="AM7" s="73" t="s">
        <v>41</v>
      </c>
      <c r="AN7" s="72" t="s">
        <v>42</v>
      </c>
      <c r="AO7" s="92" t="s">
        <v>43</v>
      </c>
      <c r="AP7" s="93" t="s">
        <v>44</v>
      </c>
    </row>
    <row r="8" spans="1:43" x14ac:dyDescent="0.25">
      <c r="A8" s="9" t="s">
        <v>45</v>
      </c>
      <c r="B8" s="13" t="s">
        <v>46</v>
      </c>
      <c r="C8" s="9" t="s">
        <v>402</v>
      </c>
      <c r="D8" s="9" t="s">
        <v>48</v>
      </c>
      <c r="E8" s="11" t="s">
        <v>416</v>
      </c>
      <c r="F8" s="9" t="s">
        <v>746</v>
      </c>
      <c r="G8" s="9" t="s">
        <v>51</v>
      </c>
      <c r="H8" s="9" t="s">
        <v>747</v>
      </c>
      <c r="I8" s="12" t="s">
        <v>53</v>
      </c>
      <c r="J8" s="12" t="s">
        <v>53</v>
      </c>
      <c r="K8" s="12" t="s">
        <v>53</v>
      </c>
      <c r="L8" s="12" t="s">
        <v>53</v>
      </c>
      <c r="M8" s="12">
        <v>0</v>
      </c>
      <c r="N8" s="9" t="s">
        <v>53</v>
      </c>
      <c r="O8" s="9" t="s">
        <v>54</v>
      </c>
      <c r="P8" s="9" t="s">
        <v>53</v>
      </c>
      <c r="Q8" s="12">
        <f t="shared" ref="Q8:Q39" si="0">SUM(S8:AQ8)</f>
        <v>84732414.659999996</v>
      </c>
      <c r="R8" s="12">
        <v>0</v>
      </c>
      <c r="S8" s="12">
        <v>61724646.149999999</v>
      </c>
      <c r="T8" s="12">
        <v>0</v>
      </c>
      <c r="U8" s="9" t="s">
        <v>50</v>
      </c>
      <c r="V8" s="12">
        <v>0</v>
      </c>
      <c r="W8" s="12">
        <v>19834283.199999999</v>
      </c>
      <c r="X8" s="45"/>
      <c r="Y8" s="12">
        <v>3173485.31</v>
      </c>
      <c r="Z8" s="12">
        <v>0</v>
      </c>
      <c r="AA8" s="9" t="s">
        <v>50</v>
      </c>
      <c r="AB8" s="12">
        <v>0</v>
      </c>
      <c r="AC8" s="12"/>
      <c r="AD8" s="9" t="s">
        <v>50</v>
      </c>
      <c r="AE8" s="12"/>
      <c r="AF8" s="45">
        <v>0</v>
      </c>
      <c r="AG8" s="9" t="s">
        <v>50</v>
      </c>
      <c r="AH8" s="12">
        <v>0</v>
      </c>
      <c r="AI8" s="12">
        <v>0</v>
      </c>
      <c r="AJ8" s="9" t="s">
        <v>50</v>
      </c>
      <c r="AK8" s="12">
        <v>0</v>
      </c>
      <c r="AL8" s="12">
        <v>0</v>
      </c>
      <c r="AM8" s="13" t="s">
        <v>53</v>
      </c>
      <c r="AN8" s="9" t="s">
        <v>53</v>
      </c>
      <c r="AO8" s="13" t="s">
        <v>53</v>
      </c>
      <c r="AP8" s="9" t="s">
        <v>53</v>
      </c>
      <c r="AQ8" s="49"/>
    </row>
    <row r="9" spans="1:43" x14ac:dyDescent="0.25">
      <c r="A9" s="9" t="s">
        <v>117</v>
      </c>
      <c r="B9" s="13" t="s">
        <v>118</v>
      </c>
      <c r="C9" s="9" t="s">
        <v>402</v>
      </c>
      <c r="D9" s="9" t="s">
        <v>48</v>
      </c>
      <c r="E9" s="11" t="s">
        <v>416</v>
      </c>
      <c r="F9" s="9" t="s">
        <v>749</v>
      </c>
      <c r="G9" s="9" t="s">
        <v>51</v>
      </c>
      <c r="H9" s="9" t="s">
        <v>748</v>
      </c>
      <c r="I9" s="12" t="s">
        <v>53</v>
      </c>
      <c r="J9" s="12" t="s">
        <v>53</v>
      </c>
      <c r="K9" s="12" t="s">
        <v>53</v>
      </c>
      <c r="L9" s="12" t="s">
        <v>53</v>
      </c>
      <c r="M9" s="12">
        <v>0</v>
      </c>
      <c r="N9" s="9" t="s">
        <v>53</v>
      </c>
      <c r="O9" s="9" t="s">
        <v>54</v>
      </c>
      <c r="P9" s="9" t="s">
        <v>53</v>
      </c>
      <c r="Q9" s="12">
        <f t="shared" si="0"/>
        <v>41349579.300000004</v>
      </c>
      <c r="R9" s="12">
        <v>0</v>
      </c>
      <c r="S9" s="12">
        <v>29830655.109999999</v>
      </c>
      <c r="T9" s="12">
        <v>0</v>
      </c>
      <c r="U9" s="9" t="s">
        <v>50</v>
      </c>
      <c r="V9" s="12">
        <v>0</v>
      </c>
      <c r="W9" s="12">
        <v>9930107.0600000005</v>
      </c>
      <c r="X9" s="45"/>
      <c r="Y9" s="12">
        <v>1588817.13</v>
      </c>
      <c r="Z9" s="12">
        <v>0</v>
      </c>
      <c r="AA9" s="9" t="s">
        <v>50</v>
      </c>
      <c r="AB9" s="12">
        <v>0</v>
      </c>
      <c r="AC9" s="12"/>
      <c r="AD9" s="9" t="s">
        <v>72</v>
      </c>
      <c r="AE9" s="12"/>
      <c r="AF9" s="45">
        <v>0</v>
      </c>
      <c r="AG9" s="9" t="s">
        <v>50</v>
      </c>
      <c r="AH9" s="12">
        <v>0</v>
      </c>
      <c r="AI9" s="12">
        <v>0</v>
      </c>
      <c r="AJ9" s="9" t="s">
        <v>50</v>
      </c>
      <c r="AK9" s="12">
        <v>0</v>
      </c>
      <c r="AL9" s="12">
        <v>0</v>
      </c>
      <c r="AM9" s="13" t="s">
        <v>53</v>
      </c>
      <c r="AN9" s="9" t="s">
        <v>53</v>
      </c>
      <c r="AO9" s="13" t="s">
        <v>53</v>
      </c>
      <c r="AP9" s="9" t="s">
        <v>53</v>
      </c>
      <c r="AQ9" s="49"/>
    </row>
    <row r="10" spans="1:43" x14ac:dyDescent="0.25">
      <c r="A10" s="9" t="s">
        <v>181</v>
      </c>
      <c r="B10" s="13" t="s">
        <v>177</v>
      </c>
      <c r="C10" s="9" t="s">
        <v>402</v>
      </c>
      <c r="D10" s="9" t="s">
        <v>48</v>
      </c>
      <c r="E10" s="11" t="s">
        <v>416</v>
      </c>
      <c r="F10" s="9" t="s">
        <v>750</v>
      </c>
      <c r="G10" s="9" t="s">
        <v>51</v>
      </c>
      <c r="H10" s="9" t="s">
        <v>755</v>
      </c>
      <c r="I10" s="12" t="s">
        <v>53</v>
      </c>
      <c r="J10" s="12" t="s">
        <v>53</v>
      </c>
      <c r="K10" s="12" t="s">
        <v>53</v>
      </c>
      <c r="L10" s="12" t="s">
        <v>53</v>
      </c>
      <c r="M10" s="12">
        <v>0</v>
      </c>
      <c r="N10" s="9" t="s">
        <v>53</v>
      </c>
      <c r="O10" s="9" t="s">
        <v>54</v>
      </c>
      <c r="P10" s="9" t="s">
        <v>53</v>
      </c>
      <c r="Q10" s="12">
        <f t="shared" si="0"/>
        <v>38347049.390000001</v>
      </c>
      <c r="R10" s="12">
        <v>0</v>
      </c>
      <c r="S10" s="12">
        <v>33568375.219999999</v>
      </c>
      <c r="T10" s="12">
        <v>0</v>
      </c>
      <c r="U10" s="9" t="s">
        <v>50</v>
      </c>
      <c r="V10" s="12">
        <v>0</v>
      </c>
      <c r="W10" s="12">
        <v>4119546.7</v>
      </c>
      <c r="X10" s="45"/>
      <c r="Y10" s="12">
        <v>659127.47</v>
      </c>
      <c r="Z10" s="12">
        <v>0</v>
      </c>
      <c r="AA10" s="9" t="s">
        <v>50</v>
      </c>
      <c r="AB10" s="12">
        <v>0</v>
      </c>
      <c r="AC10" s="12"/>
      <c r="AD10" s="9" t="s">
        <v>50</v>
      </c>
      <c r="AE10" s="12"/>
      <c r="AF10" s="45">
        <v>0</v>
      </c>
      <c r="AG10" s="9" t="s">
        <v>50</v>
      </c>
      <c r="AH10" s="12">
        <v>0</v>
      </c>
      <c r="AI10" s="12">
        <v>0</v>
      </c>
      <c r="AJ10" s="9" t="s">
        <v>50</v>
      </c>
      <c r="AK10" s="12">
        <v>0</v>
      </c>
      <c r="AL10" s="12">
        <v>0</v>
      </c>
      <c r="AM10" s="13" t="s">
        <v>53</v>
      </c>
      <c r="AN10" s="9" t="s">
        <v>53</v>
      </c>
      <c r="AO10" s="13" t="s">
        <v>53</v>
      </c>
      <c r="AP10" s="9" t="s">
        <v>53</v>
      </c>
      <c r="AQ10" s="49"/>
    </row>
    <row r="11" spans="1:43" x14ac:dyDescent="0.25">
      <c r="A11" s="9" t="s">
        <v>238</v>
      </c>
      <c r="B11" s="13" t="s">
        <v>234</v>
      </c>
      <c r="C11" s="9" t="s">
        <v>402</v>
      </c>
      <c r="D11" s="9" t="s">
        <v>48</v>
      </c>
      <c r="E11" s="11" t="s">
        <v>416</v>
      </c>
      <c r="F11" s="9" t="s">
        <v>751</v>
      </c>
      <c r="G11" s="9" t="s">
        <v>51</v>
      </c>
      <c r="H11" s="9" t="s">
        <v>756</v>
      </c>
      <c r="I11" s="12" t="s">
        <v>53</v>
      </c>
      <c r="J11" s="12" t="s">
        <v>53</v>
      </c>
      <c r="K11" s="12" t="s">
        <v>53</v>
      </c>
      <c r="L11" s="12" t="s">
        <v>53</v>
      </c>
      <c r="M11" s="12">
        <v>0</v>
      </c>
      <c r="N11" s="9" t="s">
        <v>53</v>
      </c>
      <c r="O11" s="9" t="s">
        <v>54</v>
      </c>
      <c r="P11" s="9" t="s">
        <v>53</v>
      </c>
      <c r="Q11" s="12">
        <f t="shared" si="0"/>
        <v>40788402.109999999</v>
      </c>
      <c r="R11" s="12">
        <v>0</v>
      </c>
      <c r="S11" s="12">
        <v>36168527.719999999</v>
      </c>
      <c r="T11" s="12">
        <v>0</v>
      </c>
      <c r="U11" s="9" t="s">
        <v>50</v>
      </c>
      <c r="V11" s="12">
        <v>0</v>
      </c>
      <c r="W11" s="12">
        <v>3982650.34</v>
      </c>
      <c r="X11" s="45"/>
      <c r="Y11" s="12">
        <v>637224.05000000005</v>
      </c>
      <c r="Z11" s="12">
        <v>0</v>
      </c>
      <c r="AA11" s="9" t="s">
        <v>50</v>
      </c>
      <c r="AB11" s="12">
        <v>0</v>
      </c>
      <c r="AC11" s="12"/>
      <c r="AD11" s="9" t="s">
        <v>72</v>
      </c>
      <c r="AE11" s="12"/>
      <c r="AF11" s="45">
        <v>0</v>
      </c>
      <c r="AG11" s="9" t="s">
        <v>50</v>
      </c>
      <c r="AH11" s="12">
        <v>0</v>
      </c>
      <c r="AI11" s="12">
        <v>0</v>
      </c>
      <c r="AJ11" s="9" t="s">
        <v>50</v>
      </c>
      <c r="AK11" s="12">
        <v>0</v>
      </c>
      <c r="AL11" s="12">
        <v>0</v>
      </c>
      <c r="AM11" s="13" t="s">
        <v>53</v>
      </c>
      <c r="AN11" s="9" t="s">
        <v>53</v>
      </c>
      <c r="AO11" s="13" t="s">
        <v>53</v>
      </c>
      <c r="AP11" s="9" t="s">
        <v>53</v>
      </c>
      <c r="AQ11" s="49"/>
    </row>
    <row r="12" spans="1:43" x14ac:dyDescent="0.25">
      <c r="A12" s="9" t="s">
        <v>283</v>
      </c>
      <c r="B12" s="13" t="s">
        <v>284</v>
      </c>
      <c r="C12" s="9" t="s">
        <v>402</v>
      </c>
      <c r="D12" s="9" t="s">
        <v>48</v>
      </c>
      <c r="E12" s="11" t="s">
        <v>416</v>
      </c>
      <c r="F12" s="9" t="s">
        <v>752</v>
      </c>
      <c r="G12" s="9" t="s">
        <v>51</v>
      </c>
      <c r="H12" s="9" t="s">
        <v>757</v>
      </c>
      <c r="I12" s="12" t="s">
        <v>53</v>
      </c>
      <c r="J12" s="12" t="s">
        <v>53</v>
      </c>
      <c r="K12" s="12" t="s">
        <v>53</v>
      </c>
      <c r="L12" s="12" t="s">
        <v>53</v>
      </c>
      <c r="M12" s="12">
        <v>0</v>
      </c>
      <c r="N12" s="9" t="s">
        <v>53</v>
      </c>
      <c r="O12" s="9" t="s">
        <v>54</v>
      </c>
      <c r="P12" s="9" t="s">
        <v>53</v>
      </c>
      <c r="Q12" s="12">
        <f t="shared" si="0"/>
        <v>52714395.259999998</v>
      </c>
      <c r="R12" s="12">
        <v>0</v>
      </c>
      <c r="S12" s="12">
        <v>44392266.369999997</v>
      </c>
      <c r="T12" s="12">
        <v>0</v>
      </c>
      <c r="U12" s="9" t="s">
        <v>50</v>
      </c>
      <c r="V12" s="12">
        <v>0</v>
      </c>
      <c r="W12" s="12">
        <v>7174249.04</v>
      </c>
      <c r="X12" s="45"/>
      <c r="Y12" s="12">
        <v>1147879.8500000001</v>
      </c>
      <c r="Z12" s="12">
        <v>0</v>
      </c>
      <c r="AA12" s="9" t="s">
        <v>50</v>
      </c>
      <c r="AB12" s="12">
        <v>0</v>
      </c>
      <c r="AC12" s="12"/>
      <c r="AD12" s="9" t="s">
        <v>50</v>
      </c>
      <c r="AE12" s="12"/>
      <c r="AF12" s="45">
        <v>0</v>
      </c>
      <c r="AG12" s="9" t="s">
        <v>50</v>
      </c>
      <c r="AH12" s="12">
        <v>0</v>
      </c>
      <c r="AI12" s="12">
        <v>0</v>
      </c>
      <c r="AJ12" s="9" t="s">
        <v>50</v>
      </c>
      <c r="AK12" s="12">
        <v>0</v>
      </c>
      <c r="AL12" s="12">
        <v>0</v>
      </c>
      <c r="AM12" s="13" t="s">
        <v>53</v>
      </c>
      <c r="AN12" s="9" t="s">
        <v>53</v>
      </c>
      <c r="AO12" s="13" t="s">
        <v>53</v>
      </c>
      <c r="AP12" s="9" t="s">
        <v>53</v>
      </c>
      <c r="AQ12" s="49"/>
    </row>
    <row r="13" spans="1:43" x14ac:dyDescent="0.25">
      <c r="A13" s="9" t="s">
        <v>338</v>
      </c>
      <c r="B13" s="13" t="s">
        <v>334</v>
      </c>
      <c r="C13" s="9" t="s">
        <v>402</v>
      </c>
      <c r="D13" s="9" t="s">
        <v>48</v>
      </c>
      <c r="E13" s="11" t="s">
        <v>416</v>
      </c>
      <c r="F13" s="9" t="s">
        <v>753</v>
      </c>
      <c r="G13" s="9" t="s">
        <v>51</v>
      </c>
      <c r="H13" s="9" t="s">
        <v>758</v>
      </c>
      <c r="I13" s="12" t="s">
        <v>53</v>
      </c>
      <c r="J13" s="12" t="s">
        <v>53</v>
      </c>
      <c r="K13" s="12" t="s">
        <v>53</v>
      </c>
      <c r="L13" s="12" t="s">
        <v>53</v>
      </c>
      <c r="M13" s="12">
        <v>0</v>
      </c>
      <c r="N13" s="9" t="s">
        <v>53</v>
      </c>
      <c r="O13" s="9" t="s">
        <v>54</v>
      </c>
      <c r="P13" s="9" t="s">
        <v>53</v>
      </c>
      <c r="Q13" s="12">
        <f t="shared" si="0"/>
        <v>65408691.189999998</v>
      </c>
      <c r="R13" s="12">
        <v>0</v>
      </c>
      <c r="S13" s="12">
        <v>51612582.189999998</v>
      </c>
      <c r="T13" s="12">
        <v>0</v>
      </c>
      <c r="U13" s="9" t="s">
        <v>50</v>
      </c>
      <c r="V13" s="12">
        <v>0</v>
      </c>
      <c r="W13" s="12">
        <v>11893197.41</v>
      </c>
      <c r="X13" s="45"/>
      <c r="Y13" s="12">
        <v>1902911.59</v>
      </c>
      <c r="Z13" s="12">
        <v>0</v>
      </c>
      <c r="AA13" s="9" t="s">
        <v>50</v>
      </c>
      <c r="AB13" s="12">
        <v>0</v>
      </c>
      <c r="AC13" s="12"/>
      <c r="AD13" s="9" t="s">
        <v>50</v>
      </c>
      <c r="AE13" s="12"/>
      <c r="AF13" s="45">
        <v>0</v>
      </c>
      <c r="AG13" s="9" t="s">
        <v>50</v>
      </c>
      <c r="AH13" s="12">
        <v>0</v>
      </c>
      <c r="AI13" s="12">
        <v>0</v>
      </c>
      <c r="AJ13" s="9" t="s">
        <v>50</v>
      </c>
      <c r="AK13" s="12">
        <v>0</v>
      </c>
      <c r="AL13" s="12">
        <v>0</v>
      </c>
      <c r="AM13" s="13" t="s">
        <v>53</v>
      </c>
      <c r="AN13" s="9" t="s">
        <v>53</v>
      </c>
      <c r="AO13" s="13" t="s">
        <v>53</v>
      </c>
      <c r="AP13" s="9" t="s">
        <v>53</v>
      </c>
      <c r="AQ13" s="49"/>
    </row>
    <row r="14" spans="1:43" x14ac:dyDescent="0.25">
      <c r="A14" s="9" t="s">
        <v>338</v>
      </c>
      <c r="B14" s="13" t="s">
        <v>334</v>
      </c>
      <c r="C14" s="9" t="s">
        <v>402</v>
      </c>
      <c r="D14" s="9" t="s">
        <v>48</v>
      </c>
      <c r="E14" s="11" t="s">
        <v>416</v>
      </c>
      <c r="F14" s="9" t="s">
        <v>753</v>
      </c>
      <c r="G14" s="9" t="s">
        <v>51</v>
      </c>
      <c r="H14" s="9"/>
      <c r="I14" s="12" t="s">
        <v>89</v>
      </c>
      <c r="J14" s="12" t="s">
        <v>53</v>
      </c>
      <c r="K14" s="12" t="s">
        <v>53</v>
      </c>
      <c r="L14" s="12" t="s">
        <v>53</v>
      </c>
      <c r="M14" s="12">
        <v>0</v>
      </c>
      <c r="N14" s="9" t="s">
        <v>53</v>
      </c>
      <c r="O14" s="9" t="s">
        <v>420</v>
      </c>
      <c r="P14" s="9" t="s">
        <v>53</v>
      </c>
      <c r="Q14" s="12">
        <f t="shared" si="0"/>
        <v>-83882.3</v>
      </c>
      <c r="R14" s="12">
        <v>0</v>
      </c>
      <c r="S14" s="12">
        <v>0</v>
      </c>
      <c r="T14" s="12">
        <v>0</v>
      </c>
      <c r="U14" s="9" t="s">
        <v>50</v>
      </c>
      <c r="V14" s="12">
        <v>0</v>
      </c>
      <c r="W14" s="12">
        <v>-72312.33</v>
      </c>
      <c r="X14" s="45"/>
      <c r="Y14" s="12">
        <v>-11569.97</v>
      </c>
      <c r="Z14" s="12">
        <v>0</v>
      </c>
      <c r="AA14" s="9" t="s">
        <v>50</v>
      </c>
      <c r="AB14" s="12">
        <v>0</v>
      </c>
      <c r="AC14" s="12"/>
      <c r="AD14" s="9" t="s">
        <v>50</v>
      </c>
      <c r="AE14" s="12"/>
      <c r="AF14" s="45">
        <v>0</v>
      </c>
      <c r="AG14" s="9" t="s">
        <v>50</v>
      </c>
      <c r="AH14" s="12">
        <v>0</v>
      </c>
      <c r="AI14" s="12">
        <v>0</v>
      </c>
      <c r="AJ14" s="9" t="s">
        <v>50</v>
      </c>
      <c r="AK14" s="12">
        <v>0</v>
      </c>
      <c r="AL14" s="12">
        <v>0</v>
      </c>
      <c r="AM14" s="13" t="s">
        <v>53</v>
      </c>
      <c r="AN14" s="9" t="s">
        <v>53</v>
      </c>
      <c r="AO14" s="13" t="s">
        <v>53</v>
      </c>
      <c r="AP14" s="9" t="s">
        <v>53</v>
      </c>
      <c r="AQ14" s="49"/>
    </row>
    <row r="15" spans="1:43" x14ac:dyDescent="0.25">
      <c r="A15" s="9" t="s">
        <v>364</v>
      </c>
      <c r="B15" s="13" t="s">
        <v>365</v>
      </c>
      <c r="C15" s="9" t="s">
        <v>402</v>
      </c>
      <c r="D15" s="9" t="s">
        <v>48</v>
      </c>
      <c r="E15" s="11" t="s">
        <v>416</v>
      </c>
      <c r="F15" s="9" t="s">
        <v>754</v>
      </c>
      <c r="G15" s="9" t="s">
        <v>51</v>
      </c>
      <c r="H15" s="9" t="s">
        <v>902</v>
      </c>
      <c r="I15" s="12" t="s">
        <v>53</v>
      </c>
      <c r="J15" s="12" t="s">
        <v>53</v>
      </c>
      <c r="K15" s="12" t="s">
        <v>53</v>
      </c>
      <c r="L15" s="12" t="s">
        <v>53</v>
      </c>
      <c r="M15" s="12">
        <v>0</v>
      </c>
      <c r="N15" s="9" t="s">
        <v>53</v>
      </c>
      <c r="O15" s="9" t="s">
        <v>54</v>
      </c>
      <c r="P15" s="9" t="s">
        <v>53</v>
      </c>
      <c r="Q15" s="12">
        <f t="shared" si="0"/>
        <v>47202603.799999997</v>
      </c>
      <c r="R15" s="12">
        <v>0</v>
      </c>
      <c r="S15" s="12">
        <v>35552735.079999998</v>
      </c>
      <c r="T15" s="12">
        <v>0</v>
      </c>
      <c r="U15" s="9" t="s">
        <v>50</v>
      </c>
      <c r="V15" s="12">
        <v>0</v>
      </c>
      <c r="W15" s="12">
        <v>10042990.279999999</v>
      </c>
      <c r="X15" s="45"/>
      <c r="Y15" s="12">
        <v>1606878.44</v>
      </c>
      <c r="Z15" s="12">
        <v>0</v>
      </c>
      <c r="AA15" s="9" t="s">
        <v>50</v>
      </c>
      <c r="AB15" s="12">
        <v>0</v>
      </c>
      <c r="AC15" s="12"/>
      <c r="AD15" s="9" t="s">
        <v>50</v>
      </c>
      <c r="AE15" s="12"/>
      <c r="AF15" s="45">
        <v>0</v>
      </c>
      <c r="AG15" s="9" t="s">
        <v>50</v>
      </c>
      <c r="AH15" s="12">
        <v>0</v>
      </c>
      <c r="AI15" s="12">
        <v>0</v>
      </c>
      <c r="AJ15" s="9" t="s">
        <v>50</v>
      </c>
      <c r="AK15" s="12">
        <v>0</v>
      </c>
      <c r="AL15" s="12">
        <v>0</v>
      </c>
      <c r="AM15" s="13" t="s">
        <v>53</v>
      </c>
      <c r="AN15" s="9" t="s">
        <v>53</v>
      </c>
      <c r="AO15" s="13" t="s">
        <v>53</v>
      </c>
      <c r="AP15" s="9" t="s">
        <v>53</v>
      </c>
      <c r="AQ15" s="49"/>
    </row>
    <row r="16" spans="1:43" x14ac:dyDescent="0.25">
      <c r="A16" s="9" t="s">
        <v>45</v>
      </c>
      <c r="B16" s="13" t="s">
        <v>46</v>
      </c>
      <c r="C16" s="10" t="s">
        <v>402</v>
      </c>
      <c r="D16" s="10" t="s">
        <v>56</v>
      </c>
      <c r="E16" s="11" t="s">
        <v>436</v>
      </c>
      <c r="F16" s="9" t="s">
        <v>759</v>
      </c>
      <c r="G16" s="9" t="s">
        <v>51</v>
      </c>
      <c r="H16" s="9" t="s">
        <v>760</v>
      </c>
      <c r="I16" s="12" t="s">
        <v>53</v>
      </c>
      <c r="J16" s="12" t="s">
        <v>53</v>
      </c>
      <c r="K16" s="12" t="s">
        <v>53</v>
      </c>
      <c r="L16" s="12" t="s">
        <v>53</v>
      </c>
      <c r="M16" s="12">
        <v>0</v>
      </c>
      <c r="N16" s="9" t="s">
        <v>53</v>
      </c>
      <c r="O16" s="9" t="s">
        <v>54</v>
      </c>
      <c r="P16" s="9" t="s">
        <v>53</v>
      </c>
      <c r="Q16" s="12">
        <f t="shared" si="0"/>
        <v>73818924.689999998</v>
      </c>
      <c r="R16" s="12">
        <v>0</v>
      </c>
      <c r="S16" s="12">
        <v>55139421.799999997</v>
      </c>
      <c r="T16" s="12">
        <v>0</v>
      </c>
      <c r="U16" s="9" t="s">
        <v>50</v>
      </c>
      <c r="V16" s="12">
        <v>0</v>
      </c>
      <c r="W16" s="12">
        <v>16103019.73</v>
      </c>
      <c r="X16" s="9" t="s">
        <v>50</v>
      </c>
      <c r="Y16" s="12">
        <v>2576483.16</v>
      </c>
      <c r="Z16" s="12">
        <v>0</v>
      </c>
      <c r="AA16" s="9" t="s">
        <v>50</v>
      </c>
      <c r="AB16" s="12">
        <v>0</v>
      </c>
      <c r="AC16" s="12"/>
      <c r="AD16" s="9" t="s">
        <v>50</v>
      </c>
      <c r="AE16" s="12"/>
      <c r="AF16" s="45">
        <v>0</v>
      </c>
      <c r="AG16" s="9" t="s">
        <v>50</v>
      </c>
      <c r="AH16" s="12">
        <v>0</v>
      </c>
      <c r="AI16" s="12">
        <v>0</v>
      </c>
      <c r="AJ16" s="9" t="s">
        <v>50</v>
      </c>
      <c r="AK16" s="12">
        <v>0</v>
      </c>
      <c r="AL16" s="12">
        <v>0</v>
      </c>
      <c r="AM16" s="13" t="s">
        <v>53</v>
      </c>
      <c r="AN16" s="9" t="s">
        <v>53</v>
      </c>
      <c r="AO16" s="13" t="s">
        <v>53</v>
      </c>
      <c r="AP16" s="9" t="s">
        <v>53</v>
      </c>
      <c r="AQ16" s="49"/>
    </row>
    <row r="17" spans="1:43" x14ac:dyDescent="0.25">
      <c r="A17" s="9" t="s">
        <v>117</v>
      </c>
      <c r="B17" s="13" t="s">
        <v>118</v>
      </c>
      <c r="C17" s="10" t="s">
        <v>402</v>
      </c>
      <c r="D17" s="10" t="s">
        <v>56</v>
      </c>
      <c r="E17" s="11" t="s">
        <v>436</v>
      </c>
      <c r="F17" s="9" t="s">
        <v>761</v>
      </c>
      <c r="G17" s="9" t="s">
        <v>51</v>
      </c>
      <c r="H17" s="9" t="s">
        <v>762</v>
      </c>
      <c r="I17" s="12" t="s">
        <v>53</v>
      </c>
      <c r="J17" s="12" t="s">
        <v>53</v>
      </c>
      <c r="K17" s="12" t="s">
        <v>53</v>
      </c>
      <c r="L17" s="12" t="s">
        <v>53</v>
      </c>
      <c r="M17" s="12">
        <v>0</v>
      </c>
      <c r="N17" s="9" t="s">
        <v>53</v>
      </c>
      <c r="O17" s="9" t="s">
        <v>54</v>
      </c>
      <c r="P17" s="9" t="s">
        <v>53</v>
      </c>
      <c r="Q17" s="12">
        <f t="shared" si="0"/>
        <v>92932862.859999985</v>
      </c>
      <c r="R17" s="12">
        <v>0</v>
      </c>
      <c r="S17" s="12">
        <f>64075809.86-4450582.32</f>
        <v>59625227.539999999</v>
      </c>
      <c r="T17" s="12">
        <v>0</v>
      </c>
      <c r="U17" s="9" t="s">
        <v>50</v>
      </c>
      <c r="V17" s="12">
        <v>0</v>
      </c>
      <c r="W17" s="12">
        <f>28968678.72-255200</f>
        <v>28713478.719999999</v>
      </c>
      <c r="X17" s="9" t="s">
        <v>50</v>
      </c>
      <c r="Y17" s="12">
        <f>4634988.6-40832</f>
        <v>4594156.5999999996</v>
      </c>
      <c r="Z17" s="12">
        <v>0</v>
      </c>
      <c r="AA17" s="9" t="s">
        <v>50</v>
      </c>
      <c r="AB17" s="12">
        <v>0</v>
      </c>
      <c r="AC17" s="12"/>
      <c r="AD17" s="9" t="s">
        <v>72</v>
      </c>
      <c r="AE17" s="12"/>
      <c r="AF17" s="45">
        <v>0</v>
      </c>
      <c r="AG17" s="9" t="s">
        <v>50</v>
      </c>
      <c r="AH17" s="12">
        <v>0</v>
      </c>
      <c r="AI17" s="12">
        <v>0</v>
      </c>
      <c r="AJ17" s="9" t="s">
        <v>50</v>
      </c>
      <c r="AK17" s="12">
        <v>0</v>
      </c>
      <c r="AL17" s="12">
        <v>0</v>
      </c>
      <c r="AM17" s="13" t="s">
        <v>53</v>
      </c>
      <c r="AN17" s="9" t="s">
        <v>53</v>
      </c>
      <c r="AO17" s="13" t="s">
        <v>53</v>
      </c>
      <c r="AP17" s="9" t="s">
        <v>53</v>
      </c>
      <c r="AQ17" s="49"/>
    </row>
    <row r="18" spans="1:43" x14ac:dyDescent="0.25">
      <c r="A18" s="9" t="s">
        <v>181</v>
      </c>
      <c r="B18" s="13" t="s">
        <v>177</v>
      </c>
      <c r="C18" s="10" t="s">
        <v>402</v>
      </c>
      <c r="D18" s="10" t="s">
        <v>56</v>
      </c>
      <c r="E18" s="11" t="s">
        <v>436</v>
      </c>
      <c r="F18" s="9" t="s">
        <v>763</v>
      </c>
      <c r="G18" s="9" t="s">
        <v>51</v>
      </c>
      <c r="H18" s="9" t="s">
        <v>768</v>
      </c>
      <c r="I18" s="12" t="s">
        <v>53</v>
      </c>
      <c r="J18" s="12" t="s">
        <v>53</v>
      </c>
      <c r="K18" s="12" t="s">
        <v>53</v>
      </c>
      <c r="L18" s="12" t="s">
        <v>53</v>
      </c>
      <c r="M18" s="12">
        <v>0</v>
      </c>
      <c r="N18" s="9" t="s">
        <v>53</v>
      </c>
      <c r="O18" s="9" t="s">
        <v>54</v>
      </c>
      <c r="P18" s="9" t="s">
        <v>53</v>
      </c>
      <c r="Q18" s="12">
        <f t="shared" si="0"/>
        <v>67799167.329999998</v>
      </c>
      <c r="R18" s="12">
        <v>0</v>
      </c>
      <c r="S18" s="12">
        <v>51745294.700000003</v>
      </c>
      <c r="T18" s="12">
        <v>0</v>
      </c>
      <c r="U18" s="9" t="s">
        <v>50</v>
      </c>
      <c r="V18" s="12">
        <v>0</v>
      </c>
      <c r="W18" s="12">
        <v>13839545.369999999</v>
      </c>
      <c r="X18" s="9" t="s">
        <v>50</v>
      </c>
      <c r="Y18" s="12">
        <v>2214327.2599999998</v>
      </c>
      <c r="Z18" s="12">
        <v>0</v>
      </c>
      <c r="AA18" s="9" t="s">
        <v>50</v>
      </c>
      <c r="AB18" s="12">
        <v>0</v>
      </c>
      <c r="AC18" s="12"/>
      <c r="AD18" s="9" t="s">
        <v>50</v>
      </c>
      <c r="AE18" s="12"/>
      <c r="AF18" s="45">
        <v>0</v>
      </c>
      <c r="AG18" s="9" t="s">
        <v>50</v>
      </c>
      <c r="AH18" s="12">
        <v>0</v>
      </c>
      <c r="AI18" s="12">
        <v>0</v>
      </c>
      <c r="AJ18" s="9" t="s">
        <v>50</v>
      </c>
      <c r="AK18" s="12">
        <v>0</v>
      </c>
      <c r="AL18" s="12">
        <v>0</v>
      </c>
      <c r="AM18" s="13" t="s">
        <v>53</v>
      </c>
      <c r="AN18" s="9" t="s">
        <v>53</v>
      </c>
      <c r="AO18" s="13" t="s">
        <v>53</v>
      </c>
      <c r="AP18" s="9" t="s">
        <v>53</v>
      </c>
      <c r="AQ18" s="49"/>
    </row>
    <row r="19" spans="1:43" x14ac:dyDescent="0.25">
      <c r="A19" s="9" t="s">
        <v>238</v>
      </c>
      <c r="B19" s="13" t="s">
        <v>234</v>
      </c>
      <c r="C19" s="10" t="s">
        <v>402</v>
      </c>
      <c r="D19" s="10" t="s">
        <v>56</v>
      </c>
      <c r="E19" s="11" t="s">
        <v>436</v>
      </c>
      <c r="F19" s="9" t="s">
        <v>764</v>
      </c>
      <c r="G19" s="9" t="s">
        <v>51</v>
      </c>
      <c r="H19" s="9" t="s">
        <v>769</v>
      </c>
      <c r="I19" s="12" t="s">
        <v>53</v>
      </c>
      <c r="J19" s="12" t="s">
        <v>53</v>
      </c>
      <c r="K19" s="12" t="s">
        <v>53</v>
      </c>
      <c r="L19" s="12" t="s">
        <v>53</v>
      </c>
      <c r="M19" s="12">
        <v>0</v>
      </c>
      <c r="N19" s="9" t="s">
        <v>53</v>
      </c>
      <c r="O19" s="9" t="s">
        <v>54</v>
      </c>
      <c r="P19" s="9" t="s">
        <v>53</v>
      </c>
      <c r="Q19" s="12">
        <f t="shared" si="0"/>
        <v>70833883.579999998</v>
      </c>
      <c r="R19" s="12">
        <v>0</v>
      </c>
      <c r="S19" s="12">
        <v>50795054.219999999</v>
      </c>
      <c r="T19" s="12">
        <v>0</v>
      </c>
      <c r="U19" s="9" t="s">
        <v>50</v>
      </c>
      <c r="V19" s="12">
        <v>0</v>
      </c>
      <c r="W19" s="12">
        <v>17122349.449999999</v>
      </c>
      <c r="X19" s="9" t="s">
        <v>50</v>
      </c>
      <c r="Y19" s="12">
        <v>2739575.91</v>
      </c>
      <c r="Z19" s="12">
        <v>0</v>
      </c>
      <c r="AA19" s="9" t="s">
        <v>50</v>
      </c>
      <c r="AB19" s="12">
        <v>0</v>
      </c>
      <c r="AC19" s="12">
        <v>163800</v>
      </c>
      <c r="AD19" s="9" t="s">
        <v>72</v>
      </c>
      <c r="AE19" s="12">
        <v>13104</v>
      </c>
      <c r="AF19" s="45">
        <f>+AC19*0.08-AE19</f>
        <v>0</v>
      </c>
      <c r="AG19" s="9" t="s">
        <v>50</v>
      </c>
      <c r="AH19" s="12">
        <v>0</v>
      </c>
      <c r="AI19" s="12">
        <v>0</v>
      </c>
      <c r="AJ19" s="9" t="s">
        <v>50</v>
      </c>
      <c r="AK19" s="12">
        <v>0</v>
      </c>
      <c r="AL19" s="12">
        <v>0</v>
      </c>
      <c r="AM19" s="13" t="s">
        <v>53</v>
      </c>
      <c r="AN19" s="9" t="s">
        <v>53</v>
      </c>
      <c r="AO19" s="13" t="s">
        <v>53</v>
      </c>
      <c r="AP19" s="9" t="s">
        <v>53</v>
      </c>
      <c r="AQ19" s="49"/>
    </row>
    <row r="20" spans="1:43" x14ac:dyDescent="0.25">
      <c r="A20" s="9" t="s">
        <v>283</v>
      </c>
      <c r="B20" s="13" t="s">
        <v>284</v>
      </c>
      <c r="C20" s="10" t="s">
        <v>402</v>
      </c>
      <c r="D20" s="10" t="s">
        <v>56</v>
      </c>
      <c r="E20" s="11" t="s">
        <v>436</v>
      </c>
      <c r="F20" s="9" t="s">
        <v>765</v>
      </c>
      <c r="G20" s="9" t="s">
        <v>51</v>
      </c>
      <c r="H20" s="9" t="s">
        <v>770</v>
      </c>
      <c r="I20" s="12" t="s">
        <v>53</v>
      </c>
      <c r="J20" s="12" t="s">
        <v>53</v>
      </c>
      <c r="K20" s="12" t="s">
        <v>53</v>
      </c>
      <c r="L20" s="12" t="s">
        <v>53</v>
      </c>
      <c r="M20" s="12">
        <v>0</v>
      </c>
      <c r="N20" s="9" t="s">
        <v>53</v>
      </c>
      <c r="O20" s="9" t="s">
        <v>54</v>
      </c>
      <c r="P20" s="9" t="s">
        <v>53</v>
      </c>
      <c r="Q20" s="12">
        <f t="shared" si="0"/>
        <v>78687345.089999989</v>
      </c>
      <c r="R20" s="12">
        <v>0</v>
      </c>
      <c r="S20" s="12">
        <v>55099585.369999997</v>
      </c>
      <c r="T20" s="12">
        <v>0</v>
      </c>
      <c r="U20" s="9" t="s">
        <v>50</v>
      </c>
      <c r="V20" s="12">
        <v>0</v>
      </c>
      <c r="W20" s="12">
        <v>20334275.620000001</v>
      </c>
      <c r="X20" s="9" t="s">
        <v>50</v>
      </c>
      <c r="Y20" s="12">
        <v>3253484.1</v>
      </c>
      <c r="Z20" s="12">
        <v>0</v>
      </c>
      <c r="AA20" s="9" t="s">
        <v>50</v>
      </c>
      <c r="AB20" s="12">
        <v>0</v>
      </c>
      <c r="AC20" s="12"/>
      <c r="AD20" s="9" t="s">
        <v>50</v>
      </c>
      <c r="AE20" s="12"/>
      <c r="AF20" s="45">
        <v>0</v>
      </c>
      <c r="AG20" s="9" t="s">
        <v>50</v>
      </c>
      <c r="AH20" s="12">
        <v>0</v>
      </c>
      <c r="AI20" s="12">
        <v>0</v>
      </c>
      <c r="AJ20" s="9" t="s">
        <v>50</v>
      </c>
      <c r="AK20" s="12">
        <v>0</v>
      </c>
      <c r="AL20" s="12">
        <v>0</v>
      </c>
      <c r="AM20" s="13" t="s">
        <v>53</v>
      </c>
      <c r="AN20" s="9" t="s">
        <v>53</v>
      </c>
      <c r="AO20" s="13" t="s">
        <v>53</v>
      </c>
      <c r="AP20" s="9" t="s">
        <v>53</v>
      </c>
      <c r="AQ20" s="49"/>
    </row>
    <row r="21" spans="1:43" x14ac:dyDescent="0.25">
      <c r="A21" s="9" t="s">
        <v>338</v>
      </c>
      <c r="B21" s="13" t="s">
        <v>334</v>
      </c>
      <c r="C21" s="10" t="s">
        <v>402</v>
      </c>
      <c r="D21" s="10" t="s">
        <v>56</v>
      </c>
      <c r="E21" s="11" t="s">
        <v>436</v>
      </c>
      <c r="F21" s="9" t="s">
        <v>766</v>
      </c>
      <c r="G21" s="9" t="s">
        <v>51</v>
      </c>
      <c r="H21" s="9" t="s">
        <v>771</v>
      </c>
      <c r="I21" s="12" t="s">
        <v>53</v>
      </c>
      <c r="J21" s="12" t="s">
        <v>53</v>
      </c>
      <c r="K21" s="12" t="s">
        <v>53</v>
      </c>
      <c r="L21" s="12" t="s">
        <v>53</v>
      </c>
      <c r="M21" s="12">
        <v>0</v>
      </c>
      <c r="N21" s="9" t="s">
        <v>53</v>
      </c>
      <c r="O21" s="9" t="s">
        <v>54</v>
      </c>
      <c r="P21" s="9" t="s">
        <v>53</v>
      </c>
      <c r="Q21" s="12">
        <f t="shared" si="0"/>
        <v>94257244.13000001</v>
      </c>
      <c r="R21" s="12">
        <v>0</v>
      </c>
      <c r="S21" s="12">
        <v>66686758.590000004</v>
      </c>
      <c r="T21" s="12">
        <v>0</v>
      </c>
      <c r="U21" s="9" t="s">
        <v>50</v>
      </c>
      <c r="V21" s="12">
        <v>0</v>
      </c>
      <c r="W21" s="12">
        <v>23767659.949999999</v>
      </c>
      <c r="X21" s="9" t="s">
        <v>50</v>
      </c>
      <c r="Y21" s="12">
        <v>3802825.59</v>
      </c>
      <c r="Z21" s="12">
        <v>0</v>
      </c>
      <c r="AA21" s="9" t="s">
        <v>50</v>
      </c>
      <c r="AB21" s="12">
        <v>0</v>
      </c>
      <c r="AC21" s="12"/>
      <c r="AD21" s="9" t="s">
        <v>50</v>
      </c>
      <c r="AE21" s="12"/>
      <c r="AF21" s="45">
        <v>0</v>
      </c>
      <c r="AG21" s="9" t="s">
        <v>50</v>
      </c>
      <c r="AH21" s="12">
        <v>0</v>
      </c>
      <c r="AI21" s="12">
        <v>0</v>
      </c>
      <c r="AJ21" s="9" t="s">
        <v>50</v>
      </c>
      <c r="AK21" s="12">
        <v>0</v>
      </c>
      <c r="AL21" s="12">
        <v>0</v>
      </c>
      <c r="AM21" s="13" t="s">
        <v>53</v>
      </c>
      <c r="AN21" s="9" t="s">
        <v>53</v>
      </c>
      <c r="AO21" s="13" t="s">
        <v>53</v>
      </c>
      <c r="AP21" s="9" t="s">
        <v>53</v>
      </c>
      <c r="AQ21" s="49"/>
    </row>
    <row r="22" spans="1:43" x14ac:dyDescent="0.25">
      <c r="A22" s="9" t="s">
        <v>364</v>
      </c>
      <c r="B22" s="13" t="s">
        <v>365</v>
      </c>
      <c r="C22" s="10" t="s">
        <v>402</v>
      </c>
      <c r="D22" s="10" t="s">
        <v>56</v>
      </c>
      <c r="E22" s="11" t="s">
        <v>436</v>
      </c>
      <c r="F22" s="9" t="s">
        <v>767</v>
      </c>
      <c r="G22" s="9" t="s">
        <v>51</v>
      </c>
      <c r="H22" s="9" t="s">
        <v>903</v>
      </c>
      <c r="I22" s="12" t="s">
        <v>53</v>
      </c>
      <c r="J22" s="12" t="s">
        <v>53</v>
      </c>
      <c r="K22" s="12" t="s">
        <v>53</v>
      </c>
      <c r="L22" s="12" t="s">
        <v>53</v>
      </c>
      <c r="M22" s="12">
        <v>0</v>
      </c>
      <c r="N22" s="9" t="s">
        <v>53</v>
      </c>
      <c r="O22" s="9" t="s">
        <v>54</v>
      </c>
      <c r="P22" s="9" t="s">
        <v>53</v>
      </c>
      <c r="Q22" s="12">
        <f t="shared" si="0"/>
        <v>58617499.57</v>
      </c>
      <c r="R22" s="12">
        <v>0</v>
      </c>
      <c r="S22" s="12">
        <v>40712341.619999997</v>
      </c>
      <c r="T22" s="12">
        <v>0</v>
      </c>
      <c r="U22" s="9" t="s">
        <v>50</v>
      </c>
      <c r="V22" s="12">
        <v>0</v>
      </c>
      <c r="W22" s="12">
        <v>15435480.99</v>
      </c>
      <c r="X22" s="9" t="s">
        <v>50</v>
      </c>
      <c r="Y22" s="12">
        <v>2469676.96</v>
      </c>
      <c r="Z22" s="12">
        <v>0</v>
      </c>
      <c r="AA22" s="9" t="s">
        <v>50</v>
      </c>
      <c r="AB22" s="12">
        <v>0</v>
      </c>
      <c r="AC22" s="12"/>
      <c r="AD22" s="9" t="s">
        <v>50</v>
      </c>
      <c r="AE22" s="12"/>
      <c r="AF22" s="45">
        <v>0</v>
      </c>
      <c r="AG22" s="9" t="s">
        <v>50</v>
      </c>
      <c r="AH22" s="12">
        <v>0</v>
      </c>
      <c r="AI22" s="12">
        <v>0</v>
      </c>
      <c r="AJ22" s="9" t="s">
        <v>50</v>
      </c>
      <c r="AK22" s="12">
        <v>0</v>
      </c>
      <c r="AL22" s="12">
        <v>0</v>
      </c>
      <c r="AM22" s="13" t="s">
        <v>53</v>
      </c>
      <c r="AN22" s="9" t="s">
        <v>53</v>
      </c>
      <c r="AO22" s="13" t="s">
        <v>53</v>
      </c>
      <c r="AP22" s="9" t="s">
        <v>53</v>
      </c>
      <c r="AQ22" s="49"/>
    </row>
    <row r="23" spans="1:43" x14ac:dyDescent="0.25">
      <c r="A23" s="9" t="s">
        <v>45</v>
      </c>
      <c r="B23" s="13" t="s">
        <v>46</v>
      </c>
      <c r="C23" s="10" t="s">
        <v>402</v>
      </c>
      <c r="D23" s="10" t="s">
        <v>56</v>
      </c>
      <c r="E23" s="11" t="s">
        <v>451</v>
      </c>
      <c r="F23" s="9" t="s">
        <v>785</v>
      </c>
      <c r="G23" s="9" t="s">
        <v>51</v>
      </c>
      <c r="H23" s="9" t="s">
        <v>918</v>
      </c>
      <c r="I23" s="12" t="s">
        <v>53</v>
      </c>
      <c r="J23" s="12" t="s">
        <v>53</v>
      </c>
      <c r="K23" s="12" t="s">
        <v>53</v>
      </c>
      <c r="L23" s="12" t="s">
        <v>53</v>
      </c>
      <c r="M23" s="12">
        <v>0</v>
      </c>
      <c r="N23" s="9" t="s">
        <v>53</v>
      </c>
      <c r="O23" s="9" t="s">
        <v>54</v>
      </c>
      <c r="P23" s="9" t="s">
        <v>53</v>
      </c>
      <c r="Q23" s="12">
        <f t="shared" si="0"/>
        <v>2650037.91</v>
      </c>
      <c r="R23" s="12">
        <v>0</v>
      </c>
      <c r="S23" s="12">
        <f>2816937.91-166900</f>
        <v>2650037.91</v>
      </c>
      <c r="T23" s="12">
        <v>0</v>
      </c>
      <c r="U23" s="9" t="s">
        <v>50</v>
      </c>
      <c r="V23" s="12">
        <v>0</v>
      </c>
      <c r="W23" s="12">
        <v>0</v>
      </c>
      <c r="X23" s="9" t="s">
        <v>50</v>
      </c>
      <c r="Y23" s="12">
        <v>0</v>
      </c>
      <c r="Z23" s="12">
        <v>0</v>
      </c>
      <c r="AA23" s="9" t="s">
        <v>50</v>
      </c>
      <c r="AB23" s="12">
        <v>0</v>
      </c>
      <c r="AC23" s="12"/>
      <c r="AD23" s="9" t="s">
        <v>50</v>
      </c>
      <c r="AE23" s="12"/>
      <c r="AF23" s="45">
        <v>0</v>
      </c>
      <c r="AG23" s="9" t="s">
        <v>50</v>
      </c>
      <c r="AH23" s="12">
        <v>0</v>
      </c>
      <c r="AI23" s="12">
        <v>0</v>
      </c>
      <c r="AJ23" s="9" t="s">
        <v>50</v>
      </c>
      <c r="AK23" s="12">
        <v>0</v>
      </c>
      <c r="AL23" s="12">
        <v>0</v>
      </c>
      <c r="AM23" s="13" t="s">
        <v>53</v>
      </c>
      <c r="AN23" s="9" t="s">
        <v>53</v>
      </c>
      <c r="AO23" s="13" t="s">
        <v>53</v>
      </c>
      <c r="AP23" s="9" t="s">
        <v>53</v>
      </c>
      <c r="AQ23" s="49"/>
    </row>
    <row r="24" spans="1:43" x14ac:dyDescent="0.25">
      <c r="A24" s="9" t="s">
        <v>117</v>
      </c>
      <c r="B24" s="13" t="s">
        <v>118</v>
      </c>
      <c r="C24" s="10" t="s">
        <v>402</v>
      </c>
      <c r="D24" s="10" t="s">
        <v>56</v>
      </c>
      <c r="E24" s="11" t="s">
        <v>451</v>
      </c>
      <c r="F24" s="9" t="s">
        <v>791</v>
      </c>
      <c r="G24" s="9" t="s">
        <v>51</v>
      </c>
      <c r="H24" s="9" t="s">
        <v>919</v>
      </c>
      <c r="I24" s="12" t="s">
        <v>53</v>
      </c>
      <c r="J24" s="12" t="s">
        <v>53</v>
      </c>
      <c r="K24" s="12" t="s">
        <v>53</v>
      </c>
      <c r="L24" s="12" t="s">
        <v>53</v>
      </c>
      <c r="M24" s="12">
        <v>0</v>
      </c>
      <c r="N24" s="9" t="s">
        <v>53</v>
      </c>
      <c r="O24" s="9" t="s">
        <v>54</v>
      </c>
      <c r="P24" s="9" t="s">
        <v>53</v>
      </c>
      <c r="Q24" s="12">
        <f t="shared" si="0"/>
        <v>0</v>
      </c>
      <c r="R24" s="12">
        <v>0</v>
      </c>
      <c r="S24" s="12">
        <v>0</v>
      </c>
      <c r="T24" s="12">
        <v>0</v>
      </c>
      <c r="U24" s="9" t="s">
        <v>50</v>
      </c>
      <c r="V24" s="12">
        <v>0</v>
      </c>
      <c r="W24" s="12">
        <v>0</v>
      </c>
      <c r="X24" s="9" t="s">
        <v>50</v>
      </c>
      <c r="Y24" s="12">
        <v>0</v>
      </c>
      <c r="Z24" s="12">
        <v>0</v>
      </c>
      <c r="AA24" s="9" t="s">
        <v>50</v>
      </c>
      <c r="AB24" s="12">
        <v>0</v>
      </c>
      <c r="AC24" s="12"/>
      <c r="AD24" s="9" t="s">
        <v>72</v>
      </c>
      <c r="AE24" s="12"/>
      <c r="AF24" s="45">
        <v>0</v>
      </c>
      <c r="AG24" s="9" t="s">
        <v>50</v>
      </c>
      <c r="AH24" s="12">
        <v>0</v>
      </c>
      <c r="AI24" s="12">
        <v>0</v>
      </c>
      <c r="AJ24" s="9" t="s">
        <v>50</v>
      </c>
      <c r="AK24" s="12">
        <v>0</v>
      </c>
      <c r="AL24" s="12">
        <v>0</v>
      </c>
      <c r="AM24" s="13" t="s">
        <v>53</v>
      </c>
      <c r="AN24" s="9" t="s">
        <v>53</v>
      </c>
      <c r="AO24" s="13" t="s">
        <v>53</v>
      </c>
      <c r="AP24" s="9" t="s">
        <v>53</v>
      </c>
      <c r="AQ24" s="49"/>
    </row>
    <row r="25" spans="1:43" x14ac:dyDescent="0.25">
      <c r="A25" s="9" t="s">
        <v>181</v>
      </c>
      <c r="B25" s="13" t="s">
        <v>118</v>
      </c>
      <c r="C25" s="10" t="s">
        <v>402</v>
      </c>
      <c r="D25" s="10" t="s">
        <v>56</v>
      </c>
      <c r="E25" s="11" t="s">
        <v>451</v>
      </c>
      <c r="F25" s="9" t="s">
        <v>793</v>
      </c>
      <c r="G25" s="9" t="s">
        <v>51</v>
      </c>
      <c r="H25" s="9" t="s">
        <v>920</v>
      </c>
      <c r="I25" s="12" t="s">
        <v>53</v>
      </c>
      <c r="J25" s="12" t="s">
        <v>53</v>
      </c>
      <c r="K25" s="12" t="s">
        <v>53</v>
      </c>
      <c r="L25" s="12" t="s">
        <v>53</v>
      </c>
      <c r="M25" s="12">
        <v>0</v>
      </c>
      <c r="N25" s="9" t="s">
        <v>53</v>
      </c>
      <c r="O25" s="9" t="s">
        <v>54</v>
      </c>
      <c r="P25" s="9" t="s">
        <v>53</v>
      </c>
      <c r="Q25" s="12">
        <f t="shared" si="0"/>
        <v>693584.8</v>
      </c>
      <c r="R25" s="12">
        <v>0</v>
      </c>
      <c r="S25" s="12">
        <f>860484.8-166900</f>
        <v>693584.8</v>
      </c>
      <c r="T25" s="12">
        <v>0</v>
      </c>
      <c r="U25" s="9" t="s">
        <v>50</v>
      </c>
      <c r="V25" s="12">
        <v>0</v>
      </c>
      <c r="W25" s="12">
        <v>0</v>
      </c>
      <c r="X25" s="9" t="s">
        <v>50</v>
      </c>
      <c r="Y25" s="12">
        <v>0</v>
      </c>
      <c r="Z25" s="12">
        <v>0</v>
      </c>
      <c r="AA25" s="9" t="s">
        <v>50</v>
      </c>
      <c r="AB25" s="12">
        <v>0</v>
      </c>
      <c r="AC25" s="12"/>
      <c r="AD25" s="9" t="s">
        <v>50</v>
      </c>
      <c r="AE25" s="12"/>
      <c r="AF25" s="45">
        <v>0</v>
      </c>
      <c r="AG25" s="9" t="s">
        <v>50</v>
      </c>
      <c r="AH25" s="12">
        <v>0</v>
      </c>
      <c r="AI25" s="12">
        <v>0</v>
      </c>
      <c r="AJ25" s="9" t="s">
        <v>50</v>
      </c>
      <c r="AK25" s="12">
        <v>0</v>
      </c>
      <c r="AL25" s="12">
        <v>0</v>
      </c>
      <c r="AM25" s="13" t="s">
        <v>53</v>
      </c>
      <c r="AN25" s="9" t="s">
        <v>53</v>
      </c>
      <c r="AO25" s="13" t="s">
        <v>53</v>
      </c>
      <c r="AP25" s="9" t="s">
        <v>53</v>
      </c>
      <c r="AQ25" s="49"/>
    </row>
    <row r="26" spans="1:43" x14ac:dyDescent="0.25">
      <c r="A26" s="9" t="s">
        <v>238</v>
      </c>
      <c r="B26" s="55">
        <v>43915</v>
      </c>
      <c r="C26" s="10" t="s">
        <v>402</v>
      </c>
      <c r="D26" s="10" t="s">
        <v>56</v>
      </c>
      <c r="E26" s="11" t="s">
        <v>451</v>
      </c>
      <c r="F26" s="9" t="s">
        <v>795</v>
      </c>
      <c r="G26" s="9" t="s">
        <v>51</v>
      </c>
      <c r="H26" s="9" t="s">
        <v>921</v>
      </c>
      <c r="I26" s="12" t="s">
        <v>53</v>
      </c>
      <c r="J26" s="12" t="s">
        <v>53</v>
      </c>
      <c r="K26" s="12" t="s">
        <v>53</v>
      </c>
      <c r="L26" s="12" t="s">
        <v>53</v>
      </c>
      <c r="M26" s="12">
        <v>0</v>
      </c>
      <c r="N26" s="9" t="s">
        <v>53</v>
      </c>
      <c r="O26" s="9" t="s">
        <v>54</v>
      </c>
      <c r="P26" s="9" t="s">
        <v>53</v>
      </c>
      <c r="Q26" s="12">
        <f t="shared" si="0"/>
        <v>1005038.4</v>
      </c>
      <c r="R26" s="12">
        <v>0</v>
      </c>
      <c r="S26" s="12">
        <v>1005038.4</v>
      </c>
      <c r="T26" s="12">
        <v>0</v>
      </c>
      <c r="U26" s="9" t="s">
        <v>50</v>
      </c>
      <c r="V26" s="12">
        <v>0</v>
      </c>
      <c r="W26" s="12">
        <v>0</v>
      </c>
      <c r="X26" s="9" t="s">
        <v>50</v>
      </c>
      <c r="Y26" s="12">
        <v>0</v>
      </c>
      <c r="Z26" s="12">
        <v>0</v>
      </c>
      <c r="AA26" s="9" t="s">
        <v>50</v>
      </c>
      <c r="AB26" s="12">
        <v>0</v>
      </c>
      <c r="AC26" s="12"/>
      <c r="AD26" s="9" t="s">
        <v>72</v>
      </c>
      <c r="AE26" s="12"/>
      <c r="AF26" s="45">
        <v>0</v>
      </c>
      <c r="AG26" s="9" t="s">
        <v>50</v>
      </c>
      <c r="AH26" s="12">
        <v>0</v>
      </c>
      <c r="AI26" s="12">
        <v>0</v>
      </c>
      <c r="AJ26" s="9" t="s">
        <v>50</v>
      </c>
      <c r="AK26" s="12">
        <v>0</v>
      </c>
      <c r="AL26" s="12">
        <v>0</v>
      </c>
      <c r="AM26" s="13" t="s">
        <v>53</v>
      </c>
      <c r="AN26" s="9" t="s">
        <v>53</v>
      </c>
      <c r="AO26" s="13" t="s">
        <v>53</v>
      </c>
      <c r="AP26" s="9" t="s">
        <v>53</v>
      </c>
      <c r="AQ26" s="49"/>
    </row>
    <row r="27" spans="1:43" x14ac:dyDescent="0.25">
      <c r="A27" s="9" t="s">
        <v>283</v>
      </c>
      <c r="B27" s="55">
        <v>43916</v>
      </c>
      <c r="C27" s="10" t="s">
        <v>402</v>
      </c>
      <c r="D27" s="10" t="s">
        <v>56</v>
      </c>
      <c r="E27" s="11" t="s">
        <v>451</v>
      </c>
      <c r="F27" s="9" t="s">
        <v>797</v>
      </c>
      <c r="G27" s="9" t="s">
        <v>51</v>
      </c>
      <c r="H27" s="9" t="s">
        <v>922</v>
      </c>
      <c r="I27" s="12" t="s">
        <v>53</v>
      </c>
      <c r="J27" s="12" t="s">
        <v>53</v>
      </c>
      <c r="K27" s="12" t="s">
        <v>53</v>
      </c>
      <c r="L27" s="12" t="s">
        <v>53</v>
      </c>
      <c r="M27" s="12">
        <v>0</v>
      </c>
      <c r="N27" s="9" t="s">
        <v>53</v>
      </c>
      <c r="O27" s="9" t="s">
        <v>54</v>
      </c>
      <c r="P27" s="9" t="s">
        <v>53</v>
      </c>
      <c r="Q27" s="12">
        <f t="shared" si="0"/>
        <v>0</v>
      </c>
      <c r="R27" s="12">
        <v>0</v>
      </c>
      <c r="S27" s="12">
        <v>0</v>
      </c>
      <c r="T27" s="12">
        <v>0</v>
      </c>
      <c r="U27" s="9" t="s">
        <v>50</v>
      </c>
      <c r="V27" s="12">
        <v>0</v>
      </c>
      <c r="W27" s="12">
        <v>0</v>
      </c>
      <c r="X27" s="9" t="s">
        <v>50</v>
      </c>
      <c r="Y27" s="12">
        <v>0</v>
      </c>
      <c r="Z27" s="12">
        <v>0</v>
      </c>
      <c r="AA27" s="9" t="s">
        <v>50</v>
      </c>
      <c r="AB27" s="12">
        <v>0</v>
      </c>
      <c r="AC27" s="12"/>
      <c r="AD27" s="9" t="s">
        <v>50</v>
      </c>
      <c r="AE27" s="12"/>
      <c r="AF27" s="45">
        <v>0</v>
      </c>
      <c r="AG27" s="9" t="s">
        <v>50</v>
      </c>
      <c r="AH27" s="12">
        <v>0</v>
      </c>
      <c r="AI27" s="12">
        <v>0</v>
      </c>
      <c r="AJ27" s="9" t="s">
        <v>50</v>
      </c>
      <c r="AK27" s="12">
        <v>0</v>
      </c>
      <c r="AL27" s="12">
        <v>0</v>
      </c>
      <c r="AM27" s="13" t="s">
        <v>53</v>
      </c>
      <c r="AN27" s="9" t="s">
        <v>53</v>
      </c>
      <c r="AO27" s="13" t="s">
        <v>53</v>
      </c>
      <c r="AP27" s="9" t="s">
        <v>53</v>
      </c>
      <c r="AQ27" s="49"/>
    </row>
    <row r="28" spans="1:43" x14ac:dyDescent="0.25">
      <c r="A28" s="9" t="s">
        <v>338</v>
      </c>
      <c r="B28" s="55">
        <v>43917</v>
      </c>
      <c r="C28" s="10" t="s">
        <v>402</v>
      </c>
      <c r="D28" s="10" t="s">
        <v>56</v>
      </c>
      <c r="E28" s="11" t="s">
        <v>451</v>
      </c>
      <c r="F28" s="9" t="s">
        <v>923</v>
      </c>
      <c r="G28" s="9" t="s">
        <v>51</v>
      </c>
      <c r="H28" s="9" t="s">
        <v>924</v>
      </c>
      <c r="I28" s="12" t="s">
        <v>53</v>
      </c>
      <c r="J28" s="12" t="s">
        <v>53</v>
      </c>
      <c r="K28" s="12" t="s">
        <v>53</v>
      </c>
      <c r="L28" s="12" t="s">
        <v>53</v>
      </c>
      <c r="M28" s="12">
        <v>0</v>
      </c>
      <c r="N28" s="9" t="s">
        <v>53</v>
      </c>
      <c r="O28" s="9" t="s">
        <v>54</v>
      </c>
      <c r="P28" s="9" t="s">
        <v>53</v>
      </c>
      <c r="Q28" s="12">
        <f t="shared" si="0"/>
        <v>1922232.4</v>
      </c>
      <c r="R28" s="12">
        <v>0</v>
      </c>
      <c r="S28" s="12">
        <v>1922232.4</v>
      </c>
      <c r="T28" s="12">
        <v>0</v>
      </c>
      <c r="U28" s="9" t="s">
        <v>50</v>
      </c>
      <c r="V28" s="12">
        <v>0</v>
      </c>
      <c r="W28" s="12"/>
      <c r="X28" s="9" t="s">
        <v>50</v>
      </c>
      <c r="Y28" s="12"/>
      <c r="Z28" s="12">
        <v>0</v>
      </c>
      <c r="AA28" s="9" t="s">
        <v>50</v>
      </c>
      <c r="AB28" s="12">
        <v>0</v>
      </c>
      <c r="AC28" s="12"/>
      <c r="AD28" s="9" t="s">
        <v>50</v>
      </c>
      <c r="AE28" s="12"/>
      <c r="AF28" s="45">
        <v>0</v>
      </c>
      <c r="AG28" s="9" t="s">
        <v>50</v>
      </c>
      <c r="AH28" s="12">
        <v>0</v>
      </c>
      <c r="AI28" s="12">
        <v>0</v>
      </c>
      <c r="AJ28" s="9" t="s">
        <v>50</v>
      </c>
      <c r="AK28" s="12">
        <v>0</v>
      </c>
      <c r="AL28" s="12">
        <v>0</v>
      </c>
      <c r="AM28" s="13" t="s">
        <v>53</v>
      </c>
      <c r="AN28" s="9" t="s">
        <v>53</v>
      </c>
      <c r="AO28" s="13" t="s">
        <v>53</v>
      </c>
      <c r="AP28" s="9" t="s">
        <v>53</v>
      </c>
      <c r="AQ28" s="49"/>
    </row>
    <row r="29" spans="1:43" x14ac:dyDescent="0.25">
      <c r="A29" s="9" t="s">
        <v>338</v>
      </c>
      <c r="B29" s="55" t="s">
        <v>334</v>
      </c>
      <c r="C29" s="10" t="s">
        <v>402</v>
      </c>
      <c r="D29" s="10" t="s">
        <v>56</v>
      </c>
      <c r="E29" s="11" t="s">
        <v>451</v>
      </c>
      <c r="F29" s="9" t="s">
        <v>925</v>
      </c>
      <c r="G29" s="9" t="s">
        <v>51</v>
      </c>
      <c r="H29" s="9" t="s">
        <v>926</v>
      </c>
      <c r="I29" s="12"/>
      <c r="J29" s="12" t="s">
        <v>53</v>
      </c>
      <c r="K29" s="12" t="s">
        <v>53</v>
      </c>
      <c r="L29" s="12" t="s">
        <v>53</v>
      </c>
      <c r="M29" s="12">
        <v>0</v>
      </c>
      <c r="N29" s="9" t="s">
        <v>53</v>
      </c>
      <c r="O29" s="9" t="s">
        <v>420</v>
      </c>
      <c r="P29" s="9" t="s">
        <v>53</v>
      </c>
      <c r="Q29" s="12">
        <f t="shared" si="0"/>
        <v>1722131.62</v>
      </c>
      <c r="R29" s="12">
        <v>0</v>
      </c>
      <c r="S29" s="12">
        <v>1722131.62</v>
      </c>
      <c r="T29" s="12">
        <v>0</v>
      </c>
      <c r="U29" s="9" t="s">
        <v>50</v>
      </c>
      <c r="V29" s="12">
        <v>0</v>
      </c>
      <c r="W29" s="12"/>
      <c r="X29" s="9" t="s">
        <v>50</v>
      </c>
      <c r="Y29" s="12"/>
      <c r="Z29" s="12">
        <v>0</v>
      </c>
      <c r="AA29" s="9" t="s">
        <v>50</v>
      </c>
      <c r="AB29" s="12">
        <v>0</v>
      </c>
      <c r="AC29" s="12"/>
      <c r="AD29" s="9" t="s">
        <v>50</v>
      </c>
      <c r="AE29" s="12"/>
      <c r="AF29" s="45">
        <v>0</v>
      </c>
      <c r="AG29" s="9" t="s">
        <v>50</v>
      </c>
      <c r="AH29" s="12">
        <v>0</v>
      </c>
      <c r="AI29" s="12">
        <v>0</v>
      </c>
      <c r="AJ29" s="9" t="s">
        <v>50</v>
      </c>
      <c r="AK29" s="12">
        <v>0</v>
      </c>
      <c r="AL29" s="12">
        <v>0</v>
      </c>
      <c r="AM29" s="13" t="s">
        <v>53</v>
      </c>
      <c r="AN29" s="9" t="s">
        <v>53</v>
      </c>
      <c r="AO29" s="13" t="s">
        <v>53</v>
      </c>
      <c r="AP29" s="9" t="s">
        <v>53</v>
      </c>
      <c r="AQ29" s="49"/>
    </row>
    <row r="30" spans="1:43" x14ac:dyDescent="0.25">
      <c r="A30" s="9" t="s">
        <v>364</v>
      </c>
      <c r="B30" s="55" t="s">
        <v>365</v>
      </c>
      <c r="C30" s="10" t="s">
        <v>402</v>
      </c>
      <c r="D30" s="10" t="s">
        <v>56</v>
      </c>
      <c r="E30" s="11" t="s">
        <v>451</v>
      </c>
      <c r="F30" s="9" t="s">
        <v>927</v>
      </c>
      <c r="G30" s="9" t="s">
        <v>51</v>
      </c>
      <c r="H30" s="9" t="s">
        <v>928</v>
      </c>
      <c r="I30" s="12" t="s">
        <v>53</v>
      </c>
      <c r="J30" s="12" t="s">
        <v>53</v>
      </c>
      <c r="K30" s="12" t="s">
        <v>53</v>
      </c>
      <c r="L30" s="12" t="s">
        <v>53</v>
      </c>
      <c r="M30" s="12">
        <v>0</v>
      </c>
      <c r="N30" s="9" t="s">
        <v>53</v>
      </c>
      <c r="O30" s="9" t="s">
        <v>54</v>
      </c>
      <c r="P30" s="9" t="s">
        <v>53</v>
      </c>
      <c r="Q30" s="12">
        <f t="shared" si="0"/>
        <v>1564055.09</v>
      </c>
      <c r="R30" s="12">
        <v>0</v>
      </c>
      <c r="S30" s="12">
        <v>1564055.09</v>
      </c>
      <c r="T30" s="12">
        <v>0</v>
      </c>
      <c r="U30" s="9" t="s">
        <v>50</v>
      </c>
      <c r="V30" s="12">
        <v>0</v>
      </c>
      <c r="W30" s="12"/>
      <c r="X30" s="9" t="s">
        <v>50</v>
      </c>
      <c r="Y30" s="12"/>
      <c r="Z30" s="12">
        <v>0</v>
      </c>
      <c r="AA30" s="9" t="s">
        <v>50</v>
      </c>
      <c r="AB30" s="12">
        <v>0</v>
      </c>
      <c r="AC30" s="12"/>
      <c r="AD30" s="9" t="s">
        <v>50</v>
      </c>
      <c r="AE30" s="12"/>
      <c r="AF30" s="45">
        <v>0</v>
      </c>
      <c r="AG30" s="9" t="s">
        <v>50</v>
      </c>
      <c r="AH30" s="12">
        <v>0</v>
      </c>
      <c r="AI30" s="12">
        <v>0</v>
      </c>
      <c r="AJ30" s="9" t="s">
        <v>50</v>
      </c>
      <c r="AK30" s="12">
        <v>0</v>
      </c>
      <c r="AL30" s="12">
        <v>0</v>
      </c>
      <c r="AM30" s="13" t="s">
        <v>53</v>
      </c>
      <c r="AN30" s="9" t="s">
        <v>53</v>
      </c>
      <c r="AO30" s="13" t="s">
        <v>53</v>
      </c>
      <c r="AP30" s="9" t="s">
        <v>53</v>
      </c>
      <c r="AQ30" s="49"/>
    </row>
    <row r="31" spans="1:43" x14ac:dyDescent="0.25">
      <c r="A31" s="9" t="s">
        <v>45</v>
      </c>
      <c r="B31" s="13" t="s">
        <v>46</v>
      </c>
      <c r="C31" s="9" t="s">
        <v>402</v>
      </c>
      <c r="D31" s="9" t="s">
        <v>67</v>
      </c>
      <c r="E31" s="11" t="s">
        <v>494</v>
      </c>
      <c r="F31" s="9" t="s">
        <v>773</v>
      </c>
      <c r="G31" s="9" t="s">
        <v>51</v>
      </c>
      <c r="H31" s="9" t="s">
        <v>774</v>
      </c>
      <c r="I31" s="12" t="s">
        <v>53</v>
      </c>
      <c r="J31" s="12" t="s">
        <v>53</v>
      </c>
      <c r="K31" s="12" t="s">
        <v>53</v>
      </c>
      <c r="L31" s="12" t="s">
        <v>53</v>
      </c>
      <c r="M31" s="12">
        <v>0</v>
      </c>
      <c r="N31" s="9" t="s">
        <v>53</v>
      </c>
      <c r="O31" s="9" t="s">
        <v>54</v>
      </c>
      <c r="P31" s="9" t="s">
        <v>53</v>
      </c>
      <c r="Q31" s="12">
        <f t="shared" si="0"/>
        <v>70155540.809999987</v>
      </c>
      <c r="R31" s="12">
        <v>0</v>
      </c>
      <c r="S31" s="12">
        <v>54951182.799999997</v>
      </c>
      <c r="T31" s="12">
        <v>0</v>
      </c>
      <c r="U31" s="9" t="s">
        <v>50</v>
      </c>
      <c r="V31" s="12">
        <v>0</v>
      </c>
      <c r="W31" s="12">
        <v>13107205.18</v>
      </c>
      <c r="X31" s="9" t="s">
        <v>50</v>
      </c>
      <c r="Y31" s="12">
        <v>2097152.83</v>
      </c>
      <c r="Z31" s="12">
        <v>0</v>
      </c>
      <c r="AA31" s="9" t="s">
        <v>50</v>
      </c>
      <c r="AB31" s="12">
        <v>0</v>
      </c>
      <c r="AC31" s="12"/>
      <c r="AD31" s="9" t="s">
        <v>50</v>
      </c>
      <c r="AE31" s="12"/>
      <c r="AF31" s="45">
        <v>0</v>
      </c>
      <c r="AG31" s="9" t="s">
        <v>50</v>
      </c>
      <c r="AH31" s="12">
        <v>0</v>
      </c>
      <c r="AI31" s="12">
        <v>0</v>
      </c>
      <c r="AJ31" s="9" t="s">
        <v>50</v>
      </c>
      <c r="AK31" s="12">
        <v>0</v>
      </c>
      <c r="AL31" s="12">
        <v>0</v>
      </c>
      <c r="AM31" s="13" t="s">
        <v>53</v>
      </c>
      <c r="AN31" s="9" t="s">
        <v>53</v>
      </c>
      <c r="AO31" s="13" t="s">
        <v>53</v>
      </c>
      <c r="AP31" s="9" t="s">
        <v>53</v>
      </c>
      <c r="AQ31" s="49"/>
    </row>
    <row r="32" spans="1:43" x14ac:dyDescent="0.25">
      <c r="A32" s="9" t="s">
        <v>117</v>
      </c>
      <c r="B32" s="13" t="s">
        <v>118</v>
      </c>
      <c r="C32" s="9" t="s">
        <v>402</v>
      </c>
      <c r="D32" s="9" t="s">
        <v>67</v>
      </c>
      <c r="E32" s="11" t="s">
        <v>494</v>
      </c>
      <c r="F32" s="9" t="s">
        <v>775</v>
      </c>
      <c r="G32" s="9" t="s">
        <v>51</v>
      </c>
      <c r="H32" s="9" t="s">
        <v>776</v>
      </c>
      <c r="I32" s="12" t="s">
        <v>53</v>
      </c>
      <c r="J32" s="12" t="s">
        <v>53</v>
      </c>
      <c r="K32" s="12" t="s">
        <v>53</v>
      </c>
      <c r="L32" s="12" t="s">
        <v>53</v>
      </c>
      <c r="M32" s="12">
        <v>0</v>
      </c>
      <c r="N32" s="9" t="s">
        <v>53</v>
      </c>
      <c r="O32" s="9" t="s">
        <v>54</v>
      </c>
      <c r="P32" s="9" t="s">
        <v>53</v>
      </c>
      <c r="Q32" s="12">
        <f t="shared" si="0"/>
        <v>52297360.039999999</v>
      </c>
      <c r="R32" s="12">
        <v>0</v>
      </c>
      <c r="S32" s="12">
        <v>41885276.009999998</v>
      </c>
      <c r="T32" s="12">
        <v>0</v>
      </c>
      <c r="U32" s="9" t="s">
        <v>50</v>
      </c>
      <c r="V32" s="12">
        <v>0</v>
      </c>
      <c r="W32" s="12">
        <v>8975934.5099999998</v>
      </c>
      <c r="X32" s="9" t="s">
        <v>50</v>
      </c>
      <c r="Y32" s="12">
        <v>1436149.52</v>
      </c>
      <c r="Z32" s="12">
        <v>0</v>
      </c>
      <c r="AA32" s="9" t="s">
        <v>50</v>
      </c>
      <c r="AB32" s="12">
        <v>0</v>
      </c>
      <c r="AC32" s="12"/>
      <c r="AD32" s="9" t="s">
        <v>72</v>
      </c>
      <c r="AE32" s="12"/>
      <c r="AF32" s="45">
        <v>0</v>
      </c>
      <c r="AG32" s="9" t="s">
        <v>50</v>
      </c>
      <c r="AH32" s="12">
        <v>0</v>
      </c>
      <c r="AI32" s="12">
        <v>0</v>
      </c>
      <c r="AJ32" s="9" t="s">
        <v>50</v>
      </c>
      <c r="AK32" s="12">
        <v>0</v>
      </c>
      <c r="AL32" s="12">
        <v>0</v>
      </c>
      <c r="AM32" s="13" t="s">
        <v>53</v>
      </c>
      <c r="AN32" s="9" t="s">
        <v>53</v>
      </c>
      <c r="AO32" s="13" t="s">
        <v>53</v>
      </c>
      <c r="AP32" s="9" t="s">
        <v>53</v>
      </c>
      <c r="AQ32" s="49"/>
    </row>
    <row r="33" spans="1:43" x14ac:dyDescent="0.25">
      <c r="A33" s="9" t="s">
        <v>181</v>
      </c>
      <c r="B33" s="13" t="s">
        <v>177</v>
      </c>
      <c r="C33" s="9" t="s">
        <v>402</v>
      </c>
      <c r="D33" s="9" t="s">
        <v>67</v>
      </c>
      <c r="E33" s="11" t="s">
        <v>494</v>
      </c>
      <c r="F33" s="9" t="s">
        <v>777</v>
      </c>
      <c r="G33" s="9" t="s">
        <v>51</v>
      </c>
      <c r="H33" s="9" t="s">
        <v>778</v>
      </c>
      <c r="I33" s="12" t="s">
        <v>53</v>
      </c>
      <c r="J33" s="12" t="s">
        <v>53</v>
      </c>
      <c r="K33" s="12" t="s">
        <v>53</v>
      </c>
      <c r="L33" s="12" t="s">
        <v>53</v>
      </c>
      <c r="M33" s="12">
        <v>0</v>
      </c>
      <c r="N33" s="9" t="s">
        <v>53</v>
      </c>
      <c r="O33" s="9" t="s">
        <v>54</v>
      </c>
      <c r="P33" s="9" t="s">
        <v>53</v>
      </c>
      <c r="Q33" s="12">
        <f t="shared" si="0"/>
        <v>36084461.719999999</v>
      </c>
      <c r="R33" s="12">
        <v>0</v>
      </c>
      <c r="S33" s="12">
        <v>31320327.140000001</v>
      </c>
      <c r="T33" s="12">
        <v>0</v>
      </c>
      <c r="U33" s="9" t="s">
        <v>50</v>
      </c>
      <c r="V33" s="12">
        <v>0</v>
      </c>
      <c r="W33" s="12">
        <v>4107012.57</v>
      </c>
      <c r="X33" s="9" t="s">
        <v>50</v>
      </c>
      <c r="Y33" s="12">
        <v>657122.01</v>
      </c>
      <c r="Z33" s="12">
        <v>0</v>
      </c>
      <c r="AA33" s="9" t="s">
        <v>50</v>
      </c>
      <c r="AB33" s="12">
        <v>0</v>
      </c>
      <c r="AC33" s="12"/>
      <c r="AD33" s="9" t="s">
        <v>50</v>
      </c>
      <c r="AE33" s="12"/>
      <c r="AF33" s="45">
        <v>0</v>
      </c>
      <c r="AG33" s="9" t="s">
        <v>50</v>
      </c>
      <c r="AH33" s="12">
        <v>0</v>
      </c>
      <c r="AI33" s="12">
        <v>0</v>
      </c>
      <c r="AJ33" s="9" t="s">
        <v>50</v>
      </c>
      <c r="AK33" s="12">
        <v>0</v>
      </c>
      <c r="AL33" s="12">
        <v>0</v>
      </c>
      <c r="AM33" s="13" t="s">
        <v>53</v>
      </c>
      <c r="AN33" s="9" t="s">
        <v>53</v>
      </c>
      <c r="AO33" s="13" t="s">
        <v>53</v>
      </c>
      <c r="AP33" s="9" t="s">
        <v>53</v>
      </c>
      <c r="AQ33" s="49"/>
    </row>
    <row r="34" spans="1:43" x14ac:dyDescent="0.25">
      <c r="A34" s="9" t="s">
        <v>238</v>
      </c>
      <c r="B34" s="13" t="s">
        <v>234</v>
      </c>
      <c r="C34" s="9" t="s">
        <v>402</v>
      </c>
      <c r="D34" s="9" t="s">
        <v>67</v>
      </c>
      <c r="E34" s="11" t="s">
        <v>494</v>
      </c>
      <c r="F34" s="9" t="s">
        <v>772</v>
      </c>
      <c r="G34" s="9" t="s">
        <v>51</v>
      </c>
      <c r="H34" s="9" t="s">
        <v>779</v>
      </c>
      <c r="I34" s="12" t="s">
        <v>53</v>
      </c>
      <c r="J34" s="12" t="s">
        <v>53</v>
      </c>
      <c r="K34" s="12" t="s">
        <v>53</v>
      </c>
      <c r="L34" s="12" t="s">
        <v>53</v>
      </c>
      <c r="M34" s="12">
        <v>0</v>
      </c>
      <c r="N34" s="9" t="s">
        <v>53</v>
      </c>
      <c r="O34" s="9" t="s">
        <v>54</v>
      </c>
      <c r="P34" s="9" t="s">
        <v>53</v>
      </c>
      <c r="Q34" s="12">
        <f t="shared" si="0"/>
        <v>44463044.429999992</v>
      </c>
      <c r="R34" s="12">
        <v>0</v>
      </c>
      <c r="S34" s="12">
        <v>37679041.469999999</v>
      </c>
      <c r="T34" s="12">
        <v>0</v>
      </c>
      <c r="U34" s="9" t="s">
        <v>50</v>
      </c>
      <c r="V34" s="12">
        <v>0</v>
      </c>
      <c r="W34" s="12">
        <v>5848278.4100000001</v>
      </c>
      <c r="X34" s="9" t="s">
        <v>50</v>
      </c>
      <c r="Y34" s="12">
        <v>935724.55</v>
      </c>
      <c r="Z34" s="12">
        <v>0</v>
      </c>
      <c r="AA34" s="9" t="s">
        <v>50</v>
      </c>
      <c r="AB34" s="12">
        <v>0</v>
      </c>
      <c r="AC34" s="12"/>
      <c r="AD34" s="9" t="s">
        <v>72</v>
      </c>
      <c r="AE34" s="12"/>
      <c r="AF34" s="45">
        <v>0</v>
      </c>
      <c r="AG34" s="9" t="s">
        <v>50</v>
      </c>
      <c r="AH34" s="12">
        <v>0</v>
      </c>
      <c r="AI34" s="12">
        <v>0</v>
      </c>
      <c r="AJ34" s="9" t="s">
        <v>50</v>
      </c>
      <c r="AK34" s="12">
        <v>0</v>
      </c>
      <c r="AL34" s="12">
        <v>0</v>
      </c>
      <c r="AM34" s="13" t="s">
        <v>53</v>
      </c>
      <c r="AN34" s="9" t="s">
        <v>53</v>
      </c>
      <c r="AO34" s="13" t="s">
        <v>53</v>
      </c>
      <c r="AP34" s="9" t="s">
        <v>53</v>
      </c>
      <c r="AQ34" s="49"/>
    </row>
    <row r="35" spans="1:43" x14ac:dyDescent="0.25">
      <c r="A35" s="9" t="s">
        <v>283</v>
      </c>
      <c r="B35" s="13" t="s">
        <v>284</v>
      </c>
      <c r="C35" s="9" t="s">
        <v>402</v>
      </c>
      <c r="D35" s="9" t="s">
        <v>67</v>
      </c>
      <c r="E35" s="11" t="s">
        <v>494</v>
      </c>
      <c r="F35" s="9" t="s">
        <v>780</v>
      </c>
      <c r="G35" s="9" t="s">
        <v>51</v>
      </c>
      <c r="H35" s="9" t="s">
        <v>781</v>
      </c>
      <c r="I35" s="12" t="s">
        <v>53</v>
      </c>
      <c r="J35" s="12" t="s">
        <v>53</v>
      </c>
      <c r="K35" s="12" t="s">
        <v>53</v>
      </c>
      <c r="L35" s="12" t="s">
        <v>53</v>
      </c>
      <c r="M35" s="12">
        <v>0</v>
      </c>
      <c r="N35" s="9" t="s">
        <v>53</v>
      </c>
      <c r="O35" s="9" t="s">
        <v>54</v>
      </c>
      <c r="P35" s="9" t="s">
        <v>53</v>
      </c>
      <c r="Q35" s="12">
        <f t="shared" si="0"/>
        <v>61983759.990000002</v>
      </c>
      <c r="R35" s="12">
        <v>0</v>
      </c>
      <c r="S35" s="12">
        <v>48458409.710000001</v>
      </c>
      <c r="T35" s="12">
        <v>0</v>
      </c>
      <c r="U35" s="9" t="s">
        <v>50</v>
      </c>
      <c r="V35" s="12">
        <v>0</v>
      </c>
      <c r="W35" s="12">
        <v>11659784.720000001</v>
      </c>
      <c r="X35" s="9" t="s">
        <v>50</v>
      </c>
      <c r="Y35" s="12">
        <v>1865565.56</v>
      </c>
      <c r="Z35" s="12">
        <v>0</v>
      </c>
      <c r="AA35" s="9" t="s">
        <v>50</v>
      </c>
      <c r="AB35" s="12">
        <v>0</v>
      </c>
      <c r="AC35" s="12"/>
      <c r="AD35" s="9" t="s">
        <v>50</v>
      </c>
      <c r="AE35" s="12"/>
      <c r="AF35" s="45">
        <v>0</v>
      </c>
      <c r="AG35" s="9" t="s">
        <v>50</v>
      </c>
      <c r="AH35" s="12">
        <v>0</v>
      </c>
      <c r="AI35" s="12">
        <v>0</v>
      </c>
      <c r="AJ35" s="9" t="s">
        <v>50</v>
      </c>
      <c r="AK35" s="12">
        <v>0</v>
      </c>
      <c r="AL35" s="12">
        <v>0</v>
      </c>
      <c r="AM35" s="13" t="s">
        <v>53</v>
      </c>
      <c r="AN35" s="9" t="s">
        <v>53</v>
      </c>
      <c r="AO35" s="13" t="s">
        <v>53</v>
      </c>
      <c r="AP35" s="9" t="s">
        <v>53</v>
      </c>
      <c r="AQ35" s="49"/>
    </row>
    <row r="36" spans="1:43" x14ac:dyDescent="0.25">
      <c r="A36" s="9" t="s">
        <v>338</v>
      </c>
      <c r="B36" s="13" t="s">
        <v>334</v>
      </c>
      <c r="C36" s="9" t="s">
        <v>402</v>
      </c>
      <c r="D36" s="9" t="s">
        <v>67</v>
      </c>
      <c r="E36" s="11" t="s">
        <v>494</v>
      </c>
      <c r="F36" s="9" t="s">
        <v>782</v>
      </c>
      <c r="G36" s="9" t="s">
        <v>51</v>
      </c>
      <c r="H36" s="9" t="s">
        <v>783</v>
      </c>
      <c r="I36" s="12" t="s">
        <v>53</v>
      </c>
      <c r="J36" s="12" t="s">
        <v>53</v>
      </c>
      <c r="K36" s="12" t="s">
        <v>53</v>
      </c>
      <c r="L36" s="12" t="s">
        <v>53</v>
      </c>
      <c r="M36" s="12">
        <v>0</v>
      </c>
      <c r="N36" s="9" t="s">
        <v>53</v>
      </c>
      <c r="O36" s="9" t="s">
        <v>54</v>
      </c>
      <c r="P36" s="9" t="s">
        <v>53</v>
      </c>
      <c r="Q36" s="12">
        <f t="shared" si="0"/>
        <v>59568870.979999997</v>
      </c>
      <c r="R36" s="12">
        <v>0</v>
      </c>
      <c r="S36" s="12">
        <v>48770525.68</v>
      </c>
      <c r="T36" s="12">
        <v>0</v>
      </c>
      <c r="U36" s="9" t="s">
        <v>50</v>
      </c>
      <c r="V36" s="12">
        <v>0</v>
      </c>
      <c r="W36" s="12">
        <v>9308918.3599999994</v>
      </c>
      <c r="X36" s="9" t="s">
        <v>50</v>
      </c>
      <c r="Y36" s="12">
        <v>1489426.94</v>
      </c>
      <c r="Z36" s="12">
        <v>0</v>
      </c>
      <c r="AA36" s="9" t="s">
        <v>50</v>
      </c>
      <c r="AB36" s="12">
        <v>0</v>
      </c>
      <c r="AC36" s="12"/>
      <c r="AD36" s="9" t="s">
        <v>50</v>
      </c>
      <c r="AE36" s="12"/>
      <c r="AF36" s="45">
        <v>0</v>
      </c>
      <c r="AG36" s="9" t="s">
        <v>50</v>
      </c>
      <c r="AH36" s="12">
        <v>0</v>
      </c>
      <c r="AI36" s="12">
        <v>0</v>
      </c>
      <c r="AJ36" s="9" t="s">
        <v>50</v>
      </c>
      <c r="AK36" s="12">
        <v>0</v>
      </c>
      <c r="AL36" s="12">
        <v>0</v>
      </c>
      <c r="AM36" s="13" t="s">
        <v>53</v>
      </c>
      <c r="AN36" s="9" t="s">
        <v>53</v>
      </c>
      <c r="AO36" s="13" t="s">
        <v>53</v>
      </c>
      <c r="AP36" s="9" t="s">
        <v>53</v>
      </c>
      <c r="AQ36" s="49"/>
    </row>
    <row r="37" spans="1:43" x14ac:dyDescent="0.25">
      <c r="A37" s="9" t="s">
        <v>364</v>
      </c>
      <c r="B37" s="13" t="s">
        <v>365</v>
      </c>
      <c r="C37" s="9" t="s">
        <v>402</v>
      </c>
      <c r="D37" s="9" t="s">
        <v>67</v>
      </c>
      <c r="E37" s="11" t="s">
        <v>494</v>
      </c>
      <c r="F37" s="9" t="s">
        <v>784</v>
      </c>
      <c r="G37" s="9" t="s">
        <v>51</v>
      </c>
      <c r="H37" s="9" t="s">
        <v>904</v>
      </c>
      <c r="I37" s="12" t="s">
        <v>53</v>
      </c>
      <c r="J37" s="12" t="s">
        <v>53</v>
      </c>
      <c r="K37" s="12" t="s">
        <v>53</v>
      </c>
      <c r="L37" s="12" t="s">
        <v>53</v>
      </c>
      <c r="M37" s="12">
        <v>0</v>
      </c>
      <c r="N37" s="9" t="s">
        <v>53</v>
      </c>
      <c r="O37" s="9" t="s">
        <v>54</v>
      </c>
      <c r="P37" s="9" t="s">
        <v>53</v>
      </c>
      <c r="Q37" s="12">
        <f t="shared" si="0"/>
        <v>45403854.450000003</v>
      </c>
      <c r="R37" s="12">
        <v>0</v>
      </c>
      <c r="S37" s="12">
        <v>36350574.229999997</v>
      </c>
      <c r="T37" s="12">
        <v>0</v>
      </c>
      <c r="U37" s="9" t="s">
        <v>50</v>
      </c>
      <c r="V37" s="12">
        <v>0</v>
      </c>
      <c r="W37" s="12">
        <v>7804551.9100000001</v>
      </c>
      <c r="X37" s="9" t="s">
        <v>50</v>
      </c>
      <c r="Y37" s="12">
        <v>1248728.31</v>
      </c>
      <c r="Z37" s="12">
        <v>0</v>
      </c>
      <c r="AA37" s="9" t="s">
        <v>50</v>
      </c>
      <c r="AB37" s="12">
        <v>0</v>
      </c>
      <c r="AC37" s="12"/>
      <c r="AD37" s="9" t="s">
        <v>50</v>
      </c>
      <c r="AE37" s="12"/>
      <c r="AF37" s="45">
        <v>0</v>
      </c>
      <c r="AG37" s="9" t="s">
        <v>50</v>
      </c>
      <c r="AH37" s="12">
        <v>0</v>
      </c>
      <c r="AI37" s="12">
        <v>0</v>
      </c>
      <c r="AJ37" s="9" t="s">
        <v>50</v>
      </c>
      <c r="AK37" s="12">
        <v>0</v>
      </c>
      <c r="AL37" s="12">
        <v>0</v>
      </c>
      <c r="AM37" s="13" t="s">
        <v>53</v>
      </c>
      <c r="AN37" s="9" t="s">
        <v>53</v>
      </c>
      <c r="AO37" s="13" t="s">
        <v>53</v>
      </c>
      <c r="AP37" s="9" t="s">
        <v>53</v>
      </c>
      <c r="AQ37" s="49"/>
    </row>
    <row r="38" spans="1:43" x14ac:dyDescent="0.25">
      <c r="A38" s="9" t="s">
        <v>45</v>
      </c>
      <c r="B38" s="13" t="s">
        <v>46</v>
      </c>
      <c r="C38" s="9" t="s">
        <v>402</v>
      </c>
      <c r="D38" s="10" t="s">
        <v>73</v>
      </c>
      <c r="E38" s="11" t="s">
        <v>525</v>
      </c>
      <c r="F38" s="9" t="s">
        <v>785</v>
      </c>
      <c r="G38" s="9" t="s">
        <v>51</v>
      </c>
      <c r="H38" s="9" t="s">
        <v>786</v>
      </c>
      <c r="I38" s="12" t="s">
        <v>53</v>
      </c>
      <c r="J38" s="12" t="s">
        <v>53</v>
      </c>
      <c r="K38" s="12" t="s">
        <v>53</v>
      </c>
      <c r="L38" s="12" t="s">
        <v>53</v>
      </c>
      <c r="M38" s="12">
        <v>0</v>
      </c>
      <c r="N38" s="9" t="s">
        <v>53</v>
      </c>
      <c r="O38" s="9" t="s">
        <v>54</v>
      </c>
      <c r="P38" s="9" t="s">
        <v>53</v>
      </c>
      <c r="Q38" s="12">
        <f t="shared" si="0"/>
        <v>56436966.119999997</v>
      </c>
      <c r="R38" s="12">
        <v>0</v>
      </c>
      <c r="S38" s="12">
        <v>40582653.299999997</v>
      </c>
      <c r="T38" s="12">
        <v>0</v>
      </c>
      <c r="U38" s="9" t="s">
        <v>50</v>
      </c>
      <c r="V38" s="12">
        <v>0</v>
      </c>
      <c r="W38" s="12">
        <v>13667511.050000001</v>
      </c>
      <c r="X38" s="9" t="s">
        <v>50</v>
      </c>
      <c r="Y38" s="12">
        <v>2186801.77</v>
      </c>
      <c r="Z38" s="12">
        <v>0</v>
      </c>
      <c r="AA38" s="9" t="s">
        <v>50</v>
      </c>
      <c r="AB38" s="12">
        <v>0</v>
      </c>
      <c r="AC38" s="12"/>
      <c r="AD38" s="9" t="s">
        <v>50</v>
      </c>
      <c r="AE38" s="12"/>
      <c r="AF38" s="45">
        <v>0</v>
      </c>
      <c r="AG38" s="9" t="s">
        <v>50</v>
      </c>
      <c r="AH38" s="12">
        <v>0</v>
      </c>
      <c r="AI38" s="12">
        <v>0</v>
      </c>
      <c r="AJ38" s="9" t="s">
        <v>50</v>
      </c>
      <c r="AK38" s="12">
        <v>0</v>
      </c>
      <c r="AL38" s="12">
        <v>0</v>
      </c>
      <c r="AM38" s="13" t="s">
        <v>53</v>
      </c>
      <c r="AN38" s="9" t="s">
        <v>53</v>
      </c>
      <c r="AO38" s="13" t="s">
        <v>53</v>
      </c>
      <c r="AP38" s="9" t="s">
        <v>53</v>
      </c>
      <c r="AQ38" s="49"/>
    </row>
    <row r="39" spans="1:43" x14ac:dyDescent="0.25">
      <c r="A39" s="9" t="s">
        <v>117</v>
      </c>
      <c r="B39" s="13" t="s">
        <v>118</v>
      </c>
      <c r="C39" s="9" t="s">
        <v>402</v>
      </c>
      <c r="D39" s="10" t="s">
        <v>73</v>
      </c>
      <c r="E39" s="11" t="s">
        <v>525</v>
      </c>
      <c r="F39" s="9" t="s">
        <v>787</v>
      </c>
      <c r="G39" s="9" t="s">
        <v>51</v>
      </c>
      <c r="H39" s="9" t="s">
        <v>788</v>
      </c>
      <c r="I39" s="12" t="s">
        <v>53</v>
      </c>
      <c r="J39" s="12" t="s">
        <v>53</v>
      </c>
      <c r="K39" s="12" t="s">
        <v>53</v>
      </c>
      <c r="L39" s="12" t="s">
        <v>53</v>
      </c>
      <c r="M39" s="12">
        <v>0</v>
      </c>
      <c r="N39" s="9" t="s">
        <v>53</v>
      </c>
      <c r="O39" s="9" t="s">
        <v>54</v>
      </c>
      <c r="P39" s="9" t="s">
        <v>53</v>
      </c>
      <c r="Q39" s="12">
        <f t="shared" si="0"/>
        <v>78283655.607600003</v>
      </c>
      <c r="R39" s="12">
        <v>0</v>
      </c>
      <c r="S39" s="12">
        <v>57696224.159999996</v>
      </c>
      <c r="T39" s="12">
        <v>0</v>
      </c>
      <c r="U39" s="9" t="s">
        <v>50</v>
      </c>
      <c r="V39" s="12">
        <v>0</v>
      </c>
      <c r="W39" s="12">
        <v>17613577.370000001</v>
      </c>
      <c r="X39" s="9" t="s">
        <v>50</v>
      </c>
      <c r="Y39" s="12">
        <v>2818172.38</v>
      </c>
      <c r="Z39" s="12">
        <v>0</v>
      </c>
      <c r="AA39" s="9" t="s">
        <v>50</v>
      </c>
      <c r="AB39" s="12">
        <v>0</v>
      </c>
      <c r="AC39" s="12">
        <v>144149.72</v>
      </c>
      <c r="AD39" s="9" t="s">
        <v>72</v>
      </c>
      <c r="AE39" s="12">
        <v>11531.98</v>
      </c>
      <c r="AF39" s="45">
        <f>+AC39*0.08-AE39</f>
        <v>-2.3999999993975507E-3</v>
      </c>
      <c r="AG39" s="9" t="s">
        <v>50</v>
      </c>
      <c r="AH39" s="12">
        <v>0</v>
      </c>
      <c r="AI39" s="12">
        <v>0</v>
      </c>
      <c r="AJ39" s="9" t="s">
        <v>50</v>
      </c>
      <c r="AK39" s="12">
        <v>0</v>
      </c>
      <c r="AL39" s="12">
        <v>0</v>
      </c>
      <c r="AM39" s="13" t="s">
        <v>53</v>
      </c>
      <c r="AN39" s="9" t="s">
        <v>53</v>
      </c>
      <c r="AO39" s="13" t="s">
        <v>53</v>
      </c>
      <c r="AP39" s="9" t="s">
        <v>53</v>
      </c>
      <c r="AQ39" s="49"/>
    </row>
    <row r="40" spans="1:43" x14ac:dyDescent="0.25">
      <c r="A40" s="9" t="s">
        <v>181</v>
      </c>
      <c r="B40" s="13" t="s">
        <v>177</v>
      </c>
      <c r="C40" s="9" t="s">
        <v>402</v>
      </c>
      <c r="D40" s="10" t="s">
        <v>73</v>
      </c>
      <c r="E40" s="11" t="s">
        <v>525</v>
      </c>
      <c r="F40" s="9" t="s">
        <v>789</v>
      </c>
      <c r="G40" s="9" t="s">
        <v>51</v>
      </c>
      <c r="H40" s="9" t="s">
        <v>790</v>
      </c>
      <c r="I40" s="12" t="s">
        <v>53</v>
      </c>
      <c r="J40" s="12" t="s">
        <v>53</v>
      </c>
      <c r="K40" s="12" t="s">
        <v>53</v>
      </c>
      <c r="L40" s="12" t="s">
        <v>53</v>
      </c>
      <c r="M40" s="12">
        <v>0</v>
      </c>
      <c r="N40" s="9" t="s">
        <v>53</v>
      </c>
      <c r="O40" s="9" t="s">
        <v>54</v>
      </c>
      <c r="P40" s="9" t="s">
        <v>53</v>
      </c>
      <c r="Q40" s="12">
        <f t="shared" ref="Q40:Q71" si="1">SUM(S40:AQ40)</f>
        <v>62235488.719999991</v>
      </c>
      <c r="R40" s="12">
        <v>0</v>
      </c>
      <c r="S40" s="12">
        <v>43387503.909999996</v>
      </c>
      <c r="T40" s="12">
        <v>0</v>
      </c>
      <c r="U40" s="9" t="s">
        <v>50</v>
      </c>
      <c r="V40" s="12">
        <v>0</v>
      </c>
      <c r="W40" s="12">
        <v>16248262.77</v>
      </c>
      <c r="X40" s="9" t="s">
        <v>50</v>
      </c>
      <c r="Y40" s="12">
        <v>2599722.04</v>
      </c>
      <c r="Z40" s="12">
        <v>0</v>
      </c>
      <c r="AA40" s="9" t="s">
        <v>50</v>
      </c>
      <c r="AB40" s="12">
        <v>0</v>
      </c>
      <c r="AC40" s="12"/>
      <c r="AD40" s="9" t="s">
        <v>50</v>
      </c>
      <c r="AE40" s="12"/>
      <c r="AF40" s="45">
        <v>0</v>
      </c>
      <c r="AG40" s="9" t="s">
        <v>50</v>
      </c>
      <c r="AH40" s="12">
        <v>0</v>
      </c>
      <c r="AI40" s="12">
        <v>0</v>
      </c>
      <c r="AJ40" s="9" t="s">
        <v>50</v>
      </c>
      <c r="AK40" s="12">
        <v>0</v>
      </c>
      <c r="AL40" s="12">
        <v>0</v>
      </c>
      <c r="AM40" s="13" t="s">
        <v>53</v>
      </c>
      <c r="AN40" s="9" t="s">
        <v>53</v>
      </c>
      <c r="AO40" s="13" t="s">
        <v>53</v>
      </c>
      <c r="AP40" s="9" t="s">
        <v>53</v>
      </c>
      <c r="AQ40" s="49"/>
    </row>
    <row r="41" spans="1:43" x14ac:dyDescent="0.25">
      <c r="A41" s="9" t="s">
        <v>238</v>
      </c>
      <c r="B41" s="13" t="s">
        <v>234</v>
      </c>
      <c r="C41" s="9" t="s">
        <v>402</v>
      </c>
      <c r="D41" s="10" t="s">
        <v>73</v>
      </c>
      <c r="E41" s="11" t="s">
        <v>525</v>
      </c>
      <c r="F41" s="9" t="s">
        <v>791</v>
      </c>
      <c r="G41" s="9" t="s">
        <v>51</v>
      </c>
      <c r="H41" s="9" t="s">
        <v>792</v>
      </c>
      <c r="I41" s="12" t="s">
        <v>53</v>
      </c>
      <c r="J41" s="12" t="s">
        <v>53</v>
      </c>
      <c r="K41" s="12" t="s">
        <v>53</v>
      </c>
      <c r="L41" s="12" t="s">
        <v>53</v>
      </c>
      <c r="M41" s="12">
        <v>0</v>
      </c>
      <c r="N41" s="9" t="s">
        <v>53</v>
      </c>
      <c r="O41" s="9" t="s">
        <v>54</v>
      </c>
      <c r="P41" s="9" t="s">
        <v>53</v>
      </c>
      <c r="Q41" s="12">
        <f t="shared" si="1"/>
        <v>85766649.559999987</v>
      </c>
      <c r="R41" s="12">
        <v>0</v>
      </c>
      <c r="S41" s="12">
        <v>62066920.020000003</v>
      </c>
      <c r="T41" s="12">
        <v>0</v>
      </c>
      <c r="U41" s="9" t="s">
        <v>50</v>
      </c>
      <c r="V41" s="12">
        <v>0</v>
      </c>
      <c r="W41" s="12">
        <v>20430801.329999998</v>
      </c>
      <c r="X41" s="9" t="s">
        <v>50</v>
      </c>
      <c r="Y41" s="12">
        <v>3268928.21</v>
      </c>
      <c r="Z41" s="12">
        <v>0</v>
      </c>
      <c r="AA41" s="9" t="s">
        <v>50</v>
      </c>
      <c r="AB41" s="12">
        <v>0</v>
      </c>
      <c r="AC41" s="12"/>
      <c r="AD41" s="9" t="s">
        <v>72</v>
      </c>
      <c r="AE41" s="12"/>
      <c r="AF41" s="45">
        <v>0</v>
      </c>
      <c r="AG41" s="9" t="s">
        <v>50</v>
      </c>
      <c r="AH41" s="12">
        <v>0</v>
      </c>
      <c r="AI41" s="12">
        <v>0</v>
      </c>
      <c r="AJ41" s="9" t="s">
        <v>50</v>
      </c>
      <c r="AK41" s="12">
        <v>0</v>
      </c>
      <c r="AL41" s="12">
        <v>0</v>
      </c>
      <c r="AM41" s="13" t="s">
        <v>53</v>
      </c>
      <c r="AN41" s="9" t="s">
        <v>53</v>
      </c>
      <c r="AO41" s="13" t="s">
        <v>53</v>
      </c>
      <c r="AP41" s="9" t="s">
        <v>53</v>
      </c>
      <c r="AQ41" s="49"/>
    </row>
    <row r="42" spans="1:43" x14ac:dyDescent="0.25">
      <c r="A42" s="9" t="s">
        <v>283</v>
      </c>
      <c r="B42" s="13" t="s">
        <v>284</v>
      </c>
      <c r="C42" s="9" t="s">
        <v>402</v>
      </c>
      <c r="D42" s="10" t="s">
        <v>73</v>
      </c>
      <c r="E42" s="11" t="s">
        <v>525</v>
      </c>
      <c r="F42" s="9" t="s">
        <v>793</v>
      </c>
      <c r="G42" s="9" t="s">
        <v>51</v>
      </c>
      <c r="H42" s="9" t="s">
        <v>794</v>
      </c>
      <c r="I42" s="12" t="s">
        <v>53</v>
      </c>
      <c r="J42" s="12" t="s">
        <v>53</v>
      </c>
      <c r="K42" s="12" t="s">
        <v>53</v>
      </c>
      <c r="L42" s="12" t="s">
        <v>53</v>
      </c>
      <c r="M42" s="12">
        <v>0</v>
      </c>
      <c r="N42" s="9" t="s">
        <v>53</v>
      </c>
      <c r="O42" s="9" t="s">
        <v>54</v>
      </c>
      <c r="P42" s="9" t="s">
        <v>53</v>
      </c>
      <c r="Q42" s="12">
        <f t="shared" si="1"/>
        <v>70551572.059999987</v>
      </c>
      <c r="R42" s="12">
        <v>0</v>
      </c>
      <c r="S42" s="12">
        <f>58566929.4-3097773.67</f>
        <v>55469155.729999997</v>
      </c>
      <c r="T42" s="12">
        <v>0</v>
      </c>
      <c r="U42" s="9" t="s">
        <v>50</v>
      </c>
      <c r="V42" s="12">
        <v>0</v>
      </c>
      <c r="W42" s="12">
        <f>14313641.97-1464062.38</f>
        <v>12849579.59</v>
      </c>
      <c r="X42" s="9" t="s">
        <v>50</v>
      </c>
      <c r="Y42" s="12">
        <f>2290182.72-234249.98</f>
        <v>2055932.7400000002</v>
      </c>
      <c r="Z42" s="12">
        <v>0</v>
      </c>
      <c r="AA42" s="9" t="s">
        <v>50</v>
      </c>
      <c r="AB42" s="12">
        <v>0</v>
      </c>
      <c r="AC42" s="12">
        <v>163800</v>
      </c>
      <c r="AD42" s="9" t="s">
        <v>50</v>
      </c>
      <c r="AE42" s="12">
        <v>13104</v>
      </c>
      <c r="AF42" s="45">
        <f>+AC42*0.08-AE42</f>
        <v>0</v>
      </c>
      <c r="AG42" s="9" t="s">
        <v>50</v>
      </c>
      <c r="AH42" s="12">
        <v>0</v>
      </c>
      <c r="AI42" s="12">
        <v>0</v>
      </c>
      <c r="AJ42" s="9" t="s">
        <v>50</v>
      </c>
      <c r="AK42" s="12">
        <v>0</v>
      </c>
      <c r="AL42" s="12">
        <v>0</v>
      </c>
      <c r="AM42" s="13" t="s">
        <v>53</v>
      </c>
      <c r="AN42" s="9" t="s">
        <v>53</v>
      </c>
      <c r="AO42" s="13" t="s">
        <v>53</v>
      </c>
      <c r="AP42" s="9" t="s">
        <v>53</v>
      </c>
      <c r="AQ42" s="49"/>
    </row>
    <row r="43" spans="1:43" x14ac:dyDescent="0.25">
      <c r="A43" s="9" t="s">
        <v>338</v>
      </c>
      <c r="B43" s="13" t="s">
        <v>334</v>
      </c>
      <c r="C43" s="9" t="s">
        <v>402</v>
      </c>
      <c r="D43" s="10" t="s">
        <v>73</v>
      </c>
      <c r="E43" s="11" t="s">
        <v>525</v>
      </c>
      <c r="F43" s="9" t="s">
        <v>795</v>
      </c>
      <c r="G43" s="9" t="s">
        <v>51</v>
      </c>
      <c r="H43" s="9" t="s">
        <v>796</v>
      </c>
      <c r="I43" s="12" t="s">
        <v>53</v>
      </c>
      <c r="J43" s="12" t="s">
        <v>53</v>
      </c>
      <c r="K43" s="12" t="s">
        <v>53</v>
      </c>
      <c r="L43" s="12" t="s">
        <v>53</v>
      </c>
      <c r="M43" s="12">
        <v>0</v>
      </c>
      <c r="N43" s="9" t="s">
        <v>53</v>
      </c>
      <c r="O43" s="9" t="s">
        <v>54</v>
      </c>
      <c r="P43" s="9" t="s">
        <v>53</v>
      </c>
      <c r="Q43" s="12">
        <f t="shared" si="1"/>
        <v>121164293.97160001</v>
      </c>
      <c r="R43" s="12">
        <v>0</v>
      </c>
      <c r="S43" s="12">
        <v>81210221.980000004</v>
      </c>
      <c r="T43" s="12">
        <v>0</v>
      </c>
      <c r="U43" s="9" t="s">
        <v>50</v>
      </c>
      <c r="V43" s="12">
        <v>0</v>
      </c>
      <c r="W43" s="12">
        <v>34443165.509999998</v>
      </c>
      <c r="X43" s="9" t="s">
        <v>50</v>
      </c>
      <c r="Y43" s="12">
        <v>5510906.4815999996</v>
      </c>
      <c r="Z43" s="12">
        <v>0</v>
      </c>
      <c r="AA43" s="9" t="s">
        <v>50</v>
      </c>
      <c r="AB43" s="12">
        <v>0</v>
      </c>
      <c r="AC43" s="12"/>
      <c r="AD43" s="9" t="s">
        <v>50</v>
      </c>
      <c r="AE43" s="12"/>
      <c r="AF43" s="45">
        <v>0</v>
      </c>
      <c r="AG43" s="9" t="s">
        <v>50</v>
      </c>
      <c r="AH43" s="12">
        <v>0</v>
      </c>
      <c r="AI43" s="12">
        <v>0</v>
      </c>
      <c r="AJ43" s="9" t="s">
        <v>50</v>
      </c>
      <c r="AK43" s="12">
        <v>0</v>
      </c>
      <c r="AL43" s="12">
        <v>0</v>
      </c>
      <c r="AM43" s="13" t="s">
        <v>53</v>
      </c>
      <c r="AN43" s="9" t="s">
        <v>53</v>
      </c>
      <c r="AO43" s="13" t="s">
        <v>53</v>
      </c>
      <c r="AP43" s="9" t="s">
        <v>53</v>
      </c>
      <c r="AQ43" s="49"/>
    </row>
    <row r="44" spans="1:43" x14ac:dyDescent="0.25">
      <c r="A44" s="9" t="s">
        <v>364</v>
      </c>
      <c r="B44" s="13" t="s">
        <v>365</v>
      </c>
      <c r="C44" s="9" t="s">
        <v>402</v>
      </c>
      <c r="D44" s="10" t="s">
        <v>73</v>
      </c>
      <c r="E44" s="11" t="s">
        <v>525</v>
      </c>
      <c r="F44" s="9" t="s">
        <v>797</v>
      </c>
      <c r="G44" s="9" t="s">
        <v>51</v>
      </c>
      <c r="H44" s="9" t="s">
        <v>905</v>
      </c>
      <c r="I44" s="12" t="s">
        <v>53</v>
      </c>
      <c r="J44" s="12" t="s">
        <v>53</v>
      </c>
      <c r="K44" s="12" t="s">
        <v>53</v>
      </c>
      <c r="L44" s="12" t="s">
        <v>53</v>
      </c>
      <c r="M44" s="12">
        <v>0</v>
      </c>
      <c r="N44" s="9" t="s">
        <v>53</v>
      </c>
      <c r="O44" s="9" t="s">
        <v>54</v>
      </c>
      <c r="P44" s="9" t="s">
        <v>53</v>
      </c>
      <c r="Q44" s="12">
        <f t="shared" si="1"/>
        <v>47725574.07</v>
      </c>
      <c r="R44" s="12">
        <v>0</v>
      </c>
      <c r="S44" s="12">
        <v>32587673.329999998</v>
      </c>
      <c r="T44" s="12">
        <v>0</v>
      </c>
      <c r="U44" s="9" t="s">
        <v>50</v>
      </c>
      <c r="V44" s="12">
        <v>0</v>
      </c>
      <c r="W44" s="12">
        <v>13049914.43</v>
      </c>
      <c r="X44" s="9" t="s">
        <v>50</v>
      </c>
      <c r="Y44" s="12">
        <v>2087986.31</v>
      </c>
      <c r="Z44" s="12">
        <v>0</v>
      </c>
      <c r="AA44" s="9" t="s">
        <v>50</v>
      </c>
      <c r="AB44" s="12">
        <v>0</v>
      </c>
      <c r="AC44" s="12"/>
      <c r="AD44" s="9" t="s">
        <v>50</v>
      </c>
      <c r="AE44" s="12"/>
      <c r="AF44" s="45">
        <v>0</v>
      </c>
      <c r="AG44" s="9" t="s">
        <v>50</v>
      </c>
      <c r="AH44" s="12">
        <v>0</v>
      </c>
      <c r="AI44" s="12">
        <v>0</v>
      </c>
      <c r="AJ44" s="9" t="s">
        <v>50</v>
      </c>
      <c r="AK44" s="12">
        <v>0</v>
      </c>
      <c r="AL44" s="12">
        <v>0</v>
      </c>
      <c r="AM44" s="13" t="s">
        <v>53</v>
      </c>
      <c r="AN44" s="9" t="s">
        <v>53</v>
      </c>
      <c r="AO44" s="13" t="s">
        <v>53</v>
      </c>
      <c r="AP44" s="9" t="s">
        <v>53</v>
      </c>
      <c r="AQ44" s="49"/>
    </row>
    <row r="45" spans="1:43" x14ac:dyDescent="0.25">
      <c r="A45" s="9" t="s">
        <v>45</v>
      </c>
      <c r="B45" s="13" t="s">
        <v>46</v>
      </c>
      <c r="C45" s="9" t="s">
        <v>402</v>
      </c>
      <c r="D45" s="10" t="s">
        <v>112</v>
      </c>
      <c r="E45" s="11" t="s">
        <v>533</v>
      </c>
      <c r="F45" s="9" t="s">
        <v>495</v>
      </c>
      <c r="G45" s="9" t="s">
        <v>51</v>
      </c>
      <c r="H45" s="9" t="s">
        <v>875</v>
      </c>
      <c r="I45" s="12" t="s">
        <v>53</v>
      </c>
      <c r="J45" s="12" t="s">
        <v>53</v>
      </c>
      <c r="K45" s="12" t="s">
        <v>53</v>
      </c>
      <c r="L45" s="12" t="s">
        <v>53</v>
      </c>
      <c r="M45" s="12">
        <v>0</v>
      </c>
      <c r="N45" s="9" t="s">
        <v>53</v>
      </c>
      <c r="O45" s="9" t="s">
        <v>54</v>
      </c>
      <c r="P45" s="9" t="s">
        <v>53</v>
      </c>
      <c r="Q45" s="12">
        <f t="shared" si="1"/>
        <v>75730780.950000003</v>
      </c>
      <c r="R45" s="12">
        <v>0</v>
      </c>
      <c r="S45" s="12">
        <f>54905233.83-990891.73</f>
        <v>53914342.100000001</v>
      </c>
      <c r="T45" s="12">
        <v>0</v>
      </c>
      <c r="U45" s="9" t="s">
        <v>50</v>
      </c>
      <c r="V45" s="12">
        <v>0</v>
      </c>
      <c r="W45" s="12">
        <f>19139086.74-331811.87</f>
        <v>18807274.869999997</v>
      </c>
      <c r="X45" s="9" t="s">
        <v>50</v>
      </c>
      <c r="Y45" s="12">
        <f>3062253.88-53089.9</f>
        <v>3009163.98</v>
      </c>
      <c r="Z45" s="12">
        <v>0</v>
      </c>
      <c r="AA45" s="9" t="s">
        <v>50</v>
      </c>
      <c r="AB45" s="12">
        <v>0</v>
      </c>
      <c r="AC45" s="12"/>
      <c r="AD45" s="9" t="s">
        <v>50</v>
      </c>
      <c r="AE45" s="12"/>
      <c r="AF45" s="45">
        <v>0</v>
      </c>
      <c r="AG45" s="9" t="s">
        <v>50</v>
      </c>
      <c r="AH45" s="12">
        <v>0</v>
      </c>
      <c r="AI45" s="12">
        <v>0</v>
      </c>
      <c r="AJ45" s="9" t="s">
        <v>50</v>
      </c>
      <c r="AK45" s="12">
        <v>0</v>
      </c>
      <c r="AL45" s="12">
        <v>0</v>
      </c>
      <c r="AM45" s="13" t="s">
        <v>53</v>
      </c>
      <c r="AN45" s="9" t="s">
        <v>53</v>
      </c>
      <c r="AO45" s="13" t="s">
        <v>53</v>
      </c>
      <c r="AP45" s="9" t="s">
        <v>53</v>
      </c>
      <c r="AQ45" s="49"/>
    </row>
    <row r="46" spans="1:43" x14ac:dyDescent="0.25">
      <c r="A46" s="9" t="s">
        <v>117</v>
      </c>
      <c r="B46" s="13" t="s">
        <v>118</v>
      </c>
      <c r="C46" s="9" t="s">
        <v>402</v>
      </c>
      <c r="D46" s="10" t="s">
        <v>112</v>
      </c>
      <c r="E46" s="11" t="s">
        <v>533</v>
      </c>
      <c r="F46" s="9" t="s">
        <v>497</v>
      </c>
      <c r="G46" s="9" t="s">
        <v>51</v>
      </c>
      <c r="H46" s="9" t="s">
        <v>876</v>
      </c>
      <c r="I46" s="12" t="s">
        <v>53</v>
      </c>
      <c r="J46" s="12" t="s">
        <v>53</v>
      </c>
      <c r="K46" s="12" t="s">
        <v>53</v>
      </c>
      <c r="L46" s="12" t="s">
        <v>53</v>
      </c>
      <c r="M46" s="12">
        <v>0</v>
      </c>
      <c r="N46" s="9" t="s">
        <v>53</v>
      </c>
      <c r="O46" s="9" t="s">
        <v>54</v>
      </c>
      <c r="P46" s="9" t="s">
        <v>53</v>
      </c>
      <c r="Q46" s="12">
        <f t="shared" si="1"/>
        <v>76168922.720000014</v>
      </c>
      <c r="R46" s="12">
        <v>0</v>
      </c>
      <c r="S46" s="12">
        <v>60248812.590000004</v>
      </c>
      <c r="T46" s="12">
        <v>0</v>
      </c>
      <c r="U46" s="9" t="s">
        <v>50</v>
      </c>
      <c r="V46" s="12">
        <v>0</v>
      </c>
      <c r="W46" s="12">
        <v>13724232.869999999</v>
      </c>
      <c r="X46" s="9" t="s">
        <v>50</v>
      </c>
      <c r="Y46" s="12">
        <v>2195877.2599999998</v>
      </c>
      <c r="Z46" s="12">
        <v>0</v>
      </c>
      <c r="AA46" s="9" t="s">
        <v>50</v>
      </c>
      <c r="AB46" s="12">
        <v>0</v>
      </c>
      <c r="AC46" s="12"/>
      <c r="AD46" s="9" t="s">
        <v>72</v>
      </c>
      <c r="AE46" s="12"/>
      <c r="AF46" s="45">
        <v>0</v>
      </c>
      <c r="AG46" s="9" t="s">
        <v>50</v>
      </c>
      <c r="AH46" s="12">
        <v>0</v>
      </c>
      <c r="AI46" s="12">
        <v>0</v>
      </c>
      <c r="AJ46" s="9" t="s">
        <v>50</v>
      </c>
      <c r="AK46" s="12">
        <v>0</v>
      </c>
      <c r="AL46" s="12">
        <v>0</v>
      </c>
      <c r="AM46" s="13" t="s">
        <v>53</v>
      </c>
      <c r="AN46" s="9" t="s">
        <v>53</v>
      </c>
      <c r="AO46" s="13" t="s">
        <v>53</v>
      </c>
      <c r="AP46" s="9" t="s">
        <v>53</v>
      </c>
      <c r="AQ46" s="49"/>
    </row>
    <row r="47" spans="1:43" x14ac:dyDescent="0.25">
      <c r="A47" s="9" t="s">
        <v>181</v>
      </c>
      <c r="B47" s="13" t="s">
        <v>177</v>
      </c>
      <c r="C47" s="9" t="s">
        <v>402</v>
      </c>
      <c r="D47" s="10" t="s">
        <v>112</v>
      </c>
      <c r="E47" s="11" t="s">
        <v>533</v>
      </c>
      <c r="F47" s="9" t="s">
        <v>499</v>
      </c>
      <c r="G47" s="9" t="s">
        <v>51</v>
      </c>
      <c r="H47" s="9" t="s">
        <v>877</v>
      </c>
      <c r="I47" s="12" t="s">
        <v>53</v>
      </c>
      <c r="J47" s="12" t="s">
        <v>53</v>
      </c>
      <c r="K47" s="12" t="s">
        <v>53</v>
      </c>
      <c r="L47" s="12" t="s">
        <v>53</v>
      </c>
      <c r="M47" s="12">
        <v>0</v>
      </c>
      <c r="N47" s="9" t="s">
        <v>53</v>
      </c>
      <c r="O47" s="9" t="s">
        <v>54</v>
      </c>
      <c r="P47" s="9" t="s">
        <v>53</v>
      </c>
      <c r="Q47" s="12">
        <f t="shared" si="1"/>
        <v>81832123.840000004</v>
      </c>
      <c r="R47" s="12">
        <v>0</v>
      </c>
      <c r="S47" s="12">
        <v>63447167.310000002</v>
      </c>
      <c r="T47" s="12">
        <v>0</v>
      </c>
      <c r="U47" s="9" t="s">
        <v>50</v>
      </c>
      <c r="V47" s="12">
        <v>0</v>
      </c>
      <c r="W47" s="12">
        <v>15849100.460000001</v>
      </c>
      <c r="X47" s="9" t="s">
        <v>50</v>
      </c>
      <c r="Y47" s="12">
        <v>2535856.0699999998</v>
      </c>
      <c r="Z47" s="12">
        <v>0</v>
      </c>
      <c r="AA47" s="9" t="s">
        <v>50</v>
      </c>
      <c r="AB47" s="12">
        <v>0</v>
      </c>
      <c r="AC47" s="12"/>
      <c r="AD47" s="9" t="s">
        <v>50</v>
      </c>
      <c r="AE47" s="12"/>
      <c r="AF47" s="45">
        <v>0</v>
      </c>
      <c r="AG47" s="9" t="s">
        <v>50</v>
      </c>
      <c r="AH47" s="12">
        <v>0</v>
      </c>
      <c r="AI47" s="12">
        <v>0</v>
      </c>
      <c r="AJ47" s="9" t="s">
        <v>50</v>
      </c>
      <c r="AK47" s="12">
        <v>0</v>
      </c>
      <c r="AL47" s="12">
        <v>0</v>
      </c>
      <c r="AM47" s="13" t="s">
        <v>53</v>
      </c>
      <c r="AN47" s="9" t="s">
        <v>53</v>
      </c>
      <c r="AO47" s="13" t="s">
        <v>53</v>
      </c>
      <c r="AP47" s="9" t="s">
        <v>53</v>
      </c>
      <c r="AQ47" s="49"/>
    </row>
    <row r="48" spans="1:43" x14ac:dyDescent="0.25">
      <c r="A48" s="9" t="s">
        <v>238</v>
      </c>
      <c r="B48" s="13" t="s">
        <v>234</v>
      </c>
      <c r="C48" s="9" t="s">
        <v>402</v>
      </c>
      <c r="D48" s="10" t="s">
        <v>112</v>
      </c>
      <c r="E48" s="11" t="s">
        <v>533</v>
      </c>
      <c r="F48" s="9" t="s">
        <v>501</v>
      </c>
      <c r="G48" s="9" t="s">
        <v>51</v>
      </c>
      <c r="H48" s="9" t="s">
        <v>878</v>
      </c>
      <c r="I48" s="12" t="s">
        <v>53</v>
      </c>
      <c r="J48" s="12" t="s">
        <v>53</v>
      </c>
      <c r="K48" s="12" t="s">
        <v>53</v>
      </c>
      <c r="L48" s="12" t="s">
        <v>53</v>
      </c>
      <c r="M48" s="12">
        <v>0</v>
      </c>
      <c r="N48" s="9" t="s">
        <v>53</v>
      </c>
      <c r="O48" s="9" t="s">
        <v>54</v>
      </c>
      <c r="P48" s="9" t="s">
        <v>53</v>
      </c>
      <c r="Q48" s="12">
        <f t="shared" si="1"/>
        <v>74724741.300000012</v>
      </c>
      <c r="R48" s="12">
        <v>0</v>
      </c>
      <c r="S48" s="12">
        <v>60807645.460000001</v>
      </c>
      <c r="T48" s="12">
        <v>0</v>
      </c>
      <c r="U48" s="9" t="s">
        <v>50</v>
      </c>
      <c r="V48" s="12">
        <v>0</v>
      </c>
      <c r="W48" s="12">
        <v>11997496.41</v>
      </c>
      <c r="X48" s="9" t="s">
        <v>50</v>
      </c>
      <c r="Y48" s="12">
        <v>1919599.43</v>
      </c>
      <c r="Z48" s="12">
        <v>0</v>
      </c>
      <c r="AA48" s="9" t="s">
        <v>50</v>
      </c>
      <c r="AB48" s="12">
        <v>0</v>
      </c>
      <c r="AC48" s="12"/>
      <c r="AD48" s="9" t="s">
        <v>72</v>
      </c>
      <c r="AE48" s="12"/>
      <c r="AF48" s="45">
        <v>0</v>
      </c>
      <c r="AG48" s="9" t="s">
        <v>50</v>
      </c>
      <c r="AH48" s="12">
        <v>0</v>
      </c>
      <c r="AI48" s="12">
        <v>0</v>
      </c>
      <c r="AJ48" s="9" t="s">
        <v>50</v>
      </c>
      <c r="AK48" s="12">
        <v>0</v>
      </c>
      <c r="AL48" s="12">
        <v>0</v>
      </c>
      <c r="AM48" s="13" t="s">
        <v>53</v>
      </c>
      <c r="AN48" s="9" t="s">
        <v>53</v>
      </c>
      <c r="AO48" s="13" t="s">
        <v>53</v>
      </c>
      <c r="AP48" s="9" t="s">
        <v>53</v>
      </c>
      <c r="AQ48" s="49"/>
    </row>
    <row r="49" spans="1:43" x14ac:dyDescent="0.25">
      <c r="A49" s="9" t="s">
        <v>283</v>
      </c>
      <c r="B49" s="13" t="s">
        <v>284</v>
      </c>
      <c r="C49" s="9" t="s">
        <v>402</v>
      </c>
      <c r="D49" s="10" t="s">
        <v>112</v>
      </c>
      <c r="E49" s="11" t="s">
        <v>533</v>
      </c>
      <c r="F49" s="9" t="s">
        <v>505</v>
      </c>
      <c r="G49" s="9" t="s">
        <v>51</v>
      </c>
      <c r="H49" s="9" t="s">
        <v>880</v>
      </c>
      <c r="I49" s="12" t="s">
        <v>53</v>
      </c>
      <c r="J49" s="12" t="s">
        <v>53</v>
      </c>
      <c r="K49" s="12" t="s">
        <v>53</v>
      </c>
      <c r="L49" s="12" t="s">
        <v>53</v>
      </c>
      <c r="M49" s="12">
        <v>0</v>
      </c>
      <c r="N49" s="9" t="s">
        <v>53</v>
      </c>
      <c r="O49" s="9" t="s">
        <v>54</v>
      </c>
      <c r="P49" s="9" t="s">
        <v>53</v>
      </c>
      <c r="Q49" s="12">
        <f t="shared" si="1"/>
        <v>74806571.579999998</v>
      </c>
      <c r="R49" s="12">
        <v>0</v>
      </c>
      <c r="S49" s="12">
        <v>55753622.57</v>
      </c>
      <c r="T49" s="12">
        <v>0</v>
      </c>
      <c r="U49" s="9" t="s">
        <v>50</v>
      </c>
      <c r="V49" s="12">
        <v>0</v>
      </c>
      <c r="W49" s="12">
        <v>16424956.039999999</v>
      </c>
      <c r="X49" s="9" t="s">
        <v>50</v>
      </c>
      <c r="Y49" s="12">
        <v>2627992.9700000002</v>
      </c>
      <c r="Z49" s="12">
        <v>0</v>
      </c>
      <c r="AA49" s="9" t="s">
        <v>50</v>
      </c>
      <c r="AB49" s="12">
        <v>0</v>
      </c>
      <c r="AC49" s="12"/>
      <c r="AD49" s="9" t="s">
        <v>50</v>
      </c>
      <c r="AE49" s="12"/>
      <c r="AF49" s="45">
        <v>0</v>
      </c>
      <c r="AG49" s="9" t="s">
        <v>50</v>
      </c>
      <c r="AH49" s="12">
        <v>0</v>
      </c>
      <c r="AI49" s="12">
        <v>0</v>
      </c>
      <c r="AJ49" s="9" t="s">
        <v>50</v>
      </c>
      <c r="AK49" s="12">
        <v>0</v>
      </c>
      <c r="AL49" s="12">
        <v>0</v>
      </c>
      <c r="AM49" s="13" t="s">
        <v>53</v>
      </c>
      <c r="AN49" s="9" t="s">
        <v>53</v>
      </c>
      <c r="AO49" s="13" t="s">
        <v>53</v>
      </c>
      <c r="AP49" s="9" t="s">
        <v>53</v>
      </c>
      <c r="AQ49" s="49"/>
    </row>
    <row r="50" spans="1:43" x14ac:dyDescent="0.25">
      <c r="A50" s="9" t="s">
        <v>338</v>
      </c>
      <c r="B50" s="13" t="s">
        <v>334</v>
      </c>
      <c r="C50" s="9" t="s">
        <v>402</v>
      </c>
      <c r="D50" s="10" t="s">
        <v>112</v>
      </c>
      <c r="E50" s="11" t="s">
        <v>533</v>
      </c>
      <c r="F50" s="9" t="s">
        <v>507</v>
      </c>
      <c r="G50" s="9" t="s">
        <v>51</v>
      </c>
      <c r="H50" s="9" t="s">
        <v>881</v>
      </c>
      <c r="I50" s="12" t="s">
        <v>53</v>
      </c>
      <c r="J50" s="12" t="s">
        <v>53</v>
      </c>
      <c r="K50" s="12" t="s">
        <v>53</v>
      </c>
      <c r="L50" s="12" t="s">
        <v>53</v>
      </c>
      <c r="M50" s="12">
        <v>0</v>
      </c>
      <c r="N50" s="9" t="s">
        <v>53</v>
      </c>
      <c r="O50" s="9" t="s">
        <v>54</v>
      </c>
      <c r="P50" s="9" t="s">
        <v>53</v>
      </c>
      <c r="Q50" s="12">
        <f t="shared" si="1"/>
        <v>82563869.75999999</v>
      </c>
      <c r="R50" s="12">
        <v>0</v>
      </c>
      <c r="S50" s="12">
        <v>61985134.079999998</v>
      </c>
      <c r="T50" s="12">
        <v>0</v>
      </c>
      <c r="U50" s="9" t="s">
        <v>50</v>
      </c>
      <c r="V50" s="12">
        <v>0</v>
      </c>
      <c r="W50" s="12">
        <v>17740289.379999999</v>
      </c>
      <c r="X50" s="9" t="s">
        <v>50</v>
      </c>
      <c r="Y50" s="12">
        <v>2838446.3</v>
      </c>
      <c r="Z50" s="12">
        <v>0</v>
      </c>
      <c r="AA50" s="9" t="s">
        <v>50</v>
      </c>
      <c r="AB50" s="12">
        <v>0</v>
      </c>
      <c r="AC50" s="12"/>
      <c r="AD50" s="9" t="s">
        <v>50</v>
      </c>
      <c r="AE50" s="12"/>
      <c r="AF50" s="45">
        <v>0</v>
      </c>
      <c r="AG50" s="9" t="s">
        <v>50</v>
      </c>
      <c r="AH50" s="12">
        <v>0</v>
      </c>
      <c r="AI50" s="12">
        <v>0</v>
      </c>
      <c r="AJ50" s="9" t="s">
        <v>50</v>
      </c>
      <c r="AK50" s="12">
        <v>0</v>
      </c>
      <c r="AL50" s="12">
        <v>0</v>
      </c>
      <c r="AM50" s="13" t="s">
        <v>53</v>
      </c>
      <c r="AN50" s="9" t="s">
        <v>53</v>
      </c>
      <c r="AO50" s="13" t="s">
        <v>53</v>
      </c>
      <c r="AP50" s="9" t="s">
        <v>53</v>
      </c>
      <c r="AQ50" s="49"/>
    </row>
    <row r="51" spans="1:43" x14ac:dyDescent="0.25">
      <c r="A51" s="9" t="s">
        <v>364</v>
      </c>
      <c r="B51" s="13" t="s">
        <v>365</v>
      </c>
      <c r="C51" s="9" t="s">
        <v>402</v>
      </c>
      <c r="D51" s="10" t="s">
        <v>112</v>
      </c>
      <c r="E51" s="11" t="s">
        <v>533</v>
      </c>
      <c r="F51" s="9" t="s">
        <v>773</v>
      </c>
      <c r="G51" s="9" t="s">
        <v>51</v>
      </c>
      <c r="H51" s="9" t="s">
        <v>906</v>
      </c>
      <c r="I51" s="12" t="s">
        <v>53</v>
      </c>
      <c r="J51" s="12" t="s">
        <v>53</v>
      </c>
      <c r="K51" s="12" t="s">
        <v>53</v>
      </c>
      <c r="L51" s="12" t="s">
        <v>53</v>
      </c>
      <c r="M51" s="12">
        <v>0</v>
      </c>
      <c r="N51" s="9" t="s">
        <v>53</v>
      </c>
      <c r="O51" s="9" t="s">
        <v>54</v>
      </c>
      <c r="P51" s="9" t="s">
        <v>53</v>
      </c>
      <c r="Q51" s="12">
        <f t="shared" si="1"/>
        <v>62330270.649999999</v>
      </c>
      <c r="R51" s="12">
        <v>0</v>
      </c>
      <c r="S51" s="12">
        <v>45628476.049999997</v>
      </c>
      <c r="T51" s="12">
        <v>0</v>
      </c>
      <c r="U51" s="9" t="s">
        <v>50</v>
      </c>
      <c r="V51" s="12">
        <v>0</v>
      </c>
      <c r="W51" s="12">
        <v>14398098.789999999</v>
      </c>
      <c r="X51" s="9" t="s">
        <v>50</v>
      </c>
      <c r="Y51" s="12">
        <v>2303695.81</v>
      </c>
      <c r="Z51" s="12">
        <v>0</v>
      </c>
      <c r="AA51" s="9" t="s">
        <v>50</v>
      </c>
      <c r="AB51" s="12">
        <v>0</v>
      </c>
      <c r="AC51" s="12"/>
      <c r="AD51" s="9" t="s">
        <v>50</v>
      </c>
      <c r="AE51" s="12"/>
      <c r="AF51" s="45">
        <v>0</v>
      </c>
      <c r="AG51" s="9" t="s">
        <v>50</v>
      </c>
      <c r="AH51" s="12">
        <v>0</v>
      </c>
      <c r="AI51" s="12">
        <v>0</v>
      </c>
      <c r="AJ51" s="9" t="s">
        <v>50</v>
      </c>
      <c r="AK51" s="12">
        <v>0</v>
      </c>
      <c r="AL51" s="12">
        <v>0</v>
      </c>
      <c r="AM51" s="13" t="s">
        <v>53</v>
      </c>
      <c r="AN51" s="9" t="s">
        <v>53</v>
      </c>
      <c r="AO51" s="13" t="s">
        <v>53</v>
      </c>
      <c r="AP51" s="9" t="s">
        <v>53</v>
      </c>
      <c r="AQ51" s="49"/>
    </row>
    <row r="52" spans="1:43" x14ac:dyDescent="0.25">
      <c r="A52" s="9" t="s">
        <v>45</v>
      </c>
      <c r="B52" s="13" t="s">
        <v>46</v>
      </c>
      <c r="C52" s="10" t="s">
        <v>402</v>
      </c>
      <c r="D52" s="14" t="s">
        <v>548</v>
      </c>
      <c r="E52" s="14" t="s">
        <v>549</v>
      </c>
      <c r="F52" s="9" t="s">
        <v>562</v>
      </c>
      <c r="G52" s="9" t="s">
        <v>51</v>
      </c>
      <c r="H52" s="9" t="s">
        <v>798</v>
      </c>
      <c r="I52" s="12" t="s">
        <v>53</v>
      </c>
      <c r="J52" s="12" t="s">
        <v>53</v>
      </c>
      <c r="K52" s="12" t="s">
        <v>53</v>
      </c>
      <c r="L52" s="12" t="s">
        <v>53</v>
      </c>
      <c r="M52" s="12">
        <v>0</v>
      </c>
      <c r="N52" s="9" t="s">
        <v>53</v>
      </c>
      <c r="O52" s="9" t="s">
        <v>54</v>
      </c>
      <c r="P52" s="9" t="s">
        <v>53</v>
      </c>
      <c r="Q52" s="12">
        <f t="shared" si="1"/>
        <v>142285590.0864</v>
      </c>
      <c r="R52" s="12">
        <v>0</v>
      </c>
      <c r="S52" s="12">
        <v>104060939.44</v>
      </c>
      <c r="T52" s="12">
        <v>0</v>
      </c>
      <c r="U52" s="9" t="s">
        <v>50</v>
      </c>
      <c r="V52" s="12">
        <v>0</v>
      </c>
      <c r="W52" s="12">
        <v>32818076.68</v>
      </c>
      <c r="X52" s="9" t="s">
        <v>50</v>
      </c>
      <c r="Y52" s="12">
        <v>5250892.2687999997</v>
      </c>
      <c r="Z52" s="12">
        <v>0</v>
      </c>
      <c r="AA52" s="9" t="s">
        <v>50</v>
      </c>
      <c r="AB52" s="12">
        <v>0</v>
      </c>
      <c r="AC52" s="12">
        <v>144149.72</v>
      </c>
      <c r="AD52" s="9" t="s">
        <v>50</v>
      </c>
      <c r="AE52" s="12">
        <v>11531.9776</v>
      </c>
      <c r="AF52" s="45">
        <f>+AC52*0.08-AE52</f>
        <v>0</v>
      </c>
      <c r="AG52" s="9" t="s">
        <v>50</v>
      </c>
      <c r="AH52" s="12">
        <v>0</v>
      </c>
      <c r="AI52" s="12">
        <v>0</v>
      </c>
      <c r="AJ52" s="9" t="s">
        <v>50</v>
      </c>
      <c r="AK52" s="12">
        <v>0</v>
      </c>
      <c r="AL52" s="12">
        <v>0</v>
      </c>
      <c r="AM52" s="13" t="s">
        <v>53</v>
      </c>
      <c r="AN52" s="9" t="s">
        <v>53</v>
      </c>
      <c r="AO52" s="13" t="s">
        <v>53</v>
      </c>
      <c r="AP52" s="9" t="s">
        <v>53</v>
      </c>
      <c r="AQ52" s="49"/>
    </row>
    <row r="53" spans="1:43" x14ac:dyDescent="0.25">
      <c r="A53" s="9" t="s">
        <v>117</v>
      </c>
      <c r="B53" s="13" t="s">
        <v>118</v>
      </c>
      <c r="C53" s="10" t="s">
        <v>402</v>
      </c>
      <c r="D53" s="14" t="s">
        <v>548</v>
      </c>
      <c r="E53" s="14" t="s">
        <v>549</v>
      </c>
      <c r="F53" s="9" t="s">
        <v>799</v>
      </c>
      <c r="G53" s="9" t="s">
        <v>51</v>
      </c>
      <c r="H53" s="9" t="s">
        <v>800</v>
      </c>
      <c r="I53" s="12" t="s">
        <v>53</v>
      </c>
      <c r="J53" s="12" t="s">
        <v>53</v>
      </c>
      <c r="K53" s="12" t="s">
        <v>53</v>
      </c>
      <c r="L53" s="12" t="s">
        <v>53</v>
      </c>
      <c r="M53" s="12">
        <v>0</v>
      </c>
      <c r="N53" s="9" t="s">
        <v>53</v>
      </c>
      <c r="O53" s="9" t="s">
        <v>54</v>
      </c>
      <c r="P53" s="9" t="s">
        <v>53</v>
      </c>
      <c r="Q53" s="12">
        <f t="shared" si="1"/>
        <v>35784347.992800005</v>
      </c>
      <c r="R53" s="12">
        <v>0</v>
      </c>
      <c r="S53" s="12">
        <v>28623011.34</v>
      </c>
      <c r="T53" s="12">
        <v>0</v>
      </c>
      <c r="U53" s="9" t="s">
        <v>50</v>
      </c>
      <c r="V53" s="12">
        <v>0</v>
      </c>
      <c r="W53" s="12">
        <v>6173566.0800000001</v>
      </c>
      <c r="X53" s="9" t="s">
        <v>50</v>
      </c>
      <c r="Y53" s="12">
        <v>987770.57280000008</v>
      </c>
      <c r="Z53" s="12">
        <v>0</v>
      </c>
      <c r="AA53" s="9" t="s">
        <v>50</v>
      </c>
      <c r="AB53" s="12">
        <v>0</v>
      </c>
      <c r="AC53" s="12"/>
      <c r="AD53" s="9" t="s">
        <v>72</v>
      </c>
      <c r="AE53" s="12">
        <f t="shared" ref="AE53:AE59" si="2">+AC53*0.08</f>
        <v>0</v>
      </c>
      <c r="AF53" s="45">
        <v>0</v>
      </c>
      <c r="AG53" s="9" t="s">
        <v>50</v>
      </c>
      <c r="AH53" s="12">
        <v>0</v>
      </c>
      <c r="AI53" s="12">
        <v>0</v>
      </c>
      <c r="AJ53" s="9" t="s">
        <v>50</v>
      </c>
      <c r="AK53" s="12">
        <v>0</v>
      </c>
      <c r="AL53" s="12">
        <v>0</v>
      </c>
      <c r="AM53" s="13" t="s">
        <v>53</v>
      </c>
      <c r="AN53" s="9" t="s">
        <v>53</v>
      </c>
      <c r="AO53" s="13" t="s">
        <v>53</v>
      </c>
      <c r="AP53" s="9" t="s">
        <v>53</v>
      </c>
      <c r="AQ53" s="49"/>
    </row>
    <row r="54" spans="1:43" x14ac:dyDescent="0.25">
      <c r="A54" s="9" t="s">
        <v>181</v>
      </c>
      <c r="B54" s="13" t="s">
        <v>177</v>
      </c>
      <c r="C54" s="10" t="s">
        <v>402</v>
      </c>
      <c r="D54" s="14" t="s">
        <v>548</v>
      </c>
      <c r="E54" s="14" t="s">
        <v>549</v>
      </c>
      <c r="F54" s="9" t="s">
        <v>801</v>
      </c>
      <c r="G54" s="9" t="s">
        <v>51</v>
      </c>
      <c r="H54" s="9" t="s">
        <v>802</v>
      </c>
      <c r="I54" s="12" t="s">
        <v>53</v>
      </c>
      <c r="J54" s="12" t="s">
        <v>53</v>
      </c>
      <c r="K54" s="12" t="s">
        <v>53</v>
      </c>
      <c r="L54" s="12" t="s">
        <v>53</v>
      </c>
      <c r="M54" s="12">
        <v>0</v>
      </c>
      <c r="N54" s="9" t="s">
        <v>53</v>
      </c>
      <c r="O54" s="9" t="s">
        <v>54</v>
      </c>
      <c r="P54" s="9" t="s">
        <v>53</v>
      </c>
      <c r="Q54" s="12">
        <f t="shared" si="1"/>
        <v>24988917.212000001</v>
      </c>
      <c r="R54" s="12">
        <v>0</v>
      </c>
      <c r="S54" s="12">
        <v>19375142.800000001</v>
      </c>
      <c r="T54" s="12">
        <v>0</v>
      </c>
      <c r="U54" s="9" t="s">
        <v>50</v>
      </c>
      <c r="V54" s="12">
        <v>0</v>
      </c>
      <c r="W54" s="12">
        <v>4839460.7</v>
      </c>
      <c r="X54" s="9" t="s">
        <v>50</v>
      </c>
      <c r="Y54" s="12">
        <v>774313.71200000006</v>
      </c>
      <c r="Z54" s="12">
        <v>0</v>
      </c>
      <c r="AA54" s="9" t="s">
        <v>50</v>
      </c>
      <c r="AB54" s="12">
        <v>0</v>
      </c>
      <c r="AC54" s="12"/>
      <c r="AD54" s="9" t="s">
        <v>50</v>
      </c>
      <c r="AE54" s="12">
        <f t="shared" si="2"/>
        <v>0</v>
      </c>
      <c r="AF54" s="45">
        <v>0</v>
      </c>
      <c r="AG54" s="9" t="s">
        <v>50</v>
      </c>
      <c r="AH54" s="12">
        <v>0</v>
      </c>
      <c r="AI54" s="12">
        <v>0</v>
      </c>
      <c r="AJ54" s="9" t="s">
        <v>50</v>
      </c>
      <c r="AK54" s="12">
        <v>0</v>
      </c>
      <c r="AL54" s="12">
        <v>0</v>
      </c>
      <c r="AM54" s="13" t="s">
        <v>53</v>
      </c>
      <c r="AN54" s="9" t="s">
        <v>53</v>
      </c>
      <c r="AO54" s="13" t="s">
        <v>53</v>
      </c>
      <c r="AP54" s="9" t="s">
        <v>53</v>
      </c>
      <c r="AQ54" s="49"/>
    </row>
    <row r="55" spans="1:43" x14ac:dyDescent="0.25">
      <c r="A55" s="9" t="s">
        <v>238</v>
      </c>
      <c r="B55" s="13" t="s">
        <v>234</v>
      </c>
      <c r="C55" s="10" t="s">
        <v>402</v>
      </c>
      <c r="D55" s="14" t="s">
        <v>548</v>
      </c>
      <c r="E55" s="14" t="s">
        <v>549</v>
      </c>
      <c r="F55" s="9" t="s">
        <v>594</v>
      </c>
      <c r="G55" s="9" t="s">
        <v>51</v>
      </c>
      <c r="H55" s="9" t="s">
        <v>803</v>
      </c>
      <c r="I55" s="12" t="s">
        <v>53</v>
      </c>
      <c r="J55" s="12" t="s">
        <v>53</v>
      </c>
      <c r="K55" s="12" t="s">
        <v>53</v>
      </c>
      <c r="L55" s="12" t="s">
        <v>53</v>
      </c>
      <c r="M55" s="12">
        <v>0</v>
      </c>
      <c r="N55" s="9" t="s">
        <v>53</v>
      </c>
      <c r="O55" s="9" t="s">
        <v>54</v>
      </c>
      <c r="P55" s="9" t="s">
        <v>53</v>
      </c>
      <c r="Q55" s="12">
        <f t="shared" si="1"/>
        <v>47445059.691199996</v>
      </c>
      <c r="R55" s="12">
        <v>0</v>
      </c>
      <c r="S55" s="12">
        <v>38337165.909999996</v>
      </c>
      <c r="T55" s="12">
        <v>0</v>
      </c>
      <c r="U55" s="9" t="s">
        <v>50</v>
      </c>
      <c r="V55" s="12">
        <v>0</v>
      </c>
      <c r="W55" s="12">
        <v>7851632.5700000003</v>
      </c>
      <c r="X55" s="9" t="s">
        <v>50</v>
      </c>
      <c r="Y55" s="12">
        <v>1256261.2112</v>
      </c>
      <c r="Z55" s="12">
        <v>0</v>
      </c>
      <c r="AA55" s="9" t="s">
        <v>50</v>
      </c>
      <c r="AB55" s="12">
        <v>0</v>
      </c>
      <c r="AC55" s="12"/>
      <c r="AD55" s="9" t="s">
        <v>72</v>
      </c>
      <c r="AE55" s="12">
        <f t="shared" si="2"/>
        <v>0</v>
      </c>
      <c r="AF55" s="45">
        <v>0</v>
      </c>
      <c r="AG55" s="9" t="s">
        <v>50</v>
      </c>
      <c r="AH55" s="12">
        <v>0</v>
      </c>
      <c r="AI55" s="12">
        <v>0</v>
      </c>
      <c r="AJ55" s="9" t="s">
        <v>50</v>
      </c>
      <c r="AK55" s="12">
        <v>0</v>
      </c>
      <c r="AL55" s="12">
        <v>0</v>
      </c>
      <c r="AM55" s="13" t="s">
        <v>53</v>
      </c>
      <c r="AN55" s="9" t="s">
        <v>53</v>
      </c>
      <c r="AO55" s="13" t="s">
        <v>53</v>
      </c>
      <c r="AP55" s="9" t="s">
        <v>53</v>
      </c>
      <c r="AQ55" s="49"/>
    </row>
    <row r="56" spans="1:43" x14ac:dyDescent="0.25">
      <c r="A56" s="9" t="s">
        <v>283</v>
      </c>
      <c r="B56" s="13" t="s">
        <v>284</v>
      </c>
      <c r="C56" s="10" t="s">
        <v>402</v>
      </c>
      <c r="D56" s="14" t="s">
        <v>548</v>
      </c>
      <c r="E56" s="14" t="s">
        <v>549</v>
      </c>
      <c r="F56" s="9" t="s">
        <v>596</v>
      </c>
      <c r="G56" s="9" t="s">
        <v>51</v>
      </c>
      <c r="H56" s="9" t="s">
        <v>804</v>
      </c>
      <c r="I56" s="12" t="s">
        <v>53</v>
      </c>
      <c r="J56" s="12" t="s">
        <v>53</v>
      </c>
      <c r="K56" s="12" t="s">
        <v>53</v>
      </c>
      <c r="L56" s="12" t="s">
        <v>53</v>
      </c>
      <c r="M56" s="12">
        <v>0</v>
      </c>
      <c r="N56" s="9" t="s">
        <v>53</v>
      </c>
      <c r="O56" s="9" t="s">
        <v>54</v>
      </c>
      <c r="P56" s="9" t="s">
        <v>53</v>
      </c>
      <c r="Q56" s="12">
        <f t="shared" si="1"/>
        <v>79397486.320000008</v>
      </c>
      <c r="R56" s="12">
        <v>0</v>
      </c>
      <c r="S56" s="12">
        <v>58026054.869999997</v>
      </c>
      <c r="T56" s="12">
        <v>0</v>
      </c>
      <c r="U56" s="9" t="s">
        <v>50</v>
      </c>
      <c r="V56" s="12">
        <v>0</v>
      </c>
      <c r="W56" s="12">
        <v>18423647.800000001</v>
      </c>
      <c r="X56" s="9" t="s">
        <v>50</v>
      </c>
      <c r="Y56" s="12">
        <v>2947783.65</v>
      </c>
      <c r="Z56" s="12">
        <v>0</v>
      </c>
      <c r="AA56" s="9" t="s">
        <v>50</v>
      </c>
      <c r="AB56" s="12">
        <v>0</v>
      </c>
      <c r="AC56" s="12"/>
      <c r="AD56" s="9" t="s">
        <v>50</v>
      </c>
      <c r="AE56" s="12">
        <f t="shared" si="2"/>
        <v>0</v>
      </c>
      <c r="AF56" s="45">
        <v>0</v>
      </c>
      <c r="AG56" s="9" t="s">
        <v>50</v>
      </c>
      <c r="AH56" s="12">
        <v>0</v>
      </c>
      <c r="AI56" s="12">
        <v>0</v>
      </c>
      <c r="AJ56" s="9" t="s">
        <v>50</v>
      </c>
      <c r="AK56" s="12">
        <v>0</v>
      </c>
      <c r="AL56" s="12">
        <v>0</v>
      </c>
      <c r="AM56" s="13" t="s">
        <v>53</v>
      </c>
      <c r="AN56" s="9" t="s">
        <v>53</v>
      </c>
      <c r="AO56" s="13" t="s">
        <v>53</v>
      </c>
      <c r="AP56" s="9" t="s">
        <v>53</v>
      </c>
      <c r="AQ56" s="49"/>
    </row>
    <row r="57" spans="1:43" x14ac:dyDescent="0.25">
      <c r="A57" s="9" t="s">
        <v>338</v>
      </c>
      <c r="B57" s="13" t="s">
        <v>334</v>
      </c>
      <c r="C57" s="10" t="s">
        <v>402</v>
      </c>
      <c r="D57" s="14" t="s">
        <v>548</v>
      </c>
      <c r="E57" s="14" t="s">
        <v>549</v>
      </c>
      <c r="F57" s="9" t="s">
        <v>598</v>
      </c>
      <c r="G57" s="9" t="s">
        <v>51</v>
      </c>
      <c r="H57" s="9" t="s">
        <v>805</v>
      </c>
      <c r="I57" s="12" t="s">
        <v>53</v>
      </c>
      <c r="J57" s="12" t="s">
        <v>53</v>
      </c>
      <c r="K57" s="12" t="s">
        <v>53</v>
      </c>
      <c r="L57" s="12" t="s">
        <v>53</v>
      </c>
      <c r="M57" s="12">
        <v>0</v>
      </c>
      <c r="N57" s="9" t="s">
        <v>53</v>
      </c>
      <c r="O57" s="9" t="s">
        <v>54</v>
      </c>
      <c r="P57" s="9" t="s">
        <v>53</v>
      </c>
      <c r="Q57" s="12">
        <f t="shared" si="1"/>
        <v>92940976.760399997</v>
      </c>
      <c r="R57" s="12">
        <v>0</v>
      </c>
      <c r="S57" s="12">
        <v>67464788.870000005</v>
      </c>
      <c r="T57" s="12">
        <v>0</v>
      </c>
      <c r="U57" s="9" t="s">
        <v>50</v>
      </c>
      <c r="V57" s="12">
        <v>0</v>
      </c>
      <c r="W57" s="12">
        <v>21962230.940000001</v>
      </c>
      <c r="X57" s="9" t="s">
        <v>50</v>
      </c>
      <c r="Y57" s="12">
        <v>3513956.9504000004</v>
      </c>
      <c r="Z57" s="12">
        <v>0</v>
      </c>
      <c r="AA57" s="9" t="s">
        <v>50</v>
      </c>
      <c r="AB57" s="12">
        <v>0</v>
      </c>
      <c r="AC57" s="12"/>
      <c r="AD57" s="9" t="s">
        <v>50</v>
      </c>
      <c r="AE57" s="12">
        <f t="shared" si="2"/>
        <v>0</v>
      </c>
      <c r="AF57" s="45">
        <v>0</v>
      </c>
      <c r="AG57" s="9" t="s">
        <v>50</v>
      </c>
      <c r="AH57" s="12">
        <v>0</v>
      </c>
      <c r="AI57" s="12">
        <v>0</v>
      </c>
      <c r="AJ57" s="9" t="s">
        <v>50</v>
      </c>
      <c r="AK57" s="12">
        <v>0</v>
      </c>
      <c r="AL57" s="12">
        <v>0</v>
      </c>
      <c r="AM57" s="13" t="s">
        <v>53</v>
      </c>
      <c r="AN57" s="9" t="s">
        <v>53</v>
      </c>
      <c r="AO57" s="13" t="s">
        <v>53</v>
      </c>
      <c r="AP57" s="9" t="s">
        <v>53</v>
      </c>
      <c r="AQ57" s="49"/>
    </row>
    <row r="58" spans="1:43" x14ac:dyDescent="0.25">
      <c r="A58" s="9" t="s">
        <v>364</v>
      </c>
      <c r="B58" s="13" t="s">
        <v>365</v>
      </c>
      <c r="C58" s="10" t="s">
        <v>402</v>
      </c>
      <c r="D58" s="14" t="s">
        <v>548</v>
      </c>
      <c r="E58" s="14" t="s">
        <v>549</v>
      </c>
      <c r="F58" s="9" t="s">
        <v>582</v>
      </c>
      <c r="G58" s="9" t="s">
        <v>51</v>
      </c>
      <c r="H58" s="9" t="s">
        <v>907</v>
      </c>
      <c r="I58" s="12" t="s">
        <v>53</v>
      </c>
      <c r="J58" s="12" t="s">
        <v>53</v>
      </c>
      <c r="K58" s="12" t="s">
        <v>53</v>
      </c>
      <c r="L58" s="12" t="s">
        <v>53</v>
      </c>
      <c r="M58" s="12">
        <v>0</v>
      </c>
      <c r="N58" s="9" t="s">
        <v>53</v>
      </c>
      <c r="O58" s="9" t="s">
        <v>54</v>
      </c>
      <c r="P58" s="9" t="s">
        <v>53</v>
      </c>
      <c r="Q58" s="12">
        <f t="shared" si="1"/>
        <v>64754889.400000006</v>
      </c>
      <c r="R58" s="12">
        <v>0</v>
      </c>
      <c r="S58" s="12">
        <v>45469295.670000002</v>
      </c>
      <c r="T58" s="12">
        <v>0</v>
      </c>
      <c r="U58" s="9" t="s">
        <v>50</v>
      </c>
      <c r="V58" s="12">
        <v>0</v>
      </c>
      <c r="W58" s="12">
        <v>16625511.84</v>
      </c>
      <c r="X58" s="9" t="s">
        <v>50</v>
      </c>
      <c r="Y58" s="12">
        <v>2660081.89</v>
      </c>
      <c r="Z58" s="12">
        <v>0</v>
      </c>
      <c r="AA58" s="9" t="s">
        <v>50</v>
      </c>
      <c r="AB58" s="12">
        <v>0</v>
      </c>
      <c r="AC58" s="12"/>
      <c r="AD58" s="9" t="s">
        <v>50</v>
      </c>
      <c r="AE58" s="12">
        <f t="shared" si="2"/>
        <v>0</v>
      </c>
      <c r="AF58" s="45">
        <v>0</v>
      </c>
      <c r="AG58" s="9" t="s">
        <v>50</v>
      </c>
      <c r="AH58" s="12">
        <v>0</v>
      </c>
      <c r="AI58" s="12">
        <v>0</v>
      </c>
      <c r="AJ58" s="9" t="s">
        <v>50</v>
      </c>
      <c r="AK58" s="12">
        <v>0</v>
      </c>
      <c r="AL58" s="12">
        <v>0</v>
      </c>
      <c r="AM58" s="13" t="s">
        <v>53</v>
      </c>
      <c r="AN58" s="9" t="s">
        <v>53</v>
      </c>
      <c r="AO58" s="13" t="s">
        <v>53</v>
      </c>
      <c r="AP58" s="9" t="s">
        <v>53</v>
      </c>
      <c r="AQ58" s="49"/>
    </row>
    <row r="59" spans="1:43" x14ac:dyDescent="0.25">
      <c r="A59" s="9" t="s">
        <v>364</v>
      </c>
      <c r="B59" s="13" t="s">
        <v>365</v>
      </c>
      <c r="C59" s="10" t="s">
        <v>402</v>
      </c>
      <c r="D59" s="14" t="s">
        <v>548</v>
      </c>
      <c r="E59" s="14" t="s">
        <v>549</v>
      </c>
      <c r="F59" s="9" t="s">
        <v>584</v>
      </c>
      <c r="G59" s="9" t="s">
        <v>51</v>
      </c>
      <c r="H59" s="9" t="s">
        <v>908</v>
      </c>
      <c r="I59" s="12" t="s">
        <v>53</v>
      </c>
      <c r="J59" s="12" t="s">
        <v>53</v>
      </c>
      <c r="K59" s="12" t="s">
        <v>53</v>
      </c>
      <c r="L59" s="12" t="s">
        <v>53</v>
      </c>
      <c r="M59" s="12">
        <v>0</v>
      </c>
      <c r="N59" s="9" t="s">
        <v>53</v>
      </c>
      <c r="O59" s="9" t="s">
        <v>54</v>
      </c>
      <c r="P59" s="9" t="s">
        <v>53</v>
      </c>
      <c r="Q59" s="12">
        <f t="shared" si="1"/>
        <v>152880</v>
      </c>
      <c r="R59" s="12">
        <v>0</v>
      </c>
      <c r="S59" s="12">
        <v>152880</v>
      </c>
      <c r="T59" s="12">
        <v>0</v>
      </c>
      <c r="U59" s="9" t="s">
        <v>50</v>
      </c>
      <c r="V59" s="12">
        <v>0</v>
      </c>
      <c r="W59" s="12">
        <v>0</v>
      </c>
      <c r="X59" s="9" t="s">
        <v>50</v>
      </c>
      <c r="Y59" s="12">
        <v>0</v>
      </c>
      <c r="Z59" s="12">
        <v>0</v>
      </c>
      <c r="AA59" s="9" t="s">
        <v>50</v>
      </c>
      <c r="AB59" s="12">
        <v>0</v>
      </c>
      <c r="AC59" s="12"/>
      <c r="AD59" s="9" t="s">
        <v>50</v>
      </c>
      <c r="AE59" s="12">
        <f t="shared" si="2"/>
        <v>0</v>
      </c>
      <c r="AF59" s="45">
        <v>0</v>
      </c>
      <c r="AG59" s="9" t="s">
        <v>50</v>
      </c>
      <c r="AH59" s="12">
        <v>0</v>
      </c>
      <c r="AI59" s="12">
        <v>0</v>
      </c>
      <c r="AJ59" s="9" t="s">
        <v>50</v>
      </c>
      <c r="AK59" s="12">
        <v>0</v>
      </c>
      <c r="AL59" s="12">
        <v>0</v>
      </c>
      <c r="AM59" s="13" t="s">
        <v>53</v>
      </c>
      <c r="AN59" s="9" t="s">
        <v>53</v>
      </c>
      <c r="AO59" s="13" t="s">
        <v>53</v>
      </c>
      <c r="AP59" s="9" t="s">
        <v>53</v>
      </c>
      <c r="AQ59" s="49"/>
    </row>
    <row r="60" spans="1:43" x14ac:dyDescent="0.25">
      <c r="A60" s="9" t="s">
        <v>45</v>
      </c>
      <c r="B60" s="13" t="s">
        <v>46</v>
      </c>
      <c r="C60" s="10" t="s">
        <v>402</v>
      </c>
      <c r="D60" s="9" t="s">
        <v>564</v>
      </c>
      <c r="E60" s="9" t="s">
        <v>565</v>
      </c>
      <c r="F60" s="9" t="s">
        <v>578</v>
      </c>
      <c r="G60" s="9" t="s">
        <v>51</v>
      </c>
      <c r="H60" s="9" t="s">
        <v>806</v>
      </c>
      <c r="I60" s="12" t="s">
        <v>53</v>
      </c>
      <c r="J60" s="12" t="s">
        <v>53</v>
      </c>
      <c r="K60" s="12" t="s">
        <v>53</v>
      </c>
      <c r="L60" s="12" t="s">
        <v>53</v>
      </c>
      <c r="M60" s="12">
        <v>0</v>
      </c>
      <c r="N60" s="9" t="s">
        <v>53</v>
      </c>
      <c r="O60" s="9" t="s">
        <v>54</v>
      </c>
      <c r="P60" s="9" t="s">
        <v>53</v>
      </c>
      <c r="Q60" s="12">
        <f t="shared" si="1"/>
        <v>152452133.07159999</v>
      </c>
      <c r="R60" s="12">
        <v>0</v>
      </c>
      <c r="S60" s="12">
        <v>117048733.83</v>
      </c>
      <c r="T60" s="12">
        <v>0</v>
      </c>
      <c r="U60" s="9" t="s">
        <v>50</v>
      </c>
      <c r="V60" s="12">
        <v>0</v>
      </c>
      <c r="W60" s="12">
        <v>30520171.760000002</v>
      </c>
      <c r="X60" s="9" t="s">
        <v>50</v>
      </c>
      <c r="Y60" s="12">
        <v>4883227.4816000005</v>
      </c>
      <c r="Z60" s="12">
        <v>0</v>
      </c>
      <c r="AA60" s="9" t="s">
        <v>50</v>
      </c>
      <c r="AB60" s="12">
        <v>0</v>
      </c>
      <c r="AC60" s="12"/>
      <c r="AD60" s="9" t="s">
        <v>50</v>
      </c>
      <c r="AE60" s="12"/>
      <c r="AF60" s="45">
        <v>0</v>
      </c>
      <c r="AG60" s="9" t="s">
        <v>50</v>
      </c>
      <c r="AH60" s="12">
        <v>0</v>
      </c>
      <c r="AI60" s="12">
        <v>0</v>
      </c>
      <c r="AJ60" s="9" t="s">
        <v>50</v>
      </c>
      <c r="AK60" s="12">
        <v>0</v>
      </c>
      <c r="AL60" s="12">
        <v>0</v>
      </c>
      <c r="AM60" s="13" t="s">
        <v>53</v>
      </c>
      <c r="AN60" s="9" t="s">
        <v>53</v>
      </c>
      <c r="AO60" s="13" t="s">
        <v>53</v>
      </c>
      <c r="AP60" s="9" t="s">
        <v>53</v>
      </c>
      <c r="AQ60" s="49"/>
    </row>
    <row r="61" spans="1:43" x14ac:dyDescent="0.25">
      <c r="A61" s="9" t="s">
        <v>117</v>
      </c>
      <c r="B61" s="13" t="s">
        <v>118</v>
      </c>
      <c r="C61" s="10" t="s">
        <v>402</v>
      </c>
      <c r="D61" s="9" t="s">
        <v>564</v>
      </c>
      <c r="E61" s="9" t="s">
        <v>565</v>
      </c>
      <c r="F61" s="9" t="s">
        <v>807</v>
      </c>
      <c r="G61" s="9" t="s">
        <v>51</v>
      </c>
      <c r="H61" s="9" t="s">
        <v>808</v>
      </c>
      <c r="I61" s="12" t="s">
        <v>53</v>
      </c>
      <c r="J61" s="12" t="s">
        <v>53</v>
      </c>
      <c r="K61" s="12" t="s">
        <v>53</v>
      </c>
      <c r="L61" s="12" t="s">
        <v>53</v>
      </c>
      <c r="M61" s="12">
        <v>0</v>
      </c>
      <c r="N61" s="9" t="s">
        <v>53</v>
      </c>
      <c r="O61" s="9" t="s">
        <v>54</v>
      </c>
      <c r="P61" s="9" t="s">
        <v>53</v>
      </c>
      <c r="Q61" s="12">
        <f t="shared" si="1"/>
        <v>34447713.458000004</v>
      </c>
      <c r="R61" s="12">
        <v>0</v>
      </c>
      <c r="S61" s="12">
        <v>25826025</v>
      </c>
      <c r="T61" s="12">
        <v>0</v>
      </c>
      <c r="U61" s="9" t="s">
        <v>50</v>
      </c>
      <c r="V61" s="12">
        <v>0</v>
      </c>
      <c r="W61" s="12">
        <v>7432490.0499999998</v>
      </c>
      <c r="X61" s="9" t="s">
        <v>50</v>
      </c>
      <c r="Y61" s="12">
        <v>1189198.4080000001</v>
      </c>
      <c r="Z61" s="12">
        <v>0</v>
      </c>
      <c r="AA61" s="9" t="s">
        <v>50</v>
      </c>
      <c r="AB61" s="12">
        <v>0</v>
      </c>
      <c r="AC61" s="12"/>
      <c r="AD61" s="9" t="s">
        <v>72</v>
      </c>
      <c r="AE61" s="12"/>
      <c r="AF61" s="45">
        <v>0</v>
      </c>
      <c r="AG61" s="9" t="s">
        <v>50</v>
      </c>
      <c r="AH61" s="12">
        <v>0</v>
      </c>
      <c r="AI61" s="12">
        <v>0</v>
      </c>
      <c r="AJ61" s="9" t="s">
        <v>50</v>
      </c>
      <c r="AK61" s="12">
        <v>0</v>
      </c>
      <c r="AL61" s="12">
        <v>0</v>
      </c>
      <c r="AM61" s="13" t="s">
        <v>53</v>
      </c>
      <c r="AN61" s="9" t="s">
        <v>53</v>
      </c>
      <c r="AO61" s="13" t="s">
        <v>53</v>
      </c>
      <c r="AP61" s="9" t="s">
        <v>53</v>
      </c>
      <c r="AQ61" s="49"/>
    </row>
    <row r="62" spans="1:43" x14ac:dyDescent="0.25">
      <c r="A62" s="9" t="s">
        <v>181</v>
      </c>
      <c r="B62" s="13" t="s">
        <v>177</v>
      </c>
      <c r="C62" s="10" t="s">
        <v>402</v>
      </c>
      <c r="D62" s="9" t="s">
        <v>564</v>
      </c>
      <c r="E62" s="9" t="s">
        <v>565</v>
      </c>
      <c r="F62" s="9" t="s">
        <v>809</v>
      </c>
      <c r="G62" s="9" t="s">
        <v>51</v>
      </c>
      <c r="H62" s="9" t="s">
        <v>810</v>
      </c>
      <c r="I62" s="12" t="s">
        <v>53</v>
      </c>
      <c r="J62" s="12" t="s">
        <v>53</v>
      </c>
      <c r="K62" s="12" t="s">
        <v>53</v>
      </c>
      <c r="L62" s="12" t="s">
        <v>53</v>
      </c>
      <c r="M62" s="12">
        <v>0</v>
      </c>
      <c r="N62" s="9" t="s">
        <v>53</v>
      </c>
      <c r="O62" s="9" t="s">
        <v>54</v>
      </c>
      <c r="P62" s="9" t="s">
        <v>53</v>
      </c>
      <c r="Q62" s="12">
        <f t="shared" si="1"/>
        <v>62216403.549999997</v>
      </c>
      <c r="R62" s="12">
        <v>0</v>
      </c>
      <c r="S62" s="12">
        <v>45266148.700000003</v>
      </c>
      <c r="T62" s="12">
        <v>0</v>
      </c>
      <c r="U62" s="9" t="s">
        <v>50</v>
      </c>
      <c r="V62" s="12">
        <v>0</v>
      </c>
      <c r="W62" s="12">
        <v>14612288.66</v>
      </c>
      <c r="X62" s="9" t="s">
        <v>50</v>
      </c>
      <c r="Y62" s="12">
        <v>2337966.19</v>
      </c>
      <c r="Z62" s="12">
        <v>0</v>
      </c>
      <c r="AA62" s="9" t="s">
        <v>50</v>
      </c>
      <c r="AB62" s="12">
        <v>0</v>
      </c>
      <c r="AC62" s="12"/>
      <c r="AD62" s="9" t="s">
        <v>50</v>
      </c>
      <c r="AE62" s="12"/>
      <c r="AF62" s="45">
        <v>0</v>
      </c>
      <c r="AG62" s="9" t="s">
        <v>50</v>
      </c>
      <c r="AH62" s="12">
        <v>0</v>
      </c>
      <c r="AI62" s="12">
        <v>0</v>
      </c>
      <c r="AJ62" s="9" t="s">
        <v>50</v>
      </c>
      <c r="AK62" s="12">
        <v>0</v>
      </c>
      <c r="AL62" s="12">
        <v>0</v>
      </c>
      <c r="AM62" s="13" t="s">
        <v>53</v>
      </c>
      <c r="AN62" s="9" t="s">
        <v>53</v>
      </c>
      <c r="AO62" s="13" t="s">
        <v>53</v>
      </c>
      <c r="AP62" s="9" t="s">
        <v>53</v>
      </c>
      <c r="AQ62" s="49"/>
    </row>
    <row r="63" spans="1:43" x14ac:dyDescent="0.25">
      <c r="A63" s="9" t="s">
        <v>238</v>
      </c>
      <c r="B63" s="13" t="s">
        <v>234</v>
      </c>
      <c r="C63" s="10" t="s">
        <v>402</v>
      </c>
      <c r="D63" s="9" t="s">
        <v>564</v>
      </c>
      <c r="E63" s="9" t="s">
        <v>565</v>
      </c>
      <c r="F63" s="9" t="s">
        <v>811</v>
      </c>
      <c r="G63" s="9" t="s">
        <v>51</v>
      </c>
      <c r="H63" s="9" t="s">
        <v>812</v>
      </c>
      <c r="I63" s="12" t="s">
        <v>53</v>
      </c>
      <c r="J63" s="12" t="s">
        <v>53</v>
      </c>
      <c r="K63" s="12" t="s">
        <v>53</v>
      </c>
      <c r="L63" s="12" t="s">
        <v>53</v>
      </c>
      <c r="M63" s="12">
        <v>0</v>
      </c>
      <c r="N63" s="9" t="s">
        <v>53</v>
      </c>
      <c r="O63" s="9" t="s">
        <v>54</v>
      </c>
      <c r="P63" s="9" t="s">
        <v>53</v>
      </c>
      <c r="Q63" s="12">
        <f t="shared" si="1"/>
        <v>87344724.412</v>
      </c>
      <c r="R63" s="12">
        <v>0</v>
      </c>
      <c r="S63" s="12">
        <v>62873032.420000002</v>
      </c>
      <c r="T63" s="12">
        <v>0</v>
      </c>
      <c r="U63" s="9" t="s">
        <v>50</v>
      </c>
      <c r="V63" s="12">
        <v>0</v>
      </c>
      <c r="W63" s="12">
        <v>21096286.199999999</v>
      </c>
      <c r="X63" s="9" t="s">
        <v>50</v>
      </c>
      <c r="Y63" s="12">
        <v>3375405.7919999999</v>
      </c>
      <c r="Z63" s="12">
        <v>0</v>
      </c>
      <c r="AA63" s="9" t="s">
        <v>50</v>
      </c>
      <c r="AB63" s="12">
        <v>0</v>
      </c>
      <c r="AC63" s="12"/>
      <c r="AD63" s="9" t="s">
        <v>72</v>
      </c>
      <c r="AE63" s="12"/>
      <c r="AF63" s="45">
        <v>0</v>
      </c>
      <c r="AG63" s="9" t="s">
        <v>50</v>
      </c>
      <c r="AH63" s="12">
        <v>0</v>
      </c>
      <c r="AI63" s="12">
        <v>0</v>
      </c>
      <c r="AJ63" s="9" t="s">
        <v>50</v>
      </c>
      <c r="AK63" s="12">
        <v>0</v>
      </c>
      <c r="AL63" s="12">
        <v>0</v>
      </c>
      <c r="AM63" s="13" t="s">
        <v>53</v>
      </c>
      <c r="AN63" s="9" t="s">
        <v>53</v>
      </c>
      <c r="AO63" s="13" t="s">
        <v>53</v>
      </c>
      <c r="AP63" s="9" t="s">
        <v>53</v>
      </c>
      <c r="AQ63" s="49"/>
    </row>
    <row r="64" spans="1:43" x14ac:dyDescent="0.25">
      <c r="A64" s="9" t="s">
        <v>283</v>
      </c>
      <c r="B64" s="13" t="s">
        <v>284</v>
      </c>
      <c r="C64" s="10" t="s">
        <v>402</v>
      </c>
      <c r="D64" s="9" t="s">
        <v>564</v>
      </c>
      <c r="E64" s="9" t="s">
        <v>565</v>
      </c>
      <c r="F64" s="9" t="s">
        <v>813</v>
      </c>
      <c r="G64" s="9" t="s">
        <v>51</v>
      </c>
      <c r="H64" s="9" t="s">
        <v>814</v>
      </c>
      <c r="I64" s="12" t="s">
        <v>53</v>
      </c>
      <c r="J64" s="12" t="s">
        <v>53</v>
      </c>
      <c r="K64" s="12" t="s">
        <v>53</v>
      </c>
      <c r="L64" s="12" t="s">
        <v>53</v>
      </c>
      <c r="M64" s="12">
        <v>0</v>
      </c>
      <c r="N64" s="9" t="s">
        <v>53</v>
      </c>
      <c r="O64" s="9" t="s">
        <v>54</v>
      </c>
      <c r="P64" s="9" t="s">
        <v>53</v>
      </c>
      <c r="Q64" s="12">
        <f t="shared" si="1"/>
        <v>56874429.314399995</v>
      </c>
      <c r="R64" s="12">
        <v>0</v>
      </c>
      <c r="S64" s="12">
        <v>46762736.759999998</v>
      </c>
      <c r="T64" s="12">
        <v>0</v>
      </c>
      <c r="U64" s="9" t="s">
        <v>50</v>
      </c>
      <c r="V64" s="12">
        <v>0</v>
      </c>
      <c r="W64" s="12">
        <v>8716976.3399999999</v>
      </c>
      <c r="X64" s="9" t="s">
        <v>50</v>
      </c>
      <c r="Y64" s="12">
        <v>1394716.2143999999</v>
      </c>
      <c r="Z64" s="12">
        <v>0</v>
      </c>
      <c r="AA64" s="9" t="s">
        <v>50</v>
      </c>
      <c r="AB64" s="12">
        <v>0</v>
      </c>
      <c r="AC64" s="12"/>
      <c r="AD64" s="9" t="s">
        <v>50</v>
      </c>
      <c r="AE64" s="12"/>
      <c r="AF64" s="45">
        <v>0</v>
      </c>
      <c r="AG64" s="9" t="s">
        <v>50</v>
      </c>
      <c r="AH64" s="12">
        <v>0</v>
      </c>
      <c r="AI64" s="12">
        <v>0</v>
      </c>
      <c r="AJ64" s="9" t="s">
        <v>50</v>
      </c>
      <c r="AK64" s="12">
        <v>0</v>
      </c>
      <c r="AL64" s="12">
        <v>0</v>
      </c>
      <c r="AM64" s="13" t="s">
        <v>53</v>
      </c>
      <c r="AN64" s="9" t="s">
        <v>53</v>
      </c>
      <c r="AO64" s="13" t="s">
        <v>53</v>
      </c>
      <c r="AP64" s="9" t="s">
        <v>53</v>
      </c>
      <c r="AQ64" s="49"/>
    </row>
    <row r="65" spans="1:43" x14ac:dyDescent="0.25">
      <c r="A65" s="9" t="s">
        <v>338</v>
      </c>
      <c r="B65" s="13" t="s">
        <v>334</v>
      </c>
      <c r="C65" s="10" t="s">
        <v>402</v>
      </c>
      <c r="D65" s="9" t="s">
        <v>564</v>
      </c>
      <c r="E65" s="9" t="s">
        <v>565</v>
      </c>
      <c r="F65" s="9" t="s">
        <v>815</v>
      </c>
      <c r="G65" s="9" t="s">
        <v>51</v>
      </c>
      <c r="H65" s="9" t="s">
        <v>816</v>
      </c>
      <c r="I65" s="12" t="s">
        <v>53</v>
      </c>
      <c r="J65" s="12" t="s">
        <v>53</v>
      </c>
      <c r="K65" s="12" t="s">
        <v>53</v>
      </c>
      <c r="L65" s="12" t="s">
        <v>53</v>
      </c>
      <c r="M65" s="12">
        <v>0</v>
      </c>
      <c r="N65" s="9" t="s">
        <v>53</v>
      </c>
      <c r="O65" s="9" t="s">
        <v>54</v>
      </c>
      <c r="P65" s="9" t="s">
        <v>53</v>
      </c>
      <c r="Q65" s="12">
        <f t="shared" si="1"/>
        <v>78958647.73120001</v>
      </c>
      <c r="R65" s="12">
        <v>0</v>
      </c>
      <c r="S65" s="12">
        <v>56780277.630000003</v>
      </c>
      <c r="T65" s="12">
        <v>0</v>
      </c>
      <c r="U65" s="9" t="s">
        <v>50</v>
      </c>
      <c r="V65" s="12">
        <v>0</v>
      </c>
      <c r="W65" s="12">
        <v>19119284.57</v>
      </c>
      <c r="X65" s="9" t="s">
        <v>50</v>
      </c>
      <c r="Y65" s="12">
        <v>3059085.5312000001</v>
      </c>
      <c r="Z65" s="12">
        <v>0</v>
      </c>
      <c r="AA65" s="9" t="s">
        <v>50</v>
      </c>
      <c r="AB65" s="12">
        <v>0</v>
      </c>
      <c r="AC65" s="12"/>
      <c r="AD65" s="9" t="s">
        <v>50</v>
      </c>
      <c r="AE65" s="12"/>
      <c r="AF65" s="45">
        <v>0</v>
      </c>
      <c r="AG65" s="9" t="s">
        <v>50</v>
      </c>
      <c r="AH65" s="12">
        <v>0</v>
      </c>
      <c r="AI65" s="12">
        <v>0</v>
      </c>
      <c r="AJ65" s="9" t="s">
        <v>50</v>
      </c>
      <c r="AK65" s="12">
        <v>0</v>
      </c>
      <c r="AL65" s="12">
        <v>0</v>
      </c>
      <c r="AM65" s="13" t="s">
        <v>53</v>
      </c>
      <c r="AN65" s="9" t="s">
        <v>53</v>
      </c>
      <c r="AO65" s="13" t="s">
        <v>53</v>
      </c>
      <c r="AP65" s="9" t="s">
        <v>53</v>
      </c>
      <c r="AQ65" s="49"/>
    </row>
    <row r="66" spans="1:43" x14ac:dyDescent="0.25">
      <c r="A66" s="9" t="s">
        <v>364</v>
      </c>
      <c r="B66" s="13" t="s">
        <v>365</v>
      </c>
      <c r="C66" s="10" t="s">
        <v>402</v>
      </c>
      <c r="D66" s="9" t="s">
        <v>564</v>
      </c>
      <c r="E66" s="9" t="s">
        <v>565</v>
      </c>
      <c r="F66" s="9" t="s">
        <v>817</v>
      </c>
      <c r="G66" s="9" t="s">
        <v>51</v>
      </c>
      <c r="H66" s="9" t="s">
        <v>909</v>
      </c>
      <c r="I66" s="12" t="s">
        <v>53</v>
      </c>
      <c r="J66" s="12" t="s">
        <v>53</v>
      </c>
      <c r="K66" s="12" t="s">
        <v>53</v>
      </c>
      <c r="L66" s="12" t="s">
        <v>53</v>
      </c>
      <c r="M66" s="12">
        <v>0</v>
      </c>
      <c r="N66" s="9" t="s">
        <v>53</v>
      </c>
      <c r="O66" s="9" t="s">
        <v>54</v>
      </c>
      <c r="P66" s="9" t="s">
        <v>53</v>
      </c>
      <c r="Q66" s="12">
        <f t="shared" si="1"/>
        <v>45322771.900000006</v>
      </c>
      <c r="R66" s="12">
        <v>0</v>
      </c>
      <c r="S66" s="12">
        <v>30233275.789999999</v>
      </c>
      <c r="T66" s="12">
        <v>0</v>
      </c>
      <c r="U66" s="9" t="s">
        <v>50</v>
      </c>
      <c r="V66" s="12">
        <v>0</v>
      </c>
      <c r="W66" s="12">
        <v>13008186.300000001</v>
      </c>
      <c r="X66" s="9" t="s">
        <v>50</v>
      </c>
      <c r="Y66" s="12">
        <v>2081309.81</v>
      </c>
      <c r="Z66" s="12">
        <v>0</v>
      </c>
      <c r="AA66" s="9" t="s">
        <v>50</v>
      </c>
      <c r="AB66" s="12">
        <v>0</v>
      </c>
      <c r="AC66" s="12"/>
      <c r="AD66" s="9" t="s">
        <v>50</v>
      </c>
      <c r="AE66" s="12"/>
      <c r="AF66" s="45">
        <v>0</v>
      </c>
      <c r="AG66" s="9" t="s">
        <v>50</v>
      </c>
      <c r="AH66" s="12">
        <v>0</v>
      </c>
      <c r="AI66" s="12">
        <v>0</v>
      </c>
      <c r="AJ66" s="9" t="s">
        <v>50</v>
      </c>
      <c r="AK66" s="12">
        <v>0</v>
      </c>
      <c r="AL66" s="12">
        <v>0</v>
      </c>
      <c r="AM66" s="13" t="s">
        <v>53</v>
      </c>
      <c r="AN66" s="9" t="s">
        <v>53</v>
      </c>
      <c r="AO66" s="13" t="s">
        <v>53</v>
      </c>
      <c r="AP66" s="9" t="s">
        <v>53</v>
      </c>
      <c r="AQ66" s="49"/>
    </row>
    <row r="67" spans="1:43" x14ac:dyDescent="0.25">
      <c r="A67" s="9" t="s">
        <v>45</v>
      </c>
      <c r="B67" s="13" t="s">
        <v>46</v>
      </c>
      <c r="C67" s="10" t="s">
        <v>402</v>
      </c>
      <c r="D67" s="14" t="s">
        <v>580</v>
      </c>
      <c r="E67" s="14" t="s">
        <v>581</v>
      </c>
      <c r="F67" s="9" t="s">
        <v>445</v>
      </c>
      <c r="G67" s="9" t="s">
        <v>51</v>
      </c>
      <c r="H67" s="9" t="s">
        <v>818</v>
      </c>
      <c r="I67" s="12" t="s">
        <v>53</v>
      </c>
      <c r="J67" s="12" t="s">
        <v>53</v>
      </c>
      <c r="K67" s="12" t="s">
        <v>53</v>
      </c>
      <c r="L67" s="12" t="s">
        <v>53</v>
      </c>
      <c r="M67" s="12">
        <v>0</v>
      </c>
      <c r="N67" s="9" t="s">
        <v>53</v>
      </c>
      <c r="O67" s="9" t="s">
        <v>54</v>
      </c>
      <c r="P67" s="9" t="s">
        <v>53</v>
      </c>
      <c r="Q67" s="12">
        <f t="shared" si="1"/>
        <v>64254128.230800003</v>
      </c>
      <c r="R67" s="12">
        <v>0</v>
      </c>
      <c r="S67" s="12">
        <v>55318487.710000001</v>
      </c>
      <c r="T67" s="12">
        <v>0</v>
      </c>
      <c r="U67" s="9" t="s">
        <v>50</v>
      </c>
      <c r="V67" s="12">
        <v>0</v>
      </c>
      <c r="W67" s="12">
        <v>7703138.3799999999</v>
      </c>
      <c r="X67" s="9" t="s">
        <v>50</v>
      </c>
      <c r="Y67" s="12">
        <f>+W67*0.16</f>
        <v>1232502.1407999999</v>
      </c>
      <c r="Z67" s="12">
        <v>0</v>
      </c>
      <c r="AA67" s="9" t="s">
        <v>50</v>
      </c>
      <c r="AB67" s="12">
        <v>0</v>
      </c>
      <c r="AC67" s="12"/>
      <c r="AD67" s="9" t="s">
        <v>50</v>
      </c>
      <c r="AE67" s="12"/>
      <c r="AF67" s="45">
        <v>0</v>
      </c>
      <c r="AG67" s="9" t="s">
        <v>50</v>
      </c>
      <c r="AH67" s="12">
        <v>0</v>
      </c>
      <c r="AI67" s="12">
        <v>0</v>
      </c>
      <c r="AJ67" s="9" t="s">
        <v>50</v>
      </c>
      <c r="AK67" s="12">
        <v>0</v>
      </c>
      <c r="AL67" s="12">
        <v>0</v>
      </c>
      <c r="AM67" s="13" t="s">
        <v>53</v>
      </c>
      <c r="AN67" s="9" t="s">
        <v>53</v>
      </c>
      <c r="AO67" s="13" t="s">
        <v>53</v>
      </c>
      <c r="AP67" s="9" t="s">
        <v>53</v>
      </c>
      <c r="AQ67" s="49"/>
    </row>
    <row r="68" spans="1:43" x14ac:dyDescent="0.25">
      <c r="A68" s="9" t="s">
        <v>181</v>
      </c>
      <c r="B68" s="13" t="s">
        <v>177</v>
      </c>
      <c r="C68" s="10" t="s">
        <v>402</v>
      </c>
      <c r="D68" s="14" t="s">
        <v>580</v>
      </c>
      <c r="E68" s="14" t="s">
        <v>581</v>
      </c>
      <c r="F68" s="9" t="s">
        <v>449</v>
      </c>
      <c r="G68" s="9" t="s">
        <v>51</v>
      </c>
      <c r="H68" s="9" t="s">
        <v>819</v>
      </c>
      <c r="I68" s="12" t="s">
        <v>53</v>
      </c>
      <c r="J68" s="12" t="s">
        <v>53</v>
      </c>
      <c r="K68" s="12" t="s">
        <v>53</v>
      </c>
      <c r="L68" s="12" t="s">
        <v>53</v>
      </c>
      <c r="M68" s="12">
        <v>0</v>
      </c>
      <c r="N68" s="9" t="s">
        <v>53</v>
      </c>
      <c r="O68" s="9" t="s">
        <v>54</v>
      </c>
      <c r="P68" s="9" t="s">
        <v>53</v>
      </c>
      <c r="Q68" s="12">
        <f t="shared" si="1"/>
        <v>45508379.8684</v>
      </c>
      <c r="R68" s="12">
        <v>0</v>
      </c>
      <c r="S68" s="12">
        <v>35449661.439999998</v>
      </c>
      <c r="T68" s="12">
        <v>0</v>
      </c>
      <c r="U68" s="9" t="s">
        <v>50</v>
      </c>
      <c r="V68" s="12">
        <v>0</v>
      </c>
      <c r="W68" s="12">
        <v>8671308.9900000002</v>
      </c>
      <c r="X68" s="9" t="s">
        <v>50</v>
      </c>
      <c r="Y68" s="12">
        <f>+W68*0.16</f>
        <v>1387409.4384000001</v>
      </c>
      <c r="Z68" s="12">
        <v>0</v>
      </c>
      <c r="AA68" s="9" t="s">
        <v>50</v>
      </c>
      <c r="AB68" s="12">
        <v>0</v>
      </c>
      <c r="AC68" s="12"/>
      <c r="AD68" s="9" t="s">
        <v>50</v>
      </c>
      <c r="AE68" s="12"/>
      <c r="AF68" s="45">
        <v>0</v>
      </c>
      <c r="AG68" s="9" t="s">
        <v>50</v>
      </c>
      <c r="AH68" s="12">
        <v>0</v>
      </c>
      <c r="AI68" s="12">
        <v>0</v>
      </c>
      <c r="AJ68" s="9" t="s">
        <v>50</v>
      </c>
      <c r="AK68" s="12">
        <v>0</v>
      </c>
      <c r="AL68" s="12">
        <v>0</v>
      </c>
      <c r="AM68" s="13" t="s">
        <v>53</v>
      </c>
      <c r="AN68" s="9" t="s">
        <v>53</v>
      </c>
      <c r="AO68" s="13" t="s">
        <v>53</v>
      </c>
      <c r="AP68" s="9" t="s">
        <v>53</v>
      </c>
      <c r="AQ68" s="49"/>
    </row>
    <row r="69" spans="1:43" x14ac:dyDescent="0.25">
      <c r="A69" s="9" t="s">
        <v>238</v>
      </c>
      <c r="B69" s="13" t="s">
        <v>234</v>
      </c>
      <c r="C69" s="10" t="s">
        <v>402</v>
      </c>
      <c r="D69" s="14" t="s">
        <v>580</v>
      </c>
      <c r="E69" s="14" t="s">
        <v>581</v>
      </c>
      <c r="F69" s="9" t="s">
        <v>759</v>
      </c>
      <c r="G69" s="9" t="s">
        <v>51</v>
      </c>
      <c r="H69" s="45" t="s">
        <v>820</v>
      </c>
      <c r="I69" s="12" t="s">
        <v>53</v>
      </c>
      <c r="J69" s="12" t="s">
        <v>53</v>
      </c>
      <c r="K69" s="12" t="s">
        <v>53</v>
      </c>
      <c r="L69" s="12" t="s">
        <v>53</v>
      </c>
      <c r="M69" s="12">
        <v>0</v>
      </c>
      <c r="N69" s="9" t="s">
        <v>53</v>
      </c>
      <c r="O69" s="9" t="s">
        <v>54</v>
      </c>
      <c r="P69" s="9" t="s">
        <v>53</v>
      </c>
      <c r="Q69" s="12">
        <f t="shared" si="1"/>
        <v>69661510.073600009</v>
      </c>
      <c r="R69" s="12">
        <v>0</v>
      </c>
      <c r="S69" s="12">
        <v>52217853.810000002</v>
      </c>
      <c r="T69" s="12">
        <v>0</v>
      </c>
      <c r="U69" s="9" t="s">
        <v>50</v>
      </c>
      <c r="V69" s="12">
        <v>0</v>
      </c>
      <c r="W69" s="12">
        <v>15037634.710000001</v>
      </c>
      <c r="X69" s="9" t="s">
        <v>50</v>
      </c>
      <c r="Y69" s="12">
        <f>+W69*0.16</f>
        <v>2406021.5536000002</v>
      </c>
      <c r="Z69" s="12">
        <v>0</v>
      </c>
      <c r="AA69" s="9" t="s">
        <v>50</v>
      </c>
      <c r="AB69" s="12">
        <v>0</v>
      </c>
      <c r="AC69" s="12"/>
      <c r="AD69" s="9" t="s">
        <v>72</v>
      </c>
      <c r="AE69" s="12"/>
      <c r="AF69" s="45">
        <v>0</v>
      </c>
      <c r="AG69" s="9" t="s">
        <v>50</v>
      </c>
      <c r="AH69" s="12">
        <v>0</v>
      </c>
      <c r="AI69" s="12">
        <v>0</v>
      </c>
      <c r="AJ69" s="9" t="s">
        <v>50</v>
      </c>
      <c r="AK69" s="12">
        <v>0</v>
      </c>
      <c r="AL69" s="12">
        <v>0</v>
      </c>
      <c r="AM69" s="13" t="s">
        <v>53</v>
      </c>
      <c r="AN69" s="9" t="s">
        <v>53</v>
      </c>
      <c r="AO69" s="13" t="s">
        <v>53</v>
      </c>
      <c r="AP69" s="9" t="s">
        <v>53</v>
      </c>
      <c r="AQ69" s="49"/>
    </row>
    <row r="70" spans="1:43" x14ac:dyDescent="0.25">
      <c r="A70" s="9" t="s">
        <v>283</v>
      </c>
      <c r="B70" s="13" t="s">
        <v>284</v>
      </c>
      <c r="C70" s="10" t="s">
        <v>402</v>
      </c>
      <c r="D70" s="14" t="s">
        <v>580</v>
      </c>
      <c r="E70" s="14" t="s">
        <v>581</v>
      </c>
      <c r="F70" s="9" t="s">
        <v>761</v>
      </c>
      <c r="G70" s="9" t="s">
        <v>51</v>
      </c>
      <c r="H70" s="9" t="s">
        <v>821</v>
      </c>
      <c r="I70" s="12" t="s">
        <v>53</v>
      </c>
      <c r="J70" s="12" t="s">
        <v>53</v>
      </c>
      <c r="K70" s="12" t="s">
        <v>53</v>
      </c>
      <c r="L70" s="12" t="s">
        <v>53</v>
      </c>
      <c r="M70" s="12">
        <v>0</v>
      </c>
      <c r="N70" s="9" t="s">
        <v>53</v>
      </c>
      <c r="O70" s="9" t="s">
        <v>54</v>
      </c>
      <c r="P70" s="9" t="s">
        <v>53</v>
      </c>
      <c r="Q70" s="12">
        <f t="shared" si="1"/>
        <v>76665744.555599988</v>
      </c>
      <c r="R70" s="12">
        <v>0</v>
      </c>
      <c r="S70" s="12">
        <v>56227086.439999998</v>
      </c>
      <c r="T70" s="12">
        <v>0</v>
      </c>
      <c r="U70" s="9" t="s">
        <v>50</v>
      </c>
      <c r="V70" s="12">
        <v>0</v>
      </c>
      <c r="W70" s="12">
        <v>17467029.41</v>
      </c>
      <c r="X70" s="9" t="s">
        <v>50</v>
      </c>
      <c r="Y70" s="12">
        <f>+W70*0.16</f>
        <v>2794724.7056</v>
      </c>
      <c r="Z70" s="12">
        <v>0</v>
      </c>
      <c r="AA70" s="9" t="s">
        <v>50</v>
      </c>
      <c r="AB70" s="12">
        <v>0</v>
      </c>
      <c r="AC70" s="12">
        <v>163800</v>
      </c>
      <c r="AD70" s="9" t="s">
        <v>50</v>
      </c>
      <c r="AE70" s="12">
        <v>13104</v>
      </c>
      <c r="AF70" s="45">
        <f>+AC70*0.08-AE70</f>
        <v>0</v>
      </c>
      <c r="AG70" s="9" t="s">
        <v>50</v>
      </c>
      <c r="AH70" s="12">
        <v>0</v>
      </c>
      <c r="AI70" s="12">
        <v>0</v>
      </c>
      <c r="AJ70" s="9" t="s">
        <v>50</v>
      </c>
      <c r="AK70" s="12">
        <v>0</v>
      </c>
      <c r="AL70" s="12">
        <v>0</v>
      </c>
      <c r="AM70" s="13" t="s">
        <v>53</v>
      </c>
      <c r="AN70" s="9" t="s">
        <v>53</v>
      </c>
      <c r="AO70" s="13" t="s">
        <v>53</v>
      </c>
      <c r="AP70" s="9" t="s">
        <v>53</v>
      </c>
      <c r="AQ70" s="49"/>
    </row>
    <row r="71" spans="1:43" x14ac:dyDescent="0.25">
      <c r="A71" s="9" t="s">
        <v>338</v>
      </c>
      <c r="B71" s="13" t="s">
        <v>334</v>
      </c>
      <c r="C71" s="10" t="s">
        <v>402</v>
      </c>
      <c r="D71" s="14" t="s">
        <v>580</v>
      </c>
      <c r="E71" s="14" t="s">
        <v>581</v>
      </c>
      <c r="F71" s="9" t="s">
        <v>763</v>
      </c>
      <c r="G71" s="9" t="s">
        <v>51</v>
      </c>
      <c r="H71" s="9" t="s">
        <v>822</v>
      </c>
      <c r="I71" s="12" t="s">
        <v>53</v>
      </c>
      <c r="J71" s="12" t="s">
        <v>53</v>
      </c>
      <c r="K71" s="12" t="s">
        <v>53</v>
      </c>
      <c r="L71" s="12" t="s">
        <v>53</v>
      </c>
      <c r="M71" s="12">
        <v>0</v>
      </c>
      <c r="N71" s="9" t="s">
        <v>53</v>
      </c>
      <c r="O71" s="9" t="s">
        <v>54</v>
      </c>
      <c r="P71" s="9" t="s">
        <v>53</v>
      </c>
      <c r="Q71" s="12">
        <f t="shared" si="1"/>
        <v>87377616.760000005</v>
      </c>
      <c r="R71" s="12">
        <v>0</v>
      </c>
      <c r="S71" s="12">
        <v>62399037.119999997</v>
      </c>
      <c r="T71" s="12">
        <v>0</v>
      </c>
      <c r="U71" s="9" t="s">
        <v>50</v>
      </c>
      <c r="V71" s="12">
        <v>0</v>
      </c>
      <c r="W71" s="12">
        <v>21228251.41</v>
      </c>
      <c r="X71" s="9" t="s">
        <v>50</v>
      </c>
      <c r="Y71" s="12">
        <v>3396520.23</v>
      </c>
      <c r="Z71" s="12">
        <v>0</v>
      </c>
      <c r="AA71" s="9" t="s">
        <v>50</v>
      </c>
      <c r="AB71" s="12">
        <v>0</v>
      </c>
      <c r="AC71" s="12">
        <v>327600</v>
      </c>
      <c r="AD71" s="9" t="s">
        <v>50</v>
      </c>
      <c r="AE71" s="12">
        <v>26208</v>
      </c>
      <c r="AF71" s="45">
        <f>+AC71*0.08-AE71</f>
        <v>0</v>
      </c>
      <c r="AG71" s="9" t="s">
        <v>50</v>
      </c>
      <c r="AH71" s="12">
        <v>0</v>
      </c>
      <c r="AI71" s="12">
        <v>0</v>
      </c>
      <c r="AJ71" s="9" t="s">
        <v>50</v>
      </c>
      <c r="AK71" s="12">
        <v>0</v>
      </c>
      <c r="AL71" s="12">
        <v>0</v>
      </c>
      <c r="AM71" s="13" t="s">
        <v>53</v>
      </c>
      <c r="AN71" s="9" t="s">
        <v>53</v>
      </c>
      <c r="AO71" s="13" t="s">
        <v>53</v>
      </c>
      <c r="AP71" s="9" t="s">
        <v>53</v>
      </c>
      <c r="AQ71" s="49"/>
    </row>
    <row r="72" spans="1:43" x14ac:dyDescent="0.25">
      <c r="A72" s="9" t="s">
        <v>364</v>
      </c>
      <c r="B72" s="13" t="s">
        <v>365</v>
      </c>
      <c r="C72" s="10" t="s">
        <v>402</v>
      </c>
      <c r="D72" s="14" t="s">
        <v>580</v>
      </c>
      <c r="E72" s="14" t="s">
        <v>581</v>
      </c>
      <c r="F72" s="9" t="s">
        <v>764</v>
      </c>
      <c r="G72" s="9" t="s">
        <v>51</v>
      </c>
      <c r="H72" s="9" t="s">
        <v>910</v>
      </c>
      <c r="I72" s="12" t="s">
        <v>53</v>
      </c>
      <c r="J72" s="12" t="s">
        <v>53</v>
      </c>
      <c r="K72" s="12" t="s">
        <v>53</v>
      </c>
      <c r="L72" s="12" t="s">
        <v>53</v>
      </c>
      <c r="M72" s="12">
        <v>0</v>
      </c>
      <c r="N72" s="9" t="s">
        <v>53</v>
      </c>
      <c r="O72" s="9" t="s">
        <v>54</v>
      </c>
      <c r="P72" s="9" t="s">
        <v>53</v>
      </c>
      <c r="Q72" s="12">
        <f t="shared" ref="Q72:Q103" si="3">SUM(S72:AQ72)</f>
        <v>47404701.899999999</v>
      </c>
      <c r="R72" s="12">
        <v>0</v>
      </c>
      <c r="S72" s="12">
        <v>32456023.170000002</v>
      </c>
      <c r="T72" s="12">
        <v>0</v>
      </c>
      <c r="U72" s="9" t="s">
        <v>50</v>
      </c>
      <c r="V72" s="12">
        <v>0</v>
      </c>
      <c r="W72" s="12">
        <v>12886792.01</v>
      </c>
      <c r="X72" s="9" t="s">
        <v>50</v>
      </c>
      <c r="Y72" s="12">
        <v>2061886.72</v>
      </c>
      <c r="Z72" s="12">
        <v>0</v>
      </c>
      <c r="AA72" s="9" t="s">
        <v>50</v>
      </c>
      <c r="AB72" s="12">
        <v>0</v>
      </c>
      <c r="AC72" s="12"/>
      <c r="AD72" s="9" t="s">
        <v>50</v>
      </c>
      <c r="AE72" s="12"/>
      <c r="AF72" s="45">
        <v>0</v>
      </c>
      <c r="AG72" s="9" t="s">
        <v>50</v>
      </c>
      <c r="AH72" s="12">
        <v>0</v>
      </c>
      <c r="AI72" s="12">
        <v>0</v>
      </c>
      <c r="AJ72" s="9" t="s">
        <v>50</v>
      </c>
      <c r="AK72" s="12">
        <v>0</v>
      </c>
      <c r="AL72" s="12">
        <v>0</v>
      </c>
      <c r="AM72" s="13" t="s">
        <v>53</v>
      </c>
      <c r="AN72" s="9" t="s">
        <v>53</v>
      </c>
      <c r="AO72" s="13" t="s">
        <v>53</v>
      </c>
      <c r="AP72" s="9" t="s">
        <v>53</v>
      </c>
      <c r="AQ72" s="49"/>
    </row>
    <row r="73" spans="1:43" x14ac:dyDescent="0.25">
      <c r="A73" s="9" t="s">
        <v>45</v>
      </c>
      <c r="B73" s="13" t="s">
        <v>46</v>
      </c>
      <c r="C73" s="10" t="s">
        <v>402</v>
      </c>
      <c r="D73" s="14" t="s">
        <v>592</v>
      </c>
      <c r="E73" s="14" t="s">
        <v>593</v>
      </c>
      <c r="F73" s="9" t="s">
        <v>439</v>
      </c>
      <c r="G73" s="9" t="s">
        <v>51</v>
      </c>
      <c r="H73" s="9" t="s">
        <v>823</v>
      </c>
      <c r="I73" s="12" t="s">
        <v>53</v>
      </c>
      <c r="J73" s="12" t="s">
        <v>53</v>
      </c>
      <c r="K73" s="12" t="s">
        <v>53</v>
      </c>
      <c r="L73" s="12" t="s">
        <v>53</v>
      </c>
      <c r="M73" s="12">
        <v>0</v>
      </c>
      <c r="N73" s="9" t="s">
        <v>53</v>
      </c>
      <c r="O73" s="9" t="s">
        <v>54</v>
      </c>
      <c r="P73" s="9" t="s">
        <v>53</v>
      </c>
      <c r="Q73" s="12">
        <f t="shared" si="3"/>
        <v>70273498.829999998</v>
      </c>
      <c r="R73" s="12">
        <v>0</v>
      </c>
      <c r="S73" s="12">
        <v>53893774</v>
      </c>
      <c r="T73" s="12">
        <v>0</v>
      </c>
      <c r="U73" s="9" t="s">
        <v>50</v>
      </c>
      <c r="V73" s="12">
        <v>0</v>
      </c>
      <c r="W73" s="12">
        <v>14120452.439999999</v>
      </c>
      <c r="X73" s="45"/>
      <c r="Y73" s="12">
        <v>2259272.39</v>
      </c>
      <c r="Z73" s="12">
        <v>0</v>
      </c>
      <c r="AA73" s="9" t="s">
        <v>50</v>
      </c>
      <c r="AB73" s="12">
        <v>0</v>
      </c>
      <c r="AC73" s="12"/>
      <c r="AD73" s="9" t="s">
        <v>50</v>
      </c>
      <c r="AE73" s="12"/>
      <c r="AF73" s="45">
        <v>0</v>
      </c>
      <c r="AG73" s="9" t="s">
        <v>50</v>
      </c>
      <c r="AH73" s="12">
        <v>0</v>
      </c>
      <c r="AI73" s="12">
        <v>0</v>
      </c>
      <c r="AJ73" s="9" t="s">
        <v>50</v>
      </c>
      <c r="AK73" s="12">
        <v>0</v>
      </c>
      <c r="AL73" s="12">
        <v>0</v>
      </c>
      <c r="AM73" s="13" t="s">
        <v>53</v>
      </c>
      <c r="AN73" s="9" t="s">
        <v>53</v>
      </c>
      <c r="AO73" s="13" t="s">
        <v>53</v>
      </c>
      <c r="AP73" s="9" t="s">
        <v>53</v>
      </c>
      <c r="AQ73" s="49"/>
    </row>
    <row r="74" spans="1:43" x14ac:dyDescent="0.25">
      <c r="A74" s="9" t="s">
        <v>117</v>
      </c>
      <c r="B74" s="13" t="s">
        <v>118</v>
      </c>
      <c r="C74" s="10" t="s">
        <v>402</v>
      </c>
      <c r="D74" s="14" t="s">
        <v>592</v>
      </c>
      <c r="E74" s="14" t="s">
        <v>593</v>
      </c>
      <c r="F74" s="9" t="s">
        <v>441</v>
      </c>
      <c r="G74" s="9" t="s">
        <v>51</v>
      </c>
      <c r="H74" s="9" t="s">
        <v>825</v>
      </c>
      <c r="I74" s="12" t="s">
        <v>53</v>
      </c>
      <c r="J74" s="12" t="s">
        <v>53</v>
      </c>
      <c r="K74" s="12" t="s">
        <v>53</v>
      </c>
      <c r="L74" s="12" t="s">
        <v>53</v>
      </c>
      <c r="M74" s="12">
        <v>0</v>
      </c>
      <c r="N74" s="9" t="s">
        <v>53</v>
      </c>
      <c r="O74" s="9" t="s">
        <v>54</v>
      </c>
      <c r="P74" s="9" t="s">
        <v>53</v>
      </c>
      <c r="Q74" s="12">
        <f t="shared" si="3"/>
        <v>20057370.689999998</v>
      </c>
      <c r="R74" s="12">
        <v>0</v>
      </c>
      <c r="S74" s="12">
        <v>15125589.99</v>
      </c>
      <c r="T74" s="12">
        <v>0</v>
      </c>
      <c r="U74" s="9" t="s">
        <v>50</v>
      </c>
      <c r="V74" s="12">
        <v>0</v>
      </c>
      <c r="W74" s="12">
        <v>4251535.09</v>
      </c>
      <c r="X74" s="45"/>
      <c r="Y74" s="12">
        <v>680245.61</v>
      </c>
      <c r="Z74" s="12">
        <v>0</v>
      </c>
      <c r="AA74" s="9" t="s">
        <v>50</v>
      </c>
      <c r="AB74" s="12">
        <v>0</v>
      </c>
      <c r="AC74" s="12"/>
      <c r="AD74" s="9" t="s">
        <v>72</v>
      </c>
      <c r="AE74" s="12"/>
      <c r="AF74" s="45">
        <v>0</v>
      </c>
      <c r="AG74" s="9" t="s">
        <v>50</v>
      </c>
      <c r="AH74" s="12">
        <v>0</v>
      </c>
      <c r="AI74" s="12">
        <v>0</v>
      </c>
      <c r="AJ74" s="9" t="s">
        <v>50</v>
      </c>
      <c r="AK74" s="12">
        <v>0</v>
      </c>
      <c r="AL74" s="12">
        <v>0</v>
      </c>
      <c r="AM74" s="13" t="s">
        <v>53</v>
      </c>
      <c r="AN74" s="9" t="s">
        <v>53</v>
      </c>
      <c r="AO74" s="13" t="s">
        <v>53</v>
      </c>
      <c r="AP74" s="9" t="s">
        <v>53</v>
      </c>
      <c r="AQ74" s="49"/>
    </row>
    <row r="75" spans="1:43" x14ac:dyDescent="0.25">
      <c r="A75" s="9" t="s">
        <v>181</v>
      </c>
      <c r="B75" s="13" t="s">
        <v>177</v>
      </c>
      <c r="C75" s="10" t="s">
        <v>402</v>
      </c>
      <c r="D75" s="14" t="s">
        <v>592</v>
      </c>
      <c r="E75" s="14" t="s">
        <v>593</v>
      </c>
      <c r="F75" s="9" t="s">
        <v>443</v>
      </c>
      <c r="G75" s="9" t="s">
        <v>51</v>
      </c>
      <c r="H75" s="9" t="s">
        <v>824</v>
      </c>
      <c r="I75" s="12" t="s">
        <v>53</v>
      </c>
      <c r="J75" s="12" t="s">
        <v>53</v>
      </c>
      <c r="K75" s="12" t="s">
        <v>53</v>
      </c>
      <c r="L75" s="12" t="s">
        <v>53</v>
      </c>
      <c r="M75" s="12">
        <v>0</v>
      </c>
      <c r="N75" s="9" t="s">
        <v>53</v>
      </c>
      <c r="O75" s="9" t="s">
        <v>54</v>
      </c>
      <c r="P75" s="9" t="s">
        <v>53</v>
      </c>
      <c r="Q75" s="12">
        <f t="shared" si="3"/>
        <v>53416957.469999999</v>
      </c>
      <c r="R75" s="12">
        <v>0</v>
      </c>
      <c r="S75" s="12">
        <v>38526736.869999997</v>
      </c>
      <c r="T75" s="12">
        <v>0</v>
      </c>
      <c r="U75" s="9" t="s">
        <v>50</v>
      </c>
      <c r="V75" s="12">
        <v>0</v>
      </c>
      <c r="W75" s="12">
        <v>12836397.07</v>
      </c>
      <c r="X75" s="45"/>
      <c r="Y75" s="12">
        <v>2053823.53</v>
      </c>
      <c r="Z75" s="12">
        <v>0</v>
      </c>
      <c r="AA75" s="9" t="s">
        <v>50</v>
      </c>
      <c r="AB75" s="12">
        <v>0</v>
      </c>
      <c r="AC75" s="12"/>
      <c r="AD75" s="9" t="s">
        <v>50</v>
      </c>
      <c r="AE75" s="12"/>
      <c r="AF75" s="45">
        <v>0</v>
      </c>
      <c r="AG75" s="9" t="s">
        <v>50</v>
      </c>
      <c r="AH75" s="12">
        <v>0</v>
      </c>
      <c r="AI75" s="12">
        <v>0</v>
      </c>
      <c r="AJ75" s="9" t="s">
        <v>50</v>
      </c>
      <c r="AK75" s="12">
        <v>0</v>
      </c>
      <c r="AL75" s="12">
        <v>0</v>
      </c>
      <c r="AM75" s="13" t="s">
        <v>53</v>
      </c>
      <c r="AN75" s="9" t="s">
        <v>53</v>
      </c>
      <c r="AO75" s="13" t="s">
        <v>53</v>
      </c>
      <c r="AP75" s="9" t="s">
        <v>53</v>
      </c>
      <c r="AQ75" s="49"/>
    </row>
    <row r="76" spans="1:43" x14ac:dyDescent="0.25">
      <c r="A76" s="9" t="s">
        <v>238</v>
      </c>
      <c r="B76" s="13" t="s">
        <v>234</v>
      </c>
      <c r="C76" s="10" t="s">
        <v>402</v>
      </c>
      <c r="D76" s="14" t="s">
        <v>592</v>
      </c>
      <c r="E76" s="14" t="s">
        <v>593</v>
      </c>
      <c r="F76" s="9" t="s">
        <v>445</v>
      </c>
      <c r="G76" s="9" t="s">
        <v>51</v>
      </c>
      <c r="H76" s="9" t="s">
        <v>826</v>
      </c>
      <c r="I76" s="12" t="s">
        <v>53</v>
      </c>
      <c r="J76" s="12" t="s">
        <v>53</v>
      </c>
      <c r="K76" s="12" t="s">
        <v>53</v>
      </c>
      <c r="L76" s="12" t="s">
        <v>53</v>
      </c>
      <c r="M76" s="12">
        <v>0</v>
      </c>
      <c r="N76" s="9" t="s">
        <v>53</v>
      </c>
      <c r="O76" s="9" t="s">
        <v>54</v>
      </c>
      <c r="P76" s="9" t="s">
        <v>53</v>
      </c>
      <c r="Q76" s="12">
        <f t="shared" si="3"/>
        <v>61597952.470000006</v>
      </c>
      <c r="R76" s="12">
        <v>0</v>
      </c>
      <c r="S76" s="12">
        <v>47842257.390000001</v>
      </c>
      <c r="T76" s="12">
        <v>0</v>
      </c>
      <c r="U76" s="9" t="s">
        <v>50</v>
      </c>
      <c r="V76" s="12">
        <v>0</v>
      </c>
      <c r="W76" s="12">
        <v>11400847.48</v>
      </c>
      <c r="X76" s="45"/>
      <c r="Y76" s="12">
        <v>1824135.6</v>
      </c>
      <c r="Z76" s="12">
        <v>0</v>
      </c>
      <c r="AA76" s="9" t="s">
        <v>50</v>
      </c>
      <c r="AB76" s="12">
        <v>0</v>
      </c>
      <c r="AC76" s="12">
        <v>491400</v>
      </c>
      <c r="AD76" s="9" t="s">
        <v>72</v>
      </c>
      <c r="AE76" s="12">
        <v>39312</v>
      </c>
      <c r="AF76" s="45">
        <f>+AC76*0.08-AE76</f>
        <v>0</v>
      </c>
      <c r="AG76" s="9" t="s">
        <v>50</v>
      </c>
      <c r="AH76" s="12">
        <v>0</v>
      </c>
      <c r="AI76" s="12">
        <v>0</v>
      </c>
      <c r="AJ76" s="9" t="s">
        <v>50</v>
      </c>
      <c r="AK76" s="12">
        <v>0</v>
      </c>
      <c r="AL76" s="12">
        <v>0</v>
      </c>
      <c r="AM76" s="13" t="s">
        <v>53</v>
      </c>
      <c r="AN76" s="9" t="s">
        <v>53</v>
      </c>
      <c r="AO76" s="13" t="s">
        <v>53</v>
      </c>
      <c r="AP76" s="9" t="s">
        <v>53</v>
      </c>
      <c r="AQ76" s="49"/>
    </row>
    <row r="77" spans="1:43" x14ac:dyDescent="0.25">
      <c r="A77" s="9" t="s">
        <v>283</v>
      </c>
      <c r="B77" s="13" t="s">
        <v>284</v>
      </c>
      <c r="C77" s="10" t="s">
        <v>402</v>
      </c>
      <c r="D77" s="14" t="s">
        <v>592</v>
      </c>
      <c r="E77" s="14" t="s">
        <v>593</v>
      </c>
      <c r="F77" s="9" t="s">
        <v>447</v>
      </c>
      <c r="G77" s="9" t="s">
        <v>51</v>
      </c>
      <c r="H77" s="9" t="s">
        <v>827</v>
      </c>
      <c r="I77" s="12" t="s">
        <v>53</v>
      </c>
      <c r="J77" s="12" t="s">
        <v>53</v>
      </c>
      <c r="K77" s="12" t="s">
        <v>53</v>
      </c>
      <c r="L77" s="12" t="s">
        <v>53</v>
      </c>
      <c r="M77" s="12">
        <v>0</v>
      </c>
      <c r="N77" s="9" t="s">
        <v>53</v>
      </c>
      <c r="O77" s="9" t="s">
        <v>54</v>
      </c>
      <c r="P77" s="9" t="s">
        <v>53</v>
      </c>
      <c r="Q77" s="12">
        <f t="shared" si="3"/>
        <v>50665608.729999997</v>
      </c>
      <c r="R77" s="12">
        <v>0</v>
      </c>
      <c r="S77" s="12">
        <v>37917780.590000004</v>
      </c>
      <c r="T77" s="12">
        <v>0</v>
      </c>
      <c r="U77" s="9" t="s">
        <v>50</v>
      </c>
      <c r="V77" s="12">
        <v>0</v>
      </c>
      <c r="W77" s="12">
        <v>10989507.02</v>
      </c>
      <c r="X77" s="45"/>
      <c r="Y77" s="12">
        <v>1758321.12</v>
      </c>
      <c r="Z77" s="12">
        <v>0</v>
      </c>
      <c r="AA77" s="9" t="s">
        <v>50</v>
      </c>
      <c r="AB77" s="12">
        <v>0</v>
      </c>
      <c r="AC77" s="12"/>
      <c r="AD77" s="9" t="s">
        <v>50</v>
      </c>
      <c r="AE77" s="12"/>
      <c r="AF77" s="45">
        <v>0</v>
      </c>
      <c r="AG77" s="9" t="s">
        <v>50</v>
      </c>
      <c r="AH77" s="12">
        <v>0</v>
      </c>
      <c r="AI77" s="12">
        <v>0</v>
      </c>
      <c r="AJ77" s="9" t="s">
        <v>50</v>
      </c>
      <c r="AK77" s="12">
        <v>0</v>
      </c>
      <c r="AL77" s="12">
        <v>0</v>
      </c>
      <c r="AM77" s="13" t="s">
        <v>53</v>
      </c>
      <c r="AN77" s="9" t="s">
        <v>53</v>
      </c>
      <c r="AO77" s="13" t="s">
        <v>53</v>
      </c>
      <c r="AP77" s="9" t="s">
        <v>53</v>
      </c>
      <c r="AQ77" s="49"/>
    </row>
    <row r="78" spans="1:43" x14ac:dyDescent="0.25">
      <c r="A78" s="9" t="s">
        <v>338</v>
      </c>
      <c r="B78" s="13" t="s">
        <v>334</v>
      </c>
      <c r="C78" s="10" t="s">
        <v>402</v>
      </c>
      <c r="D78" s="14" t="s">
        <v>592</v>
      </c>
      <c r="E78" s="14" t="s">
        <v>593</v>
      </c>
      <c r="F78" s="9" t="s">
        <v>449</v>
      </c>
      <c r="G78" s="9" t="s">
        <v>51</v>
      </c>
      <c r="H78" s="9" t="s">
        <v>828</v>
      </c>
      <c r="I78" s="12" t="s">
        <v>53</v>
      </c>
      <c r="J78" s="12" t="s">
        <v>53</v>
      </c>
      <c r="K78" s="12" t="s">
        <v>53</v>
      </c>
      <c r="L78" s="12" t="s">
        <v>53</v>
      </c>
      <c r="M78" s="12">
        <v>0</v>
      </c>
      <c r="N78" s="9" t="s">
        <v>53</v>
      </c>
      <c r="O78" s="9" t="s">
        <v>54</v>
      </c>
      <c r="P78" s="9" t="s">
        <v>53</v>
      </c>
      <c r="Q78" s="12">
        <f t="shared" si="3"/>
        <v>69443842.159999996</v>
      </c>
      <c r="R78" s="12">
        <v>0</v>
      </c>
      <c r="S78" s="12">
        <v>48505666.409999996</v>
      </c>
      <c r="T78" s="12">
        <v>0</v>
      </c>
      <c r="U78" s="9" t="s">
        <v>50</v>
      </c>
      <c r="V78" s="12">
        <v>0</v>
      </c>
      <c r="W78" s="12">
        <v>18050151.510000002</v>
      </c>
      <c r="X78" s="45"/>
      <c r="Y78" s="12">
        <v>2888024.24</v>
      </c>
      <c r="Z78" s="12">
        <v>0</v>
      </c>
      <c r="AA78" s="9" t="s">
        <v>50</v>
      </c>
      <c r="AB78" s="12">
        <v>0</v>
      </c>
      <c r="AC78" s="12"/>
      <c r="AD78" s="9" t="s">
        <v>50</v>
      </c>
      <c r="AE78" s="12"/>
      <c r="AF78" s="45">
        <v>0</v>
      </c>
      <c r="AG78" s="9" t="s">
        <v>50</v>
      </c>
      <c r="AH78" s="12">
        <v>0</v>
      </c>
      <c r="AI78" s="12">
        <v>0</v>
      </c>
      <c r="AJ78" s="9" t="s">
        <v>50</v>
      </c>
      <c r="AK78" s="12">
        <v>0</v>
      </c>
      <c r="AL78" s="12">
        <v>0</v>
      </c>
      <c r="AM78" s="13" t="s">
        <v>53</v>
      </c>
      <c r="AN78" s="9" t="s">
        <v>53</v>
      </c>
      <c r="AO78" s="13" t="s">
        <v>53</v>
      </c>
      <c r="AP78" s="9" t="s">
        <v>53</v>
      </c>
      <c r="AQ78" s="49"/>
    </row>
    <row r="79" spans="1:43" x14ac:dyDescent="0.25">
      <c r="A79" s="9" t="s">
        <v>364</v>
      </c>
      <c r="B79" s="13" t="s">
        <v>365</v>
      </c>
      <c r="C79" s="10" t="s">
        <v>402</v>
      </c>
      <c r="D79" s="14" t="s">
        <v>592</v>
      </c>
      <c r="E79" s="14" t="s">
        <v>593</v>
      </c>
      <c r="F79" s="9" t="s">
        <v>759</v>
      </c>
      <c r="G79" s="9" t="s">
        <v>51</v>
      </c>
      <c r="H79" s="9" t="s">
        <v>911</v>
      </c>
      <c r="I79" s="12" t="s">
        <v>53</v>
      </c>
      <c r="J79" s="12" t="s">
        <v>53</v>
      </c>
      <c r="K79" s="12" t="s">
        <v>53</v>
      </c>
      <c r="L79" s="12" t="s">
        <v>53</v>
      </c>
      <c r="M79" s="12">
        <v>0</v>
      </c>
      <c r="N79" s="9" t="s">
        <v>53</v>
      </c>
      <c r="O79" s="9" t="s">
        <v>54</v>
      </c>
      <c r="P79" s="9" t="s">
        <v>53</v>
      </c>
      <c r="Q79" s="12">
        <f t="shared" si="3"/>
        <v>40042444.880000003</v>
      </c>
      <c r="R79" s="12">
        <v>0</v>
      </c>
      <c r="S79" s="12">
        <v>27234362.469999999</v>
      </c>
      <c r="T79" s="12">
        <v>0</v>
      </c>
      <c r="U79" s="9" t="s">
        <v>50</v>
      </c>
      <c r="V79" s="12">
        <v>0</v>
      </c>
      <c r="W79" s="12">
        <v>11041450.35</v>
      </c>
      <c r="X79" s="45"/>
      <c r="Y79" s="12">
        <v>1766632.06</v>
      </c>
      <c r="Z79" s="12">
        <v>0</v>
      </c>
      <c r="AA79" s="9" t="s">
        <v>50</v>
      </c>
      <c r="AB79" s="12">
        <v>0</v>
      </c>
      <c r="AC79" s="12"/>
      <c r="AD79" s="9" t="s">
        <v>50</v>
      </c>
      <c r="AE79" s="12"/>
      <c r="AF79" s="45">
        <v>0</v>
      </c>
      <c r="AG79" s="9" t="s">
        <v>50</v>
      </c>
      <c r="AH79" s="12">
        <v>0</v>
      </c>
      <c r="AI79" s="12">
        <v>0</v>
      </c>
      <c r="AJ79" s="9" t="s">
        <v>50</v>
      </c>
      <c r="AK79" s="12">
        <v>0</v>
      </c>
      <c r="AL79" s="12">
        <v>0</v>
      </c>
      <c r="AM79" s="13" t="s">
        <v>53</v>
      </c>
      <c r="AN79" s="9" t="s">
        <v>53</v>
      </c>
      <c r="AO79" s="13" t="s">
        <v>53</v>
      </c>
      <c r="AP79" s="9" t="s">
        <v>53</v>
      </c>
      <c r="AQ79" s="49"/>
    </row>
    <row r="80" spans="1:43" x14ac:dyDescent="0.25">
      <c r="A80" s="9" t="s">
        <v>45</v>
      </c>
      <c r="B80" s="13" t="s">
        <v>46</v>
      </c>
      <c r="C80" s="10" t="s">
        <v>402</v>
      </c>
      <c r="D80" s="9" t="s">
        <v>604</v>
      </c>
      <c r="E80" s="9" t="s">
        <v>605</v>
      </c>
      <c r="F80" s="9" t="s">
        <v>829</v>
      </c>
      <c r="G80" s="9" t="s">
        <v>51</v>
      </c>
      <c r="H80" s="9" t="s">
        <v>830</v>
      </c>
      <c r="I80" s="12" t="s">
        <v>53</v>
      </c>
      <c r="J80" s="12" t="s">
        <v>53</v>
      </c>
      <c r="K80" s="12" t="s">
        <v>53</v>
      </c>
      <c r="L80" s="12" t="s">
        <v>53</v>
      </c>
      <c r="M80" s="12">
        <v>0</v>
      </c>
      <c r="N80" s="9" t="s">
        <v>53</v>
      </c>
      <c r="O80" s="9" t="s">
        <v>54</v>
      </c>
      <c r="P80" s="9" t="s">
        <v>53</v>
      </c>
      <c r="Q80" s="12">
        <f t="shared" si="3"/>
        <v>65067455.75</v>
      </c>
      <c r="R80" s="12">
        <v>0</v>
      </c>
      <c r="S80" s="12">
        <v>43898795.18</v>
      </c>
      <c r="T80" s="12">
        <v>0</v>
      </c>
      <c r="U80" s="9" t="s">
        <v>50</v>
      </c>
      <c r="V80" s="12">
        <v>0</v>
      </c>
      <c r="W80" s="12">
        <v>18248845.32</v>
      </c>
      <c r="X80" s="9" t="s">
        <v>50</v>
      </c>
      <c r="Y80" s="12">
        <v>2919815.25</v>
      </c>
      <c r="Z80" s="12">
        <v>0</v>
      </c>
      <c r="AA80" s="9" t="s">
        <v>50</v>
      </c>
      <c r="AB80" s="12">
        <v>0</v>
      </c>
      <c r="AC80" s="12"/>
      <c r="AD80" s="9" t="s">
        <v>50</v>
      </c>
      <c r="AE80" s="12"/>
      <c r="AF80" s="45">
        <v>0</v>
      </c>
      <c r="AG80" s="9" t="s">
        <v>50</v>
      </c>
      <c r="AH80" s="12">
        <v>0</v>
      </c>
      <c r="AI80" s="12">
        <v>0</v>
      </c>
      <c r="AJ80" s="9" t="s">
        <v>50</v>
      </c>
      <c r="AK80" s="12">
        <v>0</v>
      </c>
      <c r="AL80" s="12">
        <v>0</v>
      </c>
      <c r="AM80" s="13" t="s">
        <v>53</v>
      </c>
      <c r="AN80" s="9" t="s">
        <v>53</v>
      </c>
      <c r="AO80" s="13" t="s">
        <v>53</v>
      </c>
      <c r="AP80" s="9" t="s">
        <v>53</v>
      </c>
      <c r="AQ80" s="49"/>
    </row>
    <row r="81" spans="1:43" x14ac:dyDescent="0.25">
      <c r="A81" s="9" t="s">
        <v>117</v>
      </c>
      <c r="B81" s="13" t="s">
        <v>118</v>
      </c>
      <c r="C81" s="10" t="s">
        <v>402</v>
      </c>
      <c r="D81" s="9" t="s">
        <v>604</v>
      </c>
      <c r="E81" s="9" t="s">
        <v>605</v>
      </c>
      <c r="F81" s="9" t="s">
        <v>831</v>
      </c>
      <c r="G81" s="9" t="s">
        <v>51</v>
      </c>
      <c r="H81" s="9" t="s">
        <v>832</v>
      </c>
      <c r="I81" s="12" t="s">
        <v>53</v>
      </c>
      <c r="J81" s="12" t="s">
        <v>53</v>
      </c>
      <c r="K81" s="12" t="s">
        <v>53</v>
      </c>
      <c r="L81" s="12" t="s">
        <v>53</v>
      </c>
      <c r="M81" s="12">
        <v>0</v>
      </c>
      <c r="N81" s="9" t="s">
        <v>53</v>
      </c>
      <c r="O81" s="9" t="s">
        <v>54</v>
      </c>
      <c r="P81" s="9" t="s">
        <v>53</v>
      </c>
      <c r="Q81" s="12">
        <f t="shared" si="3"/>
        <v>29709480.2476</v>
      </c>
      <c r="R81" s="12">
        <v>0</v>
      </c>
      <c r="S81" s="12">
        <v>21652895.050000001</v>
      </c>
      <c r="T81" s="12">
        <v>0</v>
      </c>
      <c r="U81" s="9" t="s">
        <v>50</v>
      </c>
      <c r="V81" s="12">
        <v>0</v>
      </c>
      <c r="W81" s="12">
        <v>6811123.71</v>
      </c>
      <c r="X81" s="9" t="s">
        <v>50</v>
      </c>
      <c r="Y81" s="12">
        <v>1089779.79</v>
      </c>
      <c r="Z81" s="12">
        <v>0</v>
      </c>
      <c r="AA81" s="9" t="s">
        <v>50</v>
      </c>
      <c r="AB81" s="12">
        <v>0</v>
      </c>
      <c r="AC81" s="12">
        <v>144149.72</v>
      </c>
      <c r="AD81" s="9" t="s">
        <v>72</v>
      </c>
      <c r="AE81" s="12">
        <v>11531.98</v>
      </c>
      <c r="AF81" s="45">
        <f>+AC81*0.08-AE81</f>
        <v>-2.3999999993975507E-3</v>
      </c>
      <c r="AG81" s="9" t="s">
        <v>50</v>
      </c>
      <c r="AH81" s="12">
        <v>0</v>
      </c>
      <c r="AI81" s="12">
        <v>0</v>
      </c>
      <c r="AJ81" s="9" t="s">
        <v>50</v>
      </c>
      <c r="AK81" s="12">
        <v>0</v>
      </c>
      <c r="AL81" s="12">
        <v>0</v>
      </c>
      <c r="AM81" s="13" t="s">
        <v>53</v>
      </c>
      <c r="AN81" s="9" t="s">
        <v>53</v>
      </c>
      <c r="AO81" s="13" t="s">
        <v>53</v>
      </c>
      <c r="AP81" s="9" t="s">
        <v>53</v>
      </c>
      <c r="AQ81" s="49"/>
    </row>
    <row r="82" spans="1:43" x14ac:dyDescent="0.25">
      <c r="A82" s="9" t="s">
        <v>181</v>
      </c>
      <c r="B82" s="13" t="s">
        <v>177</v>
      </c>
      <c r="C82" s="10" t="s">
        <v>402</v>
      </c>
      <c r="D82" s="9" t="s">
        <v>604</v>
      </c>
      <c r="E82" s="9" t="s">
        <v>605</v>
      </c>
      <c r="F82" s="9" t="s">
        <v>833</v>
      </c>
      <c r="G82" s="9" t="s">
        <v>51</v>
      </c>
      <c r="H82" s="9" t="s">
        <v>834</v>
      </c>
      <c r="I82" s="12" t="s">
        <v>53</v>
      </c>
      <c r="J82" s="12" t="s">
        <v>53</v>
      </c>
      <c r="K82" s="12" t="s">
        <v>53</v>
      </c>
      <c r="L82" s="12" t="s">
        <v>53</v>
      </c>
      <c r="M82" s="12">
        <v>0</v>
      </c>
      <c r="N82" s="9" t="s">
        <v>53</v>
      </c>
      <c r="O82" s="9" t="s">
        <v>54</v>
      </c>
      <c r="P82" s="9" t="s">
        <v>53</v>
      </c>
      <c r="Q82" s="12">
        <f t="shared" si="3"/>
        <v>61172166.57</v>
      </c>
      <c r="R82" s="12">
        <v>0</v>
      </c>
      <c r="S82" s="12">
        <v>50008879.590000004</v>
      </c>
      <c r="T82" s="12">
        <v>0</v>
      </c>
      <c r="U82" s="9" t="s">
        <v>50</v>
      </c>
      <c r="V82" s="12">
        <v>0</v>
      </c>
      <c r="W82" s="12">
        <v>9623523.2599999998</v>
      </c>
      <c r="X82" s="9" t="s">
        <v>50</v>
      </c>
      <c r="Y82" s="12">
        <v>1539763.72</v>
      </c>
      <c r="Z82" s="12">
        <v>0</v>
      </c>
      <c r="AA82" s="9" t="s">
        <v>50</v>
      </c>
      <c r="AB82" s="12">
        <v>0</v>
      </c>
      <c r="AC82" s="12"/>
      <c r="AD82" s="9" t="s">
        <v>50</v>
      </c>
      <c r="AE82" s="12"/>
      <c r="AF82" s="45">
        <v>0</v>
      </c>
      <c r="AG82" s="9" t="s">
        <v>50</v>
      </c>
      <c r="AH82" s="12">
        <v>0</v>
      </c>
      <c r="AI82" s="12">
        <v>0</v>
      </c>
      <c r="AJ82" s="9" t="s">
        <v>50</v>
      </c>
      <c r="AK82" s="12">
        <v>0</v>
      </c>
      <c r="AL82" s="12">
        <v>0</v>
      </c>
      <c r="AM82" s="13" t="s">
        <v>53</v>
      </c>
      <c r="AN82" s="9" t="s">
        <v>53</v>
      </c>
      <c r="AO82" s="13" t="s">
        <v>53</v>
      </c>
      <c r="AP82" s="9" t="s">
        <v>53</v>
      </c>
      <c r="AQ82" s="49"/>
    </row>
    <row r="83" spans="1:43" x14ac:dyDescent="0.25">
      <c r="A83" s="9" t="s">
        <v>238</v>
      </c>
      <c r="B83" s="13" t="s">
        <v>234</v>
      </c>
      <c r="C83" s="10" t="s">
        <v>402</v>
      </c>
      <c r="D83" s="9" t="s">
        <v>604</v>
      </c>
      <c r="E83" s="9" t="s">
        <v>605</v>
      </c>
      <c r="F83" s="9" t="s">
        <v>835</v>
      </c>
      <c r="G83" s="9" t="s">
        <v>51</v>
      </c>
      <c r="H83" s="9" t="s">
        <v>836</v>
      </c>
      <c r="I83" s="12" t="s">
        <v>53</v>
      </c>
      <c r="J83" s="12" t="s">
        <v>53</v>
      </c>
      <c r="K83" s="12" t="s">
        <v>53</v>
      </c>
      <c r="L83" s="12" t="s">
        <v>53</v>
      </c>
      <c r="M83" s="12">
        <v>0</v>
      </c>
      <c r="N83" s="9" t="s">
        <v>53</v>
      </c>
      <c r="O83" s="9" t="s">
        <v>54</v>
      </c>
      <c r="P83" s="9" t="s">
        <v>53</v>
      </c>
      <c r="Q83" s="12">
        <f t="shared" si="3"/>
        <v>61653876.469999999</v>
      </c>
      <c r="R83" s="12">
        <v>0</v>
      </c>
      <c r="S83" s="12">
        <v>45512413.950000003</v>
      </c>
      <c r="T83" s="12">
        <v>0</v>
      </c>
      <c r="U83" s="9" t="s">
        <v>50</v>
      </c>
      <c r="V83" s="12">
        <v>0</v>
      </c>
      <c r="W83" s="12">
        <v>13915053.9</v>
      </c>
      <c r="X83" s="9" t="s">
        <v>50</v>
      </c>
      <c r="Y83" s="12">
        <v>2226408.62</v>
      </c>
      <c r="Z83" s="12">
        <v>0</v>
      </c>
      <c r="AA83" s="9" t="s">
        <v>50</v>
      </c>
      <c r="AB83" s="12">
        <v>0</v>
      </c>
      <c r="AC83" s="12"/>
      <c r="AD83" s="9" t="s">
        <v>72</v>
      </c>
      <c r="AE83" s="12"/>
      <c r="AF83" s="45">
        <v>0</v>
      </c>
      <c r="AG83" s="9" t="s">
        <v>50</v>
      </c>
      <c r="AH83" s="12">
        <v>0</v>
      </c>
      <c r="AI83" s="12">
        <v>0</v>
      </c>
      <c r="AJ83" s="9" t="s">
        <v>50</v>
      </c>
      <c r="AK83" s="12">
        <v>0</v>
      </c>
      <c r="AL83" s="12">
        <v>0</v>
      </c>
      <c r="AM83" s="13" t="s">
        <v>53</v>
      </c>
      <c r="AN83" s="9" t="s">
        <v>53</v>
      </c>
      <c r="AO83" s="13" t="s">
        <v>53</v>
      </c>
      <c r="AP83" s="9" t="s">
        <v>53</v>
      </c>
      <c r="AQ83" s="49"/>
    </row>
    <row r="84" spans="1:43" x14ac:dyDescent="0.25">
      <c r="A84" s="9" t="s">
        <v>283</v>
      </c>
      <c r="B84" s="13" t="s">
        <v>284</v>
      </c>
      <c r="C84" s="10" t="s">
        <v>402</v>
      </c>
      <c r="D84" s="9" t="s">
        <v>604</v>
      </c>
      <c r="E84" s="9" t="s">
        <v>605</v>
      </c>
      <c r="F84" s="9" t="s">
        <v>837</v>
      </c>
      <c r="G84" s="9" t="s">
        <v>51</v>
      </c>
      <c r="H84" s="9" t="s">
        <v>838</v>
      </c>
      <c r="I84" s="12" t="s">
        <v>53</v>
      </c>
      <c r="J84" s="12" t="s">
        <v>53</v>
      </c>
      <c r="K84" s="12" t="s">
        <v>53</v>
      </c>
      <c r="L84" s="12" t="s">
        <v>53</v>
      </c>
      <c r="M84" s="12">
        <v>0</v>
      </c>
      <c r="N84" s="9" t="s">
        <v>53</v>
      </c>
      <c r="O84" s="9" t="s">
        <v>54</v>
      </c>
      <c r="P84" s="9" t="s">
        <v>53</v>
      </c>
      <c r="Q84" s="12">
        <f t="shared" si="3"/>
        <v>52782849.509999998</v>
      </c>
      <c r="R84" s="12">
        <v>0</v>
      </c>
      <c r="S84" s="12">
        <v>39961224.299999997</v>
      </c>
      <c r="T84" s="12">
        <v>0</v>
      </c>
      <c r="U84" s="9" t="s">
        <v>50</v>
      </c>
      <c r="V84" s="12">
        <v>0</v>
      </c>
      <c r="W84" s="12">
        <v>11053125.18</v>
      </c>
      <c r="X84" s="9" t="s">
        <v>50</v>
      </c>
      <c r="Y84" s="12">
        <v>1768500.03</v>
      </c>
      <c r="Z84" s="12">
        <v>0</v>
      </c>
      <c r="AA84" s="9" t="s">
        <v>50</v>
      </c>
      <c r="AB84" s="12">
        <v>0</v>
      </c>
      <c r="AC84" s="12"/>
      <c r="AD84" s="9" t="s">
        <v>50</v>
      </c>
      <c r="AE84" s="12"/>
      <c r="AF84" s="45">
        <v>0</v>
      </c>
      <c r="AG84" s="9" t="s">
        <v>50</v>
      </c>
      <c r="AH84" s="12">
        <v>0</v>
      </c>
      <c r="AI84" s="12">
        <v>0</v>
      </c>
      <c r="AJ84" s="9" t="s">
        <v>50</v>
      </c>
      <c r="AK84" s="12">
        <v>0</v>
      </c>
      <c r="AL84" s="12">
        <v>0</v>
      </c>
      <c r="AM84" s="13" t="s">
        <v>53</v>
      </c>
      <c r="AN84" s="9" t="s">
        <v>53</v>
      </c>
      <c r="AO84" s="13" t="s">
        <v>53</v>
      </c>
      <c r="AP84" s="9" t="s">
        <v>53</v>
      </c>
      <c r="AQ84" s="49"/>
    </row>
    <row r="85" spans="1:43" x14ac:dyDescent="0.25">
      <c r="A85" s="9" t="s">
        <v>338</v>
      </c>
      <c r="B85" s="13" t="s">
        <v>334</v>
      </c>
      <c r="C85" s="10" t="s">
        <v>402</v>
      </c>
      <c r="D85" s="9" t="s">
        <v>604</v>
      </c>
      <c r="E85" s="9" t="s">
        <v>605</v>
      </c>
      <c r="F85" s="9" t="s">
        <v>839</v>
      </c>
      <c r="G85" s="9" t="s">
        <v>51</v>
      </c>
      <c r="H85" s="9" t="s">
        <v>840</v>
      </c>
      <c r="I85" s="12" t="s">
        <v>53</v>
      </c>
      <c r="J85" s="12" t="s">
        <v>53</v>
      </c>
      <c r="K85" s="12" t="s">
        <v>53</v>
      </c>
      <c r="L85" s="12" t="s">
        <v>53</v>
      </c>
      <c r="M85" s="12">
        <v>0</v>
      </c>
      <c r="N85" s="9" t="s">
        <v>53</v>
      </c>
      <c r="O85" s="9" t="s">
        <v>54</v>
      </c>
      <c r="P85" s="9" t="s">
        <v>53</v>
      </c>
      <c r="Q85" s="12">
        <f t="shared" si="3"/>
        <v>62838835.399999999</v>
      </c>
      <c r="R85" s="12">
        <v>0</v>
      </c>
      <c r="S85" s="12">
        <v>47885405.119999997</v>
      </c>
      <c r="T85" s="12">
        <v>0</v>
      </c>
      <c r="U85" s="9" t="s">
        <v>50</v>
      </c>
      <c r="V85" s="12">
        <v>0</v>
      </c>
      <c r="W85" s="12">
        <v>12890888.17</v>
      </c>
      <c r="X85" s="9" t="s">
        <v>50</v>
      </c>
      <c r="Y85" s="12">
        <v>2062542.11</v>
      </c>
      <c r="Z85" s="12">
        <v>0</v>
      </c>
      <c r="AA85" s="9" t="s">
        <v>50</v>
      </c>
      <c r="AB85" s="12">
        <v>0</v>
      </c>
      <c r="AC85" s="12"/>
      <c r="AD85" s="9" t="s">
        <v>50</v>
      </c>
      <c r="AE85" s="12"/>
      <c r="AF85" s="45">
        <v>0</v>
      </c>
      <c r="AG85" s="9" t="s">
        <v>50</v>
      </c>
      <c r="AH85" s="12">
        <v>0</v>
      </c>
      <c r="AI85" s="12">
        <v>0</v>
      </c>
      <c r="AJ85" s="9" t="s">
        <v>50</v>
      </c>
      <c r="AK85" s="12">
        <v>0</v>
      </c>
      <c r="AL85" s="12">
        <v>0</v>
      </c>
      <c r="AM85" s="13" t="s">
        <v>53</v>
      </c>
      <c r="AN85" s="9" t="s">
        <v>53</v>
      </c>
      <c r="AO85" s="13" t="s">
        <v>53</v>
      </c>
      <c r="AP85" s="9" t="s">
        <v>53</v>
      </c>
      <c r="AQ85" s="49"/>
    </row>
    <row r="86" spans="1:43" x14ac:dyDescent="0.25">
      <c r="A86" s="9" t="s">
        <v>364</v>
      </c>
      <c r="B86" s="13" t="s">
        <v>365</v>
      </c>
      <c r="C86" s="10" t="s">
        <v>402</v>
      </c>
      <c r="D86" s="9" t="s">
        <v>604</v>
      </c>
      <c r="E86" s="9" t="s">
        <v>605</v>
      </c>
      <c r="F86" s="9" t="s">
        <v>841</v>
      </c>
      <c r="G86" s="9" t="s">
        <v>51</v>
      </c>
      <c r="H86" s="9" t="s">
        <v>912</v>
      </c>
      <c r="I86" s="12" t="s">
        <v>53</v>
      </c>
      <c r="J86" s="12" t="s">
        <v>53</v>
      </c>
      <c r="K86" s="12" t="s">
        <v>53</v>
      </c>
      <c r="L86" s="12" t="s">
        <v>53</v>
      </c>
      <c r="M86" s="12">
        <v>0</v>
      </c>
      <c r="N86" s="9" t="s">
        <v>53</v>
      </c>
      <c r="O86" s="9" t="s">
        <v>54</v>
      </c>
      <c r="P86" s="9" t="s">
        <v>53</v>
      </c>
      <c r="Q86" s="12">
        <f t="shared" si="3"/>
        <v>36570509.869999997</v>
      </c>
      <c r="R86" s="12">
        <v>0</v>
      </c>
      <c r="S86" s="12">
        <v>23415171.710000001</v>
      </c>
      <c r="T86" s="12">
        <v>0</v>
      </c>
      <c r="U86" s="9" t="s">
        <v>50</v>
      </c>
      <c r="V86" s="12">
        <v>0</v>
      </c>
      <c r="W86" s="12">
        <v>11340808.76</v>
      </c>
      <c r="X86" s="9" t="s">
        <v>50</v>
      </c>
      <c r="Y86" s="12">
        <v>1814529.4</v>
      </c>
      <c r="Z86" s="12">
        <v>0</v>
      </c>
      <c r="AA86" s="9" t="s">
        <v>50</v>
      </c>
      <c r="AB86" s="12">
        <v>0</v>
      </c>
      <c r="AC86" s="12"/>
      <c r="AD86" s="9" t="s">
        <v>50</v>
      </c>
      <c r="AE86" s="12"/>
      <c r="AF86" s="45">
        <v>0</v>
      </c>
      <c r="AG86" s="9" t="s">
        <v>50</v>
      </c>
      <c r="AH86" s="12">
        <v>0</v>
      </c>
      <c r="AI86" s="12">
        <v>0</v>
      </c>
      <c r="AJ86" s="9" t="s">
        <v>50</v>
      </c>
      <c r="AK86" s="12">
        <v>0</v>
      </c>
      <c r="AL86" s="12">
        <v>0</v>
      </c>
      <c r="AM86" s="13" t="s">
        <v>53</v>
      </c>
      <c r="AN86" s="9" t="s">
        <v>53</v>
      </c>
      <c r="AO86" s="13" t="s">
        <v>53</v>
      </c>
      <c r="AP86" s="9" t="s">
        <v>53</v>
      </c>
      <c r="AQ86" s="49"/>
    </row>
    <row r="87" spans="1:43" x14ac:dyDescent="0.25">
      <c r="A87" s="9" t="s">
        <v>45</v>
      </c>
      <c r="B87" s="13" t="s">
        <v>46</v>
      </c>
      <c r="C87" s="9" t="s">
        <v>402</v>
      </c>
      <c r="D87" s="9" t="s">
        <v>621</v>
      </c>
      <c r="E87" s="9" t="s">
        <v>49</v>
      </c>
      <c r="F87" s="9" t="s">
        <v>887</v>
      </c>
      <c r="G87" s="9" t="s">
        <v>51</v>
      </c>
      <c r="H87" s="9" t="s">
        <v>52</v>
      </c>
      <c r="I87" s="12" t="s">
        <v>53</v>
      </c>
      <c r="J87" s="12" t="s">
        <v>53</v>
      </c>
      <c r="K87" s="12" t="s">
        <v>53</v>
      </c>
      <c r="L87" s="12" t="s">
        <v>53</v>
      </c>
      <c r="M87" s="12">
        <v>0</v>
      </c>
      <c r="N87" s="9" t="s">
        <v>53</v>
      </c>
      <c r="O87" s="9" t="s">
        <v>54</v>
      </c>
      <c r="P87" s="9" t="s">
        <v>53</v>
      </c>
      <c r="Q87" s="12">
        <f t="shared" si="3"/>
        <v>17962216.077399995</v>
      </c>
      <c r="R87" s="12">
        <v>0</v>
      </c>
      <c r="S87" s="12">
        <v>16704307.564999994</v>
      </c>
      <c r="T87" s="12">
        <v>0</v>
      </c>
      <c r="U87" s="9" t="s">
        <v>50</v>
      </c>
      <c r="V87" s="12">
        <v>0</v>
      </c>
      <c r="W87" s="12">
        <v>1084403.8900000001</v>
      </c>
      <c r="X87" s="9" t="s">
        <v>50</v>
      </c>
      <c r="Y87" s="12">
        <v>173504.62240000002</v>
      </c>
      <c r="Z87" s="12">
        <v>0</v>
      </c>
      <c r="AA87" s="9" t="s">
        <v>50</v>
      </c>
      <c r="AB87" s="12">
        <v>0</v>
      </c>
      <c r="AC87" s="12">
        <v>0</v>
      </c>
      <c r="AD87" s="9" t="s">
        <v>50</v>
      </c>
      <c r="AE87" s="12">
        <v>0</v>
      </c>
      <c r="AF87" s="45">
        <f>+AC87*0.08-AE87</f>
        <v>0</v>
      </c>
      <c r="AG87" s="9" t="s">
        <v>50</v>
      </c>
      <c r="AH87" s="12">
        <v>0</v>
      </c>
      <c r="AI87" s="12">
        <v>0</v>
      </c>
      <c r="AJ87" s="9" t="s">
        <v>50</v>
      </c>
      <c r="AK87" s="12">
        <v>0</v>
      </c>
      <c r="AL87" s="12">
        <v>0</v>
      </c>
      <c r="AM87" s="13" t="s">
        <v>53</v>
      </c>
      <c r="AN87" s="9" t="s">
        <v>53</v>
      </c>
      <c r="AO87" s="13" t="s">
        <v>53</v>
      </c>
      <c r="AP87" s="9" t="s">
        <v>53</v>
      </c>
      <c r="AQ87" s="49"/>
    </row>
    <row r="88" spans="1:43" x14ac:dyDescent="0.25">
      <c r="A88" s="9" t="s">
        <v>122</v>
      </c>
      <c r="B88" s="13" t="s">
        <v>118</v>
      </c>
      <c r="C88" s="9" t="s">
        <v>402</v>
      </c>
      <c r="D88" s="9" t="s">
        <v>621</v>
      </c>
      <c r="E88" s="9" t="s">
        <v>49</v>
      </c>
      <c r="F88" s="9" t="s">
        <v>888</v>
      </c>
      <c r="G88" s="9" t="s">
        <v>51</v>
      </c>
      <c r="H88" s="9" t="s">
        <v>123</v>
      </c>
      <c r="I88" s="12" t="s">
        <v>53</v>
      </c>
      <c r="J88" s="12" t="s">
        <v>53</v>
      </c>
      <c r="K88" s="12" t="s">
        <v>53</v>
      </c>
      <c r="L88" s="12" t="s">
        <v>53</v>
      </c>
      <c r="M88" s="12">
        <v>0</v>
      </c>
      <c r="N88" s="9" t="s">
        <v>53</v>
      </c>
      <c r="O88" s="9" t="s">
        <v>124</v>
      </c>
      <c r="P88" s="9" t="s">
        <v>125</v>
      </c>
      <c r="Q88" s="12">
        <f t="shared" si="3"/>
        <v>376294</v>
      </c>
      <c r="R88" s="12">
        <v>0</v>
      </c>
      <c r="S88" s="12">
        <v>376294</v>
      </c>
      <c r="T88" s="12">
        <v>0</v>
      </c>
      <c r="U88" s="9" t="s">
        <v>50</v>
      </c>
      <c r="V88" s="12">
        <v>0</v>
      </c>
      <c r="W88" s="12">
        <v>0</v>
      </c>
      <c r="X88" s="9" t="s">
        <v>50</v>
      </c>
      <c r="Y88" s="12">
        <v>0</v>
      </c>
      <c r="Z88" s="12">
        <v>0</v>
      </c>
      <c r="AA88" s="9" t="s">
        <v>50</v>
      </c>
      <c r="AB88" s="12">
        <v>0</v>
      </c>
      <c r="AC88" s="12">
        <v>0</v>
      </c>
      <c r="AD88" s="9" t="s">
        <v>50</v>
      </c>
      <c r="AE88" s="12">
        <v>0</v>
      </c>
      <c r="AF88" s="45">
        <v>0</v>
      </c>
      <c r="AG88" s="9" t="s">
        <v>50</v>
      </c>
      <c r="AH88" s="12">
        <v>0</v>
      </c>
      <c r="AI88" s="12">
        <v>0</v>
      </c>
      <c r="AJ88" s="9" t="s">
        <v>50</v>
      </c>
      <c r="AK88" s="12">
        <v>0</v>
      </c>
      <c r="AL88" s="12">
        <v>0</v>
      </c>
      <c r="AM88" s="13" t="s">
        <v>53</v>
      </c>
      <c r="AN88" s="9" t="s">
        <v>53</v>
      </c>
      <c r="AO88" s="13" t="s">
        <v>53</v>
      </c>
      <c r="AP88" s="9" t="s">
        <v>53</v>
      </c>
      <c r="AQ88" s="49"/>
    </row>
    <row r="89" spans="1:43" x14ac:dyDescent="0.25">
      <c r="A89" s="9" t="s">
        <v>117</v>
      </c>
      <c r="B89" s="13" t="s">
        <v>118</v>
      </c>
      <c r="C89" s="9" t="s">
        <v>402</v>
      </c>
      <c r="D89" s="9" t="s">
        <v>621</v>
      </c>
      <c r="E89" s="9" t="s">
        <v>49</v>
      </c>
      <c r="F89" s="9" t="s">
        <v>888</v>
      </c>
      <c r="G89" s="9" t="s">
        <v>51</v>
      </c>
      <c r="H89" s="9" t="s">
        <v>119</v>
      </c>
      <c r="I89" s="12" t="s">
        <v>53</v>
      </c>
      <c r="J89" s="12" t="s">
        <v>53</v>
      </c>
      <c r="K89" s="12" t="s">
        <v>53</v>
      </c>
      <c r="L89" s="12" t="s">
        <v>53</v>
      </c>
      <c r="M89" s="12">
        <v>0</v>
      </c>
      <c r="N89" s="9" t="s">
        <v>53</v>
      </c>
      <c r="O89" s="9" t="s">
        <v>54</v>
      </c>
      <c r="P89" s="9" t="s">
        <v>53</v>
      </c>
      <c r="Q89" s="12">
        <f t="shared" si="3"/>
        <v>19774452.253599998</v>
      </c>
      <c r="R89" s="12">
        <v>0</v>
      </c>
      <c r="S89" s="12">
        <f>18544818.45+376294.06</f>
        <v>18921112.509999998</v>
      </c>
      <c r="T89" s="12">
        <v>0</v>
      </c>
      <c r="U89" s="9" t="s">
        <v>50</v>
      </c>
      <c r="V89" s="12">
        <v>0</v>
      </c>
      <c r="W89" s="12">
        <v>601429.35</v>
      </c>
      <c r="X89" s="9" t="s">
        <v>50</v>
      </c>
      <c r="Y89" s="12">
        <v>96228.696000000011</v>
      </c>
      <c r="Z89" s="12">
        <v>0</v>
      </c>
      <c r="AA89" s="9" t="s">
        <v>50</v>
      </c>
      <c r="AB89" s="12">
        <v>0</v>
      </c>
      <c r="AC89" s="12">
        <v>144149.72</v>
      </c>
      <c r="AD89" s="9" t="s">
        <v>72</v>
      </c>
      <c r="AE89" s="12">
        <v>11531.9776</v>
      </c>
      <c r="AF89" s="45">
        <f>+AC89*0.08-AE89</f>
        <v>0</v>
      </c>
      <c r="AG89" s="9" t="s">
        <v>50</v>
      </c>
      <c r="AH89" s="12">
        <v>0</v>
      </c>
      <c r="AI89" s="12">
        <v>0</v>
      </c>
      <c r="AJ89" s="9" t="s">
        <v>50</v>
      </c>
      <c r="AK89" s="12">
        <v>0</v>
      </c>
      <c r="AL89" s="12">
        <v>0</v>
      </c>
      <c r="AM89" s="13" t="s">
        <v>53</v>
      </c>
      <c r="AN89" s="9" t="s">
        <v>53</v>
      </c>
      <c r="AO89" s="13" t="s">
        <v>53</v>
      </c>
      <c r="AP89" s="9" t="s">
        <v>53</v>
      </c>
      <c r="AQ89" s="49"/>
    </row>
    <row r="90" spans="1:43" x14ac:dyDescent="0.25">
      <c r="A90" s="9" t="s">
        <v>120</v>
      </c>
      <c r="B90" s="13" t="s">
        <v>118</v>
      </c>
      <c r="C90" s="9" t="s">
        <v>402</v>
      </c>
      <c r="D90" s="9" t="s">
        <v>621</v>
      </c>
      <c r="E90" s="9" t="s">
        <v>49</v>
      </c>
      <c r="F90" s="9" t="s">
        <v>888</v>
      </c>
      <c r="G90" s="9" t="s">
        <v>51</v>
      </c>
      <c r="H90" s="9" t="s">
        <v>121</v>
      </c>
      <c r="I90" s="12" t="s">
        <v>53</v>
      </c>
      <c r="J90" s="12" t="s">
        <v>53</v>
      </c>
      <c r="K90" s="12" t="s">
        <v>53</v>
      </c>
      <c r="L90" s="12" t="s">
        <v>53</v>
      </c>
      <c r="M90" s="12">
        <v>0</v>
      </c>
      <c r="N90" s="9" t="s">
        <v>53</v>
      </c>
      <c r="O90" s="9" t="s">
        <v>54</v>
      </c>
      <c r="P90" s="9" t="s">
        <v>53</v>
      </c>
      <c r="Q90" s="12">
        <f t="shared" si="3"/>
        <v>2193928.98</v>
      </c>
      <c r="R90" s="12">
        <v>0</v>
      </c>
      <c r="S90" s="12">
        <v>1822245.8399999999</v>
      </c>
      <c r="T90" s="12">
        <v>0</v>
      </c>
      <c r="U90" s="9" t="s">
        <v>50</v>
      </c>
      <c r="V90" s="12">
        <v>0</v>
      </c>
      <c r="W90" s="12">
        <v>320416.5</v>
      </c>
      <c r="X90" s="9" t="s">
        <v>50</v>
      </c>
      <c r="Y90" s="12">
        <v>51266.64</v>
      </c>
      <c r="Z90" s="12">
        <v>0</v>
      </c>
      <c r="AA90" s="9" t="s">
        <v>50</v>
      </c>
      <c r="AB90" s="12">
        <v>0</v>
      </c>
      <c r="AC90" s="12">
        <v>0</v>
      </c>
      <c r="AD90" s="9" t="s">
        <v>50</v>
      </c>
      <c r="AE90" s="12">
        <v>0</v>
      </c>
      <c r="AF90" s="45">
        <v>0</v>
      </c>
      <c r="AG90" s="9" t="s">
        <v>50</v>
      </c>
      <c r="AH90" s="12">
        <v>0</v>
      </c>
      <c r="AI90" s="12">
        <v>0</v>
      </c>
      <c r="AJ90" s="9" t="s">
        <v>50</v>
      </c>
      <c r="AK90" s="12">
        <v>0</v>
      </c>
      <c r="AL90" s="12">
        <v>0</v>
      </c>
      <c r="AM90" s="13" t="s">
        <v>53</v>
      </c>
      <c r="AN90" s="9" t="s">
        <v>53</v>
      </c>
      <c r="AO90" s="13" t="s">
        <v>53</v>
      </c>
      <c r="AP90" s="9" t="s">
        <v>53</v>
      </c>
      <c r="AQ90" s="49"/>
    </row>
    <row r="91" spans="1:43" x14ac:dyDescent="0.25">
      <c r="A91" s="9" t="s">
        <v>176</v>
      </c>
      <c r="B91" s="13" t="s">
        <v>177</v>
      </c>
      <c r="C91" s="9" t="s">
        <v>402</v>
      </c>
      <c r="D91" s="9" t="s">
        <v>621</v>
      </c>
      <c r="E91" s="9" t="s">
        <v>49</v>
      </c>
      <c r="F91" s="9" t="s">
        <v>889</v>
      </c>
      <c r="G91" s="9" t="s">
        <v>51</v>
      </c>
      <c r="H91" s="9" t="s">
        <v>178</v>
      </c>
      <c r="I91" s="12" t="s">
        <v>53</v>
      </c>
      <c r="J91" s="12" t="s">
        <v>53</v>
      </c>
      <c r="K91" s="12" t="s">
        <v>53</v>
      </c>
      <c r="L91" s="12" t="s">
        <v>53</v>
      </c>
      <c r="M91" s="12">
        <v>0</v>
      </c>
      <c r="N91" s="9" t="s">
        <v>53</v>
      </c>
      <c r="O91" s="9" t="s">
        <v>54</v>
      </c>
      <c r="P91" s="9" t="s">
        <v>53</v>
      </c>
      <c r="Q91" s="12">
        <f t="shared" si="3"/>
        <v>21892016.695999999</v>
      </c>
      <c r="R91" s="12">
        <v>0</v>
      </c>
      <c r="S91" s="12">
        <v>20186775.399999999</v>
      </c>
      <c r="T91" s="12">
        <v>0</v>
      </c>
      <c r="U91" s="9" t="s">
        <v>50</v>
      </c>
      <c r="V91" s="12">
        <v>0</v>
      </c>
      <c r="W91" s="12">
        <v>1470035.5999999996</v>
      </c>
      <c r="X91" s="9" t="s">
        <v>50</v>
      </c>
      <c r="Y91" s="12">
        <v>235205.69600000005</v>
      </c>
      <c r="Z91" s="12">
        <v>0</v>
      </c>
      <c r="AA91" s="9" t="s">
        <v>50</v>
      </c>
      <c r="AB91" s="12">
        <v>0</v>
      </c>
      <c r="AC91" s="12">
        <v>0</v>
      </c>
      <c r="AD91" s="9" t="s">
        <v>50</v>
      </c>
      <c r="AE91" s="12">
        <v>0</v>
      </c>
      <c r="AF91" s="45">
        <v>0</v>
      </c>
      <c r="AG91" s="9" t="s">
        <v>50</v>
      </c>
      <c r="AH91" s="12">
        <v>0</v>
      </c>
      <c r="AI91" s="12">
        <v>0</v>
      </c>
      <c r="AJ91" s="9" t="s">
        <v>50</v>
      </c>
      <c r="AK91" s="12">
        <v>0</v>
      </c>
      <c r="AL91" s="12">
        <v>0</v>
      </c>
      <c r="AM91" s="13" t="s">
        <v>53</v>
      </c>
      <c r="AN91" s="9" t="s">
        <v>53</v>
      </c>
      <c r="AO91" s="13" t="s">
        <v>53</v>
      </c>
      <c r="AP91" s="9" t="s">
        <v>53</v>
      </c>
      <c r="AQ91" s="49"/>
    </row>
    <row r="92" spans="1:43" x14ac:dyDescent="0.25">
      <c r="A92" s="9" t="s">
        <v>233</v>
      </c>
      <c r="B92" s="13" t="s">
        <v>234</v>
      </c>
      <c r="C92" s="9" t="s">
        <v>402</v>
      </c>
      <c r="D92" s="9" t="s">
        <v>621</v>
      </c>
      <c r="E92" s="9" t="s">
        <v>49</v>
      </c>
      <c r="F92" s="9" t="s">
        <v>890</v>
      </c>
      <c r="G92" s="9" t="s">
        <v>51</v>
      </c>
      <c r="H92" s="9" t="s">
        <v>235</v>
      </c>
      <c r="I92" s="12" t="s">
        <v>53</v>
      </c>
      <c r="J92" s="12" t="s">
        <v>53</v>
      </c>
      <c r="K92" s="12" t="s">
        <v>53</v>
      </c>
      <c r="L92" s="12" t="s">
        <v>53</v>
      </c>
      <c r="M92" s="12">
        <v>0</v>
      </c>
      <c r="N92" s="9" t="s">
        <v>53</v>
      </c>
      <c r="O92" s="9" t="s">
        <v>54</v>
      </c>
      <c r="P92" s="9" t="s">
        <v>53</v>
      </c>
      <c r="Q92" s="12">
        <f t="shared" si="3"/>
        <v>21308688.268999998</v>
      </c>
      <c r="R92" s="12">
        <v>0</v>
      </c>
      <c r="S92" s="12">
        <v>19447363.695</v>
      </c>
      <c r="T92" s="12">
        <v>0</v>
      </c>
      <c r="U92" s="9" t="s">
        <v>50</v>
      </c>
      <c r="V92" s="12">
        <v>0</v>
      </c>
      <c r="W92" s="12">
        <v>1604590.15</v>
      </c>
      <c r="X92" s="9" t="s">
        <v>50</v>
      </c>
      <c r="Y92" s="12">
        <v>256734.42400000003</v>
      </c>
      <c r="Z92" s="12">
        <v>0</v>
      </c>
      <c r="AA92" s="9" t="s">
        <v>50</v>
      </c>
      <c r="AB92" s="12">
        <v>0</v>
      </c>
      <c r="AC92" s="12">
        <v>0</v>
      </c>
      <c r="AD92" s="9" t="s">
        <v>50</v>
      </c>
      <c r="AE92" s="12">
        <v>0</v>
      </c>
      <c r="AF92" s="45">
        <v>0</v>
      </c>
      <c r="AG92" s="9" t="s">
        <v>50</v>
      </c>
      <c r="AH92" s="12">
        <v>0</v>
      </c>
      <c r="AI92" s="12">
        <v>0</v>
      </c>
      <c r="AJ92" s="9" t="s">
        <v>50</v>
      </c>
      <c r="AK92" s="12">
        <v>0</v>
      </c>
      <c r="AL92" s="12">
        <v>0</v>
      </c>
      <c r="AM92" s="13" t="s">
        <v>53</v>
      </c>
      <c r="AN92" s="9" t="s">
        <v>53</v>
      </c>
      <c r="AO92" s="13" t="s">
        <v>53</v>
      </c>
      <c r="AP92" s="9" t="s">
        <v>53</v>
      </c>
      <c r="AQ92" s="49"/>
    </row>
    <row r="93" spans="1:43" x14ac:dyDescent="0.25">
      <c r="A93" s="9" t="s">
        <v>283</v>
      </c>
      <c r="B93" s="13" t="s">
        <v>284</v>
      </c>
      <c r="C93" s="9" t="s">
        <v>402</v>
      </c>
      <c r="D93" s="9" t="s">
        <v>621</v>
      </c>
      <c r="E93" s="9" t="s">
        <v>49</v>
      </c>
      <c r="F93" s="9" t="s">
        <v>891</v>
      </c>
      <c r="G93" s="9" t="s">
        <v>51</v>
      </c>
      <c r="H93" s="9" t="s">
        <v>285</v>
      </c>
      <c r="I93" s="12" t="s">
        <v>53</v>
      </c>
      <c r="J93" s="12" t="s">
        <v>53</v>
      </c>
      <c r="K93" s="12" t="s">
        <v>53</v>
      </c>
      <c r="L93" s="12" t="s">
        <v>53</v>
      </c>
      <c r="M93" s="12">
        <v>0</v>
      </c>
      <c r="N93" s="9" t="s">
        <v>53</v>
      </c>
      <c r="O93" s="9" t="s">
        <v>54</v>
      </c>
      <c r="P93" s="9" t="s">
        <v>53</v>
      </c>
      <c r="Q93" s="12">
        <f t="shared" si="3"/>
        <v>36317269.770199999</v>
      </c>
      <c r="R93" s="12">
        <v>0</v>
      </c>
      <c r="S93" s="12">
        <v>33688820.875</v>
      </c>
      <c r="T93" s="12">
        <v>0</v>
      </c>
      <c r="U93" s="9" t="s">
        <v>50</v>
      </c>
      <c r="V93" s="12">
        <v>0</v>
      </c>
      <c r="W93" s="12">
        <v>2265904.2200000002</v>
      </c>
      <c r="X93" s="9" t="s">
        <v>50</v>
      </c>
      <c r="Y93" s="12">
        <v>362544.67520000006</v>
      </c>
      <c r="Z93" s="12">
        <v>0</v>
      </c>
      <c r="AA93" s="9" t="s">
        <v>50</v>
      </c>
      <c r="AB93" s="12">
        <v>0</v>
      </c>
      <c r="AC93" s="12">
        <v>0</v>
      </c>
      <c r="AD93" s="9" t="s">
        <v>50</v>
      </c>
      <c r="AE93" s="12">
        <v>0</v>
      </c>
      <c r="AF93" s="45">
        <v>0</v>
      </c>
      <c r="AG93" s="9" t="s">
        <v>50</v>
      </c>
      <c r="AH93" s="12">
        <v>0</v>
      </c>
      <c r="AI93" s="12">
        <v>0</v>
      </c>
      <c r="AJ93" s="9" t="s">
        <v>50</v>
      </c>
      <c r="AK93" s="12">
        <v>0</v>
      </c>
      <c r="AL93" s="12">
        <v>0</v>
      </c>
      <c r="AM93" s="13" t="s">
        <v>53</v>
      </c>
      <c r="AN93" s="9" t="s">
        <v>53</v>
      </c>
      <c r="AO93" s="13" t="s">
        <v>53</v>
      </c>
      <c r="AP93" s="9" t="s">
        <v>53</v>
      </c>
      <c r="AQ93" s="49"/>
    </row>
    <row r="94" spans="1:43" x14ac:dyDescent="0.25">
      <c r="A94" s="9" t="s">
        <v>333</v>
      </c>
      <c r="B94" s="13" t="s">
        <v>334</v>
      </c>
      <c r="C94" s="9" t="s">
        <v>402</v>
      </c>
      <c r="D94" s="9" t="s">
        <v>621</v>
      </c>
      <c r="E94" s="9" t="s">
        <v>49</v>
      </c>
      <c r="F94" s="9" t="s">
        <v>892</v>
      </c>
      <c r="G94" s="9" t="s">
        <v>51</v>
      </c>
      <c r="H94" s="9" t="s">
        <v>335</v>
      </c>
      <c r="I94" s="12" t="s">
        <v>53</v>
      </c>
      <c r="J94" s="12" t="s">
        <v>53</v>
      </c>
      <c r="K94" s="12" t="s">
        <v>53</v>
      </c>
      <c r="L94" s="12" t="s">
        <v>53</v>
      </c>
      <c r="M94" s="12">
        <v>0</v>
      </c>
      <c r="N94" s="9" t="s">
        <v>53</v>
      </c>
      <c r="O94" s="9" t="s">
        <v>54</v>
      </c>
      <c r="P94" s="9" t="s">
        <v>53</v>
      </c>
      <c r="Q94" s="12">
        <f t="shared" si="3"/>
        <v>33397776.811200004</v>
      </c>
      <c r="R94" s="12">
        <v>0</v>
      </c>
      <c r="S94" s="12">
        <v>29987708.490000002</v>
      </c>
      <c r="T94" s="12">
        <v>0</v>
      </c>
      <c r="U94" s="9" t="s">
        <v>50</v>
      </c>
      <c r="V94" s="12">
        <v>0</v>
      </c>
      <c r="W94" s="12">
        <v>2939714.0699999994</v>
      </c>
      <c r="X94" s="9" t="s">
        <v>50</v>
      </c>
      <c r="Y94" s="12">
        <v>470354.2512</v>
      </c>
      <c r="Z94" s="12">
        <v>0</v>
      </c>
      <c r="AA94" s="9" t="s">
        <v>50</v>
      </c>
      <c r="AB94" s="12">
        <v>0</v>
      </c>
      <c r="AC94" s="12">
        <v>0</v>
      </c>
      <c r="AD94" s="9" t="s">
        <v>50</v>
      </c>
      <c r="AE94" s="12">
        <v>0</v>
      </c>
      <c r="AF94" s="45">
        <v>0</v>
      </c>
      <c r="AG94" s="9" t="s">
        <v>50</v>
      </c>
      <c r="AH94" s="12">
        <v>0</v>
      </c>
      <c r="AI94" s="12">
        <v>0</v>
      </c>
      <c r="AJ94" s="9" t="s">
        <v>50</v>
      </c>
      <c r="AK94" s="12">
        <v>0</v>
      </c>
      <c r="AL94" s="12">
        <v>0</v>
      </c>
      <c r="AM94" s="13" t="s">
        <v>53</v>
      </c>
      <c r="AN94" s="9" t="s">
        <v>53</v>
      </c>
      <c r="AO94" s="13" t="s">
        <v>53</v>
      </c>
      <c r="AP94" s="9" t="s">
        <v>53</v>
      </c>
      <c r="AQ94" s="49"/>
    </row>
    <row r="95" spans="1:43" x14ac:dyDescent="0.25">
      <c r="A95" s="9" t="s">
        <v>364</v>
      </c>
      <c r="B95" s="13" t="s">
        <v>365</v>
      </c>
      <c r="C95" s="9" t="s">
        <v>402</v>
      </c>
      <c r="D95" s="9" t="s">
        <v>621</v>
      </c>
      <c r="E95" s="9" t="s">
        <v>49</v>
      </c>
      <c r="F95" s="9" t="s">
        <v>901</v>
      </c>
      <c r="G95" s="9" t="s">
        <v>51</v>
      </c>
      <c r="H95" s="9" t="s">
        <v>366</v>
      </c>
      <c r="I95" s="12" t="s">
        <v>53</v>
      </c>
      <c r="J95" s="12" t="s">
        <v>53</v>
      </c>
      <c r="K95" s="12" t="s">
        <v>53</v>
      </c>
      <c r="L95" s="12" t="s">
        <v>53</v>
      </c>
      <c r="M95" s="12">
        <v>0</v>
      </c>
      <c r="N95" s="9" t="s">
        <v>53</v>
      </c>
      <c r="O95" s="9" t="s">
        <v>54</v>
      </c>
      <c r="P95" s="9" t="s">
        <v>53</v>
      </c>
      <c r="Q95" s="12">
        <f t="shared" si="3"/>
        <v>23481097.17899999</v>
      </c>
      <c r="R95" s="12">
        <v>0</v>
      </c>
      <c r="S95" s="12">
        <v>20873730.019399993</v>
      </c>
      <c r="T95" s="12">
        <v>0</v>
      </c>
      <c r="U95" s="9" t="s">
        <v>50</v>
      </c>
      <c r="V95" s="12">
        <v>0</v>
      </c>
      <c r="W95" s="12">
        <v>2247730.31</v>
      </c>
      <c r="X95" s="9" t="s">
        <v>50</v>
      </c>
      <c r="Y95" s="12">
        <v>359636.84960000013</v>
      </c>
      <c r="Z95" s="12">
        <v>0</v>
      </c>
      <c r="AA95" s="9" t="s">
        <v>50</v>
      </c>
      <c r="AB95" s="12">
        <v>0</v>
      </c>
      <c r="AC95" s="12">
        <v>0</v>
      </c>
      <c r="AD95" s="9" t="s">
        <v>50</v>
      </c>
      <c r="AE95" s="12">
        <v>0</v>
      </c>
      <c r="AF95" s="45">
        <v>0</v>
      </c>
      <c r="AG95" s="9" t="s">
        <v>50</v>
      </c>
      <c r="AH95" s="12">
        <v>0</v>
      </c>
      <c r="AI95" s="12">
        <v>0</v>
      </c>
      <c r="AJ95" s="9" t="s">
        <v>50</v>
      </c>
      <c r="AK95" s="12">
        <v>0</v>
      </c>
      <c r="AL95" s="12">
        <v>0</v>
      </c>
      <c r="AM95" s="13" t="s">
        <v>53</v>
      </c>
      <c r="AN95" s="9" t="s">
        <v>53</v>
      </c>
      <c r="AO95" s="13" t="s">
        <v>53</v>
      </c>
      <c r="AP95" s="9" t="s">
        <v>53</v>
      </c>
      <c r="AQ95" s="49"/>
    </row>
    <row r="96" spans="1:43" x14ac:dyDescent="0.25">
      <c r="A96" s="9" t="s">
        <v>367</v>
      </c>
      <c r="B96" s="13" t="s">
        <v>365</v>
      </c>
      <c r="C96" s="9" t="s">
        <v>402</v>
      </c>
      <c r="D96" s="9" t="s">
        <v>621</v>
      </c>
      <c r="E96" s="9" t="s">
        <v>49</v>
      </c>
      <c r="F96" s="9" t="s">
        <v>901</v>
      </c>
      <c r="G96" s="9" t="s">
        <v>51</v>
      </c>
      <c r="H96" s="9" t="s">
        <v>368</v>
      </c>
      <c r="I96" s="12" t="s">
        <v>53</v>
      </c>
      <c r="J96" s="12" t="s">
        <v>53</v>
      </c>
      <c r="K96" s="12" t="s">
        <v>53</v>
      </c>
      <c r="L96" s="12" t="s">
        <v>53</v>
      </c>
      <c r="M96" s="12">
        <v>0</v>
      </c>
      <c r="N96" s="9" t="s">
        <v>53</v>
      </c>
      <c r="O96" s="9" t="s">
        <v>369</v>
      </c>
      <c r="P96" s="9" t="s">
        <v>370</v>
      </c>
      <c r="Q96" s="12">
        <f t="shared" si="3"/>
        <v>352283.70500000002</v>
      </c>
      <c r="R96" s="12">
        <v>0</v>
      </c>
      <c r="S96" s="12">
        <v>352283.70500000002</v>
      </c>
      <c r="T96" s="12">
        <v>0</v>
      </c>
      <c r="U96" s="9" t="s">
        <v>50</v>
      </c>
      <c r="V96" s="12">
        <v>0</v>
      </c>
      <c r="W96" s="12">
        <v>0</v>
      </c>
      <c r="X96" s="9" t="s">
        <v>50</v>
      </c>
      <c r="Y96" s="12">
        <v>0</v>
      </c>
      <c r="Z96" s="12">
        <v>0</v>
      </c>
      <c r="AA96" s="9" t="s">
        <v>50</v>
      </c>
      <c r="AB96" s="12">
        <v>0</v>
      </c>
      <c r="AC96" s="12">
        <v>0</v>
      </c>
      <c r="AD96" s="9" t="s">
        <v>50</v>
      </c>
      <c r="AE96" s="12">
        <v>0</v>
      </c>
      <c r="AF96" s="45">
        <v>0</v>
      </c>
      <c r="AG96" s="9" t="s">
        <v>50</v>
      </c>
      <c r="AH96" s="12">
        <v>0</v>
      </c>
      <c r="AI96" s="12">
        <v>0</v>
      </c>
      <c r="AJ96" s="9" t="s">
        <v>50</v>
      </c>
      <c r="AK96" s="12">
        <v>0</v>
      </c>
      <c r="AL96" s="12">
        <v>0</v>
      </c>
      <c r="AM96" s="13" t="s">
        <v>53</v>
      </c>
      <c r="AN96" s="9" t="s">
        <v>53</v>
      </c>
      <c r="AO96" s="13" t="s">
        <v>53</v>
      </c>
      <c r="AP96" s="9" t="s">
        <v>53</v>
      </c>
      <c r="AQ96" s="49"/>
    </row>
    <row r="97" spans="1:43" x14ac:dyDescent="0.25">
      <c r="A97" s="9" t="s">
        <v>371</v>
      </c>
      <c r="B97" s="13" t="s">
        <v>365</v>
      </c>
      <c r="C97" s="9" t="s">
        <v>402</v>
      </c>
      <c r="D97" s="9" t="s">
        <v>621</v>
      </c>
      <c r="E97" s="9" t="s">
        <v>49</v>
      </c>
      <c r="F97" s="9" t="s">
        <v>901</v>
      </c>
      <c r="G97" s="9" t="s">
        <v>51</v>
      </c>
      <c r="H97" s="9" t="s">
        <v>372</v>
      </c>
      <c r="I97" s="12" t="s">
        <v>53</v>
      </c>
      <c r="J97" s="12" t="s">
        <v>53</v>
      </c>
      <c r="K97" s="12" t="s">
        <v>53</v>
      </c>
      <c r="L97" s="12" t="s">
        <v>53</v>
      </c>
      <c r="M97" s="12">
        <v>0</v>
      </c>
      <c r="N97" s="9" t="s">
        <v>53</v>
      </c>
      <c r="O97" s="9" t="s">
        <v>54</v>
      </c>
      <c r="P97" s="9" t="s">
        <v>53</v>
      </c>
      <c r="Q97" s="12">
        <f t="shared" si="3"/>
        <v>4025855.5217999993</v>
      </c>
      <c r="R97" s="12">
        <v>0</v>
      </c>
      <c r="S97" s="12">
        <v>3370117.4049999993</v>
      </c>
      <c r="T97" s="12">
        <v>0</v>
      </c>
      <c r="U97" s="9" t="s">
        <v>50</v>
      </c>
      <c r="V97" s="12">
        <v>0</v>
      </c>
      <c r="W97" s="12">
        <v>565291.48</v>
      </c>
      <c r="X97" s="9" t="s">
        <v>50</v>
      </c>
      <c r="Y97" s="12">
        <v>90446.636799999993</v>
      </c>
      <c r="Z97" s="12">
        <v>0</v>
      </c>
      <c r="AA97" s="9" t="s">
        <v>50</v>
      </c>
      <c r="AB97" s="12">
        <v>0</v>
      </c>
      <c r="AC97" s="12">
        <v>0</v>
      </c>
      <c r="AD97" s="9" t="s">
        <v>50</v>
      </c>
      <c r="AE97" s="12">
        <v>0</v>
      </c>
      <c r="AF97" s="45">
        <v>0</v>
      </c>
      <c r="AG97" s="9" t="s">
        <v>50</v>
      </c>
      <c r="AH97" s="12">
        <v>0</v>
      </c>
      <c r="AI97" s="12">
        <v>0</v>
      </c>
      <c r="AJ97" s="9" t="s">
        <v>50</v>
      </c>
      <c r="AK97" s="12">
        <v>0</v>
      </c>
      <c r="AL97" s="12">
        <v>0</v>
      </c>
      <c r="AM97" s="13" t="s">
        <v>53</v>
      </c>
      <c r="AN97" s="9" t="s">
        <v>53</v>
      </c>
      <c r="AO97" s="13" t="s">
        <v>53</v>
      </c>
      <c r="AP97" s="9" t="s">
        <v>53</v>
      </c>
      <c r="AQ97" s="49"/>
    </row>
    <row r="98" spans="1:43" x14ac:dyDescent="0.25">
      <c r="A98" s="9" t="s">
        <v>45</v>
      </c>
      <c r="B98" s="13" t="s">
        <v>46</v>
      </c>
      <c r="C98" s="10" t="s">
        <v>402</v>
      </c>
      <c r="D98" s="10" t="s">
        <v>642</v>
      </c>
      <c r="E98" s="10" t="s">
        <v>643</v>
      </c>
      <c r="F98" s="9" t="s">
        <v>708</v>
      </c>
      <c r="G98" s="9" t="s">
        <v>51</v>
      </c>
      <c r="H98" s="9" t="s">
        <v>842</v>
      </c>
      <c r="I98" s="12" t="s">
        <v>53</v>
      </c>
      <c r="J98" s="12" t="s">
        <v>53</v>
      </c>
      <c r="K98" s="12" t="s">
        <v>53</v>
      </c>
      <c r="L98" s="12" t="s">
        <v>53</v>
      </c>
      <c r="M98" s="12">
        <v>0</v>
      </c>
      <c r="N98" s="9" t="s">
        <v>53</v>
      </c>
      <c r="O98" s="9" t="s">
        <v>54</v>
      </c>
      <c r="P98" s="9" t="s">
        <v>53</v>
      </c>
      <c r="Q98" s="12">
        <f t="shared" si="3"/>
        <v>19232935.740000002</v>
      </c>
      <c r="R98" s="12">
        <v>0</v>
      </c>
      <c r="S98" s="12">
        <f>9957482.63-324279.71</f>
        <v>9633202.9199999999</v>
      </c>
      <c r="T98" s="12">
        <v>0</v>
      </c>
      <c r="U98" s="9" t="s">
        <v>50</v>
      </c>
      <c r="V98" s="12">
        <v>0</v>
      </c>
      <c r="W98" s="12">
        <v>8275631.7400000002</v>
      </c>
      <c r="X98" s="9" t="s">
        <v>50</v>
      </c>
      <c r="Y98" s="12">
        <v>1324101.08</v>
      </c>
      <c r="Z98" s="12">
        <v>0</v>
      </c>
      <c r="AA98" s="9" t="s">
        <v>50</v>
      </c>
      <c r="AB98" s="12">
        <v>0</v>
      </c>
      <c r="AC98" s="12"/>
      <c r="AD98" s="9" t="s">
        <v>50</v>
      </c>
      <c r="AE98" s="12"/>
      <c r="AF98" s="45">
        <v>0</v>
      </c>
      <c r="AG98" s="9" t="s">
        <v>50</v>
      </c>
      <c r="AH98" s="12">
        <v>0</v>
      </c>
      <c r="AI98" s="12">
        <v>0</v>
      </c>
      <c r="AJ98" s="9" t="s">
        <v>50</v>
      </c>
      <c r="AK98" s="12">
        <v>0</v>
      </c>
      <c r="AL98" s="12">
        <v>0</v>
      </c>
      <c r="AM98" s="13" t="s">
        <v>53</v>
      </c>
      <c r="AN98" s="9" t="s">
        <v>53</v>
      </c>
      <c r="AO98" s="13" t="s">
        <v>53</v>
      </c>
      <c r="AP98" s="9" t="s">
        <v>53</v>
      </c>
      <c r="AQ98" s="49"/>
    </row>
    <row r="99" spans="1:43" x14ac:dyDescent="0.25">
      <c r="A99" s="9" t="s">
        <v>117</v>
      </c>
      <c r="B99" s="13" t="s">
        <v>118</v>
      </c>
      <c r="C99" s="10" t="s">
        <v>402</v>
      </c>
      <c r="D99" s="10" t="s">
        <v>642</v>
      </c>
      <c r="E99" s="10" t="s">
        <v>643</v>
      </c>
      <c r="F99" s="9" t="s">
        <v>843</v>
      </c>
      <c r="G99" s="9" t="s">
        <v>51</v>
      </c>
      <c r="H99" s="9" t="s">
        <v>844</v>
      </c>
      <c r="I99" s="12" t="s">
        <v>53</v>
      </c>
      <c r="J99" s="12" t="s">
        <v>53</v>
      </c>
      <c r="K99" s="12" t="s">
        <v>53</v>
      </c>
      <c r="L99" s="12" t="s">
        <v>53</v>
      </c>
      <c r="M99" s="12">
        <v>0</v>
      </c>
      <c r="N99" s="9" t="s">
        <v>53</v>
      </c>
      <c r="O99" s="9" t="s">
        <v>54</v>
      </c>
      <c r="P99" s="9" t="s">
        <v>53</v>
      </c>
      <c r="Q99" s="12">
        <f t="shared" si="3"/>
        <v>2219604.0699999998</v>
      </c>
      <c r="R99" s="12">
        <v>0</v>
      </c>
      <c r="S99" s="12">
        <v>468299</v>
      </c>
      <c r="T99" s="12">
        <v>0</v>
      </c>
      <c r="U99" s="9" t="s">
        <v>50</v>
      </c>
      <c r="V99" s="12">
        <v>0</v>
      </c>
      <c r="W99" s="12">
        <v>1509745.75</v>
      </c>
      <c r="X99" s="9" t="s">
        <v>50</v>
      </c>
      <c r="Y99" s="12">
        <v>241559.32</v>
      </c>
      <c r="Z99" s="12">
        <v>0</v>
      </c>
      <c r="AA99" s="9" t="s">
        <v>50</v>
      </c>
      <c r="AB99" s="12">
        <v>0</v>
      </c>
      <c r="AC99" s="12"/>
      <c r="AD99" s="9" t="s">
        <v>72</v>
      </c>
      <c r="AE99" s="12"/>
      <c r="AF99" s="45">
        <v>0</v>
      </c>
      <c r="AG99" s="9" t="s">
        <v>50</v>
      </c>
      <c r="AH99" s="12">
        <v>0</v>
      </c>
      <c r="AI99" s="12">
        <v>0</v>
      </c>
      <c r="AJ99" s="9" t="s">
        <v>50</v>
      </c>
      <c r="AK99" s="12">
        <v>0</v>
      </c>
      <c r="AL99" s="12">
        <v>0</v>
      </c>
      <c r="AM99" s="13" t="s">
        <v>53</v>
      </c>
      <c r="AN99" s="9" t="s">
        <v>53</v>
      </c>
      <c r="AO99" s="13" t="s">
        <v>53</v>
      </c>
      <c r="AP99" s="9" t="s">
        <v>53</v>
      </c>
      <c r="AQ99" s="49"/>
    </row>
    <row r="100" spans="1:43" x14ac:dyDescent="0.25">
      <c r="A100" s="9" t="s">
        <v>238</v>
      </c>
      <c r="B100" s="13" t="s">
        <v>234</v>
      </c>
      <c r="C100" s="10" t="s">
        <v>402</v>
      </c>
      <c r="D100" s="10" t="s">
        <v>642</v>
      </c>
      <c r="E100" s="10" t="s">
        <v>643</v>
      </c>
      <c r="F100" s="9" t="s">
        <v>846</v>
      </c>
      <c r="G100" s="9" t="s">
        <v>51</v>
      </c>
      <c r="H100" s="9" t="s">
        <v>845</v>
      </c>
      <c r="I100" s="12" t="s">
        <v>53</v>
      </c>
      <c r="J100" s="12" t="s">
        <v>53</v>
      </c>
      <c r="K100" s="12" t="s">
        <v>53</v>
      </c>
      <c r="L100" s="12" t="s">
        <v>53</v>
      </c>
      <c r="M100" s="12">
        <v>0</v>
      </c>
      <c r="N100" s="9" t="s">
        <v>53</v>
      </c>
      <c r="O100" s="9" t="s">
        <v>54</v>
      </c>
      <c r="P100" s="9" t="s">
        <v>53</v>
      </c>
      <c r="Q100" s="12">
        <f t="shared" si="3"/>
        <v>13091917.950000001</v>
      </c>
      <c r="R100" s="12">
        <v>0</v>
      </c>
      <c r="S100" s="12">
        <v>6053671.6100000003</v>
      </c>
      <c r="T100" s="12">
        <v>0</v>
      </c>
      <c r="U100" s="9" t="s">
        <v>50</v>
      </c>
      <c r="V100" s="12">
        <v>0</v>
      </c>
      <c r="W100" s="12">
        <v>6067453.7400000002</v>
      </c>
      <c r="X100" s="9" t="s">
        <v>50</v>
      </c>
      <c r="Y100" s="12">
        <v>970792.6</v>
      </c>
      <c r="Z100" s="12">
        <v>0</v>
      </c>
      <c r="AA100" s="9" t="s">
        <v>50</v>
      </c>
      <c r="AB100" s="12">
        <v>0</v>
      </c>
      <c r="AC100" s="12"/>
      <c r="AD100" s="9" t="s">
        <v>72</v>
      </c>
      <c r="AE100" s="12"/>
      <c r="AF100" s="45">
        <v>0</v>
      </c>
      <c r="AG100" s="9" t="s">
        <v>50</v>
      </c>
      <c r="AH100" s="12">
        <v>0</v>
      </c>
      <c r="AI100" s="12">
        <v>0</v>
      </c>
      <c r="AJ100" s="9" t="s">
        <v>50</v>
      </c>
      <c r="AK100" s="12">
        <v>0</v>
      </c>
      <c r="AL100" s="12">
        <v>0</v>
      </c>
      <c r="AM100" s="13" t="s">
        <v>53</v>
      </c>
      <c r="AN100" s="9" t="s">
        <v>53</v>
      </c>
      <c r="AO100" s="13" t="s">
        <v>53</v>
      </c>
      <c r="AP100" s="9" t="s">
        <v>53</v>
      </c>
      <c r="AQ100" s="49"/>
    </row>
    <row r="101" spans="1:43" x14ac:dyDescent="0.25">
      <c r="A101" s="9" t="s">
        <v>283</v>
      </c>
      <c r="B101" s="13" t="s">
        <v>284</v>
      </c>
      <c r="C101" s="10" t="s">
        <v>402</v>
      </c>
      <c r="D101" s="10" t="s">
        <v>642</v>
      </c>
      <c r="E101" s="10" t="s">
        <v>643</v>
      </c>
      <c r="F101" s="9" t="s">
        <v>847</v>
      </c>
      <c r="G101" s="9" t="s">
        <v>51</v>
      </c>
      <c r="H101" s="9" t="s">
        <v>848</v>
      </c>
      <c r="I101" s="12" t="s">
        <v>53</v>
      </c>
      <c r="J101" s="12" t="s">
        <v>53</v>
      </c>
      <c r="K101" s="12" t="s">
        <v>53</v>
      </c>
      <c r="L101" s="12" t="s">
        <v>53</v>
      </c>
      <c r="M101" s="12">
        <v>0</v>
      </c>
      <c r="N101" s="9" t="s">
        <v>53</v>
      </c>
      <c r="O101" s="9" t="s">
        <v>54</v>
      </c>
      <c r="P101" s="9" t="s">
        <v>53</v>
      </c>
      <c r="Q101" s="12">
        <f t="shared" si="3"/>
        <v>28245424.189999998</v>
      </c>
      <c r="R101" s="12">
        <v>0</v>
      </c>
      <c r="S101" s="12">
        <v>18124014.559999999</v>
      </c>
      <c r="T101" s="12">
        <v>0</v>
      </c>
      <c r="U101" s="9" t="s">
        <v>50</v>
      </c>
      <c r="V101" s="12">
        <v>0</v>
      </c>
      <c r="W101" s="12">
        <v>8572849.6799999997</v>
      </c>
      <c r="X101" s="9" t="s">
        <v>50</v>
      </c>
      <c r="Y101" s="12">
        <v>1371655.95</v>
      </c>
      <c r="Z101" s="12">
        <v>0</v>
      </c>
      <c r="AA101" s="9" t="s">
        <v>50</v>
      </c>
      <c r="AB101" s="12">
        <v>0</v>
      </c>
      <c r="AC101" s="12">
        <v>163800</v>
      </c>
      <c r="AD101" s="9" t="s">
        <v>50</v>
      </c>
      <c r="AE101" s="12">
        <v>13104</v>
      </c>
      <c r="AF101" s="45">
        <f>+AC101*0.08-AE101</f>
        <v>0</v>
      </c>
      <c r="AG101" s="9" t="s">
        <v>50</v>
      </c>
      <c r="AH101" s="12">
        <v>0</v>
      </c>
      <c r="AI101" s="12">
        <v>0</v>
      </c>
      <c r="AJ101" s="9" t="s">
        <v>50</v>
      </c>
      <c r="AK101" s="12">
        <v>0</v>
      </c>
      <c r="AL101" s="12">
        <v>0</v>
      </c>
      <c r="AM101" s="13" t="s">
        <v>53</v>
      </c>
      <c r="AN101" s="9" t="s">
        <v>53</v>
      </c>
      <c r="AO101" s="13" t="s">
        <v>53</v>
      </c>
      <c r="AP101" s="9" t="s">
        <v>53</v>
      </c>
      <c r="AQ101" s="49"/>
    </row>
    <row r="102" spans="1:43" x14ac:dyDescent="0.25">
      <c r="A102" s="9" t="s">
        <v>338</v>
      </c>
      <c r="B102" s="13" t="s">
        <v>334</v>
      </c>
      <c r="C102" s="10" t="s">
        <v>402</v>
      </c>
      <c r="D102" s="10" t="s">
        <v>642</v>
      </c>
      <c r="E102" s="10" t="s">
        <v>643</v>
      </c>
      <c r="F102" s="9" t="s">
        <v>849</v>
      </c>
      <c r="G102" s="9" t="s">
        <v>51</v>
      </c>
      <c r="H102" s="9" t="s">
        <v>850</v>
      </c>
      <c r="I102" s="12" t="s">
        <v>53</v>
      </c>
      <c r="J102" s="12" t="s">
        <v>53</v>
      </c>
      <c r="K102" s="12" t="s">
        <v>53</v>
      </c>
      <c r="L102" s="12" t="s">
        <v>53</v>
      </c>
      <c r="M102" s="12">
        <v>0</v>
      </c>
      <c r="N102" s="9" t="s">
        <v>53</v>
      </c>
      <c r="O102" s="9" t="s">
        <v>54</v>
      </c>
      <c r="P102" s="9" t="s">
        <v>53</v>
      </c>
      <c r="Q102" s="12">
        <f t="shared" si="3"/>
        <v>21788422.559999999</v>
      </c>
      <c r="R102" s="12">
        <v>0</v>
      </c>
      <c r="S102" s="12">
        <v>9691031.2699999996</v>
      </c>
      <c r="T102" s="12">
        <v>0</v>
      </c>
      <c r="U102" s="9" t="s">
        <v>50</v>
      </c>
      <c r="V102" s="12">
        <v>0</v>
      </c>
      <c r="W102" s="12">
        <v>10123778.699999999</v>
      </c>
      <c r="X102" s="9" t="s">
        <v>50</v>
      </c>
      <c r="Y102" s="12">
        <v>1619804.59</v>
      </c>
      <c r="Z102" s="12">
        <v>0</v>
      </c>
      <c r="AA102" s="9" t="s">
        <v>50</v>
      </c>
      <c r="AB102" s="12">
        <v>0</v>
      </c>
      <c r="AC102" s="12">
        <v>327600</v>
      </c>
      <c r="AD102" s="9" t="s">
        <v>50</v>
      </c>
      <c r="AE102" s="12">
        <v>26208</v>
      </c>
      <c r="AF102" s="45">
        <f>+AC102*0.08-AE102</f>
        <v>0</v>
      </c>
      <c r="AG102" s="9" t="s">
        <v>50</v>
      </c>
      <c r="AH102" s="12">
        <v>0</v>
      </c>
      <c r="AI102" s="12">
        <v>0</v>
      </c>
      <c r="AJ102" s="9" t="s">
        <v>50</v>
      </c>
      <c r="AK102" s="12">
        <v>0</v>
      </c>
      <c r="AL102" s="12">
        <v>0</v>
      </c>
      <c r="AM102" s="13" t="s">
        <v>53</v>
      </c>
      <c r="AN102" s="9" t="s">
        <v>53</v>
      </c>
      <c r="AO102" s="13" t="s">
        <v>53</v>
      </c>
      <c r="AP102" s="9" t="s">
        <v>53</v>
      </c>
      <c r="AQ102" s="49"/>
    </row>
    <row r="103" spans="1:43" x14ac:dyDescent="0.25">
      <c r="A103" s="9" t="s">
        <v>364</v>
      </c>
      <c r="B103" s="13" t="s">
        <v>365</v>
      </c>
      <c r="C103" s="10" t="s">
        <v>402</v>
      </c>
      <c r="D103" s="10" t="s">
        <v>642</v>
      </c>
      <c r="E103" s="10" t="s">
        <v>643</v>
      </c>
      <c r="F103" s="9" t="s">
        <v>851</v>
      </c>
      <c r="G103" s="9" t="s">
        <v>51</v>
      </c>
      <c r="H103" s="9" t="s">
        <v>913</v>
      </c>
      <c r="I103" s="12" t="s">
        <v>53</v>
      </c>
      <c r="J103" s="12" t="s">
        <v>53</v>
      </c>
      <c r="K103" s="12" t="s">
        <v>53</v>
      </c>
      <c r="L103" s="12" t="s">
        <v>53</v>
      </c>
      <c r="M103" s="12">
        <v>0</v>
      </c>
      <c r="N103" s="9" t="s">
        <v>53</v>
      </c>
      <c r="O103" s="9" t="s">
        <v>54</v>
      </c>
      <c r="P103" s="9" t="s">
        <v>53</v>
      </c>
      <c r="Q103" s="12">
        <f t="shared" si="3"/>
        <v>9172973.3100000005</v>
      </c>
      <c r="R103" s="12">
        <v>0</v>
      </c>
      <c r="S103" s="12">
        <v>4555574.12</v>
      </c>
      <c r="T103" s="12">
        <v>0</v>
      </c>
      <c r="U103" s="9" t="s">
        <v>50</v>
      </c>
      <c r="V103" s="12">
        <v>0</v>
      </c>
      <c r="W103" s="12">
        <v>3980516.54</v>
      </c>
      <c r="X103" s="9" t="s">
        <v>50</v>
      </c>
      <c r="Y103" s="12">
        <v>636882.65</v>
      </c>
      <c r="Z103" s="12">
        <v>0</v>
      </c>
      <c r="AA103" s="9" t="s">
        <v>50</v>
      </c>
      <c r="AB103" s="12">
        <v>0</v>
      </c>
      <c r="AC103" s="12"/>
      <c r="AD103" s="9" t="s">
        <v>50</v>
      </c>
      <c r="AE103" s="12"/>
      <c r="AF103" s="45">
        <v>0</v>
      </c>
      <c r="AG103" s="9" t="s">
        <v>50</v>
      </c>
      <c r="AH103" s="12">
        <v>0</v>
      </c>
      <c r="AI103" s="12">
        <v>0</v>
      </c>
      <c r="AJ103" s="9" t="s">
        <v>50</v>
      </c>
      <c r="AK103" s="12">
        <v>0</v>
      </c>
      <c r="AL103" s="12">
        <v>0</v>
      </c>
      <c r="AM103" s="13" t="s">
        <v>53</v>
      </c>
      <c r="AN103" s="9" t="s">
        <v>53</v>
      </c>
      <c r="AO103" s="13" t="s">
        <v>53</v>
      </c>
      <c r="AP103" s="9" t="s">
        <v>53</v>
      </c>
      <c r="AQ103" s="49"/>
    </row>
    <row r="104" spans="1:43" x14ac:dyDescent="0.25">
      <c r="A104" s="9" t="s">
        <v>183</v>
      </c>
      <c r="B104" s="13" t="s">
        <v>177</v>
      </c>
      <c r="C104" s="9" t="s">
        <v>402</v>
      </c>
      <c r="D104" s="9" t="s">
        <v>883</v>
      </c>
      <c r="E104" s="9" t="s">
        <v>184</v>
      </c>
      <c r="F104" s="9" t="s">
        <v>882</v>
      </c>
      <c r="G104" s="9" t="s">
        <v>51</v>
      </c>
      <c r="H104" s="9" t="s">
        <v>185</v>
      </c>
      <c r="I104" s="12" t="s">
        <v>53</v>
      </c>
      <c r="J104" s="12" t="s">
        <v>53</v>
      </c>
      <c r="K104" s="12" t="s">
        <v>53</v>
      </c>
      <c r="L104" s="12" t="s">
        <v>53</v>
      </c>
      <c r="M104" s="12">
        <v>0</v>
      </c>
      <c r="N104" s="9" t="s">
        <v>53</v>
      </c>
      <c r="O104" s="9" t="s">
        <v>54</v>
      </c>
      <c r="P104" s="9" t="s">
        <v>53</v>
      </c>
      <c r="Q104" s="12">
        <f t="shared" ref="Q104:Q139" si="4">SUM(S104:AQ104)</f>
        <v>227441.0956</v>
      </c>
      <c r="R104" s="12">
        <v>0</v>
      </c>
      <c r="S104" s="12">
        <v>0</v>
      </c>
      <c r="T104" s="12">
        <v>0</v>
      </c>
      <c r="U104" s="9" t="s">
        <v>50</v>
      </c>
      <c r="V104" s="12">
        <v>0</v>
      </c>
      <c r="W104" s="12">
        <v>196069.91</v>
      </c>
      <c r="X104" s="9" t="s">
        <v>63</v>
      </c>
      <c r="Y104" s="12">
        <v>31371.185600000001</v>
      </c>
      <c r="Z104" s="12">
        <v>0</v>
      </c>
      <c r="AA104" s="9" t="s">
        <v>50</v>
      </c>
      <c r="AB104" s="12">
        <v>0</v>
      </c>
      <c r="AC104" s="12">
        <v>0</v>
      </c>
      <c r="AD104" s="9" t="s">
        <v>50</v>
      </c>
      <c r="AE104" s="12">
        <v>0</v>
      </c>
      <c r="AF104" s="45">
        <v>0</v>
      </c>
      <c r="AG104" s="9" t="s">
        <v>50</v>
      </c>
      <c r="AH104" s="12">
        <v>0</v>
      </c>
      <c r="AI104" s="12">
        <v>0</v>
      </c>
      <c r="AJ104" s="9" t="s">
        <v>50</v>
      </c>
      <c r="AK104" s="12">
        <v>0</v>
      </c>
      <c r="AL104" s="12">
        <v>0</v>
      </c>
      <c r="AM104" s="13" t="s">
        <v>53</v>
      </c>
      <c r="AN104" s="9" t="s">
        <v>53</v>
      </c>
      <c r="AO104" s="13" t="s">
        <v>53</v>
      </c>
      <c r="AP104" s="9" t="s">
        <v>53</v>
      </c>
      <c r="AQ104" s="49"/>
    </row>
    <row r="105" spans="1:43" x14ac:dyDescent="0.25">
      <c r="A105" s="9" t="s">
        <v>246</v>
      </c>
      <c r="B105" s="13" t="s">
        <v>234</v>
      </c>
      <c r="C105" s="9" t="s">
        <v>402</v>
      </c>
      <c r="D105" s="9" t="s">
        <v>883</v>
      </c>
      <c r="E105" s="9" t="s">
        <v>184</v>
      </c>
      <c r="F105" s="9" t="s">
        <v>884</v>
      </c>
      <c r="G105" s="9" t="s">
        <v>51</v>
      </c>
      <c r="H105" s="9" t="s">
        <v>247</v>
      </c>
      <c r="I105" s="12" t="s">
        <v>53</v>
      </c>
      <c r="J105" s="12" t="s">
        <v>53</v>
      </c>
      <c r="K105" s="12" t="s">
        <v>53</v>
      </c>
      <c r="L105" s="12" t="s">
        <v>53</v>
      </c>
      <c r="M105" s="12">
        <v>0</v>
      </c>
      <c r="N105" s="9" t="s">
        <v>53</v>
      </c>
      <c r="O105" s="9" t="s">
        <v>54</v>
      </c>
      <c r="P105" s="9" t="s">
        <v>53</v>
      </c>
      <c r="Q105" s="12">
        <f t="shared" si="4"/>
        <v>3041340.4049999998</v>
      </c>
      <c r="R105" s="12">
        <v>0</v>
      </c>
      <c r="S105" s="12">
        <v>3041340.4049999998</v>
      </c>
      <c r="T105" s="12">
        <v>0</v>
      </c>
      <c r="U105" s="9" t="s">
        <v>50</v>
      </c>
      <c r="V105" s="12">
        <v>0</v>
      </c>
      <c r="W105" s="12">
        <v>0</v>
      </c>
      <c r="X105" s="9" t="s">
        <v>50</v>
      </c>
      <c r="Y105" s="12">
        <v>0</v>
      </c>
      <c r="Z105" s="12">
        <v>0</v>
      </c>
      <c r="AA105" s="9" t="s">
        <v>50</v>
      </c>
      <c r="AB105" s="12">
        <v>0</v>
      </c>
      <c r="AC105" s="12">
        <v>0</v>
      </c>
      <c r="AD105" s="9" t="s">
        <v>50</v>
      </c>
      <c r="AE105" s="12">
        <v>0</v>
      </c>
      <c r="AF105" s="45">
        <v>0</v>
      </c>
      <c r="AG105" s="9" t="s">
        <v>50</v>
      </c>
      <c r="AH105" s="12">
        <v>0</v>
      </c>
      <c r="AI105" s="12">
        <v>0</v>
      </c>
      <c r="AJ105" s="9" t="s">
        <v>50</v>
      </c>
      <c r="AK105" s="12">
        <v>0</v>
      </c>
      <c r="AL105" s="12">
        <v>0</v>
      </c>
      <c r="AM105" s="13" t="s">
        <v>53</v>
      </c>
      <c r="AN105" s="9" t="s">
        <v>53</v>
      </c>
      <c r="AO105" s="13" t="s">
        <v>53</v>
      </c>
      <c r="AP105" s="9" t="s">
        <v>53</v>
      </c>
      <c r="AQ105" s="49"/>
    </row>
    <row r="106" spans="1:43" x14ac:dyDescent="0.25">
      <c r="A106" s="9" t="s">
        <v>290</v>
      </c>
      <c r="B106" s="13" t="s">
        <v>284</v>
      </c>
      <c r="C106" s="9" t="s">
        <v>402</v>
      </c>
      <c r="D106" s="9" t="s">
        <v>883</v>
      </c>
      <c r="E106" s="9" t="s">
        <v>184</v>
      </c>
      <c r="F106" s="9" t="s">
        <v>885</v>
      </c>
      <c r="G106" s="9" t="s">
        <v>51</v>
      </c>
      <c r="H106" s="9" t="s">
        <v>291</v>
      </c>
      <c r="I106" s="12" t="s">
        <v>53</v>
      </c>
      <c r="J106" s="12" t="s">
        <v>53</v>
      </c>
      <c r="K106" s="12" t="s">
        <v>53</v>
      </c>
      <c r="L106" s="12" t="s">
        <v>53</v>
      </c>
      <c r="M106" s="12">
        <v>0</v>
      </c>
      <c r="N106" s="9" t="s">
        <v>53</v>
      </c>
      <c r="O106" s="9" t="s">
        <v>54</v>
      </c>
      <c r="P106" s="9" t="s">
        <v>53</v>
      </c>
      <c r="Q106" s="12">
        <f t="shared" si="4"/>
        <v>18790469.906800002</v>
      </c>
      <c r="R106" s="12">
        <v>0</v>
      </c>
      <c r="S106" s="12">
        <v>17360420.77</v>
      </c>
      <c r="T106" s="12">
        <v>0</v>
      </c>
      <c r="U106" s="9" t="s">
        <v>50</v>
      </c>
      <c r="V106" s="12">
        <v>0</v>
      </c>
      <c r="W106" s="12">
        <v>1232800.9800000002</v>
      </c>
      <c r="X106" s="9" t="s">
        <v>50</v>
      </c>
      <c r="Y106" s="12">
        <v>197248.1568</v>
      </c>
      <c r="Z106" s="12">
        <v>0</v>
      </c>
      <c r="AA106" s="9" t="s">
        <v>50</v>
      </c>
      <c r="AB106" s="12">
        <v>0</v>
      </c>
      <c r="AC106" s="12">
        <v>0</v>
      </c>
      <c r="AD106" s="9" t="s">
        <v>50</v>
      </c>
      <c r="AE106" s="12">
        <v>0</v>
      </c>
      <c r="AF106" s="45">
        <v>0</v>
      </c>
      <c r="AG106" s="9" t="s">
        <v>50</v>
      </c>
      <c r="AH106" s="12">
        <v>0</v>
      </c>
      <c r="AI106" s="12">
        <v>0</v>
      </c>
      <c r="AJ106" s="9" t="s">
        <v>50</v>
      </c>
      <c r="AK106" s="12">
        <v>0</v>
      </c>
      <c r="AL106" s="12">
        <v>0</v>
      </c>
      <c r="AM106" s="13" t="s">
        <v>53</v>
      </c>
      <c r="AN106" s="9" t="s">
        <v>53</v>
      </c>
      <c r="AO106" s="13" t="s">
        <v>53</v>
      </c>
      <c r="AP106" s="9" t="s">
        <v>53</v>
      </c>
      <c r="AQ106" s="49"/>
    </row>
    <row r="107" spans="1:43" x14ac:dyDescent="0.25">
      <c r="A107" s="9"/>
      <c r="B107" s="55">
        <v>43918</v>
      </c>
      <c r="C107" s="9" t="s">
        <v>402</v>
      </c>
      <c r="D107" s="9" t="s">
        <v>883</v>
      </c>
      <c r="E107" s="9" t="s">
        <v>184</v>
      </c>
      <c r="F107" s="9" t="s">
        <v>730</v>
      </c>
      <c r="G107" s="9" t="s">
        <v>51</v>
      </c>
      <c r="H107" s="9" t="s">
        <v>900</v>
      </c>
      <c r="I107" s="12"/>
      <c r="J107" s="12"/>
      <c r="K107" s="12"/>
      <c r="L107" s="12"/>
      <c r="M107" s="12"/>
      <c r="N107" s="9"/>
      <c r="O107" s="9" t="s">
        <v>406</v>
      </c>
      <c r="P107" s="9"/>
      <c r="Q107" s="12">
        <f t="shared" si="4"/>
        <v>0</v>
      </c>
      <c r="R107" s="12"/>
      <c r="S107" s="12">
        <v>0</v>
      </c>
      <c r="T107" s="12"/>
      <c r="U107" s="9"/>
      <c r="V107" s="12"/>
      <c r="W107" s="12">
        <v>0</v>
      </c>
      <c r="X107" s="9"/>
      <c r="Y107" s="12">
        <v>0</v>
      </c>
      <c r="Z107" s="12"/>
      <c r="AA107" s="9"/>
      <c r="AB107" s="12"/>
      <c r="AC107" s="12"/>
      <c r="AD107" s="9"/>
      <c r="AE107" s="12"/>
      <c r="AF107" s="45"/>
      <c r="AG107" s="9"/>
      <c r="AH107" s="12">
        <v>0</v>
      </c>
      <c r="AI107" s="12">
        <v>0</v>
      </c>
      <c r="AJ107" s="9" t="s">
        <v>50</v>
      </c>
      <c r="AK107" s="12">
        <v>0</v>
      </c>
      <c r="AL107" s="12">
        <v>0</v>
      </c>
      <c r="AM107" s="13"/>
      <c r="AN107" s="9"/>
      <c r="AO107" s="13"/>
      <c r="AP107" s="9"/>
      <c r="AQ107" s="49"/>
    </row>
    <row r="108" spans="1:43" x14ac:dyDescent="0.25">
      <c r="A108" s="9" t="s">
        <v>45</v>
      </c>
      <c r="B108" s="13" t="s">
        <v>46</v>
      </c>
      <c r="C108" s="9" t="s">
        <v>402</v>
      </c>
      <c r="D108" s="10" t="s">
        <v>710</v>
      </c>
      <c r="E108" s="10" t="s">
        <v>711</v>
      </c>
      <c r="F108" s="9" t="s">
        <v>852</v>
      </c>
      <c r="G108" s="9" t="s">
        <v>51</v>
      </c>
      <c r="H108" s="9" t="s">
        <v>725</v>
      </c>
      <c r="I108" s="12" t="s">
        <v>53</v>
      </c>
      <c r="J108" s="12" t="s">
        <v>53</v>
      </c>
      <c r="K108" s="12" t="s">
        <v>53</v>
      </c>
      <c r="L108" s="12" t="s">
        <v>53</v>
      </c>
      <c r="M108" s="12">
        <v>0</v>
      </c>
      <c r="N108" s="9" t="s">
        <v>53</v>
      </c>
      <c r="O108" s="9" t="s">
        <v>406</v>
      </c>
      <c r="P108" s="9" t="s">
        <v>53</v>
      </c>
      <c r="Q108" s="12">
        <f t="shared" si="4"/>
        <v>0</v>
      </c>
      <c r="R108" s="12">
        <v>0</v>
      </c>
      <c r="S108" s="12">
        <v>0</v>
      </c>
      <c r="T108" s="12">
        <v>0</v>
      </c>
      <c r="U108" s="9" t="s">
        <v>50</v>
      </c>
      <c r="V108" s="12">
        <v>0</v>
      </c>
      <c r="W108" s="12">
        <v>0</v>
      </c>
      <c r="X108" s="9" t="s">
        <v>50</v>
      </c>
      <c r="Y108" s="12">
        <v>0</v>
      </c>
      <c r="Z108" s="12">
        <v>0</v>
      </c>
      <c r="AA108" s="9" t="s">
        <v>50</v>
      </c>
      <c r="AB108" s="12">
        <v>0</v>
      </c>
      <c r="AC108" s="12">
        <v>0</v>
      </c>
      <c r="AD108" s="9" t="s">
        <v>50</v>
      </c>
      <c r="AE108" s="12">
        <v>0</v>
      </c>
      <c r="AF108" s="45">
        <v>0</v>
      </c>
      <c r="AG108" s="9" t="s">
        <v>50</v>
      </c>
      <c r="AH108" s="12">
        <v>0</v>
      </c>
      <c r="AI108" s="12">
        <v>0</v>
      </c>
      <c r="AJ108" s="9" t="s">
        <v>50</v>
      </c>
      <c r="AK108" s="12">
        <v>0</v>
      </c>
      <c r="AL108" s="12">
        <v>0</v>
      </c>
      <c r="AM108" s="13" t="s">
        <v>53</v>
      </c>
      <c r="AN108" s="9" t="s">
        <v>53</v>
      </c>
      <c r="AO108" s="13" t="s">
        <v>53</v>
      </c>
      <c r="AP108" s="9" t="s">
        <v>53</v>
      </c>
      <c r="AQ108" s="49"/>
    </row>
    <row r="109" spans="1:43" x14ac:dyDescent="0.25">
      <c r="A109" s="9" t="s">
        <v>117</v>
      </c>
      <c r="B109" s="13" t="s">
        <v>118</v>
      </c>
      <c r="C109" s="9" t="s">
        <v>402</v>
      </c>
      <c r="D109" s="10" t="s">
        <v>710</v>
      </c>
      <c r="E109" s="10" t="s">
        <v>711</v>
      </c>
      <c r="F109" s="9" t="s">
        <v>853</v>
      </c>
      <c r="G109" s="9" t="s">
        <v>51</v>
      </c>
      <c r="H109" s="9" t="s">
        <v>725</v>
      </c>
      <c r="I109" s="12" t="s">
        <v>53</v>
      </c>
      <c r="J109" s="12" t="s">
        <v>53</v>
      </c>
      <c r="K109" s="12" t="s">
        <v>53</v>
      </c>
      <c r="L109" s="12" t="s">
        <v>53</v>
      </c>
      <c r="M109" s="12">
        <v>0</v>
      </c>
      <c r="N109" s="9" t="s">
        <v>53</v>
      </c>
      <c r="O109" s="9" t="s">
        <v>406</v>
      </c>
      <c r="P109" s="9" t="s">
        <v>53</v>
      </c>
      <c r="Q109" s="12">
        <f t="shared" si="4"/>
        <v>0</v>
      </c>
      <c r="R109" s="12">
        <v>0</v>
      </c>
      <c r="S109" s="12">
        <v>0</v>
      </c>
      <c r="T109" s="12">
        <v>0</v>
      </c>
      <c r="U109" s="9" t="s">
        <v>50</v>
      </c>
      <c r="V109" s="12">
        <v>0</v>
      </c>
      <c r="W109" s="12">
        <v>0</v>
      </c>
      <c r="X109" s="9" t="s">
        <v>50</v>
      </c>
      <c r="Y109" s="12">
        <v>0</v>
      </c>
      <c r="Z109" s="12">
        <v>0</v>
      </c>
      <c r="AA109" s="9" t="s">
        <v>50</v>
      </c>
      <c r="AB109" s="12">
        <v>0</v>
      </c>
      <c r="AC109" s="12">
        <v>0</v>
      </c>
      <c r="AD109" s="9" t="s">
        <v>72</v>
      </c>
      <c r="AE109" s="12">
        <v>0</v>
      </c>
      <c r="AF109" s="45">
        <v>0</v>
      </c>
      <c r="AG109" s="9" t="s">
        <v>50</v>
      </c>
      <c r="AH109" s="12">
        <v>0</v>
      </c>
      <c r="AI109" s="12">
        <v>0</v>
      </c>
      <c r="AJ109" s="9" t="s">
        <v>50</v>
      </c>
      <c r="AK109" s="12">
        <v>0</v>
      </c>
      <c r="AL109" s="12">
        <v>0</v>
      </c>
      <c r="AM109" s="13" t="s">
        <v>53</v>
      </c>
      <c r="AN109" s="9" t="s">
        <v>53</v>
      </c>
      <c r="AO109" s="13" t="s">
        <v>53</v>
      </c>
      <c r="AP109" s="9" t="s">
        <v>53</v>
      </c>
      <c r="AQ109" s="49"/>
    </row>
    <row r="110" spans="1:43" x14ac:dyDescent="0.25">
      <c r="A110" s="9" t="s">
        <v>181</v>
      </c>
      <c r="B110" s="13" t="s">
        <v>177</v>
      </c>
      <c r="C110" s="9" t="s">
        <v>402</v>
      </c>
      <c r="D110" s="10" t="s">
        <v>710</v>
      </c>
      <c r="E110" s="10" t="s">
        <v>711</v>
      </c>
      <c r="F110" s="9" t="s">
        <v>854</v>
      </c>
      <c r="G110" s="9" t="s">
        <v>51</v>
      </c>
      <c r="H110" s="9" t="s">
        <v>725</v>
      </c>
      <c r="I110" s="12" t="s">
        <v>53</v>
      </c>
      <c r="J110" s="12" t="s">
        <v>53</v>
      </c>
      <c r="K110" s="12" t="s">
        <v>53</v>
      </c>
      <c r="L110" s="12" t="s">
        <v>53</v>
      </c>
      <c r="M110" s="12">
        <v>0</v>
      </c>
      <c r="N110" s="9" t="s">
        <v>53</v>
      </c>
      <c r="O110" s="9" t="s">
        <v>406</v>
      </c>
      <c r="P110" s="9" t="s">
        <v>53</v>
      </c>
      <c r="Q110" s="12">
        <f t="shared" si="4"/>
        <v>0</v>
      </c>
      <c r="R110" s="12">
        <v>0</v>
      </c>
      <c r="S110" s="12">
        <v>0</v>
      </c>
      <c r="T110" s="12">
        <v>0</v>
      </c>
      <c r="U110" s="9" t="s">
        <v>50</v>
      </c>
      <c r="V110" s="12">
        <v>0</v>
      </c>
      <c r="W110" s="12">
        <v>0</v>
      </c>
      <c r="X110" s="9" t="s">
        <v>50</v>
      </c>
      <c r="Y110" s="12">
        <v>0</v>
      </c>
      <c r="Z110" s="12">
        <v>0</v>
      </c>
      <c r="AA110" s="9" t="s">
        <v>50</v>
      </c>
      <c r="AB110" s="12">
        <v>0</v>
      </c>
      <c r="AC110" s="12">
        <v>0</v>
      </c>
      <c r="AD110" s="9" t="s">
        <v>50</v>
      </c>
      <c r="AE110" s="12">
        <v>0</v>
      </c>
      <c r="AF110" s="45">
        <v>0</v>
      </c>
      <c r="AG110" s="9" t="s">
        <v>50</v>
      </c>
      <c r="AH110" s="12">
        <v>0</v>
      </c>
      <c r="AI110" s="12">
        <v>0</v>
      </c>
      <c r="AJ110" s="9" t="s">
        <v>50</v>
      </c>
      <c r="AK110" s="12">
        <v>0</v>
      </c>
      <c r="AL110" s="12">
        <v>0</v>
      </c>
      <c r="AM110" s="13" t="s">
        <v>53</v>
      </c>
      <c r="AN110" s="9" t="s">
        <v>53</v>
      </c>
      <c r="AO110" s="13" t="s">
        <v>53</v>
      </c>
      <c r="AP110" s="9" t="s">
        <v>53</v>
      </c>
      <c r="AQ110" s="49"/>
    </row>
    <row r="111" spans="1:43" x14ac:dyDescent="0.25">
      <c r="A111" s="9" t="s">
        <v>238</v>
      </c>
      <c r="B111" s="13" t="s">
        <v>234</v>
      </c>
      <c r="C111" s="9" t="s">
        <v>402</v>
      </c>
      <c r="D111" s="10" t="s">
        <v>710</v>
      </c>
      <c r="E111" s="10" t="s">
        <v>711</v>
      </c>
      <c r="F111" s="9" t="s">
        <v>855</v>
      </c>
      <c r="G111" s="9" t="s">
        <v>51</v>
      </c>
      <c r="H111" s="9" t="s">
        <v>725</v>
      </c>
      <c r="I111" s="12" t="s">
        <v>53</v>
      </c>
      <c r="J111" s="12" t="s">
        <v>53</v>
      </c>
      <c r="K111" s="12" t="s">
        <v>53</v>
      </c>
      <c r="L111" s="12" t="s">
        <v>53</v>
      </c>
      <c r="M111" s="12">
        <v>0</v>
      </c>
      <c r="N111" s="9" t="s">
        <v>53</v>
      </c>
      <c r="O111" s="9" t="s">
        <v>406</v>
      </c>
      <c r="P111" s="9" t="s">
        <v>53</v>
      </c>
      <c r="Q111" s="12">
        <f t="shared" si="4"/>
        <v>0</v>
      </c>
      <c r="R111" s="12">
        <v>0</v>
      </c>
      <c r="S111" s="12">
        <v>0</v>
      </c>
      <c r="T111" s="12">
        <v>0</v>
      </c>
      <c r="U111" s="9" t="s">
        <v>50</v>
      </c>
      <c r="V111" s="12">
        <v>0</v>
      </c>
      <c r="W111" s="12">
        <v>0</v>
      </c>
      <c r="X111" s="9" t="s">
        <v>50</v>
      </c>
      <c r="Y111" s="12">
        <v>0</v>
      </c>
      <c r="Z111" s="12">
        <v>0</v>
      </c>
      <c r="AA111" s="9" t="s">
        <v>50</v>
      </c>
      <c r="AB111" s="12">
        <v>0</v>
      </c>
      <c r="AC111" s="12">
        <v>0</v>
      </c>
      <c r="AD111" s="9" t="s">
        <v>72</v>
      </c>
      <c r="AE111" s="12">
        <v>0</v>
      </c>
      <c r="AF111" s="45">
        <v>0</v>
      </c>
      <c r="AG111" s="9" t="s">
        <v>50</v>
      </c>
      <c r="AH111" s="12">
        <v>0</v>
      </c>
      <c r="AI111" s="12">
        <v>0</v>
      </c>
      <c r="AJ111" s="9" t="s">
        <v>50</v>
      </c>
      <c r="AK111" s="12">
        <v>0</v>
      </c>
      <c r="AL111" s="12">
        <v>0</v>
      </c>
      <c r="AM111" s="13" t="s">
        <v>53</v>
      </c>
      <c r="AN111" s="9" t="s">
        <v>53</v>
      </c>
      <c r="AO111" s="13" t="s">
        <v>53</v>
      </c>
      <c r="AP111" s="9" t="s">
        <v>53</v>
      </c>
      <c r="AQ111" s="49"/>
    </row>
    <row r="112" spans="1:43" x14ac:dyDescent="0.25">
      <c r="A112" s="9" t="s">
        <v>283</v>
      </c>
      <c r="B112" s="13" t="s">
        <v>284</v>
      </c>
      <c r="C112" s="9" t="s">
        <v>402</v>
      </c>
      <c r="D112" s="10" t="s">
        <v>710</v>
      </c>
      <c r="E112" s="10" t="s">
        <v>711</v>
      </c>
      <c r="F112" s="9" t="s">
        <v>856</v>
      </c>
      <c r="G112" s="9" t="s">
        <v>51</v>
      </c>
      <c r="H112" s="9" t="s">
        <v>857</v>
      </c>
      <c r="I112" s="12" t="s">
        <v>53</v>
      </c>
      <c r="J112" s="12" t="s">
        <v>53</v>
      </c>
      <c r="K112" s="12" t="s">
        <v>53</v>
      </c>
      <c r="L112" s="12" t="s">
        <v>53</v>
      </c>
      <c r="M112" s="12">
        <v>0</v>
      </c>
      <c r="N112" s="9" t="s">
        <v>53</v>
      </c>
      <c r="O112" s="9" t="s">
        <v>54</v>
      </c>
      <c r="P112" s="9" t="s">
        <v>53</v>
      </c>
      <c r="Q112" s="12">
        <f t="shared" si="4"/>
        <v>14762415.34</v>
      </c>
      <c r="R112" s="12">
        <v>0</v>
      </c>
      <c r="S112" s="12">
        <v>12660328.039999999</v>
      </c>
      <c r="T112" s="12">
        <v>0</v>
      </c>
      <c r="U112" s="9" t="s">
        <v>50</v>
      </c>
      <c r="V112" s="12">
        <v>0</v>
      </c>
      <c r="W112" s="12">
        <v>1812144.22</v>
      </c>
      <c r="X112" s="9" t="s">
        <v>50</v>
      </c>
      <c r="Y112" s="12">
        <v>289943.08</v>
      </c>
      <c r="Z112" s="12">
        <v>0</v>
      </c>
      <c r="AA112" s="9" t="s">
        <v>50</v>
      </c>
      <c r="AB112" s="12">
        <v>0</v>
      </c>
      <c r="AC112" s="12"/>
      <c r="AD112" s="9" t="s">
        <v>50</v>
      </c>
      <c r="AE112" s="12"/>
      <c r="AF112" s="45">
        <v>0</v>
      </c>
      <c r="AG112" s="9" t="s">
        <v>50</v>
      </c>
      <c r="AH112" s="12">
        <v>0</v>
      </c>
      <c r="AI112" s="12">
        <v>0</v>
      </c>
      <c r="AJ112" s="9" t="s">
        <v>50</v>
      </c>
      <c r="AK112" s="12">
        <v>0</v>
      </c>
      <c r="AL112" s="12">
        <v>0</v>
      </c>
      <c r="AM112" s="13" t="s">
        <v>53</v>
      </c>
      <c r="AN112" s="9" t="s">
        <v>53</v>
      </c>
      <c r="AO112" s="13" t="s">
        <v>53</v>
      </c>
      <c r="AP112" s="9" t="s">
        <v>53</v>
      </c>
      <c r="AQ112" s="49"/>
    </row>
    <row r="113" spans="1:43" x14ac:dyDescent="0.25">
      <c r="A113" s="9" t="s">
        <v>338</v>
      </c>
      <c r="B113" s="13" t="s">
        <v>334</v>
      </c>
      <c r="C113" s="9" t="s">
        <v>402</v>
      </c>
      <c r="D113" s="10" t="s">
        <v>710</v>
      </c>
      <c r="E113" s="10" t="s">
        <v>711</v>
      </c>
      <c r="F113" s="9" t="s">
        <v>858</v>
      </c>
      <c r="G113" s="9" t="s">
        <v>51</v>
      </c>
      <c r="H113" s="9" t="s">
        <v>859</v>
      </c>
      <c r="I113" s="12" t="s">
        <v>53</v>
      </c>
      <c r="J113" s="12" t="s">
        <v>53</v>
      </c>
      <c r="K113" s="12" t="s">
        <v>53</v>
      </c>
      <c r="L113" s="12" t="s">
        <v>53</v>
      </c>
      <c r="M113" s="12">
        <v>0</v>
      </c>
      <c r="N113" s="9" t="s">
        <v>53</v>
      </c>
      <c r="O113" s="9" t="s">
        <v>54</v>
      </c>
      <c r="P113" s="9" t="s">
        <v>53</v>
      </c>
      <c r="Q113" s="12">
        <f t="shared" si="4"/>
        <v>44129935.75</v>
      </c>
      <c r="R113" s="12">
        <v>0</v>
      </c>
      <c r="S113" s="12">
        <v>34924229.270000003</v>
      </c>
      <c r="T113" s="12">
        <v>0</v>
      </c>
      <c r="U113" s="9" t="s">
        <v>50</v>
      </c>
      <c r="V113" s="12">
        <v>0</v>
      </c>
      <c r="W113" s="12">
        <v>7935953.8600000003</v>
      </c>
      <c r="X113" s="9" t="s">
        <v>50</v>
      </c>
      <c r="Y113" s="12">
        <v>1269752.6200000001</v>
      </c>
      <c r="Z113" s="12">
        <v>0</v>
      </c>
      <c r="AA113" s="9" t="s">
        <v>50</v>
      </c>
      <c r="AB113" s="12">
        <v>0</v>
      </c>
      <c r="AC113" s="12"/>
      <c r="AD113" s="9" t="s">
        <v>50</v>
      </c>
      <c r="AE113" s="12"/>
      <c r="AF113" s="45">
        <v>0</v>
      </c>
      <c r="AG113" s="9" t="s">
        <v>50</v>
      </c>
      <c r="AH113" s="12">
        <v>0</v>
      </c>
      <c r="AI113" s="12">
        <v>0</v>
      </c>
      <c r="AJ113" s="9" t="s">
        <v>50</v>
      </c>
      <c r="AK113" s="12">
        <v>0</v>
      </c>
      <c r="AL113" s="12">
        <v>0</v>
      </c>
      <c r="AM113" s="13" t="s">
        <v>53</v>
      </c>
      <c r="AN113" s="9" t="s">
        <v>53</v>
      </c>
      <c r="AO113" s="13" t="s">
        <v>53</v>
      </c>
      <c r="AP113" s="9" t="s">
        <v>53</v>
      </c>
      <c r="AQ113" s="49"/>
    </row>
    <row r="114" spans="1:43" x14ac:dyDescent="0.25">
      <c r="A114" s="9" t="s">
        <v>364</v>
      </c>
      <c r="B114" s="13" t="s">
        <v>365</v>
      </c>
      <c r="C114" s="9" t="s">
        <v>402</v>
      </c>
      <c r="D114" s="10" t="s">
        <v>710</v>
      </c>
      <c r="E114" s="10" t="s">
        <v>711</v>
      </c>
      <c r="F114" s="9" t="s">
        <v>914</v>
      </c>
      <c r="G114" s="9" t="s">
        <v>51</v>
      </c>
      <c r="H114" s="9" t="s">
        <v>915</v>
      </c>
      <c r="I114" s="12" t="s">
        <v>53</v>
      </c>
      <c r="J114" s="12" t="s">
        <v>53</v>
      </c>
      <c r="K114" s="12" t="s">
        <v>53</v>
      </c>
      <c r="L114" s="12" t="s">
        <v>53</v>
      </c>
      <c r="M114" s="12">
        <v>0</v>
      </c>
      <c r="N114" s="9" t="s">
        <v>53</v>
      </c>
      <c r="O114" s="9" t="s">
        <v>54</v>
      </c>
      <c r="P114" s="9" t="s">
        <v>53</v>
      </c>
      <c r="Q114" s="12">
        <f t="shared" si="4"/>
        <v>2413847.9499999997</v>
      </c>
      <c r="R114" s="12">
        <v>0</v>
      </c>
      <c r="S114" s="12">
        <v>1551340.71</v>
      </c>
      <c r="T114" s="12">
        <v>0</v>
      </c>
      <c r="U114" s="9" t="s">
        <v>50</v>
      </c>
      <c r="V114" s="12">
        <v>0</v>
      </c>
      <c r="W114" s="12">
        <v>743540.72</v>
      </c>
      <c r="X114" s="9" t="s">
        <v>50</v>
      </c>
      <c r="Y114" s="12">
        <v>118966.52</v>
      </c>
      <c r="Z114" s="12">
        <v>0</v>
      </c>
      <c r="AA114" s="9" t="s">
        <v>50</v>
      </c>
      <c r="AB114" s="12">
        <v>0</v>
      </c>
      <c r="AC114" s="12"/>
      <c r="AD114" s="9" t="s">
        <v>50</v>
      </c>
      <c r="AE114" s="12"/>
      <c r="AF114" s="45">
        <v>0</v>
      </c>
      <c r="AG114" s="9" t="s">
        <v>50</v>
      </c>
      <c r="AH114" s="12">
        <v>0</v>
      </c>
      <c r="AI114" s="12">
        <v>0</v>
      </c>
      <c r="AJ114" s="9" t="s">
        <v>50</v>
      </c>
      <c r="AK114" s="12">
        <v>0</v>
      </c>
      <c r="AL114" s="12">
        <v>0</v>
      </c>
      <c r="AM114" s="13" t="s">
        <v>53</v>
      </c>
      <c r="AN114" s="9" t="s">
        <v>53</v>
      </c>
      <c r="AO114" s="13" t="s">
        <v>53</v>
      </c>
      <c r="AP114" s="9" t="s">
        <v>53</v>
      </c>
      <c r="AQ114" s="49"/>
    </row>
    <row r="115" spans="1:43" x14ac:dyDescent="0.25">
      <c r="A115" s="9" t="s">
        <v>45</v>
      </c>
      <c r="B115" s="13" t="s">
        <v>46</v>
      </c>
      <c r="C115" s="9" t="s">
        <v>402</v>
      </c>
      <c r="D115" s="10" t="s">
        <v>726</v>
      </c>
      <c r="E115" s="10" t="s">
        <v>727</v>
      </c>
      <c r="F115" s="9" t="s">
        <v>860</v>
      </c>
      <c r="G115" s="9" t="s">
        <v>51</v>
      </c>
      <c r="H115" s="9" t="s">
        <v>861</v>
      </c>
      <c r="I115" s="12" t="s">
        <v>53</v>
      </c>
      <c r="J115" s="12" t="s">
        <v>53</v>
      </c>
      <c r="K115" s="12" t="s">
        <v>53</v>
      </c>
      <c r="L115" s="12" t="s">
        <v>53</v>
      </c>
      <c r="M115" s="12">
        <v>0</v>
      </c>
      <c r="N115" s="9" t="s">
        <v>53</v>
      </c>
      <c r="O115" s="9" t="s">
        <v>54</v>
      </c>
      <c r="P115" s="9" t="s">
        <v>53</v>
      </c>
      <c r="Q115" s="12">
        <f t="shared" si="4"/>
        <v>58848330.019999996</v>
      </c>
      <c r="R115" s="12">
        <v>0</v>
      </c>
      <c r="S115" s="12">
        <v>48382543.079999998</v>
      </c>
      <c r="T115" s="12">
        <v>0</v>
      </c>
      <c r="U115" s="9" t="s">
        <v>50</v>
      </c>
      <c r="V115" s="12">
        <v>0</v>
      </c>
      <c r="W115" s="12">
        <v>9022230.1199999992</v>
      </c>
      <c r="X115" s="9" t="s">
        <v>50</v>
      </c>
      <c r="Y115" s="12">
        <v>1443556.82</v>
      </c>
      <c r="Z115" s="12">
        <v>0</v>
      </c>
      <c r="AA115" s="9" t="s">
        <v>50</v>
      </c>
      <c r="AB115" s="12">
        <v>0</v>
      </c>
      <c r="AC115" s="12"/>
      <c r="AD115" s="9" t="s">
        <v>50</v>
      </c>
      <c r="AE115" s="12"/>
      <c r="AF115" s="45">
        <v>0</v>
      </c>
      <c r="AG115" s="9" t="s">
        <v>50</v>
      </c>
      <c r="AH115" s="12">
        <v>0</v>
      </c>
      <c r="AI115" s="12">
        <v>0</v>
      </c>
      <c r="AJ115" s="9" t="s">
        <v>50</v>
      </c>
      <c r="AK115" s="12">
        <v>0</v>
      </c>
      <c r="AL115" s="12">
        <v>0</v>
      </c>
      <c r="AM115" s="13" t="s">
        <v>53</v>
      </c>
      <c r="AN115" s="9" t="s">
        <v>53</v>
      </c>
      <c r="AO115" s="13" t="s">
        <v>53</v>
      </c>
      <c r="AP115" s="9" t="s">
        <v>53</v>
      </c>
      <c r="AQ115" s="49"/>
    </row>
    <row r="116" spans="1:43" x14ac:dyDescent="0.25">
      <c r="A116" s="9" t="s">
        <v>117</v>
      </c>
      <c r="B116" s="13" t="s">
        <v>118</v>
      </c>
      <c r="C116" s="9" t="s">
        <v>402</v>
      </c>
      <c r="D116" s="10" t="s">
        <v>726</v>
      </c>
      <c r="E116" s="10" t="s">
        <v>727</v>
      </c>
      <c r="F116" s="9" t="s">
        <v>862</v>
      </c>
      <c r="G116" s="9" t="s">
        <v>51</v>
      </c>
      <c r="H116" s="9" t="s">
        <v>863</v>
      </c>
      <c r="I116" s="12" t="s">
        <v>53</v>
      </c>
      <c r="J116" s="12" t="s">
        <v>53</v>
      </c>
      <c r="K116" s="12" t="s">
        <v>53</v>
      </c>
      <c r="L116" s="12" t="s">
        <v>53</v>
      </c>
      <c r="M116" s="12">
        <v>0</v>
      </c>
      <c r="N116" s="9" t="s">
        <v>53</v>
      </c>
      <c r="O116" s="9" t="s">
        <v>54</v>
      </c>
      <c r="P116" s="9" t="s">
        <v>53</v>
      </c>
      <c r="Q116" s="12">
        <f t="shared" si="4"/>
        <v>61192038.371999994</v>
      </c>
      <c r="R116" s="12">
        <v>0</v>
      </c>
      <c r="S116" s="12">
        <f>47379885.08-2732016.63</f>
        <v>44647868.449999996</v>
      </c>
      <c r="T116" s="12">
        <v>0</v>
      </c>
      <c r="U116" s="9" t="s">
        <v>50</v>
      </c>
      <c r="V116" s="12">
        <v>0</v>
      </c>
      <c r="W116" s="12">
        <f>14747491.61-485276.16</f>
        <v>14262215.449999999</v>
      </c>
      <c r="X116" s="9" t="s">
        <v>50</v>
      </c>
      <c r="Y116" s="12">
        <f>+W116*0.16</f>
        <v>2281954.4720000001</v>
      </c>
      <c r="Z116" s="12">
        <v>0</v>
      </c>
      <c r="AA116" s="9" t="s">
        <v>50</v>
      </c>
      <c r="AB116" s="12">
        <v>0</v>
      </c>
      <c r="AC116" s="12"/>
      <c r="AD116" s="9" t="s">
        <v>72</v>
      </c>
      <c r="AE116" s="12"/>
      <c r="AF116" s="45">
        <v>0</v>
      </c>
      <c r="AG116" s="9" t="s">
        <v>50</v>
      </c>
      <c r="AH116" s="12">
        <v>0</v>
      </c>
      <c r="AI116" s="12">
        <v>0</v>
      </c>
      <c r="AJ116" s="9" t="s">
        <v>50</v>
      </c>
      <c r="AK116" s="12">
        <v>0</v>
      </c>
      <c r="AL116" s="12">
        <v>0</v>
      </c>
      <c r="AM116" s="13" t="s">
        <v>53</v>
      </c>
      <c r="AN116" s="9" t="s">
        <v>53</v>
      </c>
      <c r="AO116" s="13" t="s">
        <v>53</v>
      </c>
      <c r="AP116" s="9" t="s">
        <v>53</v>
      </c>
      <c r="AQ116" s="49"/>
    </row>
    <row r="117" spans="1:43" x14ac:dyDescent="0.25">
      <c r="A117" s="9" t="s">
        <v>181</v>
      </c>
      <c r="B117" s="13" t="s">
        <v>177</v>
      </c>
      <c r="C117" s="9" t="s">
        <v>402</v>
      </c>
      <c r="D117" s="10" t="s">
        <v>726</v>
      </c>
      <c r="E117" s="10" t="s">
        <v>727</v>
      </c>
      <c r="F117" s="9" t="s">
        <v>864</v>
      </c>
      <c r="G117" s="9" t="s">
        <v>51</v>
      </c>
      <c r="H117" s="9" t="s">
        <v>869</v>
      </c>
      <c r="I117" s="12" t="s">
        <v>53</v>
      </c>
      <c r="J117" s="12" t="s">
        <v>53</v>
      </c>
      <c r="K117" s="12" t="s">
        <v>53</v>
      </c>
      <c r="L117" s="12" t="s">
        <v>53</v>
      </c>
      <c r="M117" s="12">
        <v>0</v>
      </c>
      <c r="N117" s="9" t="s">
        <v>53</v>
      </c>
      <c r="O117" s="9" t="s">
        <v>54</v>
      </c>
      <c r="P117" s="9" t="s">
        <v>53</v>
      </c>
      <c r="Q117" s="12">
        <f t="shared" si="4"/>
        <v>31602660</v>
      </c>
      <c r="R117" s="12">
        <v>0</v>
      </c>
      <c r="S117" s="12">
        <v>24126156.57</v>
      </c>
      <c r="T117" s="12">
        <v>0</v>
      </c>
      <c r="U117" s="9" t="s">
        <v>50</v>
      </c>
      <c r="V117" s="12">
        <v>0</v>
      </c>
      <c r="W117" s="12">
        <v>6445261.5800000001</v>
      </c>
      <c r="X117" s="9" t="s">
        <v>50</v>
      </c>
      <c r="Y117" s="12">
        <v>1031241.85</v>
      </c>
      <c r="Z117" s="12">
        <v>0</v>
      </c>
      <c r="AA117" s="9" t="s">
        <v>50</v>
      </c>
      <c r="AB117" s="12">
        <v>0</v>
      </c>
      <c r="AC117" s="12"/>
      <c r="AD117" s="9" t="s">
        <v>50</v>
      </c>
      <c r="AE117" s="12"/>
      <c r="AF117" s="45">
        <v>0</v>
      </c>
      <c r="AG117" s="9" t="s">
        <v>50</v>
      </c>
      <c r="AH117" s="12">
        <v>0</v>
      </c>
      <c r="AI117" s="12">
        <v>0</v>
      </c>
      <c r="AJ117" s="9" t="s">
        <v>50</v>
      </c>
      <c r="AK117" s="12">
        <v>0</v>
      </c>
      <c r="AL117" s="12">
        <v>0</v>
      </c>
      <c r="AM117" s="13" t="s">
        <v>53</v>
      </c>
      <c r="AN117" s="9" t="s">
        <v>53</v>
      </c>
      <c r="AO117" s="13" t="s">
        <v>53</v>
      </c>
      <c r="AP117" s="9" t="s">
        <v>53</v>
      </c>
      <c r="AQ117" s="49"/>
    </row>
    <row r="118" spans="1:43" x14ac:dyDescent="0.25">
      <c r="A118" s="9" t="s">
        <v>238</v>
      </c>
      <c r="B118" s="13" t="s">
        <v>234</v>
      </c>
      <c r="C118" s="9" t="s">
        <v>402</v>
      </c>
      <c r="D118" s="10" t="s">
        <v>726</v>
      </c>
      <c r="E118" s="10" t="s">
        <v>727</v>
      </c>
      <c r="F118" s="9" t="s">
        <v>870</v>
      </c>
      <c r="G118" s="9" t="s">
        <v>51</v>
      </c>
      <c r="H118" s="9" t="s">
        <v>871</v>
      </c>
      <c r="I118" s="12" t="s">
        <v>53</v>
      </c>
      <c r="J118" s="12" t="s">
        <v>53</v>
      </c>
      <c r="K118" s="12" t="s">
        <v>53</v>
      </c>
      <c r="L118" s="12" t="s">
        <v>53</v>
      </c>
      <c r="M118" s="12">
        <v>0</v>
      </c>
      <c r="N118" s="9" t="s">
        <v>53</v>
      </c>
      <c r="O118" s="9" t="s">
        <v>54</v>
      </c>
      <c r="P118" s="9" t="s">
        <v>53</v>
      </c>
      <c r="Q118" s="12">
        <f t="shared" si="4"/>
        <v>62894361.599999994</v>
      </c>
      <c r="R118" s="12">
        <v>0</v>
      </c>
      <c r="S118" s="12">
        <v>48413661.759999998</v>
      </c>
      <c r="T118" s="12">
        <v>0</v>
      </c>
      <c r="U118" s="9" t="s">
        <v>50</v>
      </c>
      <c r="V118" s="12">
        <v>0</v>
      </c>
      <c r="W118" s="12">
        <v>12483361.93</v>
      </c>
      <c r="X118" s="9" t="s">
        <v>50</v>
      </c>
      <c r="Y118" s="12">
        <v>1997337.91</v>
      </c>
      <c r="Z118" s="12">
        <v>0</v>
      </c>
      <c r="AA118" s="9" t="s">
        <v>50</v>
      </c>
      <c r="AB118" s="12">
        <v>0</v>
      </c>
      <c r="AC118" s="12"/>
      <c r="AD118" s="9" t="s">
        <v>72</v>
      </c>
      <c r="AE118" s="12"/>
      <c r="AF118" s="45">
        <v>0</v>
      </c>
      <c r="AG118" s="9" t="s">
        <v>50</v>
      </c>
      <c r="AH118" s="12">
        <v>0</v>
      </c>
      <c r="AI118" s="12">
        <v>0</v>
      </c>
      <c r="AJ118" s="9" t="s">
        <v>50</v>
      </c>
      <c r="AK118" s="12">
        <v>0</v>
      </c>
      <c r="AL118" s="12">
        <v>0</v>
      </c>
      <c r="AM118" s="13" t="s">
        <v>53</v>
      </c>
      <c r="AN118" s="9" t="s">
        <v>53</v>
      </c>
      <c r="AO118" s="13" t="s">
        <v>53</v>
      </c>
      <c r="AP118" s="9" t="s">
        <v>53</v>
      </c>
      <c r="AQ118" s="49"/>
    </row>
    <row r="119" spans="1:43" x14ac:dyDescent="0.25">
      <c r="A119" s="9" t="s">
        <v>283</v>
      </c>
      <c r="B119" s="13" t="s">
        <v>284</v>
      </c>
      <c r="C119" s="9" t="s">
        <v>402</v>
      </c>
      <c r="D119" s="10" t="s">
        <v>726</v>
      </c>
      <c r="E119" s="10" t="s">
        <v>727</v>
      </c>
      <c r="F119" s="9" t="s">
        <v>873</v>
      </c>
      <c r="G119" s="9" t="s">
        <v>51</v>
      </c>
      <c r="H119" s="9" t="s">
        <v>886</v>
      </c>
      <c r="I119" s="12" t="s">
        <v>53</v>
      </c>
      <c r="J119" s="12" t="s">
        <v>53</v>
      </c>
      <c r="K119" s="12" t="s">
        <v>53</v>
      </c>
      <c r="L119" s="12" t="s">
        <v>53</v>
      </c>
      <c r="M119" s="12">
        <v>0</v>
      </c>
      <c r="N119" s="9" t="s">
        <v>53</v>
      </c>
      <c r="O119" s="9" t="s">
        <v>54</v>
      </c>
      <c r="P119" s="9" t="s">
        <v>53</v>
      </c>
      <c r="Q119" s="12">
        <f t="shared" si="4"/>
        <v>70935135.86999999</v>
      </c>
      <c r="R119" s="12">
        <v>0</v>
      </c>
      <c r="S119" s="12">
        <v>53451637.109999999</v>
      </c>
      <c r="T119" s="12">
        <v>0</v>
      </c>
      <c r="U119" s="9" t="s">
        <v>50</v>
      </c>
      <c r="V119" s="12">
        <v>0</v>
      </c>
      <c r="W119" s="12">
        <v>15071981.689999999</v>
      </c>
      <c r="X119" s="9" t="s">
        <v>50</v>
      </c>
      <c r="Y119" s="12">
        <v>2411517.0699999998</v>
      </c>
      <c r="Z119" s="12">
        <v>0</v>
      </c>
      <c r="AA119" s="9" t="s">
        <v>50</v>
      </c>
      <c r="AB119" s="12">
        <v>0</v>
      </c>
      <c r="AC119" s="12"/>
      <c r="AD119" s="9" t="s">
        <v>50</v>
      </c>
      <c r="AE119" s="12"/>
      <c r="AF119" s="45">
        <v>0</v>
      </c>
      <c r="AG119" s="9" t="s">
        <v>50</v>
      </c>
      <c r="AH119" s="12">
        <v>0</v>
      </c>
      <c r="AI119" s="12">
        <v>0</v>
      </c>
      <c r="AJ119" s="9" t="s">
        <v>50</v>
      </c>
      <c r="AK119" s="12">
        <v>0</v>
      </c>
      <c r="AL119" s="12">
        <v>0</v>
      </c>
      <c r="AM119" s="13" t="s">
        <v>53</v>
      </c>
      <c r="AN119" s="9" t="s">
        <v>53</v>
      </c>
      <c r="AO119" s="13" t="s">
        <v>53</v>
      </c>
      <c r="AP119" s="9" t="s">
        <v>53</v>
      </c>
      <c r="AQ119" s="49"/>
    </row>
    <row r="120" spans="1:43" x14ac:dyDescent="0.25">
      <c r="A120" s="9" t="s">
        <v>338</v>
      </c>
      <c r="B120" s="13" t="s">
        <v>334</v>
      </c>
      <c r="C120" s="9" t="s">
        <v>402</v>
      </c>
      <c r="D120" s="10" t="s">
        <v>726</v>
      </c>
      <c r="E120" s="10" t="s">
        <v>727</v>
      </c>
      <c r="F120" s="9" t="s">
        <v>872</v>
      </c>
      <c r="G120" s="9" t="s">
        <v>51</v>
      </c>
      <c r="H120" s="9" t="s">
        <v>874</v>
      </c>
      <c r="I120" s="12" t="s">
        <v>53</v>
      </c>
      <c r="J120" s="12" t="s">
        <v>53</v>
      </c>
      <c r="K120" s="12" t="s">
        <v>53</v>
      </c>
      <c r="L120" s="12" t="s">
        <v>53</v>
      </c>
      <c r="M120" s="12">
        <v>0</v>
      </c>
      <c r="N120" s="9" t="s">
        <v>53</v>
      </c>
      <c r="O120" s="9" t="s">
        <v>54</v>
      </c>
      <c r="P120" s="9" t="s">
        <v>53</v>
      </c>
      <c r="Q120" s="12">
        <f t="shared" si="4"/>
        <v>78358010.450000003</v>
      </c>
      <c r="R120" s="12">
        <v>0</v>
      </c>
      <c r="S120" s="12">
        <v>59422341.380000003</v>
      </c>
      <c r="T120" s="12">
        <v>0</v>
      </c>
      <c r="U120" s="9" t="s">
        <v>50</v>
      </c>
      <c r="V120" s="12">
        <v>0</v>
      </c>
      <c r="W120" s="12">
        <v>16323852.65</v>
      </c>
      <c r="X120" s="9" t="s">
        <v>50</v>
      </c>
      <c r="Y120" s="12">
        <v>2611816.42</v>
      </c>
      <c r="Z120" s="12">
        <v>0</v>
      </c>
      <c r="AA120" s="9" t="s">
        <v>50</v>
      </c>
      <c r="AB120" s="12">
        <v>0</v>
      </c>
      <c r="AC120" s="12"/>
      <c r="AD120" s="9" t="s">
        <v>50</v>
      </c>
      <c r="AE120" s="12"/>
      <c r="AF120" s="45">
        <v>0</v>
      </c>
      <c r="AG120" s="9" t="s">
        <v>50</v>
      </c>
      <c r="AH120" s="12">
        <v>0</v>
      </c>
      <c r="AI120" s="12">
        <v>0</v>
      </c>
      <c r="AJ120" s="9" t="s">
        <v>50</v>
      </c>
      <c r="AK120" s="12">
        <v>0</v>
      </c>
      <c r="AL120" s="12">
        <v>0</v>
      </c>
      <c r="AM120" s="13" t="s">
        <v>53</v>
      </c>
      <c r="AN120" s="9" t="s">
        <v>53</v>
      </c>
      <c r="AO120" s="13" t="s">
        <v>53</v>
      </c>
      <c r="AP120" s="9" t="s">
        <v>53</v>
      </c>
      <c r="AQ120" s="49"/>
    </row>
    <row r="121" spans="1:43" x14ac:dyDescent="0.25">
      <c r="A121" s="9" t="s">
        <v>364</v>
      </c>
      <c r="B121" s="13" t="s">
        <v>365</v>
      </c>
      <c r="C121" s="9" t="s">
        <v>402</v>
      </c>
      <c r="D121" s="10" t="s">
        <v>726</v>
      </c>
      <c r="E121" s="10" t="s">
        <v>727</v>
      </c>
      <c r="F121" s="9" t="s">
        <v>916</v>
      </c>
      <c r="G121" s="9" t="s">
        <v>51</v>
      </c>
      <c r="H121" s="9" t="s">
        <v>917</v>
      </c>
      <c r="I121" s="12" t="s">
        <v>53</v>
      </c>
      <c r="J121" s="12" t="s">
        <v>53</v>
      </c>
      <c r="K121" s="12" t="s">
        <v>53</v>
      </c>
      <c r="L121" s="12" t="s">
        <v>53</v>
      </c>
      <c r="M121" s="12">
        <v>0</v>
      </c>
      <c r="N121" s="9" t="s">
        <v>53</v>
      </c>
      <c r="O121" s="9" t="s">
        <v>54</v>
      </c>
      <c r="P121" s="9" t="s">
        <v>53</v>
      </c>
      <c r="Q121" s="12">
        <f t="shared" si="4"/>
        <v>56747852.829999998</v>
      </c>
      <c r="R121" s="12">
        <v>0</v>
      </c>
      <c r="S121" s="12">
        <f>40486894.25-35.99</f>
        <v>40486858.259999998</v>
      </c>
      <c r="T121" s="12">
        <v>0</v>
      </c>
      <c r="U121" s="9" t="s">
        <v>50</v>
      </c>
      <c r="V121" s="12">
        <v>0</v>
      </c>
      <c r="W121" s="12">
        <v>13865595.32</v>
      </c>
      <c r="X121" s="9" t="s">
        <v>50</v>
      </c>
      <c r="Y121" s="12">
        <v>2218495.25</v>
      </c>
      <c r="Z121" s="12">
        <v>0</v>
      </c>
      <c r="AA121" s="9" t="s">
        <v>50</v>
      </c>
      <c r="AB121" s="12">
        <v>0</v>
      </c>
      <c r="AC121" s="12">
        <v>163800</v>
      </c>
      <c r="AD121" s="9" t="s">
        <v>50</v>
      </c>
      <c r="AE121" s="12">
        <v>13104</v>
      </c>
      <c r="AF121" s="45">
        <f>+AC121*0.08-AE121</f>
        <v>0</v>
      </c>
      <c r="AG121" s="9" t="s">
        <v>50</v>
      </c>
      <c r="AH121" s="12">
        <v>0</v>
      </c>
      <c r="AI121" s="12">
        <v>0</v>
      </c>
      <c r="AJ121" s="9" t="s">
        <v>50</v>
      </c>
      <c r="AK121" s="12">
        <v>0</v>
      </c>
      <c r="AL121" s="12">
        <v>0</v>
      </c>
      <c r="AM121" s="13" t="s">
        <v>53</v>
      </c>
      <c r="AN121" s="9" t="s">
        <v>53</v>
      </c>
      <c r="AO121" s="13" t="s">
        <v>53</v>
      </c>
      <c r="AP121" s="9" t="s">
        <v>53</v>
      </c>
      <c r="AQ121" s="49"/>
    </row>
    <row r="122" spans="1:43" x14ac:dyDescent="0.25">
      <c r="A122" s="9" t="s">
        <v>55</v>
      </c>
      <c r="B122" s="13" t="s">
        <v>46</v>
      </c>
      <c r="C122" s="9" t="s">
        <v>47</v>
      </c>
      <c r="D122" s="9" t="s">
        <v>56</v>
      </c>
      <c r="E122" s="9" t="s">
        <v>57</v>
      </c>
      <c r="F122" s="9" t="s">
        <v>893</v>
      </c>
      <c r="G122" s="9" t="s">
        <v>51</v>
      </c>
      <c r="H122" s="9" t="s">
        <v>58</v>
      </c>
      <c r="I122" s="12" t="s">
        <v>53</v>
      </c>
      <c r="J122" s="12" t="s">
        <v>53</v>
      </c>
      <c r="K122" s="12" t="s">
        <v>53</v>
      </c>
      <c r="L122" s="12" t="s">
        <v>53</v>
      </c>
      <c r="M122" s="12">
        <v>0</v>
      </c>
      <c r="N122" s="9" t="s">
        <v>53</v>
      </c>
      <c r="O122" s="9" t="s">
        <v>54</v>
      </c>
      <c r="P122" s="9" t="s">
        <v>53</v>
      </c>
      <c r="Q122" s="12">
        <f t="shared" si="4"/>
        <v>3380253.2800000003</v>
      </c>
      <c r="R122" s="12">
        <v>0</v>
      </c>
      <c r="S122" s="12">
        <v>3357331.68</v>
      </c>
      <c r="T122" s="12">
        <v>0</v>
      </c>
      <c r="U122" s="9" t="s">
        <v>50</v>
      </c>
      <c r="V122" s="12">
        <v>0</v>
      </c>
      <c r="W122" s="12">
        <v>19760</v>
      </c>
      <c r="X122" s="9" t="s">
        <v>50</v>
      </c>
      <c r="Y122" s="12">
        <v>3161.6</v>
      </c>
      <c r="Z122" s="12">
        <v>0</v>
      </c>
      <c r="AA122" s="9" t="s">
        <v>50</v>
      </c>
      <c r="AB122" s="12">
        <v>0</v>
      </c>
      <c r="AC122" s="12">
        <v>0</v>
      </c>
      <c r="AD122" s="9" t="s">
        <v>50</v>
      </c>
      <c r="AE122" s="12">
        <v>0</v>
      </c>
      <c r="AF122" s="45">
        <v>0</v>
      </c>
      <c r="AG122" s="9" t="s">
        <v>50</v>
      </c>
      <c r="AH122" s="12">
        <v>0</v>
      </c>
      <c r="AI122" s="12">
        <v>0</v>
      </c>
      <c r="AJ122" s="9" t="s">
        <v>50</v>
      </c>
      <c r="AK122" s="12">
        <v>0</v>
      </c>
      <c r="AL122" s="12">
        <v>0</v>
      </c>
      <c r="AM122" s="13" t="s">
        <v>53</v>
      </c>
      <c r="AN122" s="9" t="s">
        <v>53</v>
      </c>
      <c r="AO122" s="13" t="s">
        <v>53</v>
      </c>
      <c r="AP122" s="9" t="s">
        <v>53</v>
      </c>
      <c r="AQ122" s="49"/>
    </row>
    <row r="123" spans="1:43" x14ac:dyDescent="0.25">
      <c r="A123" s="9" t="s">
        <v>59</v>
      </c>
      <c r="B123" s="13" t="s">
        <v>46</v>
      </c>
      <c r="C123" s="9" t="s">
        <v>47</v>
      </c>
      <c r="D123" s="9" t="s">
        <v>56</v>
      </c>
      <c r="E123" s="9" t="s">
        <v>57</v>
      </c>
      <c r="F123" s="9" t="s">
        <v>893</v>
      </c>
      <c r="G123" s="9" t="s">
        <v>51</v>
      </c>
      <c r="H123" s="9" t="s">
        <v>60</v>
      </c>
      <c r="I123" s="12" t="s">
        <v>53</v>
      </c>
      <c r="J123" s="12" t="s">
        <v>53</v>
      </c>
      <c r="K123" s="12" t="s">
        <v>53</v>
      </c>
      <c r="L123" s="12" t="s">
        <v>53</v>
      </c>
      <c r="M123" s="12">
        <v>0</v>
      </c>
      <c r="N123" s="9" t="s">
        <v>53</v>
      </c>
      <c r="O123" s="9" t="s">
        <v>61</v>
      </c>
      <c r="P123" s="9" t="s">
        <v>62</v>
      </c>
      <c r="Q123" s="12">
        <f t="shared" si="4"/>
        <v>719883.49120000005</v>
      </c>
      <c r="R123" s="12">
        <v>0</v>
      </c>
      <c r="S123" s="12">
        <v>624685.68999999994</v>
      </c>
      <c r="T123" s="12">
        <v>82067.070000000007</v>
      </c>
      <c r="U123" s="9" t="s">
        <v>63</v>
      </c>
      <c r="V123" s="12">
        <v>13130.7312</v>
      </c>
      <c r="W123" s="12">
        <v>0</v>
      </c>
      <c r="X123" s="9" t="s">
        <v>50</v>
      </c>
      <c r="Y123" s="12">
        <v>0</v>
      </c>
      <c r="Z123" s="12">
        <v>0</v>
      </c>
      <c r="AA123" s="9" t="s">
        <v>50</v>
      </c>
      <c r="AB123" s="12">
        <v>0</v>
      </c>
      <c r="AC123" s="12">
        <v>0</v>
      </c>
      <c r="AD123" s="9" t="s">
        <v>50</v>
      </c>
      <c r="AE123" s="12">
        <v>0</v>
      </c>
      <c r="AF123" s="45">
        <v>0</v>
      </c>
      <c r="AG123" s="9" t="s">
        <v>50</v>
      </c>
      <c r="AH123" s="12">
        <v>0</v>
      </c>
      <c r="AI123" s="12">
        <v>0</v>
      </c>
      <c r="AJ123" s="9" t="s">
        <v>50</v>
      </c>
      <c r="AK123" s="12">
        <v>0</v>
      </c>
      <c r="AL123" s="12">
        <v>0</v>
      </c>
      <c r="AM123" s="13" t="s">
        <v>53</v>
      </c>
      <c r="AN123" s="9" t="s">
        <v>53</v>
      </c>
      <c r="AO123" s="13" t="s">
        <v>53</v>
      </c>
      <c r="AP123" s="9" t="s">
        <v>53</v>
      </c>
      <c r="AQ123" s="49"/>
    </row>
    <row r="124" spans="1:43" x14ac:dyDescent="0.25">
      <c r="A124" s="9" t="s">
        <v>64</v>
      </c>
      <c r="B124" s="13" t="s">
        <v>46</v>
      </c>
      <c r="C124" s="9" t="s">
        <v>47</v>
      </c>
      <c r="D124" s="9" t="s">
        <v>56</v>
      </c>
      <c r="E124" s="9" t="s">
        <v>57</v>
      </c>
      <c r="F124" s="9" t="s">
        <v>893</v>
      </c>
      <c r="G124" s="9" t="s">
        <v>51</v>
      </c>
      <c r="H124" s="9" t="s">
        <v>65</v>
      </c>
      <c r="I124" s="12" t="s">
        <v>53</v>
      </c>
      <c r="J124" s="12" t="s">
        <v>53</v>
      </c>
      <c r="K124" s="12" t="s">
        <v>53</v>
      </c>
      <c r="L124" s="12" t="s">
        <v>53</v>
      </c>
      <c r="M124" s="12">
        <v>0</v>
      </c>
      <c r="N124" s="9" t="s">
        <v>53</v>
      </c>
      <c r="O124" s="9" t="s">
        <v>54</v>
      </c>
      <c r="P124" s="9" t="s">
        <v>53</v>
      </c>
      <c r="Q124" s="12">
        <f t="shared" si="4"/>
        <v>16188713.781799998</v>
      </c>
      <c r="R124" s="12">
        <v>0</v>
      </c>
      <c r="S124" s="12">
        <v>15356121.484999998</v>
      </c>
      <c r="T124" s="12">
        <v>0</v>
      </c>
      <c r="U124" s="9" t="s">
        <v>50</v>
      </c>
      <c r="V124" s="12">
        <v>0</v>
      </c>
      <c r="W124" s="12">
        <v>717751.98</v>
      </c>
      <c r="X124" s="9" t="s">
        <v>63</v>
      </c>
      <c r="Y124" s="12">
        <v>114840.3168</v>
      </c>
      <c r="Z124" s="12">
        <v>0</v>
      </c>
      <c r="AA124" s="9" t="s">
        <v>50</v>
      </c>
      <c r="AB124" s="12">
        <v>0</v>
      </c>
      <c r="AC124" s="12">
        <v>0</v>
      </c>
      <c r="AD124" s="9" t="s">
        <v>50</v>
      </c>
      <c r="AE124" s="12">
        <v>0</v>
      </c>
      <c r="AF124" s="45">
        <v>0</v>
      </c>
      <c r="AG124" s="9" t="s">
        <v>50</v>
      </c>
      <c r="AH124" s="12">
        <v>0</v>
      </c>
      <c r="AI124" s="12">
        <v>0</v>
      </c>
      <c r="AJ124" s="9" t="s">
        <v>50</v>
      </c>
      <c r="AK124" s="12">
        <v>0</v>
      </c>
      <c r="AL124" s="12">
        <v>0</v>
      </c>
      <c r="AM124" s="13" t="s">
        <v>53</v>
      </c>
      <c r="AN124" s="9" t="s">
        <v>53</v>
      </c>
      <c r="AO124" s="13" t="s">
        <v>53</v>
      </c>
      <c r="AP124" s="9" t="s">
        <v>53</v>
      </c>
      <c r="AQ124" s="49"/>
    </row>
    <row r="125" spans="1:43" x14ac:dyDescent="0.25">
      <c r="A125" s="9" t="s">
        <v>126</v>
      </c>
      <c r="B125" s="13" t="s">
        <v>118</v>
      </c>
      <c r="C125" s="9" t="s">
        <v>47</v>
      </c>
      <c r="D125" s="9" t="s">
        <v>56</v>
      </c>
      <c r="E125" s="9" t="s">
        <v>57</v>
      </c>
      <c r="F125" s="9" t="s">
        <v>894</v>
      </c>
      <c r="G125" s="9" t="s">
        <v>51</v>
      </c>
      <c r="H125" s="9" t="s">
        <v>127</v>
      </c>
      <c r="I125" s="12" t="s">
        <v>53</v>
      </c>
      <c r="J125" s="12" t="s">
        <v>53</v>
      </c>
      <c r="K125" s="12" t="s">
        <v>53</v>
      </c>
      <c r="L125" s="12" t="s">
        <v>53</v>
      </c>
      <c r="M125" s="12">
        <v>0</v>
      </c>
      <c r="N125" s="9" t="s">
        <v>53</v>
      </c>
      <c r="O125" s="9" t="s">
        <v>54</v>
      </c>
      <c r="P125" s="9" t="s">
        <v>53</v>
      </c>
      <c r="Q125" s="12">
        <f t="shared" si="4"/>
        <v>22188159.315000001</v>
      </c>
      <c r="R125" s="12">
        <v>0</v>
      </c>
      <c r="S125" s="12">
        <v>20378732.735000003</v>
      </c>
      <c r="T125" s="12">
        <v>0</v>
      </c>
      <c r="U125" s="9" t="s">
        <v>50</v>
      </c>
      <c r="V125" s="12">
        <v>0</v>
      </c>
      <c r="W125" s="12">
        <v>1559850.5000000002</v>
      </c>
      <c r="X125" s="9" t="s">
        <v>50</v>
      </c>
      <c r="Y125" s="12">
        <v>249576.08</v>
      </c>
      <c r="Z125" s="12">
        <v>0</v>
      </c>
      <c r="AA125" s="9" t="s">
        <v>50</v>
      </c>
      <c r="AB125" s="12">
        <v>0</v>
      </c>
      <c r="AC125" s="12">
        <v>0</v>
      </c>
      <c r="AD125" s="9" t="s">
        <v>50</v>
      </c>
      <c r="AE125" s="12">
        <v>0</v>
      </c>
      <c r="AF125" s="45">
        <v>0</v>
      </c>
      <c r="AG125" s="9" t="s">
        <v>50</v>
      </c>
      <c r="AH125" s="12">
        <v>0</v>
      </c>
      <c r="AI125" s="12">
        <v>0</v>
      </c>
      <c r="AJ125" s="9" t="s">
        <v>50</v>
      </c>
      <c r="AK125" s="12">
        <v>0</v>
      </c>
      <c r="AL125" s="12">
        <v>0</v>
      </c>
      <c r="AM125" s="13" t="s">
        <v>53</v>
      </c>
      <c r="AN125" s="9" t="s">
        <v>53</v>
      </c>
      <c r="AO125" s="13" t="s">
        <v>53</v>
      </c>
      <c r="AP125" s="9" t="s">
        <v>53</v>
      </c>
      <c r="AQ125" s="49"/>
    </row>
    <row r="126" spans="1:43" x14ac:dyDescent="0.25">
      <c r="A126" s="9" t="s">
        <v>179</v>
      </c>
      <c r="B126" s="13" t="s">
        <v>177</v>
      </c>
      <c r="C126" s="9" t="s">
        <v>47</v>
      </c>
      <c r="D126" s="9" t="s">
        <v>56</v>
      </c>
      <c r="E126" s="9" t="s">
        <v>57</v>
      </c>
      <c r="F126" s="9" t="s">
        <v>895</v>
      </c>
      <c r="G126" s="9" t="s">
        <v>51</v>
      </c>
      <c r="H126" s="9" t="s">
        <v>180</v>
      </c>
      <c r="I126" s="12" t="s">
        <v>53</v>
      </c>
      <c r="J126" s="12" t="s">
        <v>53</v>
      </c>
      <c r="K126" s="12" t="s">
        <v>53</v>
      </c>
      <c r="L126" s="12" t="s">
        <v>53</v>
      </c>
      <c r="M126" s="12">
        <v>0</v>
      </c>
      <c r="N126" s="9" t="s">
        <v>53</v>
      </c>
      <c r="O126" s="9" t="s">
        <v>54</v>
      </c>
      <c r="P126" s="9" t="s">
        <v>53</v>
      </c>
      <c r="Q126" s="12">
        <f t="shared" si="4"/>
        <v>20528466.695800003</v>
      </c>
      <c r="R126" s="12">
        <v>0</v>
      </c>
      <c r="S126" s="12">
        <v>19024940.665000003</v>
      </c>
      <c r="T126" s="12">
        <v>0</v>
      </c>
      <c r="U126" s="9" t="s">
        <v>50</v>
      </c>
      <c r="V126" s="12">
        <v>0</v>
      </c>
      <c r="W126" s="12">
        <v>1296143.1299999999</v>
      </c>
      <c r="X126" s="9" t="s">
        <v>50</v>
      </c>
      <c r="Y126" s="12">
        <v>207382.9008</v>
      </c>
      <c r="Z126" s="12">
        <v>0</v>
      </c>
      <c r="AA126" s="9" t="s">
        <v>50</v>
      </c>
      <c r="AB126" s="12">
        <v>0</v>
      </c>
      <c r="AC126" s="12">
        <v>0</v>
      </c>
      <c r="AD126" s="9" t="s">
        <v>50</v>
      </c>
      <c r="AE126" s="12">
        <v>0</v>
      </c>
      <c r="AF126" s="45">
        <v>0</v>
      </c>
      <c r="AG126" s="9" t="s">
        <v>50</v>
      </c>
      <c r="AH126" s="12">
        <v>0</v>
      </c>
      <c r="AI126" s="12">
        <v>0</v>
      </c>
      <c r="AJ126" s="9" t="s">
        <v>50</v>
      </c>
      <c r="AK126" s="12">
        <v>0</v>
      </c>
      <c r="AL126" s="12">
        <v>0</v>
      </c>
      <c r="AM126" s="13" t="s">
        <v>53</v>
      </c>
      <c r="AN126" s="9" t="s">
        <v>53</v>
      </c>
      <c r="AO126" s="13" t="s">
        <v>53</v>
      </c>
      <c r="AP126" s="9" t="s">
        <v>53</v>
      </c>
      <c r="AQ126" s="49"/>
    </row>
    <row r="127" spans="1:43" x14ac:dyDescent="0.25">
      <c r="A127" s="9" t="s">
        <v>236</v>
      </c>
      <c r="B127" s="13" t="s">
        <v>234</v>
      </c>
      <c r="C127" s="9" t="s">
        <v>47</v>
      </c>
      <c r="D127" s="9" t="s">
        <v>56</v>
      </c>
      <c r="E127" s="9" t="s">
        <v>57</v>
      </c>
      <c r="F127" s="9" t="s">
        <v>896</v>
      </c>
      <c r="G127" s="9" t="s">
        <v>51</v>
      </c>
      <c r="H127" s="9" t="s">
        <v>237</v>
      </c>
      <c r="I127" s="12" t="s">
        <v>53</v>
      </c>
      <c r="J127" s="12" t="s">
        <v>53</v>
      </c>
      <c r="K127" s="12" t="s">
        <v>53</v>
      </c>
      <c r="L127" s="12" t="s">
        <v>53</v>
      </c>
      <c r="M127" s="12">
        <v>0</v>
      </c>
      <c r="N127" s="9" t="s">
        <v>53</v>
      </c>
      <c r="O127" s="9" t="s">
        <v>54</v>
      </c>
      <c r="P127" s="9" t="s">
        <v>53</v>
      </c>
      <c r="Q127" s="12">
        <f t="shared" si="4"/>
        <v>27424335.372399993</v>
      </c>
      <c r="R127" s="12">
        <v>0</v>
      </c>
      <c r="S127" s="12">
        <v>25700471.099999994</v>
      </c>
      <c r="T127" s="12">
        <v>0</v>
      </c>
      <c r="U127" s="9" t="s">
        <v>50</v>
      </c>
      <c r="V127" s="12">
        <v>0</v>
      </c>
      <c r="W127" s="12">
        <v>1351881.53</v>
      </c>
      <c r="X127" s="9" t="s">
        <v>50</v>
      </c>
      <c r="Y127" s="12">
        <v>216301.04479999997</v>
      </c>
      <c r="Z127" s="12">
        <v>0</v>
      </c>
      <c r="AA127" s="9" t="s">
        <v>50</v>
      </c>
      <c r="AB127" s="12">
        <v>0</v>
      </c>
      <c r="AC127" s="12">
        <v>144149.72</v>
      </c>
      <c r="AD127" s="9" t="s">
        <v>72</v>
      </c>
      <c r="AE127" s="12">
        <v>11531.9776</v>
      </c>
      <c r="AF127" s="45">
        <v>0</v>
      </c>
      <c r="AG127" s="9" t="s">
        <v>50</v>
      </c>
      <c r="AH127" s="12">
        <v>0</v>
      </c>
      <c r="AI127" s="12">
        <v>0</v>
      </c>
      <c r="AJ127" s="9" t="s">
        <v>50</v>
      </c>
      <c r="AK127" s="12">
        <v>0</v>
      </c>
      <c r="AL127" s="12">
        <v>0</v>
      </c>
      <c r="AM127" s="13" t="s">
        <v>53</v>
      </c>
      <c r="AN127" s="9" t="s">
        <v>53</v>
      </c>
      <c r="AO127" s="13" t="s">
        <v>53</v>
      </c>
      <c r="AP127" s="9" t="s">
        <v>53</v>
      </c>
      <c r="AQ127" s="49"/>
    </row>
    <row r="128" spans="1:43" x14ac:dyDescent="0.25">
      <c r="A128" s="9" t="s">
        <v>286</v>
      </c>
      <c r="B128" s="13" t="s">
        <v>284</v>
      </c>
      <c r="C128" s="9" t="s">
        <v>47</v>
      </c>
      <c r="D128" s="9" t="s">
        <v>56</v>
      </c>
      <c r="E128" s="9" t="s">
        <v>57</v>
      </c>
      <c r="F128" s="9" t="s">
        <v>897</v>
      </c>
      <c r="G128" s="9" t="s">
        <v>51</v>
      </c>
      <c r="H128" s="9" t="s">
        <v>287</v>
      </c>
      <c r="I128" s="12" t="s">
        <v>53</v>
      </c>
      <c r="J128" s="12" t="s">
        <v>53</v>
      </c>
      <c r="K128" s="12" t="s">
        <v>53</v>
      </c>
      <c r="L128" s="12" t="s">
        <v>53</v>
      </c>
      <c r="M128" s="12">
        <v>0</v>
      </c>
      <c r="N128" s="9" t="s">
        <v>53</v>
      </c>
      <c r="O128" s="9" t="s">
        <v>54</v>
      </c>
      <c r="P128" s="9" t="s">
        <v>53</v>
      </c>
      <c r="Q128" s="12">
        <f t="shared" si="4"/>
        <v>30556786.338500001</v>
      </c>
      <c r="R128" s="12">
        <v>0</v>
      </c>
      <c r="S128" s="12">
        <v>27617593.232900001</v>
      </c>
      <c r="T128" s="12">
        <v>0</v>
      </c>
      <c r="U128" s="9" t="s">
        <v>50</v>
      </c>
      <c r="V128" s="12">
        <v>0</v>
      </c>
      <c r="W128" s="12">
        <v>2533787.1600000006</v>
      </c>
      <c r="X128" s="9" t="s">
        <v>50</v>
      </c>
      <c r="Y128" s="12">
        <v>405405.94560000009</v>
      </c>
      <c r="Z128" s="12">
        <v>0</v>
      </c>
      <c r="AA128" s="9" t="s">
        <v>50</v>
      </c>
      <c r="AB128" s="12">
        <v>0</v>
      </c>
      <c r="AC128" s="12">
        <v>0</v>
      </c>
      <c r="AD128" s="9" t="s">
        <v>50</v>
      </c>
      <c r="AE128" s="12">
        <v>0</v>
      </c>
      <c r="AF128" s="45">
        <v>0</v>
      </c>
      <c r="AG128" s="9" t="s">
        <v>50</v>
      </c>
      <c r="AH128" s="12">
        <v>0</v>
      </c>
      <c r="AI128" s="12">
        <v>0</v>
      </c>
      <c r="AJ128" s="9" t="s">
        <v>50</v>
      </c>
      <c r="AK128" s="12">
        <v>0</v>
      </c>
      <c r="AL128" s="12">
        <v>0</v>
      </c>
      <c r="AM128" s="13" t="s">
        <v>53</v>
      </c>
      <c r="AN128" s="9" t="s">
        <v>53</v>
      </c>
      <c r="AO128" s="13" t="s">
        <v>53</v>
      </c>
      <c r="AP128" s="9" t="s">
        <v>53</v>
      </c>
      <c r="AQ128" s="49"/>
    </row>
    <row r="129" spans="1:43" x14ac:dyDescent="0.25">
      <c r="A129" s="9" t="s">
        <v>336</v>
      </c>
      <c r="B129" s="13" t="s">
        <v>334</v>
      </c>
      <c r="C129" s="9" t="s">
        <v>47</v>
      </c>
      <c r="D129" s="9" t="s">
        <v>56</v>
      </c>
      <c r="E129" s="9" t="s">
        <v>57</v>
      </c>
      <c r="F129" s="9" t="s">
        <v>898</v>
      </c>
      <c r="G129" s="9" t="s">
        <v>51</v>
      </c>
      <c r="H129" s="9" t="s">
        <v>337</v>
      </c>
      <c r="I129" s="12" t="s">
        <v>53</v>
      </c>
      <c r="J129" s="12" t="s">
        <v>53</v>
      </c>
      <c r="K129" s="12" t="s">
        <v>53</v>
      </c>
      <c r="L129" s="12" t="s">
        <v>53</v>
      </c>
      <c r="M129" s="12">
        <v>0</v>
      </c>
      <c r="N129" s="9" t="s">
        <v>53</v>
      </c>
      <c r="O129" s="9" t="s">
        <v>54</v>
      </c>
      <c r="P129" s="9" t="s">
        <v>53</v>
      </c>
      <c r="Q129" s="12">
        <f t="shared" si="4"/>
        <v>31780240.236749992</v>
      </c>
      <c r="R129" s="12">
        <v>0</v>
      </c>
      <c r="S129" s="12">
        <v>29920694.371949989</v>
      </c>
      <c r="T129" s="12">
        <v>0</v>
      </c>
      <c r="U129" s="9" t="s">
        <v>50</v>
      </c>
      <c r="V129" s="12">
        <v>0</v>
      </c>
      <c r="W129" s="12">
        <v>1603056.78</v>
      </c>
      <c r="X129" s="9" t="s">
        <v>50</v>
      </c>
      <c r="Y129" s="12">
        <v>256489.08479999998</v>
      </c>
      <c r="Z129" s="12">
        <v>0</v>
      </c>
      <c r="AA129" s="9" t="s">
        <v>50</v>
      </c>
      <c r="AB129" s="12">
        <v>0</v>
      </c>
      <c r="AC129" s="12">
        <v>0</v>
      </c>
      <c r="AD129" s="9" t="s">
        <v>50</v>
      </c>
      <c r="AE129" s="12">
        <v>0</v>
      </c>
      <c r="AF129" s="45">
        <v>0</v>
      </c>
      <c r="AG129" s="9" t="s">
        <v>50</v>
      </c>
      <c r="AH129" s="12">
        <v>0</v>
      </c>
      <c r="AI129" s="12">
        <v>0</v>
      </c>
      <c r="AJ129" s="9" t="s">
        <v>50</v>
      </c>
      <c r="AK129" s="12">
        <v>0</v>
      </c>
      <c r="AL129" s="12">
        <v>0</v>
      </c>
      <c r="AM129" s="13" t="s">
        <v>53</v>
      </c>
      <c r="AN129" s="9" t="s">
        <v>53</v>
      </c>
      <c r="AO129" s="13" t="s">
        <v>53</v>
      </c>
      <c r="AP129" s="9" t="s">
        <v>53</v>
      </c>
      <c r="AQ129" s="49"/>
    </row>
    <row r="130" spans="1:43" x14ac:dyDescent="0.25">
      <c r="A130" s="9" t="s">
        <v>373</v>
      </c>
      <c r="B130" s="13" t="s">
        <v>365</v>
      </c>
      <c r="C130" s="9" t="s">
        <v>47</v>
      </c>
      <c r="D130" s="9" t="s">
        <v>56</v>
      </c>
      <c r="E130" s="9" t="s">
        <v>57</v>
      </c>
      <c r="F130" s="9" t="s">
        <v>899</v>
      </c>
      <c r="G130" s="9" t="s">
        <v>51</v>
      </c>
      <c r="H130" s="9" t="s">
        <v>374</v>
      </c>
      <c r="I130" s="12" t="s">
        <v>53</v>
      </c>
      <c r="J130" s="12" t="s">
        <v>53</v>
      </c>
      <c r="K130" s="12" t="s">
        <v>53</v>
      </c>
      <c r="L130" s="12" t="s">
        <v>53</v>
      </c>
      <c r="M130" s="12">
        <v>0</v>
      </c>
      <c r="N130" s="9" t="s">
        <v>53</v>
      </c>
      <c r="O130" s="9" t="s">
        <v>54</v>
      </c>
      <c r="P130" s="9" t="s">
        <v>53</v>
      </c>
      <c r="Q130" s="12">
        <f t="shared" si="4"/>
        <v>20760175.598150004</v>
      </c>
      <c r="R130" s="12">
        <v>0</v>
      </c>
      <c r="S130" s="12">
        <v>16303429.289350003</v>
      </c>
      <c r="T130" s="12">
        <v>0</v>
      </c>
      <c r="U130" s="9" t="s">
        <v>50</v>
      </c>
      <c r="V130" s="12">
        <v>0</v>
      </c>
      <c r="W130" s="12">
        <v>3842022.6799999997</v>
      </c>
      <c r="X130" s="9" t="s">
        <v>63</v>
      </c>
      <c r="Y130" s="12">
        <v>614723.62880000006</v>
      </c>
      <c r="Z130" s="12">
        <v>0</v>
      </c>
      <c r="AA130" s="9" t="s">
        <v>50</v>
      </c>
      <c r="AB130" s="12">
        <v>0</v>
      </c>
      <c r="AC130" s="12">
        <v>0</v>
      </c>
      <c r="AD130" s="9" t="s">
        <v>50</v>
      </c>
      <c r="AE130" s="12">
        <v>0</v>
      </c>
      <c r="AF130" s="45">
        <v>0</v>
      </c>
      <c r="AG130" s="9" t="s">
        <v>50</v>
      </c>
      <c r="AH130" s="12">
        <v>0</v>
      </c>
      <c r="AI130" s="12">
        <v>0</v>
      </c>
      <c r="AJ130" s="9" t="s">
        <v>50</v>
      </c>
      <c r="AK130" s="12">
        <v>0</v>
      </c>
      <c r="AL130" s="12">
        <v>0</v>
      </c>
      <c r="AM130" s="13" t="s">
        <v>53</v>
      </c>
      <c r="AN130" s="9" t="s">
        <v>53</v>
      </c>
      <c r="AO130" s="13" t="s">
        <v>53</v>
      </c>
      <c r="AP130" s="9" t="s">
        <v>53</v>
      </c>
      <c r="AQ130" s="49"/>
    </row>
    <row r="131" spans="1:43" x14ac:dyDescent="0.25">
      <c r="A131" s="9" t="s">
        <v>66</v>
      </c>
      <c r="B131" s="13" t="s">
        <v>46</v>
      </c>
      <c r="C131" s="9" t="s">
        <v>47</v>
      </c>
      <c r="D131" s="9" t="s">
        <v>67</v>
      </c>
      <c r="E131" s="9" t="s">
        <v>68</v>
      </c>
      <c r="F131" s="9" t="s">
        <v>480</v>
      </c>
      <c r="G131" s="9" t="s">
        <v>51</v>
      </c>
      <c r="H131" s="9" t="s">
        <v>69</v>
      </c>
      <c r="I131" s="12" t="s">
        <v>53</v>
      </c>
      <c r="J131" s="12" t="s">
        <v>53</v>
      </c>
      <c r="K131" s="12" t="s">
        <v>53</v>
      </c>
      <c r="L131" s="12" t="s">
        <v>53</v>
      </c>
      <c r="M131" s="12">
        <v>0</v>
      </c>
      <c r="N131" s="9" t="s">
        <v>53</v>
      </c>
      <c r="O131" s="9" t="s">
        <v>54</v>
      </c>
      <c r="P131" s="9" t="s">
        <v>53</v>
      </c>
      <c r="Q131" s="12">
        <f t="shared" si="4"/>
        <v>20841745.615199998</v>
      </c>
      <c r="R131" s="12">
        <v>0</v>
      </c>
      <c r="S131" s="12">
        <v>19278609.689999998</v>
      </c>
      <c r="T131" s="12">
        <v>0</v>
      </c>
      <c r="U131" s="9" t="s">
        <v>50</v>
      </c>
      <c r="V131" s="12">
        <v>0</v>
      </c>
      <c r="W131" s="12">
        <v>1347530.9699999997</v>
      </c>
      <c r="X131" s="9" t="s">
        <v>63</v>
      </c>
      <c r="Y131" s="12">
        <v>215604.95520000003</v>
      </c>
      <c r="Z131" s="12">
        <v>0</v>
      </c>
      <c r="AA131" s="9" t="s">
        <v>50</v>
      </c>
      <c r="AB131" s="12">
        <v>0</v>
      </c>
      <c r="AC131" s="12">
        <v>0</v>
      </c>
      <c r="AD131" s="9" t="s">
        <v>50</v>
      </c>
      <c r="AE131" s="12">
        <v>0</v>
      </c>
      <c r="AF131" s="45">
        <v>0</v>
      </c>
      <c r="AG131" s="9" t="s">
        <v>50</v>
      </c>
      <c r="AH131" s="12">
        <v>0</v>
      </c>
      <c r="AI131" s="12">
        <v>0</v>
      </c>
      <c r="AJ131" s="9" t="s">
        <v>50</v>
      </c>
      <c r="AK131" s="12">
        <v>0</v>
      </c>
      <c r="AL131" s="12">
        <v>0</v>
      </c>
      <c r="AM131" s="13" t="s">
        <v>53</v>
      </c>
      <c r="AN131" s="9" t="s">
        <v>53</v>
      </c>
      <c r="AO131" s="13" t="s">
        <v>53</v>
      </c>
      <c r="AP131" s="9" t="s">
        <v>53</v>
      </c>
      <c r="AQ131" s="49"/>
    </row>
    <row r="132" spans="1:43" x14ac:dyDescent="0.25">
      <c r="A132" s="9" t="s">
        <v>128</v>
      </c>
      <c r="B132" s="13" t="s">
        <v>118</v>
      </c>
      <c r="C132" s="9" t="s">
        <v>47</v>
      </c>
      <c r="D132" s="9" t="s">
        <v>67</v>
      </c>
      <c r="E132" s="9" t="s">
        <v>68</v>
      </c>
      <c r="F132" s="9" t="s">
        <v>482</v>
      </c>
      <c r="G132" s="9" t="s">
        <v>51</v>
      </c>
      <c r="H132" s="9" t="s">
        <v>129</v>
      </c>
      <c r="I132" s="12" t="s">
        <v>53</v>
      </c>
      <c r="J132" s="12" t="s">
        <v>53</v>
      </c>
      <c r="K132" s="12" t="s">
        <v>53</v>
      </c>
      <c r="L132" s="12" t="s">
        <v>53</v>
      </c>
      <c r="M132" s="12">
        <v>0</v>
      </c>
      <c r="N132" s="9" t="s">
        <v>53</v>
      </c>
      <c r="O132" s="9" t="s">
        <v>54</v>
      </c>
      <c r="P132" s="9" t="s">
        <v>53</v>
      </c>
      <c r="Q132" s="12">
        <f t="shared" si="4"/>
        <v>21734013.641399998</v>
      </c>
      <c r="R132" s="12">
        <v>0</v>
      </c>
      <c r="S132" s="12">
        <v>19306713.305</v>
      </c>
      <c r="T132" s="12">
        <v>0</v>
      </c>
      <c r="U132" s="9" t="s">
        <v>50</v>
      </c>
      <c r="V132" s="12">
        <v>0</v>
      </c>
      <c r="W132" s="12">
        <v>2092500.29</v>
      </c>
      <c r="X132" s="9" t="s">
        <v>50</v>
      </c>
      <c r="Y132" s="12">
        <v>334800.04640000005</v>
      </c>
      <c r="Z132" s="12">
        <v>0</v>
      </c>
      <c r="AA132" s="9" t="s">
        <v>50</v>
      </c>
      <c r="AB132" s="12">
        <v>0</v>
      </c>
      <c r="AC132" s="12">
        <v>0</v>
      </c>
      <c r="AD132" s="9" t="s">
        <v>50</v>
      </c>
      <c r="AE132" s="12">
        <v>0</v>
      </c>
      <c r="AF132" s="45">
        <v>0</v>
      </c>
      <c r="AG132" s="9" t="s">
        <v>50</v>
      </c>
      <c r="AH132" s="12">
        <v>0</v>
      </c>
      <c r="AI132" s="12">
        <v>0</v>
      </c>
      <c r="AJ132" s="9" t="s">
        <v>50</v>
      </c>
      <c r="AK132" s="12">
        <v>0</v>
      </c>
      <c r="AL132" s="12">
        <v>0</v>
      </c>
      <c r="AM132" s="13" t="s">
        <v>53</v>
      </c>
      <c r="AN132" s="9" t="s">
        <v>53</v>
      </c>
      <c r="AO132" s="13" t="s">
        <v>53</v>
      </c>
      <c r="AP132" s="9" t="s">
        <v>53</v>
      </c>
      <c r="AQ132" s="49"/>
    </row>
    <row r="133" spans="1:43" x14ac:dyDescent="0.25">
      <c r="A133" s="9" t="s">
        <v>181</v>
      </c>
      <c r="B133" s="13" t="s">
        <v>177</v>
      </c>
      <c r="C133" s="9" t="s">
        <v>47</v>
      </c>
      <c r="D133" s="9" t="s">
        <v>67</v>
      </c>
      <c r="E133" s="9" t="s">
        <v>68</v>
      </c>
      <c r="F133" s="9" t="s">
        <v>484</v>
      </c>
      <c r="G133" s="9" t="s">
        <v>51</v>
      </c>
      <c r="H133" s="9" t="s">
        <v>182</v>
      </c>
      <c r="I133" s="12" t="s">
        <v>53</v>
      </c>
      <c r="J133" s="12" t="s">
        <v>53</v>
      </c>
      <c r="K133" s="12" t="s">
        <v>53</v>
      </c>
      <c r="L133" s="12" t="s">
        <v>53</v>
      </c>
      <c r="M133" s="12">
        <v>0</v>
      </c>
      <c r="N133" s="9" t="s">
        <v>53</v>
      </c>
      <c r="O133" s="9" t="s">
        <v>54</v>
      </c>
      <c r="P133" s="9" t="s">
        <v>53</v>
      </c>
      <c r="Q133" s="12">
        <f t="shared" si="4"/>
        <v>25085932.913400002</v>
      </c>
      <c r="R133" s="12">
        <v>0</v>
      </c>
      <c r="S133" s="12">
        <v>24128790.825000003</v>
      </c>
      <c r="T133" s="12">
        <v>0</v>
      </c>
      <c r="U133" s="9" t="s">
        <v>50</v>
      </c>
      <c r="V133" s="12">
        <v>0</v>
      </c>
      <c r="W133" s="12">
        <v>825122.49000000011</v>
      </c>
      <c r="X133" s="9" t="s">
        <v>50</v>
      </c>
      <c r="Y133" s="12">
        <v>132019.59840000002</v>
      </c>
      <c r="Z133" s="12">
        <v>0</v>
      </c>
      <c r="AA133" s="9" t="s">
        <v>50</v>
      </c>
      <c r="AB133" s="12">
        <v>0</v>
      </c>
      <c r="AC133" s="12">
        <v>0</v>
      </c>
      <c r="AD133" s="9" t="s">
        <v>50</v>
      </c>
      <c r="AE133" s="12">
        <v>0</v>
      </c>
      <c r="AF133" s="45">
        <v>0</v>
      </c>
      <c r="AG133" s="9" t="s">
        <v>50</v>
      </c>
      <c r="AH133" s="12">
        <v>0</v>
      </c>
      <c r="AI133" s="12">
        <v>0</v>
      </c>
      <c r="AJ133" s="9" t="s">
        <v>50</v>
      </c>
      <c r="AK133" s="12">
        <v>0</v>
      </c>
      <c r="AL133" s="12">
        <v>0</v>
      </c>
      <c r="AM133" s="13" t="s">
        <v>53</v>
      </c>
      <c r="AN133" s="9" t="s">
        <v>53</v>
      </c>
      <c r="AO133" s="13" t="s">
        <v>53</v>
      </c>
      <c r="AP133" s="9" t="s">
        <v>53</v>
      </c>
      <c r="AQ133" s="49"/>
    </row>
    <row r="134" spans="1:43" x14ac:dyDescent="0.25">
      <c r="A134" s="9" t="s">
        <v>238</v>
      </c>
      <c r="B134" s="13" t="s">
        <v>234</v>
      </c>
      <c r="C134" s="9" t="s">
        <v>47</v>
      </c>
      <c r="D134" s="9" t="s">
        <v>67</v>
      </c>
      <c r="E134" s="9" t="s">
        <v>68</v>
      </c>
      <c r="F134" s="9" t="s">
        <v>486</v>
      </c>
      <c r="G134" s="9" t="s">
        <v>51</v>
      </c>
      <c r="H134" s="9" t="s">
        <v>239</v>
      </c>
      <c r="I134" s="12" t="s">
        <v>53</v>
      </c>
      <c r="J134" s="12" t="s">
        <v>53</v>
      </c>
      <c r="K134" s="12" t="s">
        <v>53</v>
      </c>
      <c r="L134" s="12" t="s">
        <v>53</v>
      </c>
      <c r="M134" s="12">
        <v>0</v>
      </c>
      <c r="N134" s="9" t="s">
        <v>53</v>
      </c>
      <c r="O134" s="9" t="s">
        <v>54</v>
      </c>
      <c r="P134" s="9" t="s">
        <v>53</v>
      </c>
      <c r="Q134" s="12">
        <f t="shared" si="4"/>
        <v>10932607.462399999</v>
      </c>
      <c r="R134" s="12">
        <v>0</v>
      </c>
      <c r="S134" s="12">
        <v>10464020.66</v>
      </c>
      <c r="T134" s="12">
        <v>0</v>
      </c>
      <c r="U134" s="9" t="s">
        <v>50</v>
      </c>
      <c r="V134" s="12">
        <v>0</v>
      </c>
      <c r="W134" s="12">
        <v>135537.42000000001</v>
      </c>
      <c r="X134" s="9" t="s">
        <v>50</v>
      </c>
      <c r="Y134" s="12">
        <v>21685.9872</v>
      </c>
      <c r="Z134" s="12">
        <v>0</v>
      </c>
      <c r="AA134" s="9" t="s">
        <v>50</v>
      </c>
      <c r="AB134" s="12">
        <v>0</v>
      </c>
      <c r="AC134" s="12">
        <v>288299.44</v>
      </c>
      <c r="AD134" s="9" t="s">
        <v>72</v>
      </c>
      <c r="AE134" s="12">
        <v>23063.9552</v>
      </c>
      <c r="AF134" s="45">
        <v>0</v>
      </c>
      <c r="AG134" s="9" t="s">
        <v>50</v>
      </c>
      <c r="AH134" s="12">
        <v>0</v>
      </c>
      <c r="AI134" s="12">
        <v>0</v>
      </c>
      <c r="AJ134" s="9" t="s">
        <v>50</v>
      </c>
      <c r="AK134" s="12">
        <v>0</v>
      </c>
      <c r="AL134" s="12">
        <v>0</v>
      </c>
      <c r="AM134" s="13" t="s">
        <v>53</v>
      </c>
      <c r="AN134" s="9" t="s">
        <v>53</v>
      </c>
      <c r="AO134" s="13" t="s">
        <v>53</v>
      </c>
      <c r="AP134" s="9" t="s">
        <v>53</v>
      </c>
      <c r="AQ134" s="49"/>
    </row>
    <row r="135" spans="1:43" x14ac:dyDescent="0.25">
      <c r="A135" s="9" t="s">
        <v>240</v>
      </c>
      <c r="B135" s="13" t="s">
        <v>234</v>
      </c>
      <c r="C135" s="9" t="s">
        <v>47</v>
      </c>
      <c r="D135" s="9" t="s">
        <v>67</v>
      </c>
      <c r="E135" s="9" t="s">
        <v>68</v>
      </c>
      <c r="F135" s="9" t="s">
        <v>486</v>
      </c>
      <c r="G135" s="9" t="s">
        <v>51</v>
      </c>
      <c r="H135" s="9" t="s">
        <v>241</v>
      </c>
      <c r="I135" s="12" t="s">
        <v>53</v>
      </c>
      <c r="J135" s="12" t="s">
        <v>53</v>
      </c>
      <c r="K135" s="12" t="s">
        <v>53</v>
      </c>
      <c r="L135" s="12" t="s">
        <v>53</v>
      </c>
      <c r="M135" s="12">
        <v>0</v>
      </c>
      <c r="N135" s="9" t="s">
        <v>53</v>
      </c>
      <c r="O135" s="9" t="s">
        <v>242</v>
      </c>
      <c r="P135" s="9" t="s">
        <v>243</v>
      </c>
      <c r="Q135" s="12">
        <f t="shared" si="4"/>
        <v>239557.5</v>
      </c>
      <c r="R135" s="12">
        <v>0</v>
      </c>
      <c r="S135" s="12">
        <v>239557.5</v>
      </c>
      <c r="T135" s="12">
        <v>0</v>
      </c>
      <c r="U135" s="9" t="s">
        <v>50</v>
      </c>
      <c r="V135" s="12">
        <v>0</v>
      </c>
      <c r="W135" s="12">
        <v>0</v>
      </c>
      <c r="X135" s="9" t="s">
        <v>50</v>
      </c>
      <c r="Y135" s="12">
        <v>0</v>
      </c>
      <c r="Z135" s="12">
        <v>0</v>
      </c>
      <c r="AA135" s="9" t="s">
        <v>50</v>
      </c>
      <c r="AB135" s="12">
        <v>0</v>
      </c>
      <c r="AC135" s="12">
        <v>0</v>
      </c>
      <c r="AD135" s="9" t="s">
        <v>50</v>
      </c>
      <c r="AE135" s="12">
        <v>0</v>
      </c>
      <c r="AF135" s="45">
        <v>0</v>
      </c>
      <c r="AG135" s="9" t="s">
        <v>50</v>
      </c>
      <c r="AH135" s="12">
        <v>0</v>
      </c>
      <c r="AI135" s="12">
        <v>0</v>
      </c>
      <c r="AJ135" s="9" t="s">
        <v>50</v>
      </c>
      <c r="AK135" s="12">
        <v>0</v>
      </c>
      <c r="AL135" s="12">
        <v>0</v>
      </c>
      <c r="AM135" s="13" t="s">
        <v>53</v>
      </c>
      <c r="AN135" s="9" t="s">
        <v>53</v>
      </c>
      <c r="AO135" s="13" t="s">
        <v>53</v>
      </c>
      <c r="AP135" s="9" t="s">
        <v>53</v>
      </c>
      <c r="AQ135" s="49"/>
    </row>
    <row r="136" spans="1:43" x14ac:dyDescent="0.25">
      <c r="A136" s="9" t="s">
        <v>244</v>
      </c>
      <c r="B136" s="13" t="s">
        <v>234</v>
      </c>
      <c r="C136" s="9" t="s">
        <v>47</v>
      </c>
      <c r="D136" s="9" t="s">
        <v>67</v>
      </c>
      <c r="E136" s="9" t="s">
        <v>68</v>
      </c>
      <c r="F136" s="9" t="s">
        <v>486</v>
      </c>
      <c r="G136" s="9" t="s">
        <v>51</v>
      </c>
      <c r="H136" s="9" t="s">
        <v>245</v>
      </c>
      <c r="I136" s="12" t="s">
        <v>53</v>
      </c>
      <c r="J136" s="12" t="s">
        <v>53</v>
      </c>
      <c r="K136" s="12" t="s">
        <v>53</v>
      </c>
      <c r="L136" s="12" t="s">
        <v>53</v>
      </c>
      <c r="M136" s="12">
        <v>0</v>
      </c>
      <c r="N136" s="9" t="s">
        <v>53</v>
      </c>
      <c r="O136" s="9" t="s">
        <v>54</v>
      </c>
      <c r="P136" s="9" t="s">
        <v>53</v>
      </c>
      <c r="Q136" s="12">
        <f t="shared" si="4"/>
        <v>17159714.890196182</v>
      </c>
      <c r="R136" s="12">
        <v>0</v>
      </c>
      <c r="S136" s="12">
        <v>15793342.224996181</v>
      </c>
      <c r="T136" s="12">
        <v>0</v>
      </c>
      <c r="U136" s="9" t="s">
        <v>50</v>
      </c>
      <c r="V136" s="12">
        <v>0</v>
      </c>
      <c r="W136" s="12">
        <v>1177907.47</v>
      </c>
      <c r="X136" s="9" t="s">
        <v>63</v>
      </c>
      <c r="Y136" s="12">
        <v>188465.19520000002</v>
      </c>
      <c r="Z136" s="12">
        <v>0</v>
      </c>
      <c r="AA136" s="9" t="s">
        <v>50</v>
      </c>
      <c r="AB136" s="12">
        <v>0</v>
      </c>
      <c r="AC136" s="12">
        <v>0</v>
      </c>
      <c r="AD136" s="9" t="s">
        <v>50</v>
      </c>
      <c r="AE136" s="12">
        <v>0</v>
      </c>
      <c r="AF136" s="45">
        <v>0</v>
      </c>
      <c r="AG136" s="9" t="s">
        <v>50</v>
      </c>
      <c r="AH136" s="12">
        <v>0</v>
      </c>
      <c r="AI136" s="12">
        <v>0</v>
      </c>
      <c r="AJ136" s="9" t="s">
        <v>50</v>
      </c>
      <c r="AK136" s="12">
        <v>0</v>
      </c>
      <c r="AL136" s="12">
        <v>0</v>
      </c>
      <c r="AM136" s="13" t="s">
        <v>53</v>
      </c>
      <c r="AN136" s="9" t="s">
        <v>53</v>
      </c>
      <c r="AO136" s="13" t="s">
        <v>53</v>
      </c>
      <c r="AP136" s="9" t="s">
        <v>53</v>
      </c>
      <c r="AQ136" s="49"/>
    </row>
    <row r="137" spans="1:43" x14ac:dyDescent="0.25">
      <c r="A137" s="9" t="s">
        <v>288</v>
      </c>
      <c r="B137" s="13" t="s">
        <v>284</v>
      </c>
      <c r="C137" s="9" t="s">
        <v>47</v>
      </c>
      <c r="D137" s="9" t="s">
        <v>67</v>
      </c>
      <c r="E137" s="9" t="s">
        <v>68</v>
      </c>
      <c r="F137" s="9" t="s">
        <v>488</v>
      </c>
      <c r="G137" s="9" t="s">
        <v>51</v>
      </c>
      <c r="H137" s="9" t="s">
        <v>289</v>
      </c>
      <c r="I137" s="12" t="s">
        <v>53</v>
      </c>
      <c r="J137" s="12" t="s">
        <v>53</v>
      </c>
      <c r="K137" s="12" t="s">
        <v>53</v>
      </c>
      <c r="L137" s="12" t="s">
        <v>53</v>
      </c>
      <c r="M137" s="12">
        <v>0</v>
      </c>
      <c r="N137" s="9" t="s">
        <v>53</v>
      </c>
      <c r="O137" s="9" t="s">
        <v>54</v>
      </c>
      <c r="P137" s="9" t="s">
        <v>53</v>
      </c>
      <c r="Q137" s="12">
        <f t="shared" si="4"/>
        <v>25129268.184999999</v>
      </c>
      <c r="R137" s="12">
        <v>0</v>
      </c>
      <c r="S137" s="12">
        <v>24065748.574999999</v>
      </c>
      <c r="T137" s="12">
        <v>0</v>
      </c>
      <c r="U137" s="9" t="s">
        <v>50</v>
      </c>
      <c r="V137" s="12">
        <v>0</v>
      </c>
      <c r="W137" s="12">
        <v>916827.25</v>
      </c>
      <c r="X137" s="9" t="s">
        <v>50</v>
      </c>
      <c r="Y137" s="12">
        <v>146692.35999999999</v>
      </c>
      <c r="Z137" s="12">
        <v>0</v>
      </c>
      <c r="AA137" s="9" t="s">
        <v>50</v>
      </c>
      <c r="AB137" s="12">
        <v>0</v>
      </c>
      <c r="AC137" s="12">
        <v>0</v>
      </c>
      <c r="AD137" s="9" t="s">
        <v>50</v>
      </c>
      <c r="AE137" s="12">
        <v>0</v>
      </c>
      <c r="AF137" s="45">
        <v>0</v>
      </c>
      <c r="AG137" s="9" t="s">
        <v>50</v>
      </c>
      <c r="AH137" s="12">
        <v>0</v>
      </c>
      <c r="AI137" s="12">
        <v>0</v>
      </c>
      <c r="AJ137" s="9" t="s">
        <v>50</v>
      </c>
      <c r="AK137" s="12">
        <v>0</v>
      </c>
      <c r="AL137" s="12">
        <v>0</v>
      </c>
      <c r="AM137" s="13" t="s">
        <v>53</v>
      </c>
      <c r="AN137" s="9" t="s">
        <v>53</v>
      </c>
      <c r="AO137" s="13" t="s">
        <v>53</v>
      </c>
      <c r="AP137" s="9" t="s">
        <v>53</v>
      </c>
      <c r="AQ137" s="49"/>
    </row>
    <row r="138" spans="1:43" x14ac:dyDescent="0.25">
      <c r="A138" s="9" t="s">
        <v>338</v>
      </c>
      <c r="B138" s="13" t="s">
        <v>334</v>
      </c>
      <c r="C138" s="9" t="s">
        <v>47</v>
      </c>
      <c r="D138" s="9" t="s">
        <v>67</v>
      </c>
      <c r="E138" s="9" t="s">
        <v>68</v>
      </c>
      <c r="F138" s="9" t="s">
        <v>893</v>
      </c>
      <c r="G138" s="9" t="s">
        <v>51</v>
      </c>
      <c r="H138" s="9" t="s">
        <v>339</v>
      </c>
      <c r="I138" s="12" t="s">
        <v>53</v>
      </c>
      <c r="J138" s="12" t="s">
        <v>53</v>
      </c>
      <c r="K138" s="12" t="s">
        <v>53</v>
      </c>
      <c r="L138" s="12" t="s">
        <v>53</v>
      </c>
      <c r="M138" s="12">
        <v>0</v>
      </c>
      <c r="N138" s="9" t="s">
        <v>53</v>
      </c>
      <c r="O138" s="9" t="s">
        <v>54</v>
      </c>
      <c r="P138" s="9" t="s">
        <v>53</v>
      </c>
      <c r="Q138" s="12">
        <f t="shared" si="4"/>
        <v>38813578.631649986</v>
      </c>
      <c r="R138" s="12">
        <v>0</v>
      </c>
      <c r="S138" s="12">
        <v>35231282.593249984</v>
      </c>
      <c r="T138" s="12">
        <v>0</v>
      </c>
      <c r="U138" s="9" t="s">
        <v>50</v>
      </c>
      <c r="V138" s="12">
        <v>0</v>
      </c>
      <c r="W138" s="12">
        <v>3088186.2399999993</v>
      </c>
      <c r="X138" s="9" t="s">
        <v>50</v>
      </c>
      <c r="Y138" s="12">
        <v>494109.79840000009</v>
      </c>
      <c r="Z138" s="12">
        <v>0</v>
      </c>
      <c r="AA138" s="9" t="s">
        <v>50</v>
      </c>
      <c r="AB138" s="12">
        <v>0</v>
      </c>
      <c r="AC138" s="12">
        <v>0</v>
      </c>
      <c r="AD138" s="9" t="s">
        <v>50</v>
      </c>
      <c r="AE138" s="12">
        <v>0</v>
      </c>
      <c r="AF138" s="45">
        <v>0</v>
      </c>
      <c r="AG138" s="9" t="s">
        <v>50</v>
      </c>
      <c r="AH138" s="12">
        <v>0</v>
      </c>
      <c r="AI138" s="12">
        <v>0</v>
      </c>
      <c r="AJ138" s="9" t="s">
        <v>50</v>
      </c>
      <c r="AK138" s="12">
        <v>0</v>
      </c>
      <c r="AL138" s="12">
        <v>0</v>
      </c>
      <c r="AM138" s="13" t="s">
        <v>53</v>
      </c>
      <c r="AN138" s="9" t="s">
        <v>53</v>
      </c>
      <c r="AO138" s="13" t="s">
        <v>53</v>
      </c>
      <c r="AP138" s="9" t="s">
        <v>53</v>
      </c>
      <c r="AQ138" s="49"/>
    </row>
    <row r="139" spans="1:43" x14ac:dyDescent="0.25">
      <c r="A139" s="9" t="s">
        <v>375</v>
      </c>
      <c r="B139" s="13" t="s">
        <v>365</v>
      </c>
      <c r="C139" s="9" t="s">
        <v>47</v>
      </c>
      <c r="D139" s="9" t="s">
        <v>67</v>
      </c>
      <c r="E139" s="9" t="s">
        <v>68</v>
      </c>
      <c r="F139" s="9" t="s">
        <v>894</v>
      </c>
      <c r="G139" s="9" t="s">
        <v>51</v>
      </c>
      <c r="H139" s="9" t="s">
        <v>376</v>
      </c>
      <c r="I139" s="12" t="s">
        <v>53</v>
      </c>
      <c r="J139" s="12" t="s">
        <v>53</v>
      </c>
      <c r="K139" s="12" t="s">
        <v>53</v>
      </c>
      <c r="L139" s="12" t="s">
        <v>53</v>
      </c>
      <c r="M139" s="12">
        <v>0</v>
      </c>
      <c r="N139" s="9" t="s">
        <v>53</v>
      </c>
      <c r="O139" s="9" t="s">
        <v>54</v>
      </c>
      <c r="P139" s="9" t="s">
        <v>53</v>
      </c>
      <c r="Q139" s="12">
        <f t="shared" si="4"/>
        <v>17433451.442050003</v>
      </c>
      <c r="R139" s="12">
        <v>0</v>
      </c>
      <c r="S139" s="12">
        <v>14510856.962050002</v>
      </c>
      <c r="T139" s="12">
        <v>0</v>
      </c>
      <c r="U139" s="9" t="s">
        <v>50</v>
      </c>
      <c r="V139" s="12">
        <v>0</v>
      </c>
      <c r="W139" s="12">
        <v>2519478</v>
      </c>
      <c r="X139" s="9" t="s">
        <v>63</v>
      </c>
      <c r="Y139" s="12">
        <v>403116.4800000001</v>
      </c>
      <c r="Z139" s="12">
        <v>0</v>
      </c>
      <c r="AA139" s="9" t="s">
        <v>50</v>
      </c>
      <c r="AB139" s="12">
        <v>0</v>
      </c>
      <c r="AC139" s="12">
        <v>0</v>
      </c>
      <c r="AD139" s="9" t="s">
        <v>50</v>
      </c>
      <c r="AE139" s="12">
        <v>0</v>
      </c>
      <c r="AF139" s="45">
        <v>0</v>
      </c>
      <c r="AG139" s="9" t="s">
        <v>50</v>
      </c>
      <c r="AH139" s="12">
        <v>0</v>
      </c>
      <c r="AI139" s="12">
        <v>0</v>
      </c>
      <c r="AJ139" s="9" t="s">
        <v>50</v>
      </c>
      <c r="AK139" s="12">
        <v>0</v>
      </c>
      <c r="AL139" s="12">
        <v>0</v>
      </c>
      <c r="AM139" s="13" t="s">
        <v>53</v>
      </c>
      <c r="AN139" s="9" t="s">
        <v>53</v>
      </c>
      <c r="AO139" s="13" t="s">
        <v>53</v>
      </c>
      <c r="AP139" s="9" t="s">
        <v>53</v>
      </c>
      <c r="AQ139" s="49"/>
    </row>
    <row r="140" spans="1:43" x14ac:dyDescent="0.25">
      <c r="A140" s="9" t="s">
        <v>115</v>
      </c>
      <c r="B140" s="13" t="s">
        <v>401</v>
      </c>
      <c r="C140" s="9" t="s">
        <v>75</v>
      </c>
      <c r="D140" s="9" t="s">
        <v>48</v>
      </c>
      <c r="E140" s="9" t="s">
        <v>76</v>
      </c>
      <c r="F140" s="9" t="s">
        <v>663</v>
      </c>
      <c r="G140" s="9" t="s">
        <v>51</v>
      </c>
      <c r="H140" s="9" t="s">
        <v>934</v>
      </c>
      <c r="I140" s="12" t="s">
        <v>53</v>
      </c>
      <c r="J140" s="12" t="s">
        <v>53</v>
      </c>
      <c r="K140" s="12" t="s">
        <v>53</v>
      </c>
      <c r="L140" s="12" t="s">
        <v>53</v>
      </c>
      <c r="M140" s="12">
        <v>0</v>
      </c>
      <c r="N140" s="9" t="s">
        <v>53</v>
      </c>
      <c r="O140" s="9" t="s">
        <v>54</v>
      </c>
      <c r="P140" s="9" t="s">
        <v>53</v>
      </c>
      <c r="Q140" s="12">
        <v>13331410.433499999</v>
      </c>
      <c r="R140" s="12">
        <v>0</v>
      </c>
      <c r="S140" s="12">
        <v>11033427.130000003</v>
      </c>
      <c r="T140" s="12">
        <v>0</v>
      </c>
      <c r="U140" s="9" t="s">
        <v>50</v>
      </c>
      <c r="V140" s="12">
        <v>0</v>
      </c>
      <c r="W140" s="12">
        <v>1981020.0892</v>
      </c>
      <c r="X140" s="9" t="s">
        <v>50</v>
      </c>
      <c r="Y140" s="12">
        <v>316963.21429999999</v>
      </c>
      <c r="Z140" s="12">
        <v>0</v>
      </c>
      <c r="AA140" s="9" t="s">
        <v>50</v>
      </c>
      <c r="AB140" s="12">
        <v>0</v>
      </c>
      <c r="AC140" s="12">
        <v>0</v>
      </c>
      <c r="AD140" s="9" t="s">
        <v>50</v>
      </c>
      <c r="AE140" s="12">
        <v>0</v>
      </c>
      <c r="AF140" s="45">
        <v>0</v>
      </c>
      <c r="AG140" s="9" t="s">
        <v>50</v>
      </c>
      <c r="AH140" s="12">
        <v>0</v>
      </c>
      <c r="AI140" s="12">
        <v>0</v>
      </c>
      <c r="AJ140" s="9" t="s">
        <v>50</v>
      </c>
      <c r="AK140" s="12">
        <v>0</v>
      </c>
      <c r="AL140" s="12">
        <v>0</v>
      </c>
      <c r="AM140" s="13" t="s">
        <v>53</v>
      </c>
      <c r="AN140" s="9" t="s">
        <v>53</v>
      </c>
      <c r="AO140" s="13" t="s">
        <v>53</v>
      </c>
      <c r="AP140" s="9" t="s">
        <v>53</v>
      </c>
      <c r="AQ140" s="49"/>
    </row>
    <row r="141" spans="1:43" x14ac:dyDescent="0.25">
      <c r="A141" s="9" t="s">
        <v>117</v>
      </c>
      <c r="B141" s="13" t="s">
        <v>401</v>
      </c>
      <c r="C141" s="9" t="s">
        <v>75</v>
      </c>
      <c r="D141" s="9" t="s">
        <v>48</v>
      </c>
      <c r="E141" s="9" t="s">
        <v>76</v>
      </c>
      <c r="F141" s="9" t="s">
        <v>663</v>
      </c>
      <c r="G141" s="9" t="s">
        <v>51</v>
      </c>
      <c r="H141" s="9" t="s">
        <v>935</v>
      </c>
      <c r="I141" s="12" t="s">
        <v>53</v>
      </c>
      <c r="J141" s="12" t="s">
        <v>53</v>
      </c>
      <c r="K141" s="12" t="s">
        <v>53</v>
      </c>
      <c r="L141" s="12" t="s">
        <v>53</v>
      </c>
      <c r="M141" s="12">
        <v>0</v>
      </c>
      <c r="N141" s="9" t="s">
        <v>53</v>
      </c>
      <c r="O141" s="9" t="s">
        <v>936</v>
      </c>
      <c r="P141" s="9" t="s">
        <v>937</v>
      </c>
      <c r="Q141" s="12">
        <v>256128</v>
      </c>
      <c r="R141" s="12">
        <v>0</v>
      </c>
      <c r="S141" s="12">
        <v>0</v>
      </c>
      <c r="T141" s="12">
        <v>220800</v>
      </c>
      <c r="U141" s="9" t="s">
        <v>63</v>
      </c>
      <c r="V141" s="12">
        <v>35328</v>
      </c>
      <c r="W141" s="12">
        <v>0</v>
      </c>
      <c r="X141" s="9" t="s">
        <v>50</v>
      </c>
      <c r="Y141" s="12">
        <v>0</v>
      </c>
      <c r="Z141" s="12">
        <v>0</v>
      </c>
      <c r="AA141" s="9" t="s">
        <v>50</v>
      </c>
      <c r="AB141" s="12">
        <v>0</v>
      </c>
      <c r="AC141" s="12">
        <v>0</v>
      </c>
      <c r="AD141" s="9" t="s">
        <v>50</v>
      </c>
      <c r="AE141" s="12">
        <v>0</v>
      </c>
      <c r="AF141" s="45">
        <v>0</v>
      </c>
      <c r="AG141" s="9" t="s">
        <v>50</v>
      </c>
      <c r="AH141" s="12">
        <v>0</v>
      </c>
      <c r="AI141" s="12">
        <v>0</v>
      </c>
      <c r="AJ141" s="9" t="s">
        <v>50</v>
      </c>
      <c r="AK141" s="12">
        <v>0</v>
      </c>
      <c r="AL141" s="12">
        <v>0</v>
      </c>
      <c r="AM141" s="13" t="s">
        <v>53</v>
      </c>
      <c r="AN141" s="9" t="s">
        <v>53</v>
      </c>
      <c r="AO141" s="13" t="s">
        <v>53</v>
      </c>
      <c r="AP141" s="9" t="s">
        <v>53</v>
      </c>
      <c r="AQ141" s="49"/>
    </row>
    <row r="142" spans="1:43" x14ac:dyDescent="0.25">
      <c r="A142" s="9" t="s">
        <v>120</v>
      </c>
      <c r="B142" s="13" t="s">
        <v>401</v>
      </c>
      <c r="C142" s="9" t="s">
        <v>75</v>
      </c>
      <c r="D142" s="9" t="s">
        <v>48</v>
      </c>
      <c r="E142" s="9" t="s">
        <v>76</v>
      </c>
      <c r="F142" s="9" t="s">
        <v>663</v>
      </c>
      <c r="G142" s="9" t="s">
        <v>51</v>
      </c>
      <c r="H142" s="9" t="s">
        <v>938</v>
      </c>
      <c r="I142" s="12" t="s">
        <v>53</v>
      </c>
      <c r="J142" s="12" t="s">
        <v>53</v>
      </c>
      <c r="K142" s="12" t="s">
        <v>53</v>
      </c>
      <c r="L142" s="12" t="s">
        <v>53</v>
      </c>
      <c r="M142" s="12">
        <v>0</v>
      </c>
      <c r="N142" s="9" t="s">
        <v>53</v>
      </c>
      <c r="O142" s="9" t="s">
        <v>54</v>
      </c>
      <c r="P142" s="9" t="s">
        <v>53</v>
      </c>
      <c r="Q142" s="12">
        <v>100308698.91569999</v>
      </c>
      <c r="R142" s="12">
        <v>0</v>
      </c>
      <c r="S142" s="12">
        <v>74136828.942149982</v>
      </c>
      <c r="T142" s="12">
        <v>0</v>
      </c>
      <c r="U142" s="9" t="s">
        <v>50</v>
      </c>
      <c r="V142" s="12">
        <v>0</v>
      </c>
      <c r="W142" s="12">
        <v>22561956.873750005</v>
      </c>
      <c r="X142" s="9" t="s">
        <v>63</v>
      </c>
      <c r="Y142" s="12">
        <v>3609913.099799999</v>
      </c>
      <c r="Z142" s="12">
        <v>0</v>
      </c>
      <c r="AA142" s="9" t="s">
        <v>50</v>
      </c>
      <c r="AB142" s="12">
        <v>0</v>
      </c>
      <c r="AC142" s="12">
        <v>0</v>
      </c>
      <c r="AD142" s="9" t="s">
        <v>50</v>
      </c>
      <c r="AE142" s="12">
        <v>0</v>
      </c>
      <c r="AF142" s="45">
        <v>0</v>
      </c>
      <c r="AG142" s="9" t="s">
        <v>50</v>
      </c>
      <c r="AH142" s="12">
        <v>0</v>
      </c>
      <c r="AI142" s="12">
        <v>0</v>
      </c>
      <c r="AJ142" s="9" t="s">
        <v>50</v>
      </c>
      <c r="AK142" s="12">
        <v>0</v>
      </c>
      <c r="AL142" s="12">
        <v>0</v>
      </c>
      <c r="AM142" s="13" t="s">
        <v>53</v>
      </c>
      <c r="AN142" s="9" t="s">
        <v>53</v>
      </c>
      <c r="AO142" s="13" t="s">
        <v>53</v>
      </c>
      <c r="AP142" s="9" t="s">
        <v>53</v>
      </c>
      <c r="AQ142" s="49"/>
    </row>
    <row r="143" spans="1:43" x14ac:dyDescent="0.25">
      <c r="A143" s="9" t="s">
        <v>152</v>
      </c>
      <c r="B143" s="13" t="s">
        <v>407</v>
      </c>
      <c r="C143" s="9" t="s">
        <v>75</v>
      </c>
      <c r="D143" s="9" t="s">
        <v>48</v>
      </c>
      <c r="E143" s="9" t="s">
        <v>76</v>
      </c>
      <c r="F143" s="9" t="s">
        <v>665</v>
      </c>
      <c r="G143" s="9" t="s">
        <v>51</v>
      </c>
      <c r="H143" s="9" t="s">
        <v>939</v>
      </c>
      <c r="I143" s="12" t="s">
        <v>53</v>
      </c>
      <c r="J143" s="12" t="s">
        <v>53</v>
      </c>
      <c r="K143" s="12" t="s">
        <v>53</v>
      </c>
      <c r="L143" s="12" t="s">
        <v>53</v>
      </c>
      <c r="M143" s="12">
        <v>0</v>
      </c>
      <c r="N143" s="9" t="s">
        <v>53</v>
      </c>
      <c r="O143" s="9" t="s">
        <v>54</v>
      </c>
      <c r="P143" s="9" t="s">
        <v>53</v>
      </c>
      <c r="Q143" s="12">
        <v>34645798.189199999</v>
      </c>
      <c r="R143" s="12">
        <v>0</v>
      </c>
      <c r="S143" s="12">
        <v>23866795.384200003</v>
      </c>
      <c r="T143" s="12">
        <v>0</v>
      </c>
      <c r="U143" s="9" t="s">
        <v>50</v>
      </c>
      <c r="V143" s="12">
        <v>0</v>
      </c>
      <c r="W143" s="12">
        <v>9292243.7974000014</v>
      </c>
      <c r="X143" s="9" t="s">
        <v>63</v>
      </c>
      <c r="Y143" s="12">
        <v>1486759.0076000001</v>
      </c>
      <c r="Z143" s="12">
        <v>0</v>
      </c>
      <c r="AA143" s="9" t="s">
        <v>50</v>
      </c>
      <c r="AB143" s="12">
        <v>0</v>
      </c>
      <c r="AC143" s="12">
        <v>0</v>
      </c>
      <c r="AD143" s="9" t="s">
        <v>50</v>
      </c>
      <c r="AE143" s="12">
        <v>0</v>
      </c>
      <c r="AF143" s="45">
        <v>0</v>
      </c>
      <c r="AG143" s="9" t="s">
        <v>50</v>
      </c>
      <c r="AH143" s="12">
        <v>0</v>
      </c>
      <c r="AI143" s="12">
        <v>0</v>
      </c>
      <c r="AJ143" s="9" t="s">
        <v>50</v>
      </c>
      <c r="AK143" s="12">
        <v>0</v>
      </c>
      <c r="AL143" s="12">
        <v>0</v>
      </c>
      <c r="AM143" s="13" t="s">
        <v>53</v>
      </c>
      <c r="AN143" s="9" t="s">
        <v>53</v>
      </c>
      <c r="AO143" s="13" t="s">
        <v>53</v>
      </c>
      <c r="AP143" s="9" t="s">
        <v>53</v>
      </c>
      <c r="AQ143" s="49"/>
    </row>
    <row r="144" spans="1:43" x14ac:dyDescent="0.25">
      <c r="A144" s="9" t="s">
        <v>154</v>
      </c>
      <c r="B144" s="13" t="s">
        <v>407</v>
      </c>
      <c r="C144" s="9" t="s">
        <v>75</v>
      </c>
      <c r="D144" s="9" t="s">
        <v>48</v>
      </c>
      <c r="E144" s="9" t="s">
        <v>76</v>
      </c>
      <c r="F144" s="9" t="s">
        <v>665</v>
      </c>
      <c r="G144" s="9" t="s">
        <v>51</v>
      </c>
      <c r="H144" s="9" t="s">
        <v>940</v>
      </c>
      <c r="I144" s="12" t="s">
        <v>53</v>
      </c>
      <c r="J144" s="12" t="s">
        <v>53</v>
      </c>
      <c r="K144" s="12" t="s">
        <v>53</v>
      </c>
      <c r="L144" s="12" t="s">
        <v>53</v>
      </c>
      <c r="M144" s="12">
        <v>0</v>
      </c>
      <c r="N144" s="9" t="s">
        <v>53</v>
      </c>
      <c r="O144" s="9" t="s">
        <v>102</v>
      </c>
      <c r="P144" s="9" t="s">
        <v>103</v>
      </c>
      <c r="Q144" s="12">
        <v>2351086.3385999999</v>
      </c>
      <c r="R144" s="12">
        <v>0</v>
      </c>
      <c r="S144" s="12">
        <v>1672319.6350000002</v>
      </c>
      <c r="T144" s="12">
        <v>585143.71</v>
      </c>
      <c r="U144" s="9" t="s">
        <v>63</v>
      </c>
      <c r="V144" s="12">
        <v>93622.993600000002</v>
      </c>
      <c r="W144" s="12">
        <v>0</v>
      </c>
      <c r="X144" s="9" t="s">
        <v>50</v>
      </c>
      <c r="Y144" s="12">
        <v>0</v>
      </c>
      <c r="Z144" s="12">
        <v>0</v>
      </c>
      <c r="AA144" s="9" t="s">
        <v>50</v>
      </c>
      <c r="AB144" s="12">
        <v>0</v>
      </c>
      <c r="AC144" s="12">
        <v>0</v>
      </c>
      <c r="AD144" s="9" t="s">
        <v>50</v>
      </c>
      <c r="AE144" s="12">
        <v>0</v>
      </c>
      <c r="AF144" s="45">
        <v>0</v>
      </c>
      <c r="AG144" s="9" t="s">
        <v>50</v>
      </c>
      <c r="AH144" s="12">
        <v>0</v>
      </c>
      <c r="AI144" s="12">
        <v>0</v>
      </c>
      <c r="AJ144" s="9" t="s">
        <v>50</v>
      </c>
      <c r="AK144" s="12">
        <v>0</v>
      </c>
      <c r="AL144" s="12">
        <v>0</v>
      </c>
      <c r="AM144" s="13" t="s">
        <v>53</v>
      </c>
      <c r="AN144" s="9" t="s">
        <v>53</v>
      </c>
      <c r="AO144" s="13" t="s">
        <v>53</v>
      </c>
      <c r="AP144" s="9" t="s">
        <v>53</v>
      </c>
      <c r="AQ144" s="49"/>
    </row>
    <row r="145" spans="1:43" x14ac:dyDescent="0.25">
      <c r="A145" s="9" t="s">
        <v>158</v>
      </c>
      <c r="B145" s="13" t="s">
        <v>407</v>
      </c>
      <c r="C145" s="9" t="s">
        <v>75</v>
      </c>
      <c r="D145" s="9" t="s">
        <v>48</v>
      </c>
      <c r="E145" s="9" t="s">
        <v>76</v>
      </c>
      <c r="F145" s="9" t="s">
        <v>665</v>
      </c>
      <c r="G145" s="9" t="s">
        <v>51</v>
      </c>
      <c r="H145" s="9" t="s">
        <v>941</v>
      </c>
      <c r="I145" s="12" t="s">
        <v>53</v>
      </c>
      <c r="J145" s="12" t="s">
        <v>53</v>
      </c>
      <c r="K145" s="12" t="s">
        <v>53</v>
      </c>
      <c r="L145" s="12" t="s">
        <v>53</v>
      </c>
      <c r="M145" s="12">
        <v>0</v>
      </c>
      <c r="N145" s="9" t="s">
        <v>53</v>
      </c>
      <c r="O145" s="9" t="s">
        <v>54</v>
      </c>
      <c r="P145" s="9" t="s">
        <v>53</v>
      </c>
      <c r="Q145" s="12">
        <v>56078663.073450014</v>
      </c>
      <c r="R145" s="12">
        <v>0</v>
      </c>
      <c r="S145" s="12">
        <v>44102140.021400005</v>
      </c>
      <c r="T145" s="12">
        <v>0</v>
      </c>
      <c r="U145" s="9" t="s">
        <v>50</v>
      </c>
      <c r="V145" s="12">
        <v>0</v>
      </c>
      <c r="W145" s="12">
        <v>10324588.837949999</v>
      </c>
      <c r="X145" s="9" t="s">
        <v>63</v>
      </c>
      <c r="Y145" s="12">
        <v>1651934.2141000004</v>
      </c>
      <c r="Z145" s="12">
        <v>0</v>
      </c>
      <c r="AA145" s="9" t="s">
        <v>50</v>
      </c>
      <c r="AB145" s="12">
        <v>0</v>
      </c>
      <c r="AC145" s="12">
        <v>0</v>
      </c>
      <c r="AD145" s="9" t="s">
        <v>50</v>
      </c>
      <c r="AE145" s="12">
        <v>0</v>
      </c>
      <c r="AF145" s="45">
        <v>0</v>
      </c>
      <c r="AG145" s="9" t="s">
        <v>50</v>
      </c>
      <c r="AH145" s="12">
        <v>0</v>
      </c>
      <c r="AI145" s="12">
        <v>0</v>
      </c>
      <c r="AJ145" s="9" t="s">
        <v>50</v>
      </c>
      <c r="AK145" s="12">
        <v>0</v>
      </c>
      <c r="AL145" s="12">
        <v>0</v>
      </c>
      <c r="AM145" s="13" t="s">
        <v>53</v>
      </c>
      <c r="AN145" s="9" t="s">
        <v>53</v>
      </c>
      <c r="AO145" s="13" t="s">
        <v>53</v>
      </c>
      <c r="AP145" s="9" t="s">
        <v>53</v>
      </c>
      <c r="AQ145" s="49"/>
    </row>
    <row r="146" spans="1:43" x14ac:dyDescent="0.25">
      <c r="A146" s="9" t="s">
        <v>942</v>
      </c>
      <c r="B146" s="13" t="s">
        <v>423</v>
      </c>
      <c r="C146" s="9" t="s">
        <v>75</v>
      </c>
      <c r="D146" s="9" t="s">
        <v>48</v>
      </c>
      <c r="E146" s="9" t="s">
        <v>76</v>
      </c>
      <c r="F146" s="9" t="s">
        <v>673</v>
      </c>
      <c r="G146" s="9" t="s">
        <v>51</v>
      </c>
      <c r="H146" s="9" t="s">
        <v>943</v>
      </c>
      <c r="I146" s="12" t="s">
        <v>53</v>
      </c>
      <c r="J146" s="12" t="s">
        <v>53</v>
      </c>
      <c r="K146" s="12" t="s">
        <v>53</v>
      </c>
      <c r="L146" s="12" t="s">
        <v>53</v>
      </c>
      <c r="M146" s="12">
        <v>0</v>
      </c>
      <c r="N146" s="9" t="s">
        <v>53</v>
      </c>
      <c r="O146" s="9" t="s">
        <v>54</v>
      </c>
      <c r="P146" s="9" t="s">
        <v>53</v>
      </c>
      <c r="Q146" s="12">
        <v>62619939.411049992</v>
      </c>
      <c r="R146" s="12">
        <v>0</v>
      </c>
      <c r="S146" s="12">
        <v>52376422.357049987</v>
      </c>
      <c r="T146" s="12">
        <v>0</v>
      </c>
      <c r="U146" s="9" t="s">
        <v>50</v>
      </c>
      <c r="V146" s="12">
        <v>0</v>
      </c>
      <c r="W146" s="12">
        <v>8830618.1500000004</v>
      </c>
      <c r="X146" s="9" t="s">
        <v>50</v>
      </c>
      <c r="Y146" s="12">
        <v>1412898.9039999999</v>
      </c>
      <c r="Z146" s="12">
        <v>0</v>
      </c>
      <c r="AA146" s="9" t="s">
        <v>50</v>
      </c>
      <c r="AB146" s="12">
        <v>0</v>
      </c>
      <c r="AC146" s="12">
        <v>0</v>
      </c>
      <c r="AD146" s="9" t="s">
        <v>50</v>
      </c>
      <c r="AE146" s="12">
        <v>0</v>
      </c>
      <c r="AF146" s="45">
        <v>0</v>
      </c>
      <c r="AG146" s="9" t="s">
        <v>50</v>
      </c>
      <c r="AH146" s="12">
        <v>0</v>
      </c>
      <c r="AI146" s="12">
        <v>0</v>
      </c>
      <c r="AJ146" s="9" t="s">
        <v>50</v>
      </c>
      <c r="AK146" s="12">
        <v>0</v>
      </c>
      <c r="AL146" s="12">
        <v>0</v>
      </c>
      <c r="AM146" s="13" t="s">
        <v>53</v>
      </c>
      <c r="AN146" s="9" t="s">
        <v>53</v>
      </c>
      <c r="AO146" s="13" t="s">
        <v>53</v>
      </c>
      <c r="AP146" s="9" t="s">
        <v>53</v>
      </c>
      <c r="AQ146" s="49"/>
    </row>
    <row r="147" spans="1:43" x14ac:dyDescent="0.25">
      <c r="A147" s="9" t="s">
        <v>944</v>
      </c>
      <c r="B147" s="13" t="s">
        <v>426</v>
      </c>
      <c r="C147" s="9" t="s">
        <v>75</v>
      </c>
      <c r="D147" s="9" t="s">
        <v>48</v>
      </c>
      <c r="E147" s="9" t="s">
        <v>76</v>
      </c>
      <c r="F147" s="9" t="s">
        <v>929</v>
      </c>
      <c r="G147" s="9" t="s">
        <v>51</v>
      </c>
      <c r="H147" s="9" t="s">
        <v>945</v>
      </c>
      <c r="I147" s="12" t="s">
        <v>53</v>
      </c>
      <c r="J147" s="12" t="s">
        <v>53</v>
      </c>
      <c r="K147" s="12" t="s">
        <v>53</v>
      </c>
      <c r="L147" s="12" t="s">
        <v>53</v>
      </c>
      <c r="M147" s="12">
        <v>0</v>
      </c>
      <c r="N147" s="9" t="s">
        <v>53</v>
      </c>
      <c r="O147" s="9" t="s">
        <v>54</v>
      </c>
      <c r="P147" s="9" t="s">
        <v>53</v>
      </c>
      <c r="Q147" s="12">
        <v>72498538.594500005</v>
      </c>
      <c r="R147" s="12">
        <v>0</v>
      </c>
      <c r="S147" s="12">
        <v>49948761.489899993</v>
      </c>
      <c r="T147" s="12">
        <v>0</v>
      </c>
      <c r="U147" s="9" t="s">
        <v>50</v>
      </c>
      <c r="V147" s="12">
        <v>0</v>
      </c>
      <c r="W147" s="12">
        <v>19305254.661000002</v>
      </c>
      <c r="X147" s="9" t="s">
        <v>63</v>
      </c>
      <c r="Y147" s="12">
        <v>3088840.7459999993</v>
      </c>
      <c r="Z147" s="12">
        <v>0</v>
      </c>
      <c r="AA147" s="9" t="s">
        <v>50</v>
      </c>
      <c r="AB147" s="12">
        <v>0</v>
      </c>
      <c r="AC147" s="12">
        <v>144149.72</v>
      </c>
      <c r="AD147" s="9" t="s">
        <v>72</v>
      </c>
      <c r="AE147" s="12">
        <v>11531.9776</v>
      </c>
      <c r="AF147" s="45">
        <v>0</v>
      </c>
      <c r="AG147" s="9" t="s">
        <v>50</v>
      </c>
      <c r="AH147" s="12">
        <v>0</v>
      </c>
      <c r="AI147" s="12">
        <v>0</v>
      </c>
      <c r="AJ147" s="9" t="s">
        <v>50</v>
      </c>
      <c r="AK147" s="12">
        <v>0</v>
      </c>
      <c r="AL147" s="12">
        <v>0</v>
      </c>
      <c r="AM147" s="13" t="s">
        <v>53</v>
      </c>
      <c r="AN147" s="9" t="s">
        <v>53</v>
      </c>
      <c r="AO147" s="13" t="s">
        <v>53</v>
      </c>
      <c r="AP147" s="9" t="s">
        <v>53</v>
      </c>
      <c r="AQ147" s="49"/>
    </row>
    <row r="148" spans="1:43" x14ac:dyDescent="0.25">
      <c r="A148" s="9" t="s">
        <v>946</v>
      </c>
      <c r="B148" s="13" t="s">
        <v>429</v>
      </c>
      <c r="C148" s="9" t="s">
        <v>75</v>
      </c>
      <c r="D148" s="9" t="s">
        <v>48</v>
      </c>
      <c r="E148" s="9" t="s">
        <v>76</v>
      </c>
      <c r="F148" s="9" t="s">
        <v>930</v>
      </c>
      <c r="G148" s="9" t="s">
        <v>51</v>
      </c>
      <c r="H148" s="9" t="s">
        <v>947</v>
      </c>
      <c r="I148" s="12" t="s">
        <v>53</v>
      </c>
      <c r="J148" s="12" t="s">
        <v>53</v>
      </c>
      <c r="K148" s="12" t="s">
        <v>53</v>
      </c>
      <c r="L148" s="12" t="s">
        <v>53</v>
      </c>
      <c r="M148" s="12">
        <v>0</v>
      </c>
      <c r="N148" s="9" t="s">
        <v>53</v>
      </c>
      <c r="O148" s="9" t="s">
        <v>54</v>
      </c>
      <c r="P148" s="9" t="s">
        <v>53</v>
      </c>
      <c r="Q148" s="12">
        <v>96849139.272099957</v>
      </c>
      <c r="R148" s="12">
        <v>0</v>
      </c>
      <c r="S148" s="12">
        <v>71368563.304699987</v>
      </c>
      <c r="T148" s="12">
        <v>0</v>
      </c>
      <c r="U148" s="9" t="s">
        <v>50</v>
      </c>
      <c r="V148" s="12">
        <v>0</v>
      </c>
      <c r="W148" s="12">
        <v>21966013.764999997</v>
      </c>
      <c r="X148" s="9" t="s">
        <v>63</v>
      </c>
      <c r="Y148" s="12">
        <v>3514562.2023999994</v>
      </c>
      <c r="Z148" s="12">
        <v>0</v>
      </c>
      <c r="AA148" s="9" t="s">
        <v>50</v>
      </c>
      <c r="AB148" s="12">
        <v>0</v>
      </c>
      <c r="AC148" s="12">
        <v>0</v>
      </c>
      <c r="AD148" s="9" t="s">
        <v>50</v>
      </c>
      <c r="AE148" s="12">
        <v>0</v>
      </c>
      <c r="AF148" s="45">
        <v>0</v>
      </c>
      <c r="AG148" s="9" t="s">
        <v>50</v>
      </c>
      <c r="AH148" s="12">
        <v>0</v>
      </c>
      <c r="AI148" s="12">
        <v>0</v>
      </c>
      <c r="AJ148" s="9" t="s">
        <v>50</v>
      </c>
      <c r="AK148" s="12">
        <v>0</v>
      </c>
      <c r="AL148" s="12">
        <v>0</v>
      </c>
      <c r="AM148" s="13" t="s">
        <v>53</v>
      </c>
      <c r="AN148" s="9" t="s">
        <v>53</v>
      </c>
      <c r="AO148" s="13" t="s">
        <v>53</v>
      </c>
      <c r="AP148" s="9" t="s">
        <v>53</v>
      </c>
      <c r="AQ148" s="49"/>
    </row>
    <row r="149" spans="1:43" x14ac:dyDescent="0.25">
      <c r="A149" s="9" t="s">
        <v>948</v>
      </c>
      <c r="B149" s="13" t="s">
        <v>410</v>
      </c>
      <c r="C149" s="9" t="s">
        <v>75</v>
      </c>
      <c r="D149" s="9" t="s">
        <v>48</v>
      </c>
      <c r="E149" s="9" t="s">
        <v>76</v>
      </c>
      <c r="F149" s="9" t="s">
        <v>933</v>
      </c>
      <c r="G149" s="9" t="s">
        <v>51</v>
      </c>
      <c r="H149" s="9" t="s">
        <v>949</v>
      </c>
      <c r="I149" s="12" t="s">
        <v>53</v>
      </c>
      <c r="J149" s="12" t="s">
        <v>53</v>
      </c>
      <c r="K149" s="12" t="s">
        <v>53</v>
      </c>
      <c r="L149" s="12" t="s">
        <v>53</v>
      </c>
      <c r="M149" s="12">
        <v>0</v>
      </c>
      <c r="N149" s="9" t="s">
        <v>53</v>
      </c>
      <c r="O149" s="9" t="s">
        <v>54</v>
      </c>
      <c r="P149" s="9" t="s">
        <v>53</v>
      </c>
      <c r="Q149" s="12">
        <v>76083525.047899991</v>
      </c>
      <c r="R149" s="12">
        <v>0</v>
      </c>
      <c r="S149" s="12">
        <v>47244359.812649995</v>
      </c>
      <c r="T149" s="12">
        <v>0</v>
      </c>
      <c r="U149" s="9" t="s">
        <v>50</v>
      </c>
      <c r="V149" s="12">
        <v>0</v>
      </c>
      <c r="W149" s="12">
        <v>24727140.980749995</v>
      </c>
      <c r="X149" s="9" t="s">
        <v>63</v>
      </c>
      <c r="Y149" s="12">
        <v>3956342.5568999993</v>
      </c>
      <c r="Z149" s="12">
        <v>0</v>
      </c>
      <c r="AA149" s="9" t="s">
        <v>50</v>
      </c>
      <c r="AB149" s="12">
        <v>0</v>
      </c>
      <c r="AC149" s="12">
        <v>144149.72</v>
      </c>
      <c r="AD149" s="9" t="s">
        <v>72</v>
      </c>
      <c r="AE149" s="12">
        <v>11531.9776</v>
      </c>
      <c r="AF149" s="45">
        <v>0</v>
      </c>
      <c r="AG149" s="9" t="s">
        <v>50</v>
      </c>
      <c r="AH149" s="12">
        <v>0</v>
      </c>
      <c r="AI149" s="12">
        <v>0</v>
      </c>
      <c r="AJ149" s="9" t="s">
        <v>50</v>
      </c>
      <c r="AK149" s="12">
        <v>0</v>
      </c>
      <c r="AL149" s="12">
        <v>0</v>
      </c>
      <c r="AM149" s="13" t="s">
        <v>53</v>
      </c>
      <c r="AN149" s="9" t="s">
        <v>53</v>
      </c>
      <c r="AO149" s="13" t="s">
        <v>53</v>
      </c>
      <c r="AP149" s="9" t="s">
        <v>53</v>
      </c>
      <c r="AQ149" s="49"/>
    </row>
    <row r="150" spans="1:43" x14ac:dyDescent="0.25">
      <c r="A150" s="9" t="s">
        <v>950</v>
      </c>
      <c r="B150" s="13" t="s">
        <v>413</v>
      </c>
      <c r="C150" s="9" t="s">
        <v>75</v>
      </c>
      <c r="D150" s="9" t="s">
        <v>48</v>
      </c>
      <c r="E150" s="9" t="s">
        <v>76</v>
      </c>
      <c r="F150" s="9" t="s">
        <v>931</v>
      </c>
      <c r="G150" s="9" t="s">
        <v>51</v>
      </c>
      <c r="H150" s="9" t="s">
        <v>951</v>
      </c>
      <c r="I150" s="12" t="s">
        <v>53</v>
      </c>
      <c r="J150" s="12" t="s">
        <v>53</v>
      </c>
      <c r="K150" s="12" t="s">
        <v>53</v>
      </c>
      <c r="L150" s="12" t="s">
        <v>53</v>
      </c>
      <c r="M150" s="12">
        <v>0</v>
      </c>
      <c r="N150" s="9" t="s">
        <v>53</v>
      </c>
      <c r="O150" s="9" t="s">
        <v>54</v>
      </c>
      <c r="P150" s="9" t="s">
        <v>53</v>
      </c>
      <c r="Q150" s="12">
        <v>60409323.187599994</v>
      </c>
      <c r="R150" s="12">
        <v>0</v>
      </c>
      <c r="S150" s="12">
        <v>41593600.581650004</v>
      </c>
      <c r="T150" s="12">
        <v>0</v>
      </c>
      <c r="U150" s="9" t="s">
        <v>50</v>
      </c>
      <c r="V150" s="12">
        <v>0</v>
      </c>
      <c r="W150" s="12">
        <v>16220450.522349995</v>
      </c>
      <c r="X150" s="9" t="s">
        <v>50</v>
      </c>
      <c r="Y150" s="12">
        <v>2595272.0835999991</v>
      </c>
      <c r="Z150" s="12">
        <v>0</v>
      </c>
      <c r="AA150" s="9" t="s">
        <v>50</v>
      </c>
      <c r="AB150" s="12">
        <v>0</v>
      </c>
      <c r="AC150" s="12">
        <v>0</v>
      </c>
      <c r="AD150" s="9" t="s">
        <v>50</v>
      </c>
      <c r="AE150" s="12">
        <v>0</v>
      </c>
      <c r="AF150" s="45">
        <v>0</v>
      </c>
      <c r="AG150" s="9" t="s">
        <v>50</v>
      </c>
      <c r="AH150" s="12">
        <v>0</v>
      </c>
      <c r="AI150" s="12">
        <v>0</v>
      </c>
      <c r="AJ150" s="9" t="s">
        <v>50</v>
      </c>
      <c r="AK150" s="12">
        <v>0</v>
      </c>
      <c r="AL150" s="12">
        <v>0</v>
      </c>
      <c r="AM150" s="13" t="s">
        <v>53</v>
      </c>
      <c r="AN150" s="9" t="s">
        <v>53</v>
      </c>
      <c r="AO150" s="13" t="s">
        <v>53</v>
      </c>
      <c r="AP150" s="9" t="s">
        <v>53</v>
      </c>
      <c r="AQ150" s="49"/>
    </row>
    <row r="151" spans="1:43" x14ac:dyDescent="0.25">
      <c r="A151" s="9" t="s">
        <v>86</v>
      </c>
      <c r="B151" s="13" t="s">
        <v>46</v>
      </c>
      <c r="C151" s="9" t="s">
        <v>75</v>
      </c>
      <c r="D151" s="9" t="s">
        <v>48</v>
      </c>
      <c r="E151" s="9" t="s">
        <v>76</v>
      </c>
      <c r="F151" s="9" t="s">
        <v>932</v>
      </c>
      <c r="G151" s="9" t="s">
        <v>51</v>
      </c>
      <c r="H151" s="9" t="s">
        <v>87</v>
      </c>
      <c r="I151" s="12" t="s">
        <v>53</v>
      </c>
      <c r="J151" s="12" t="s">
        <v>53</v>
      </c>
      <c r="K151" s="12" t="s">
        <v>53</v>
      </c>
      <c r="L151" s="12" t="s">
        <v>53</v>
      </c>
      <c r="M151" s="12">
        <v>0</v>
      </c>
      <c r="N151" s="9" t="s">
        <v>53</v>
      </c>
      <c r="O151" s="9" t="s">
        <v>54</v>
      </c>
      <c r="P151" s="9" t="s">
        <v>53</v>
      </c>
      <c r="Q151" s="12">
        <f t="shared" ref="Q151:Q169" si="5">SUM(S151:AQ151)</f>
        <v>49066784.84579999</v>
      </c>
      <c r="R151" s="12">
        <v>0</v>
      </c>
      <c r="S151" s="12">
        <v>31904540.174199987</v>
      </c>
      <c r="T151" s="12">
        <v>0</v>
      </c>
      <c r="U151" s="9" t="s">
        <v>50</v>
      </c>
      <c r="V151" s="12">
        <v>0</v>
      </c>
      <c r="W151" s="12">
        <v>14795038.510000002</v>
      </c>
      <c r="X151" s="9" t="s">
        <v>50</v>
      </c>
      <c r="Y151" s="12">
        <v>2367206.1615999998</v>
      </c>
      <c r="Z151" s="12">
        <v>0</v>
      </c>
      <c r="AA151" s="9" t="s">
        <v>50</v>
      </c>
      <c r="AB151" s="12">
        <v>0</v>
      </c>
      <c r="AC151" s="12">
        <v>0</v>
      </c>
      <c r="AD151" s="9" t="s">
        <v>50</v>
      </c>
      <c r="AE151" s="12">
        <v>0</v>
      </c>
      <c r="AF151" s="45">
        <v>0</v>
      </c>
      <c r="AG151" s="9" t="s">
        <v>50</v>
      </c>
      <c r="AH151" s="12">
        <v>0</v>
      </c>
      <c r="AI151" s="12">
        <v>0</v>
      </c>
      <c r="AJ151" s="9" t="s">
        <v>50</v>
      </c>
      <c r="AK151" s="12">
        <v>0</v>
      </c>
      <c r="AL151" s="12">
        <v>0</v>
      </c>
      <c r="AM151" s="13" t="s">
        <v>53</v>
      </c>
      <c r="AN151" s="9" t="s">
        <v>53</v>
      </c>
      <c r="AO151" s="13" t="s">
        <v>53</v>
      </c>
      <c r="AP151" s="9" t="s">
        <v>53</v>
      </c>
      <c r="AQ151" s="49"/>
    </row>
    <row r="152" spans="1:43" x14ac:dyDescent="0.25">
      <c r="A152" s="9" t="s">
        <v>88</v>
      </c>
      <c r="B152" s="13" t="s">
        <v>46</v>
      </c>
      <c r="C152" s="9" t="s">
        <v>75</v>
      </c>
      <c r="D152" s="9" t="s">
        <v>48</v>
      </c>
      <c r="E152" s="9" t="s">
        <v>76</v>
      </c>
      <c r="F152" s="9" t="s">
        <v>932</v>
      </c>
      <c r="G152" s="9" t="s">
        <v>89</v>
      </c>
      <c r="H152" s="9" t="s">
        <v>53</v>
      </c>
      <c r="I152" s="12" t="s">
        <v>90</v>
      </c>
      <c r="J152" s="12" t="s">
        <v>53</v>
      </c>
      <c r="K152" s="12" t="s">
        <v>91</v>
      </c>
      <c r="L152" s="12" t="s">
        <v>92</v>
      </c>
      <c r="M152" s="12">
        <v>4.43</v>
      </c>
      <c r="N152" s="9" t="s">
        <v>93</v>
      </c>
      <c r="O152" s="9" t="s">
        <v>94</v>
      </c>
      <c r="P152" s="9" t="s">
        <v>95</v>
      </c>
      <c r="Q152" s="12">
        <f t="shared" si="5"/>
        <v>-2209900.4</v>
      </c>
      <c r="R152" s="12">
        <v>0</v>
      </c>
      <c r="S152" s="12">
        <v>-2209900.4</v>
      </c>
      <c r="T152" s="12">
        <v>0</v>
      </c>
      <c r="U152" s="9" t="s">
        <v>50</v>
      </c>
      <c r="V152" s="12">
        <v>0</v>
      </c>
      <c r="W152" s="12">
        <v>0</v>
      </c>
      <c r="X152" s="9" t="s">
        <v>50</v>
      </c>
      <c r="Y152" s="12">
        <v>0</v>
      </c>
      <c r="Z152" s="12">
        <v>0</v>
      </c>
      <c r="AA152" s="9" t="s">
        <v>50</v>
      </c>
      <c r="AB152" s="12">
        <v>0</v>
      </c>
      <c r="AC152" s="12">
        <v>0</v>
      </c>
      <c r="AD152" s="9" t="s">
        <v>50</v>
      </c>
      <c r="AE152" s="12">
        <v>0</v>
      </c>
      <c r="AF152" s="45">
        <v>0</v>
      </c>
      <c r="AG152" s="9" t="s">
        <v>50</v>
      </c>
      <c r="AH152" s="12">
        <v>0</v>
      </c>
      <c r="AI152" s="12">
        <v>0</v>
      </c>
      <c r="AJ152" s="9" t="s">
        <v>50</v>
      </c>
      <c r="AK152" s="12">
        <v>0</v>
      </c>
      <c r="AL152" s="12">
        <v>0</v>
      </c>
      <c r="AM152" s="13" t="s">
        <v>53</v>
      </c>
      <c r="AN152" s="9" t="s">
        <v>53</v>
      </c>
      <c r="AO152" s="13" t="s">
        <v>53</v>
      </c>
      <c r="AP152" s="9" t="s">
        <v>53</v>
      </c>
      <c r="AQ152" s="49"/>
    </row>
    <row r="153" spans="1:43" x14ac:dyDescent="0.25">
      <c r="A153" s="9" t="s">
        <v>74</v>
      </c>
      <c r="B153" s="13" t="s">
        <v>46</v>
      </c>
      <c r="C153" s="9" t="s">
        <v>75</v>
      </c>
      <c r="D153" s="9" t="s">
        <v>48</v>
      </c>
      <c r="E153" s="9" t="s">
        <v>76</v>
      </c>
      <c r="F153" s="9" t="s">
        <v>932</v>
      </c>
      <c r="G153" s="9" t="s">
        <v>51</v>
      </c>
      <c r="H153" s="9" t="s">
        <v>77</v>
      </c>
      <c r="I153" s="12" t="s">
        <v>53</v>
      </c>
      <c r="J153" s="12" t="s">
        <v>53</v>
      </c>
      <c r="K153" s="12" t="s">
        <v>53</v>
      </c>
      <c r="L153" s="12" t="s">
        <v>53</v>
      </c>
      <c r="M153" s="12">
        <v>0</v>
      </c>
      <c r="N153" s="9" t="s">
        <v>53</v>
      </c>
      <c r="O153" s="9" t="s">
        <v>54</v>
      </c>
      <c r="P153" s="9" t="s">
        <v>53</v>
      </c>
      <c r="Q153" s="12">
        <f t="shared" si="5"/>
        <v>35704563.006250001</v>
      </c>
      <c r="R153" s="12">
        <v>0</v>
      </c>
      <c r="S153" s="12">
        <v>29745940.975450002</v>
      </c>
      <c r="T153" s="12">
        <v>0</v>
      </c>
      <c r="U153" s="9" t="s">
        <v>50</v>
      </c>
      <c r="V153" s="12">
        <v>0</v>
      </c>
      <c r="W153" s="12">
        <v>5136743.1300000008</v>
      </c>
      <c r="X153" s="9" t="s">
        <v>63</v>
      </c>
      <c r="Y153" s="12">
        <v>821878.90079999994</v>
      </c>
      <c r="Z153" s="12">
        <v>0</v>
      </c>
      <c r="AA153" s="9" t="s">
        <v>50</v>
      </c>
      <c r="AB153" s="12">
        <v>0</v>
      </c>
      <c r="AC153" s="12">
        <v>0</v>
      </c>
      <c r="AD153" s="9" t="s">
        <v>50</v>
      </c>
      <c r="AE153" s="12">
        <v>0</v>
      </c>
      <c r="AF153" s="45">
        <v>0</v>
      </c>
      <c r="AG153" s="9" t="s">
        <v>50</v>
      </c>
      <c r="AH153" s="12">
        <v>0</v>
      </c>
      <c r="AI153" s="12">
        <v>0</v>
      </c>
      <c r="AJ153" s="9" t="s">
        <v>50</v>
      </c>
      <c r="AK153" s="12">
        <v>0</v>
      </c>
      <c r="AL153" s="12">
        <v>0</v>
      </c>
      <c r="AM153" s="13" t="s">
        <v>53</v>
      </c>
      <c r="AN153" s="9" t="s">
        <v>53</v>
      </c>
      <c r="AO153" s="13" t="s">
        <v>53</v>
      </c>
      <c r="AP153" s="9" t="s">
        <v>53</v>
      </c>
      <c r="AQ153" s="49"/>
    </row>
    <row r="154" spans="1:43" x14ac:dyDescent="0.25">
      <c r="A154" s="9" t="s">
        <v>78</v>
      </c>
      <c r="B154" s="13" t="s">
        <v>46</v>
      </c>
      <c r="C154" s="9" t="s">
        <v>75</v>
      </c>
      <c r="D154" s="9" t="s">
        <v>48</v>
      </c>
      <c r="E154" s="9" t="s">
        <v>76</v>
      </c>
      <c r="F154" s="9" t="s">
        <v>932</v>
      </c>
      <c r="G154" s="9" t="s">
        <v>51</v>
      </c>
      <c r="H154" s="9" t="s">
        <v>79</v>
      </c>
      <c r="I154" s="12" t="s">
        <v>53</v>
      </c>
      <c r="J154" s="12" t="s">
        <v>53</v>
      </c>
      <c r="K154" s="12" t="s">
        <v>53</v>
      </c>
      <c r="L154" s="12" t="s">
        <v>53</v>
      </c>
      <c r="M154" s="12">
        <v>0</v>
      </c>
      <c r="N154" s="9" t="s">
        <v>53</v>
      </c>
      <c r="O154" s="9" t="s">
        <v>80</v>
      </c>
      <c r="P154" s="9" t="s">
        <v>81</v>
      </c>
      <c r="Q154" s="12">
        <f t="shared" si="5"/>
        <v>802380.27060000005</v>
      </c>
      <c r="R154" s="12">
        <v>0</v>
      </c>
      <c r="S154" s="12">
        <v>674415.26500000001</v>
      </c>
      <c r="T154" s="12">
        <v>110314.66</v>
      </c>
      <c r="U154" s="9" t="s">
        <v>63</v>
      </c>
      <c r="V154" s="12">
        <v>17650.345600000001</v>
      </c>
      <c r="W154" s="12">
        <v>0</v>
      </c>
      <c r="X154" s="9" t="s">
        <v>50</v>
      </c>
      <c r="Y154" s="12">
        <v>0</v>
      </c>
      <c r="Z154" s="12">
        <v>0</v>
      </c>
      <c r="AA154" s="9" t="s">
        <v>50</v>
      </c>
      <c r="AB154" s="12">
        <v>0</v>
      </c>
      <c r="AC154" s="12">
        <v>0</v>
      </c>
      <c r="AD154" s="9" t="s">
        <v>50</v>
      </c>
      <c r="AE154" s="12">
        <v>0</v>
      </c>
      <c r="AF154" s="45">
        <v>0</v>
      </c>
      <c r="AG154" s="9" t="s">
        <v>50</v>
      </c>
      <c r="AH154" s="12">
        <v>0</v>
      </c>
      <c r="AI154" s="12">
        <v>0</v>
      </c>
      <c r="AJ154" s="9" t="s">
        <v>50</v>
      </c>
      <c r="AK154" s="12">
        <v>0</v>
      </c>
      <c r="AL154" s="12">
        <v>0</v>
      </c>
      <c r="AM154" s="13" t="s">
        <v>53</v>
      </c>
      <c r="AN154" s="9" t="s">
        <v>53</v>
      </c>
      <c r="AO154" s="13" t="s">
        <v>53</v>
      </c>
      <c r="AP154" s="9" t="s">
        <v>53</v>
      </c>
      <c r="AQ154" s="49"/>
    </row>
    <row r="155" spans="1:43" x14ac:dyDescent="0.25">
      <c r="A155" s="9" t="s">
        <v>82</v>
      </c>
      <c r="B155" s="13" t="s">
        <v>46</v>
      </c>
      <c r="C155" s="9" t="s">
        <v>75</v>
      </c>
      <c r="D155" s="9" t="s">
        <v>48</v>
      </c>
      <c r="E155" s="9" t="s">
        <v>76</v>
      </c>
      <c r="F155" s="9" t="s">
        <v>932</v>
      </c>
      <c r="G155" s="9" t="s">
        <v>51</v>
      </c>
      <c r="H155" s="9" t="s">
        <v>83</v>
      </c>
      <c r="I155" s="12" t="s">
        <v>53</v>
      </c>
      <c r="J155" s="12" t="s">
        <v>53</v>
      </c>
      <c r="K155" s="12" t="s">
        <v>53</v>
      </c>
      <c r="L155" s="12" t="s">
        <v>53</v>
      </c>
      <c r="M155" s="12">
        <v>0</v>
      </c>
      <c r="N155" s="9" t="s">
        <v>53</v>
      </c>
      <c r="O155" s="9" t="s">
        <v>80</v>
      </c>
      <c r="P155" s="9" t="s">
        <v>81</v>
      </c>
      <c r="Q155" s="12">
        <f t="shared" si="5"/>
        <v>2043874.1455000001</v>
      </c>
      <c r="R155" s="12">
        <v>0</v>
      </c>
      <c r="S155" s="12">
        <v>1651077.6831</v>
      </c>
      <c r="T155" s="12">
        <v>338617.64</v>
      </c>
      <c r="U155" s="9" t="s">
        <v>63</v>
      </c>
      <c r="V155" s="12">
        <v>54178.822399999997</v>
      </c>
      <c r="W155" s="12">
        <v>0</v>
      </c>
      <c r="X155" s="9" t="s">
        <v>50</v>
      </c>
      <c r="Y155" s="12">
        <v>0</v>
      </c>
      <c r="Z155" s="12">
        <v>0</v>
      </c>
      <c r="AA155" s="9" t="s">
        <v>50</v>
      </c>
      <c r="AB155" s="12">
        <v>0</v>
      </c>
      <c r="AC155" s="12">
        <v>0</v>
      </c>
      <c r="AD155" s="9" t="s">
        <v>50</v>
      </c>
      <c r="AE155" s="12">
        <v>0</v>
      </c>
      <c r="AF155" s="45">
        <v>0</v>
      </c>
      <c r="AG155" s="9" t="s">
        <v>50</v>
      </c>
      <c r="AH155" s="12">
        <v>0</v>
      </c>
      <c r="AI155" s="12">
        <v>0</v>
      </c>
      <c r="AJ155" s="9" t="s">
        <v>50</v>
      </c>
      <c r="AK155" s="12">
        <v>0</v>
      </c>
      <c r="AL155" s="12">
        <v>0</v>
      </c>
      <c r="AM155" s="13" t="s">
        <v>53</v>
      </c>
      <c r="AN155" s="9" t="s">
        <v>53</v>
      </c>
      <c r="AO155" s="13" t="s">
        <v>53</v>
      </c>
      <c r="AP155" s="9" t="s">
        <v>53</v>
      </c>
      <c r="AQ155" s="49"/>
    </row>
    <row r="156" spans="1:43" x14ac:dyDescent="0.25">
      <c r="A156" s="9" t="s">
        <v>84</v>
      </c>
      <c r="B156" s="13" t="s">
        <v>46</v>
      </c>
      <c r="C156" s="9" t="s">
        <v>75</v>
      </c>
      <c r="D156" s="9" t="s">
        <v>48</v>
      </c>
      <c r="E156" s="9" t="s">
        <v>76</v>
      </c>
      <c r="F156" s="9" t="s">
        <v>932</v>
      </c>
      <c r="G156" s="9" t="s">
        <v>51</v>
      </c>
      <c r="H156" s="9" t="s">
        <v>85</v>
      </c>
      <c r="I156" s="12" t="s">
        <v>53</v>
      </c>
      <c r="J156" s="12" t="s">
        <v>53</v>
      </c>
      <c r="K156" s="12" t="s">
        <v>53</v>
      </c>
      <c r="L156" s="12" t="s">
        <v>53</v>
      </c>
      <c r="M156" s="12">
        <v>0</v>
      </c>
      <c r="N156" s="9" t="s">
        <v>53</v>
      </c>
      <c r="O156" s="9" t="s">
        <v>54</v>
      </c>
      <c r="P156" s="9" t="s">
        <v>53</v>
      </c>
      <c r="Q156" s="12">
        <f t="shared" si="5"/>
        <v>13135221.911200002</v>
      </c>
      <c r="R156" s="12">
        <v>0</v>
      </c>
      <c r="S156" s="12">
        <v>9188098.0950000007</v>
      </c>
      <c r="T156" s="12">
        <v>0</v>
      </c>
      <c r="U156" s="9" t="s">
        <v>50</v>
      </c>
      <c r="V156" s="12">
        <v>0</v>
      </c>
      <c r="W156" s="12">
        <v>3402692.9450000003</v>
      </c>
      <c r="X156" s="9" t="s">
        <v>50</v>
      </c>
      <c r="Y156" s="12">
        <v>544430.87119999994</v>
      </c>
      <c r="Z156" s="12">
        <v>0</v>
      </c>
      <c r="AA156" s="9" t="s">
        <v>50</v>
      </c>
      <c r="AB156" s="12">
        <v>0</v>
      </c>
      <c r="AC156" s="12">
        <v>0</v>
      </c>
      <c r="AD156" s="9" t="s">
        <v>50</v>
      </c>
      <c r="AE156" s="12">
        <v>0</v>
      </c>
      <c r="AF156" s="45">
        <v>0</v>
      </c>
      <c r="AG156" s="9" t="s">
        <v>50</v>
      </c>
      <c r="AH156" s="12">
        <v>0</v>
      </c>
      <c r="AI156" s="12">
        <v>0</v>
      </c>
      <c r="AJ156" s="9" t="s">
        <v>50</v>
      </c>
      <c r="AK156" s="12">
        <v>0</v>
      </c>
      <c r="AL156" s="12">
        <v>0</v>
      </c>
      <c r="AM156" s="13" t="s">
        <v>53</v>
      </c>
      <c r="AN156" s="9" t="s">
        <v>53</v>
      </c>
      <c r="AO156" s="13" t="s">
        <v>53</v>
      </c>
      <c r="AP156" s="9" t="s">
        <v>53</v>
      </c>
      <c r="AQ156" s="49"/>
    </row>
    <row r="157" spans="1:43" x14ac:dyDescent="0.25">
      <c r="A157" s="9" t="s">
        <v>136</v>
      </c>
      <c r="B157" s="13" t="s">
        <v>118</v>
      </c>
      <c r="C157" s="9" t="s">
        <v>75</v>
      </c>
      <c r="D157" s="9" t="s">
        <v>48</v>
      </c>
      <c r="E157" s="9" t="s">
        <v>76</v>
      </c>
      <c r="F157" s="9" t="s">
        <v>972</v>
      </c>
      <c r="G157" s="9" t="s">
        <v>51</v>
      </c>
      <c r="H157" s="9" t="s">
        <v>137</v>
      </c>
      <c r="I157" s="12" t="s">
        <v>53</v>
      </c>
      <c r="J157" s="12" t="s">
        <v>53</v>
      </c>
      <c r="K157" s="12" t="s">
        <v>53</v>
      </c>
      <c r="L157" s="12" t="s">
        <v>53</v>
      </c>
      <c r="M157" s="12">
        <v>0</v>
      </c>
      <c r="N157" s="9" t="s">
        <v>53</v>
      </c>
      <c r="O157" s="9" t="s">
        <v>54</v>
      </c>
      <c r="P157" s="9" t="s">
        <v>53</v>
      </c>
      <c r="Q157" s="12">
        <f t="shared" si="5"/>
        <v>32157654.856900007</v>
      </c>
      <c r="R157" s="12">
        <v>0</v>
      </c>
      <c r="S157" s="12">
        <v>17585383.831300005</v>
      </c>
      <c r="T157" s="12">
        <v>0</v>
      </c>
      <c r="U157" s="9" t="s">
        <v>50</v>
      </c>
      <c r="V157" s="12">
        <v>0</v>
      </c>
      <c r="W157" s="12">
        <v>12562302.608299999</v>
      </c>
      <c r="X157" s="9" t="s">
        <v>50</v>
      </c>
      <c r="Y157" s="12">
        <v>2009968.4172999999</v>
      </c>
      <c r="Z157" s="12">
        <v>0</v>
      </c>
      <c r="AA157" s="9" t="s">
        <v>50</v>
      </c>
      <c r="AB157" s="12">
        <v>0</v>
      </c>
      <c r="AC157" s="12">
        <v>0</v>
      </c>
      <c r="AD157" s="9" t="s">
        <v>50</v>
      </c>
      <c r="AE157" s="12">
        <v>0</v>
      </c>
      <c r="AF157" s="45">
        <v>0</v>
      </c>
      <c r="AG157" s="9" t="s">
        <v>50</v>
      </c>
      <c r="AH157" s="12">
        <v>0</v>
      </c>
      <c r="AI157" s="12">
        <v>0</v>
      </c>
      <c r="AJ157" s="9" t="s">
        <v>50</v>
      </c>
      <c r="AK157" s="12">
        <v>0</v>
      </c>
      <c r="AL157" s="12">
        <v>0</v>
      </c>
      <c r="AM157" s="13" t="s">
        <v>53</v>
      </c>
      <c r="AN157" s="9" t="s">
        <v>53</v>
      </c>
      <c r="AO157" s="13" t="s">
        <v>53</v>
      </c>
      <c r="AP157" s="9" t="s">
        <v>53</v>
      </c>
      <c r="AQ157" s="49"/>
    </row>
    <row r="158" spans="1:43" x14ac:dyDescent="0.25">
      <c r="A158" s="9" t="s">
        <v>138</v>
      </c>
      <c r="B158" s="13" t="s">
        <v>118</v>
      </c>
      <c r="C158" s="9" t="s">
        <v>75</v>
      </c>
      <c r="D158" s="9" t="s">
        <v>48</v>
      </c>
      <c r="E158" s="9" t="s">
        <v>76</v>
      </c>
      <c r="F158" s="9" t="s">
        <v>972</v>
      </c>
      <c r="G158" s="9" t="s">
        <v>51</v>
      </c>
      <c r="H158" s="9" t="s">
        <v>139</v>
      </c>
      <c r="I158" s="12" t="s">
        <v>53</v>
      </c>
      <c r="J158" s="12" t="s">
        <v>53</v>
      </c>
      <c r="K158" s="12" t="s">
        <v>53</v>
      </c>
      <c r="L158" s="12" t="s">
        <v>53</v>
      </c>
      <c r="M158" s="12">
        <v>0</v>
      </c>
      <c r="N158" s="9" t="s">
        <v>53</v>
      </c>
      <c r="O158" s="9" t="s">
        <v>140</v>
      </c>
      <c r="P158" s="9" t="s">
        <v>141</v>
      </c>
      <c r="Q158" s="12">
        <f t="shared" si="5"/>
        <v>1694662.4074000001</v>
      </c>
      <c r="R158" s="12">
        <v>0</v>
      </c>
      <c r="S158" s="12">
        <v>811034.8550000001</v>
      </c>
      <c r="T158" s="12">
        <v>761747.89</v>
      </c>
      <c r="U158" s="9" t="s">
        <v>63</v>
      </c>
      <c r="V158" s="12">
        <v>121879.6624</v>
      </c>
      <c r="W158" s="12">
        <v>0</v>
      </c>
      <c r="X158" s="9" t="s">
        <v>50</v>
      </c>
      <c r="Y158" s="12">
        <v>0</v>
      </c>
      <c r="Z158" s="12">
        <v>0</v>
      </c>
      <c r="AA158" s="9" t="s">
        <v>50</v>
      </c>
      <c r="AB158" s="12">
        <v>0</v>
      </c>
      <c r="AC158" s="12">
        <v>0</v>
      </c>
      <c r="AD158" s="9" t="s">
        <v>50</v>
      </c>
      <c r="AE158" s="12">
        <v>0</v>
      </c>
      <c r="AF158" s="45">
        <v>0</v>
      </c>
      <c r="AG158" s="9" t="s">
        <v>50</v>
      </c>
      <c r="AH158" s="12">
        <v>0</v>
      </c>
      <c r="AI158" s="12">
        <v>0</v>
      </c>
      <c r="AJ158" s="9" t="s">
        <v>50</v>
      </c>
      <c r="AK158" s="12">
        <v>0</v>
      </c>
      <c r="AL158" s="12">
        <v>0</v>
      </c>
      <c r="AM158" s="13" t="s">
        <v>53</v>
      </c>
      <c r="AN158" s="9" t="s">
        <v>53</v>
      </c>
      <c r="AO158" s="13" t="s">
        <v>53</v>
      </c>
      <c r="AP158" s="9" t="s">
        <v>53</v>
      </c>
      <c r="AQ158" s="49"/>
    </row>
    <row r="159" spans="1:43" x14ac:dyDescent="0.25">
      <c r="A159" s="9" t="s">
        <v>142</v>
      </c>
      <c r="B159" s="13" t="s">
        <v>118</v>
      </c>
      <c r="C159" s="9" t="s">
        <v>75</v>
      </c>
      <c r="D159" s="9" t="s">
        <v>48</v>
      </c>
      <c r="E159" s="9" t="s">
        <v>76</v>
      </c>
      <c r="F159" s="9" t="s">
        <v>972</v>
      </c>
      <c r="G159" s="9" t="s">
        <v>51</v>
      </c>
      <c r="H159" s="9" t="s">
        <v>143</v>
      </c>
      <c r="I159" s="12" t="s">
        <v>53</v>
      </c>
      <c r="J159" s="12" t="s">
        <v>53</v>
      </c>
      <c r="K159" s="12" t="s">
        <v>53</v>
      </c>
      <c r="L159" s="12" t="s">
        <v>53</v>
      </c>
      <c r="M159" s="12">
        <v>0</v>
      </c>
      <c r="N159" s="9" t="s">
        <v>53</v>
      </c>
      <c r="O159" s="9" t="s">
        <v>54</v>
      </c>
      <c r="P159" s="9" t="s">
        <v>53</v>
      </c>
      <c r="Q159" s="12">
        <f t="shared" si="5"/>
        <v>1323924.5551999998</v>
      </c>
      <c r="R159" s="12">
        <v>0</v>
      </c>
      <c r="S159" s="12">
        <v>764876.28960000002</v>
      </c>
      <c r="T159" s="12">
        <v>0</v>
      </c>
      <c r="U159" s="9" t="s">
        <v>50</v>
      </c>
      <c r="V159" s="12">
        <v>0</v>
      </c>
      <c r="W159" s="12">
        <v>481938.16</v>
      </c>
      <c r="X159" s="9" t="s">
        <v>50</v>
      </c>
      <c r="Y159" s="12">
        <v>77110.105599999995</v>
      </c>
      <c r="Z159" s="12">
        <v>0</v>
      </c>
      <c r="AA159" s="9" t="s">
        <v>50</v>
      </c>
      <c r="AB159" s="12">
        <v>0</v>
      </c>
      <c r="AC159" s="12">
        <v>0</v>
      </c>
      <c r="AD159" s="9" t="s">
        <v>50</v>
      </c>
      <c r="AE159" s="12">
        <v>0</v>
      </c>
      <c r="AF159" s="45">
        <v>0</v>
      </c>
      <c r="AG159" s="9" t="s">
        <v>50</v>
      </c>
      <c r="AH159" s="12">
        <v>0</v>
      </c>
      <c r="AI159" s="12">
        <v>0</v>
      </c>
      <c r="AJ159" s="9" t="s">
        <v>50</v>
      </c>
      <c r="AK159" s="12">
        <v>0</v>
      </c>
      <c r="AL159" s="12">
        <v>0</v>
      </c>
      <c r="AM159" s="13" t="s">
        <v>53</v>
      </c>
      <c r="AN159" s="9" t="s">
        <v>53</v>
      </c>
      <c r="AO159" s="13" t="s">
        <v>53</v>
      </c>
      <c r="AP159" s="9" t="s">
        <v>53</v>
      </c>
      <c r="AQ159" s="49"/>
    </row>
    <row r="160" spans="1:43" x14ac:dyDescent="0.25">
      <c r="A160" s="9" t="s">
        <v>187</v>
      </c>
      <c r="B160" s="13" t="s">
        <v>177</v>
      </c>
      <c r="C160" s="9" t="s">
        <v>75</v>
      </c>
      <c r="D160" s="9" t="s">
        <v>48</v>
      </c>
      <c r="E160" s="9" t="s">
        <v>76</v>
      </c>
      <c r="F160" s="9" t="s">
        <v>973</v>
      </c>
      <c r="G160" s="9" t="s">
        <v>51</v>
      </c>
      <c r="H160" s="9" t="s">
        <v>188</v>
      </c>
      <c r="I160" s="12" t="s">
        <v>53</v>
      </c>
      <c r="J160" s="12" t="s">
        <v>53</v>
      </c>
      <c r="K160" s="12" t="s">
        <v>53</v>
      </c>
      <c r="L160" s="12" t="s">
        <v>53</v>
      </c>
      <c r="M160" s="12">
        <v>0</v>
      </c>
      <c r="N160" s="9" t="s">
        <v>53</v>
      </c>
      <c r="O160" s="9" t="s">
        <v>54</v>
      </c>
      <c r="P160" s="9" t="s">
        <v>53</v>
      </c>
      <c r="Q160" s="12">
        <f t="shared" si="5"/>
        <v>56409294.345449999</v>
      </c>
      <c r="R160" s="12">
        <v>0</v>
      </c>
      <c r="S160" s="12">
        <v>43326790.173299998</v>
      </c>
      <c r="T160" s="12">
        <v>0</v>
      </c>
      <c r="U160" s="9" t="s">
        <v>50</v>
      </c>
      <c r="V160" s="12">
        <v>0</v>
      </c>
      <c r="W160" s="12">
        <v>11278020.838150002</v>
      </c>
      <c r="X160" s="9" t="s">
        <v>63</v>
      </c>
      <c r="Y160" s="12">
        <v>1804483.3339999996</v>
      </c>
      <c r="Z160" s="12">
        <v>0</v>
      </c>
      <c r="AA160" s="9" t="s">
        <v>50</v>
      </c>
      <c r="AB160" s="12">
        <v>0</v>
      </c>
      <c r="AC160" s="12">
        <v>0</v>
      </c>
      <c r="AD160" s="9" t="s">
        <v>50</v>
      </c>
      <c r="AE160" s="12">
        <v>0</v>
      </c>
      <c r="AF160" s="45">
        <v>0</v>
      </c>
      <c r="AG160" s="9" t="s">
        <v>50</v>
      </c>
      <c r="AH160" s="12">
        <v>0</v>
      </c>
      <c r="AI160" s="12">
        <v>0</v>
      </c>
      <c r="AJ160" s="9" t="s">
        <v>50</v>
      </c>
      <c r="AK160" s="12">
        <v>0</v>
      </c>
      <c r="AL160" s="12">
        <v>0</v>
      </c>
      <c r="AM160" s="13" t="s">
        <v>53</v>
      </c>
      <c r="AN160" s="9" t="s">
        <v>53</v>
      </c>
      <c r="AO160" s="13" t="s">
        <v>53</v>
      </c>
      <c r="AP160" s="9" t="s">
        <v>53</v>
      </c>
      <c r="AQ160" s="49"/>
    </row>
    <row r="161" spans="1:43" x14ac:dyDescent="0.25">
      <c r="A161" s="9" t="s">
        <v>189</v>
      </c>
      <c r="B161" s="13" t="s">
        <v>177</v>
      </c>
      <c r="C161" s="9" t="s">
        <v>75</v>
      </c>
      <c r="D161" s="9" t="s">
        <v>48</v>
      </c>
      <c r="E161" s="9" t="s">
        <v>76</v>
      </c>
      <c r="F161" s="9" t="s">
        <v>973</v>
      </c>
      <c r="G161" s="9" t="s">
        <v>51</v>
      </c>
      <c r="H161" s="9" t="s">
        <v>190</v>
      </c>
      <c r="I161" s="12" t="s">
        <v>53</v>
      </c>
      <c r="J161" s="12" t="s">
        <v>53</v>
      </c>
      <c r="K161" s="12" t="s">
        <v>53</v>
      </c>
      <c r="L161" s="12" t="s">
        <v>53</v>
      </c>
      <c r="M161" s="12">
        <v>0</v>
      </c>
      <c r="N161" s="9" t="s">
        <v>53</v>
      </c>
      <c r="O161" s="9" t="s">
        <v>191</v>
      </c>
      <c r="P161" s="9" t="s">
        <v>192</v>
      </c>
      <c r="Q161" s="12">
        <f t="shared" si="5"/>
        <v>3159883.7124000001</v>
      </c>
      <c r="R161" s="12">
        <v>0</v>
      </c>
      <c r="S161" s="12">
        <v>1003884.1063999999</v>
      </c>
      <c r="T161" s="12">
        <v>1858620.35</v>
      </c>
      <c r="U161" s="9" t="s">
        <v>63</v>
      </c>
      <c r="V161" s="12">
        <v>297379.25599999999</v>
      </c>
      <c r="W161" s="12">
        <v>0</v>
      </c>
      <c r="X161" s="9" t="s">
        <v>50</v>
      </c>
      <c r="Y161" s="12">
        <v>0</v>
      </c>
      <c r="Z161" s="12">
        <v>0</v>
      </c>
      <c r="AA161" s="9" t="s">
        <v>50</v>
      </c>
      <c r="AB161" s="12">
        <v>0</v>
      </c>
      <c r="AC161" s="12">
        <v>0</v>
      </c>
      <c r="AD161" s="9" t="s">
        <v>50</v>
      </c>
      <c r="AE161" s="12">
        <v>0</v>
      </c>
      <c r="AF161" s="45">
        <v>0</v>
      </c>
      <c r="AG161" s="9" t="s">
        <v>50</v>
      </c>
      <c r="AH161" s="12">
        <v>0</v>
      </c>
      <c r="AI161" s="12">
        <v>0</v>
      </c>
      <c r="AJ161" s="9" t="s">
        <v>50</v>
      </c>
      <c r="AK161" s="12">
        <v>0</v>
      </c>
      <c r="AL161" s="12">
        <v>0</v>
      </c>
      <c r="AM161" s="13" t="s">
        <v>53</v>
      </c>
      <c r="AN161" s="9" t="s">
        <v>53</v>
      </c>
      <c r="AO161" s="13" t="s">
        <v>53</v>
      </c>
      <c r="AP161" s="9" t="s">
        <v>53</v>
      </c>
      <c r="AQ161" s="49"/>
    </row>
    <row r="162" spans="1:43" x14ac:dyDescent="0.25">
      <c r="A162" s="9" t="s">
        <v>193</v>
      </c>
      <c r="B162" s="13" t="s">
        <v>177</v>
      </c>
      <c r="C162" s="9" t="s">
        <v>75</v>
      </c>
      <c r="D162" s="9" t="s">
        <v>48</v>
      </c>
      <c r="E162" s="9" t="s">
        <v>76</v>
      </c>
      <c r="F162" s="9" t="s">
        <v>973</v>
      </c>
      <c r="G162" s="9" t="s">
        <v>51</v>
      </c>
      <c r="H162" s="9" t="s">
        <v>194</v>
      </c>
      <c r="I162" s="12" t="s">
        <v>53</v>
      </c>
      <c r="J162" s="12" t="s">
        <v>53</v>
      </c>
      <c r="K162" s="12" t="s">
        <v>53</v>
      </c>
      <c r="L162" s="12" t="s">
        <v>53</v>
      </c>
      <c r="M162" s="12">
        <v>0</v>
      </c>
      <c r="N162" s="9" t="s">
        <v>53</v>
      </c>
      <c r="O162" s="9" t="s">
        <v>191</v>
      </c>
      <c r="P162" s="9" t="s">
        <v>192</v>
      </c>
      <c r="Q162" s="12">
        <f t="shared" si="5"/>
        <v>262762.50400000002</v>
      </c>
      <c r="R162" s="12">
        <v>0</v>
      </c>
      <c r="S162" s="12">
        <v>0</v>
      </c>
      <c r="T162" s="12">
        <v>226519.4</v>
      </c>
      <c r="U162" s="9" t="s">
        <v>63</v>
      </c>
      <c r="V162" s="12">
        <v>36243.103999999999</v>
      </c>
      <c r="W162" s="12">
        <v>0</v>
      </c>
      <c r="X162" s="9" t="s">
        <v>50</v>
      </c>
      <c r="Y162" s="12">
        <v>0</v>
      </c>
      <c r="Z162" s="12">
        <v>0</v>
      </c>
      <c r="AA162" s="9" t="s">
        <v>50</v>
      </c>
      <c r="AB162" s="12">
        <v>0</v>
      </c>
      <c r="AC162" s="12">
        <v>0</v>
      </c>
      <c r="AD162" s="9" t="s">
        <v>50</v>
      </c>
      <c r="AE162" s="12">
        <v>0</v>
      </c>
      <c r="AF162" s="45">
        <v>0</v>
      </c>
      <c r="AG162" s="9" t="s">
        <v>50</v>
      </c>
      <c r="AH162" s="12">
        <v>0</v>
      </c>
      <c r="AI162" s="12">
        <v>0</v>
      </c>
      <c r="AJ162" s="9" t="s">
        <v>50</v>
      </c>
      <c r="AK162" s="12">
        <v>0</v>
      </c>
      <c r="AL162" s="12">
        <v>0</v>
      </c>
      <c r="AM162" s="13" t="s">
        <v>53</v>
      </c>
      <c r="AN162" s="9" t="s">
        <v>53</v>
      </c>
      <c r="AO162" s="13" t="s">
        <v>53</v>
      </c>
      <c r="AP162" s="9" t="s">
        <v>53</v>
      </c>
      <c r="AQ162" s="49"/>
    </row>
    <row r="163" spans="1:43" x14ac:dyDescent="0.25">
      <c r="A163" s="9" t="s">
        <v>195</v>
      </c>
      <c r="B163" s="13" t="s">
        <v>177</v>
      </c>
      <c r="C163" s="9" t="s">
        <v>75</v>
      </c>
      <c r="D163" s="9" t="s">
        <v>48</v>
      </c>
      <c r="E163" s="9" t="s">
        <v>76</v>
      </c>
      <c r="F163" s="9" t="s">
        <v>973</v>
      </c>
      <c r="G163" s="9" t="s">
        <v>51</v>
      </c>
      <c r="H163" s="9" t="s">
        <v>196</v>
      </c>
      <c r="I163" s="12" t="s">
        <v>53</v>
      </c>
      <c r="J163" s="12" t="s">
        <v>53</v>
      </c>
      <c r="K163" s="12" t="s">
        <v>53</v>
      </c>
      <c r="L163" s="12" t="s">
        <v>53</v>
      </c>
      <c r="M163" s="12">
        <v>0</v>
      </c>
      <c r="N163" s="9" t="s">
        <v>53</v>
      </c>
      <c r="O163" s="9" t="s">
        <v>54</v>
      </c>
      <c r="P163" s="9" t="s">
        <v>53</v>
      </c>
      <c r="Q163" s="12">
        <f t="shared" si="5"/>
        <v>10842737.1916</v>
      </c>
      <c r="R163" s="12">
        <v>0</v>
      </c>
      <c r="S163" s="12">
        <v>5755193.7781000007</v>
      </c>
      <c r="T163" s="12">
        <v>0</v>
      </c>
      <c r="U163" s="9" t="s">
        <v>50</v>
      </c>
      <c r="V163" s="12">
        <v>0</v>
      </c>
      <c r="W163" s="12">
        <v>4385813.2874999996</v>
      </c>
      <c r="X163" s="9" t="s">
        <v>50</v>
      </c>
      <c r="Y163" s="12">
        <v>701730.12600000005</v>
      </c>
      <c r="Z163" s="12">
        <v>0</v>
      </c>
      <c r="AA163" s="9" t="s">
        <v>50</v>
      </c>
      <c r="AB163" s="12">
        <v>0</v>
      </c>
      <c r="AC163" s="12">
        <v>0</v>
      </c>
      <c r="AD163" s="9" t="s">
        <v>50</v>
      </c>
      <c r="AE163" s="12">
        <v>0</v>
      </c>
      <c r="AF163" s="45">
        <v>0</v>
      </c>
      <c r="AG163" s="9" t="s">
        <v>50</v>
      </c>
      <c r="AH163" s="12">
        <v>0</v>
      </c>
      <c r="AI163" s="12">
        <v>0</v>
      </c>
      <c r="AJ163" s="9" t="s">
        <v>50</v>
      </c>
      <c r="AK163" s="12">
        <v>0</v>
      </c>
      <c r="AL163" s="12">
        <v>0</v>
      </c>
      <c r="AM163" s="13" t="s">
        <v>53</v>
      </c>
      <c r="AN163" s="9" t="s">
        <v>53</v>
      </c>
      <c r="AO163" s="13" t="s">
        <v>53</v>
      </c>
      <c r="AP163" s="9" t="s">
        <v>53</v>
      </c>
      <c r="AQ163" s="49"/>
    </row>
    <row r="164" spans="1:43" x14ac:dyDescent="0.25">
      <c r="A164" s="9" t="s">
        <v>248</v>
      </c>
      <c r="B164" s="13" t="s">
        <v>234</v>
      </c>
      <c r="C164" s="9" t="s">
        <v>75</v>
      </c>
      <c r="D164" s="9" t="s">
        <v>48</v>
      </c>
      <c r="E164" s="9" t="s">
        <v>76</v>
      </c>
      <c r="F164" s="9" t="s">
        <v>974</v>
      </c>
      <c r="G164" s="9" t="s">
        <v>51</v>
      </c>
      <c r="H164" s="9" t="s">
        <v>249</v>
      </c>
      <c r="I164" s="12" t="s">
        <v>53</v>
      </c>
      <c r="J164" s="12" t="s">
        <v>53</v>
      </c>
      <c r="K164" s="12" t="s">
        <v>53</v>
      </c>
      <c r="L164" s="12" t="s">
        <v>53</v>
      </c>
      <c r="M164" s="12">
        <v>0</v>
      </c>
      <c r="N164" s="9" t="s">
        <v>53</v>
      </c>
      <c r="O164" s="9" t="s">
        <v>54</v>
      </c>
      <c r="P164" s="9" t="s">
        <v>53</v>
      </c>
      <c r="Q164" s="12">
        <f t="shared" si="5"/>
        <v>86152484.114999995</v>
      </c>
      <c r="R164" s="12">
        <v>0</v>
      </c>
      <c r="S164" s="12">
        <v>59241354.899999999</v>
      </c>
      <c r="T164" s="12">
        <v>0</v>
      </c>
      <c r="U164" s="9" t="s">
        <v>50</v>
      </c>
      <c r="V164" s="12">
        <v>0</v>
      </c>
      <c r="W164" s="12">
        <v>23199249.3233</v>
      </c>
      <c r="X164" s="9" t="s">
        <v>63</v>
      </c>
      <c r="Y164" s="12">
        <v>3711879.8916999986</v>
      </c>
      <c r="Z164" s="12">
        <v>0</v>
      </c>
      <c r="AA164" s="9" t="s">
        <v>50</v>
      </c>
      <c r="AB164" s="12">
        <v>0</v>
      </c>
      <c r="AC164" s="12">
        <v>0</v>
      </c>
      <c r="AD164" s="9" t="s">
        <v>50</v>
      </c>
      <c r="AE164" s="12">
        <v>0</v>
      </c>
      <c r="AF164" s="45">
        <v>0</v>
      </c>
      <c r="AG164" s="9" t="s">
        <v>50</v>
      </c>
      <c r="AH164" s="12">
        <v>0</v>
      </c>
      <c r="AI164" s="12">
        <v>0</v>
      </c>
      <c r="AJ164" s="9" t="s">
        <v>50</v>
      </c>
      <c r="AK164" s="12">
        <v>0</v>
      </c>
      <c r="AL164" s="12">
        <v>0</v>
      </c>
      <c r="AM164" s="13" t="s">
        <v>53</v>
      </c>
      <c r="AN164" s="9" t="s">
        <v>53</v>
      </c>
      <c r="AO164" s="13" t="s">
        <v>53</v>
      </c>
      <c r="AP164" s="9" t="s">
        <v>53</v>
      </c>
      <c r="AQ164" s="49"/>
    </row>
    <row r="165" spans="1:43" x14ac:dyDescent="0.25">
      <c r="A165" s="9" t="s">
        <v>250</v>
      </c>
      <c r="B165" s="13" t="s">
        <v>234</v>
      </c>
      <c r="C165" s="9" t="s">
        <v>75</v>
      </c>
      <c r="D165" s="9" t="s">
        <v>48</v>
      </c>
      <c r="E165" s="9" t="s">
        <v>76</v>
      </c>
      <c r="F165" s="9" t="s">
        <v>974</v>
      </c>
      <c r="G165" s="9" t="s">
        <v>51</v>
      </c>
      <c r="H165" s="9" t="s">
        <v>251</v>
      </c>
      <c r="I165" s="12" t="s">
        <v>53</v>
      </c>
      <c r="J165" s="12" t="s">
        <v>53</v>
      </c>
      <c r="K165" s="12" t="s">
        <v>53</v>
      </c>
      <c r="L165" s="12" t="s">
        <v>53</v>
      </c>
      <c r="M165" s="12">
        <v>0</v>
      </c>
      <c r="N165" s="9" t="s">
        <v>53</v>
      </c>
      <c r="O165" s="9" t="s">
        <v>252</v>
      </c>
      <c r="P165" s="9" t="s">
        <v>253</v>
      </c>
      <c r="Q165" s="12">
        <f t="shared" si="5"/>
        <v>2545167.1993000004</v>
      </c>
      <c r="R165" s="12">
        <v>0</v>
      </c>
      <c r="S165" s="12">
        <v>1307284.7850000001</v>
      </c>
      <c r="T165" s="12">
        <v>1067140.0123000001</v>
      </c>
      <c r="U165" s="9" t="s">
        <v>63</v>
      </c>
      <c r="V165" s="12">
        <v>170742.402</v>
      </c>
      <c r="W165" s="12">
        <v>0</v>
      </c>
      <c r="X165" s="9" t="s">
        <v>50</v>
      </c>
      <c r="Y165" s="12">
        <v>0</v>
      </c>
      <c r="Z165" s="12">
        <v>0</v>
      </c>
      <c r="AA165" s="9" t="s">
        <v>50</v>
      </c>
      <c r="AB165" s="12">
        <v>0</v>
      </c>
      <c r="AC165" s="12">
        <v>0</v>
      </c>
      <c r="AD165" s="9" t="s">
        <v>50</v>
      </c>
      <c r="AE165" s="12">
        <v>0</v>
      </c>
      <c r="AF165" s="45">
        <v>0</v>
      </c>
      <c r="AG165" s="9" t="s">
        <v>50</v>
      </c>
      <c r="AH165" s="12">
        <v>0</v>
      </c>
      <c r="AI165" s="12">
        <v>0</v>
      </c>
      <c r="AJ165" s="9" t="s">
        <v>50</v>
      </c>
      <c r="AK165" s="12">
        <v>0</v>
      </c>
      <c r="AL165" s="12">
        <v>0</v>
      </c>
      <c r="AM165" s="13" t="s">
        <v>53</v>
      </c>
      <c r="AN165" s="9" t="s">
        <v>53</v>
      </c>
      <c r="AO165" s="13" t="s">
        <v>53</v>
      </c>
      <c r="AP165" s="9" t="s">
        <v>53</v>
      </c>
      <c r="AQ165" s="49"/>
    </row>
    <row r="166" spans="1:43" x14ac:dyDescent="0.25">
      <c r="A166" s="9" t="s">
        <v>254</v>
      </c>
      <c r="B166" s="13" t="s">
        <v>234</v>
      </c>
      <c r="C166" s="9" t="s">
        <v>75</v>
      </c>
      <c r="D166" s="9" t="s">
        <v>48</v>
      </c>
      <c r="E166" s="9" t="s">
        <v>76</v>
      </c>
      <c r="F166" s="9" t="s">
        <v>974</v>
      </c>
      <c r="G166" s="9" t="s">
        <v>51</v>
      </c>
      <c r="H166" s="9" t="s">
        <v>255</v>
      </c>
      <c r="I166" s="12" t="s">
        <v>53</v>
      </c>
      <c r="J166" s="12" t="s">
        <v>53</v>
      </c>
      <c r="K166" s="12" t="s">
        <v>53</v>
      </c>
      <c r="L166" s="12" t="s">
        <v>53</v>
      </c>
      <c r="M166" s="12">
        <v>0</v>
      </c>
      <c r="N166" s="9" t="s">
        <v>53</v>
      </c>
      <c r="O166" s="9" t="s">
        <v>256</v>
      </c>
      <c r="P166" s="9" t="s">
        <v>257</v>
      </c>
      <c r="Q166" s="12">
        <f t="shared" si="5"/>
        <v>4887794.9279999994</v>
      </c>
      <c r="R166" s="12">
        <v>0</v>
      </c>
      <c r="S166" s="12">
        <v>1013944.71</v>
      </c>
      <c r="T166" s="12">
        <v>0</v>
      </c>
      <c r="U166" s="9" t="s">
        <v>50</v>
      </c>
      <c r="V166" s="12">
        <v>0</v>
      </c>
      <c r="W166" s="12">
        <v>3339526.05</v>
      </c>
      <c r="X166" s="9" t="s">
        <v>63</v>
      </c>
      <c r="Y166" s="12">
        <v>534324.16799999995</v>
      </c>
      <c r="Z166" s="12">
        <v>0</v>
      </c>
      <c r="AA166" s="9" t="s">
        <v>50</v>
      </c>
      <c r="AB166" s="12">
        <v>0</v>
      </c>
      <c r="AC166" s="12">
        <v>0</v>
      </c>
      <c r="AD166" s="9" t="s">
        <v>50</v>
      </c>
      <c r="AE166" s="12">
        <v>0</v>
      </c>
      <c r="AF166" s="45">
        <v>0</v>
      </c>
      <c r="AG166" s="9" t="s">
        <v>50</v>
      </c>
      <c r="AH166" s="12">
        <v>0</v>
      </c>
      <c r="AI166" s="12">
        <v>0</v>
      </c>
      <c r="AJ166" s="9" t="s">
        <v>50</v>
      </c>
      <c r="AK166" s="12">
        <v>0</v>
      </c>
      <c r="AL166" s="12">
        <v>0</v>
      </c>
      <c r="AM166" s="13" t="s">
        <v>53</v>
      </c>
      <c r="AN166" s="9" t="s">
        <v>53</v>
      </c>
      <c r="AO166" s="13" t="s">
        <v>53</v>
      </c>
      <c r="AP166" s="9" t="s">
        <v>53</v>
      </c>
      <c r="AQ166" s="49"/>
    </row>
    <row r="167" spans="1:43" x14ac:dyDescent="0.25">
      <c r="A167" s="9" t="s">
        <v>295</v>
      </c>
      <c r="B167" s="13" t="s">
        <v>284</v>
      </c>
      <c r="C167" s="9" t="s">
        <v>75</v>
      </c>
      <c r="D167" s="9" t="s">
        <v>48</v>
      </c>
      <c r="E167" s="9" t="s">
        <v>76</v>
      </c>
      <c r="F167" s="9" t="s">
        <v>975</v>
      </c>
      <c r="G167" s="9" t="s">
        <v>51</v>
      </c>
      <c r="H167" s="9" t="s">
        <v>296</v>
      </c>
      <c r="I167" s="12" t="s">
        <v>53</v>
      </c>
      <c r="J167" s="12" t="s">
        <v>53</v>
      </c>
      <c r="K167" s="12" t="s">
        <v>53</v>
      </c>
      <c r="L167" s="12" t="s">
        <v>53</v>
      </c>
      <c r="M167" s="12">
        <v>0</v>
      </c>
      <c r="N167" s="9" t="s">
        <v>53</v>
      </c>
      <c r="O167" s="9" t="s">
        <v>54</v>
      </c>
      <c r="P167" s="9" t="s">
        <v>53</v>
      </c>
      <c r="Q167" s="12">
        <f t="shared" si="5"/>
        <v>109149513.83035001</v>
      </c>
      <c r="R167" s="12">
        <v>0</v>
      </c>
      <c r="S167" s="12">
        <v>73851470.735950023</v>
      </c>
      <c r="T167" s="12">
        <v>0</v>
      </c>
      <c r="U167" s="9" t="s">
        <v>50</v>
      </c>
      <c r="V167" s="12">
        <v>0</v>
      </c>
      <c r="W167" s="12">
        <v>30429347.495099999</v>
      </c>
      <c r="X167" s="9" t="s">
        <v>50</v>
      </c>
      <c r="Y167" s="12">
        <v>4868695.5993000008</v>
      </c>
      <c r="Z167" s="12">
        <v>0</v>
      </c>
      <c r="AA167" s="9" t="s">
        <v>50</v>
      </c>
      <c r="AB167" s="12">
        <v>0</v>
      </c>
      <c r="AC167" s="12">
        <v>0</v>
      </c>
      <c r="AD167" s="9" t="s">
        <v>50</v>
      </c>
      <c r="AE167" s="12">
        <v>0</v>
      </c>
      <c r="AF167" s="45">
        <v>0</v>
      </c>
      <c r="AG167" s="9" t="s">
        <v>50</v>
      </c>
      <c r="AH167" s="12">
        <v>0</v>
      </c>
      <c r="AI167" s="12">
        <v>0</v>
      </c>
      <c r="AJ167" s="9" t="s">
        <v>50</v>
      </c>
      <c r="AK167" s="12">
        <v>0</v>
      </c>
      <c r="AL167" s="12">
        <v>0</v>
      </c>
      <c r="AM167" s="13" t="s">
        <v>53</v>
      </c>
      <c r="AN167" s="9" t="s">
        <v>53</v>
      </c>
      <c r="AO167" s="13" t="s">
        <v>53</v>
      </c>
      <c r="AP167" s="9" t="s">
        <v>53</v>
      </c>
      <c r="AQ167" s="49"/>
    </row>
    <row r="168" spans="1:43" x14ac:dyDescent="0.25">
      <c r="A168" s="9" t="s">
        <v>348</v>
      </c>
      <c r="B168" s="13" t="s">
        <v>334</v>
      </c>
      <c r="C168" s="9" t="s">
        <v>75</v>
      </c>
      <c r="D168" s="9" t="s">
        <v>48</v>
      </c>
      <c r="E168" s="9" t="s">
        <v>76</v>
      </c>
      <c r="F168" s="9" t="s">
        <v>977</v>
      </c>
      <c r="G168" s="9" t="s">
        <v>51</v>
      </c>
      <c r="H168" s="9" t="s">
        <v>349</v>
      </c>
      <c r="I168" s="12" t="s">
        <v>53</v>
      </c>
      <c r="J168" s="12" t="s">
        <v>53</v>
      </c>
      <c r="K168" s="12" t="s">
        <v>53</v>
      </c>
      <c r="L168" s="12" t="s">
        <v>53</v>
      </c>
      <c r="M168" s="12">
        <v>0</v>
      </c>
      <c r="N168" s="9" t="s">
        <v>53</v>
      </c>
      <c r="O168" s="9" t="s">
        <v>54</v>
      </c>
      <c r="P168" s="9" t="s">
        <v>53</v>
      </c>
      <c r="Q168" s="12">
        <f t="shared" si="5"/>
        <v>101575432.00489999</v>
      </c>
      <c r="R168" s="12">
        <v>0</v>
      </c>
      <c r="S168" s="12">
        <v>68665306.900049999</v>
      </c>
      <c r="T168" s="12">
        <v>0</v>
      </c>
      <c r="U168" s="9" t="s">
        <v>50</v>
      </c>
      <c r="V168" s="12">
        <v>0</v>
      </c>
      <c r="W168" s="12">
        <v>28218294.055850003</v>
      </c>
      <c r="X168" s="9" t="s">
        <v>63</v>
      </c>
      <c r="Y168" s="12">
        <v>4514927.0490000006</v>
      </c>
      <c r="Z168" s="12">
        <v>0</v>
      </c>
      <c r="AA168" s="9" t="s">
        <v>50</v>
      </c>
      <c r="AB168" s="12">
        <v>0</v>
      </c>
      <c r="AC168" s="12">
        <v>163800</v>
      </c>
      <c r="AD168" s="9" t="s">
        <v>72</v>
      </c>
      <c r="AE168" s="12">
        <v>13104</v>
      </c>
      <c r="AF168" s="45">
        <v>0</v>
      </c>
      <c r="AG168" s="9" t="s">
        <v>50</v>
      </c>
      <c r="AH168" s="12">
        <v>0</v>
      </c>
      <c r="AI168" s="12">
        <v>0</v>
      </c>
      <c r="AJ168" s="9" t="s">
        <v>50</v>
      </c>
      <c r="AK168" s="12">
        <v>0</v>
      </c>
      <c r="AL168" s="12">
        <v>0</v>
      </c>
      <c r="AM168" s="13" t="s">
        <v>53</v>
      </c>
      <c r="AN168" s="9" t="s">
        <v>53</v>
      </c>
      <c r="AO168" s="13" t="s">
        <v>53</v>
      </c>
      <c r="AP168" s="9" t="s">
        <v>53</v>
      </c>
      <c r="AQ168" s="49"/>
    </row>
    <row r="169" spans="1:43" x14ac:dyDescent="0.25">
      <c r="A169" s="9" t="s">
        <v>381</v>
      </c>
      <c r="B169" s="13" t="s">
        <v>365</v>
      </c>
      <c r="C169" s="9" t="s">
        <v>75</v>
      </c>
      <c r="D169" s="9" t="s">
        <v>48</v>
      </c>
      <c r="E169" s="9" t="s">
        <v>76</v>
      </c>
      <c r="F169" s="9" t="s">
        <v>978</v>
      </c>
      <c r="G169" s="9" t="s">
        <v>51</v>
      </c>
      <c r="H169" s="9" t="s">
        <v>382</v>
      </c>
      <c r="I169" s="12" t="s">
        <v>53</v>
      </c>
      <c r="J169" s="12" t="s">
        <v>53</v>
      </c>
      <c r="K169" s="12" t="s">
        <v>53</v>
      </c>
      <c r="L169" s="12" t="s">
        <v>53</v>
      </c>
      <c r="M169" s="12">
        <v>0</v>
      </c>
      <c r="N169" s="9" t="s">
        <v>53</v>
      </c>
      <c r="O169" s="9" t="s">
        <v>54</v>
      </c>
      <c r="P169" s="9" t="s">
        <v>53</v>
      </c>
      <c r="Q169" s="12">
        <f t="shared" si="5"/>
        <v>55167681.361549996</v>
      </c>
      <c r="R169" s="12">
        <v>0</v>
      </c>
      <c r="S169" s="12">
        <v>35346574.490949996</v>
      </c>
      <c r="T169" s="12">
        <v>0</v>
      </c>
      <c r="U169" s="9" t="s">
        <v>50</v>
      </c>
      <c r="V169" s="12">
        <v>0</v>
      </c>
      <c r="W169" s="12">
        <v>17087161.095399998</v>
      </c>
      <c r="X169" s="9" t="s">
        <v>63</v>
      </c>
      <c r="Y169" s="12">
        <v>2733945.7752</v>
      </c>
      <c r="Z169" s="12">
        <v>0</v>
      </c>
      <c r="AA169" s="9" t="s">
        <v>50</v>
      </c>
      <c r="AB169" s="12">
        <v>0</v>
      </c>
      <c r="AC169" s="12">
        <v>0</v>
      </c>
      <c r="AD169" s="9" t="s">
        <v>50</v>
      </c>
      <c r="AE169" s="12">
        <v>0</v>
      </c>
      <c r="AF169" s="45">
        <v>0</v>
      </c>
      <c r="AG169" s="9" t="s">
        <v>50</v>
      </c>
      <c r="AH169" s="12">
        <v>0</v>
      </c>
      <c r="AI169" s="12">
        <v>0</v>
      </c>
      <c r="AJ169" s="9" t="s">
        <v>50</v>
      </c>
      <c r="AK169" s="12">
        <v>0</v>
      </c>
      <c r="AL169" s="12">
        <v>0</v>
      </c>
      <c r="AM169" s="13" t="s">
        <v>53</v>
      </c>
      <c r="AN169" s="9" t="s">
        <v>53</v>
      </c>
      <c r="AO169" s="13" t="s">
        <v>53</v>
      </c>
      <c r="AP169" s="9" t="s">
        <v>53</v>
      </c>
      <c r="AQ169" s="49"/>
    </row>
    <row r="170" spans="1:43" x14ac:dyDescent="0.25">
      <c r="A170" s="9" t="s">
        <v>122</v>
      </c>
      <c r="B170" s="13" t="s">
        <v>401</v>
      </c>
      <c r="C170" s="9" t="s">
        <v>75</v>
      </c>
      <c r="D170" s="9" t="s">
        <v>56</v>
      </c>
      <c r="E170" s="9" t="s">
        <v>952</v>
      </c>
      <c r="F170" s="9" t="s">
        <v>655</v>
      </c>
      <c r="G170" s="9" t="s">
        <v>51</v>
      </c>
      <c r="H170" s="9" t="s">
        <v>953</v>
      </c>
      <c r="I170" s="12" t="s">
        <v>53</v>
      </c>
      <c r="J170" s="12" t="s">
        <v>53</v>
      </c>
      <c r="K170" s="12" t="s">
        <v>53</v>
      </c>
      <c r="L170" s="12" t="s">
        <v>53</v>
      </c>
      <c r="M170" s="12">
        <v>0</v>
      </c>
      <c r="N170" s="9" t="s">
        <v>53</v>
      </c>
      <c r="O170" s="9" t="s">
        <v>54</v>
      </c>
      <c r="P170" s="9" t="s">
        <v>53</v>
      </c>
      <c r="Q170" s="12">
        <v>11055729.331049997</v>
      </c>
      <c r="R170" s="12">
        <v>0</v>
      </c>
      <c r="S170" s="12">
        <v>7343671.1338499971</v>
      </c>
      <c r="T170" s="12">
        <v>0</v>
      </c>
      <c r="U170" s="9" t="s">
        <v>50</v>
      </c>
      <c r="V170" s="12">
        <v>0</v>
      </c>
      <c r="W170" s="12">
        <v>3200050.1700000004</v>
      </c>
      <c r="X170" s="9" t="s">
        <v>50</v>
      </c>
      <c r="Y170" s="12">
        <v>512008.02720000001</v>
      </c>
      <c r="Z170" s="12">
        <v>0</v>
      </c>
      <c r="AA170" s="9" t="s">
        <v>50</v>
      </c>
      <c r="AB170" s="12">
        <v>0</v>
      </c>
      <c r="AC170" s="12">
        <v>0</v>
      </c>
      <c r="AD170" s="9" t="s">
        <v>50</v>
      </c>
      <c r="AE170" s="12">
        <v>0</v>
      </c>
      <c r="AF170" s="45">
        <v>0</v>
      </c>
      <c r="AG170" s="9" t="s">
        <v>50</v>
      </c>
      <c r="AH170" s="12">
        <v>0</v>
      </c>
      <c r="AI170" s="12">
        <v>0</v>
      </c>
      <c r="AJ170" s="9" t="s">
        <v>50</v>
      </c>
      <c r="AK170" s="12">
        <v>0</v>
      </c>
      <c r="AL170" s="12">
        <v>0</v>
      </c>
      <c r="AM170" s="13" t="s">
        <v>53</v>
      </c>
      <c r="AN170" s="9" t="s">
        <v>53</v>
      </c>
      <c r="AO170" s="13" t="s">
        <v>53</v>
      </c>
      <c r="AP170" s="9" t="s">
        <v>53</v>
      </c>
      <c r="AQ170" s="49"/>
    </row>
    <row r="171" spans="1:43" x14ac:dyDescent="0.25">
      <c r="A171" s="9" t="s">
        <v>160</v>
      </c>
      <c r="B171" s="13" t="s">
        <v>407</v>
      </c>
      <c r="C171" s="9" t="s">
        <v>75</v>
      </c>
      <c r="D171" s="9" t="s">
        <v>56</v>
      </c>
      <c r="E171" s="9" t="s">
        <v>952</v>
      </c>
      <c r="F171" s="9" t="s">
        <v>657</v>
      </c>
      <c r="G171" s="9" t="s">
        <v>51</v>
      </c>
      <c r="H171" s="9" t="s">
        <v>954</v>
      </c>
      <c r="I171" s="12" t="s">
        <v>53</v>
      </c>
      <c r="J171" s="12" t="s">
        <v>53</v>
      </c>
      <c r="K171" s="12" t="s">
        <v>53</v>
      </c>
      <c r="L171" s="12" t="s">
        <v>53</v>
      </c>
      <c r="M171" s="12">
        <v>0</v>
      </c>
      <c r="N171" s="9" t="s">
        <v>53</v>
      </c>
      <c r="O171" s="9" t="s">
        <v>54</v>
      </c>
      <c r="P171" s="9" t="s">
        <v>53</v>
      </c>
      <c r="Q171" s="12">
        <v>12318006.211100001</v>
      </c>
      <c r="R171" s="12">
        <v>0</v>
      </c>
      <c r="S171" s="12">
        <v>9285661.4407999981</v>
      </c>
      <c r="T171" s="12">
        <v>0</v>
      </c>
      <c r="U171" s="9" t="s">
        <v>50</v>
      </c>
      <c r="V171" s="12">
        <v>0</v>
      </c>
      <c r="W171" s="12">
        <v>2614090.3192000003</v>
      </c>
      <c r="X171" s="9" t="s">
        <v>63</v>
      </c>
      <c r="Y171" s="12">
        <v>418254.45110000001</v>
      </c>
      <c r="Z171" s="12">
        <v>0</v>
      </c>
      <c r="AA171" s="9" t="s">
        <v>50</v>
      </c>
      <c r="AB171" s="12">
        <v>0</v>
      </c>
      <c r="AC171" s="12">
        <v>0</v>
      </c>
      <c r="AD171" s="9" t="s">
        <v>50</v>
      </c>
      <c r="AE171" s="12">
        <v>0</v>
      </c>
      <c r="AF171" s="45">
        <v>0</v>
      </c>
      <c r="AG171" s="9" t="s">
        <v>50</v>
      </c>
      <c r="AH171" s="12">
        <v>0</v>
      </c>
      <c r="AI171" s="12">
        <v>0</v>
      </c>
      <c r="AJ171" s="9" t="s">
        <v>50</v>
      </c>
      <c r="AK171" s="12">
        <v>0</v>
      </c>
      <c r="AL171" s="12">
        <v>0</v>
      </c>
      <c r="AM171" s="13" t="s">
        <v>53</v>
      </c>
      <c r="AN171" s="9" t="s">
        <v>53</v>
      </c>
      <c r="AO171" s="13" t="s">
        <v>53</v>
      </c>
      <c r="AP171" s="9" t="s">
        <v>53</v>
      </c>
      <c r="AQ171" s="49"/>
    </row>
    <row r="172" spans="1:43" x14ac:dyDescent="0.25">
      <c r="A172" s="9" t="s">
        <v>164</v>
      </c>
      <c r="B172" s="13" t="s">
        <v>407</v>
      </c>
      <c r="C172" s="9" t="s">
        <v>75</v>
      </c>
      <c r="D172" s="9" t="s">
        <v>56</v>
      </c>
      <c r="E172" s="9" t="s">
        <v>952</v>
      </c>
      <c r="F172" s="9" t="s">
        <v>657</v>
      </c>
      <c r="G172" s="9" t="s">
        <v>51</v>
      </c>
      <c r="H172" s="9" t="s">
        <v>955</v>
      </c>
      <c r="I172" s="12" t="s">
        <v>53</v>
      </c>
      <c r="J172" s="12" t="s">
        <v>53</v>
      </c>
      <c r="K172" s="12" t="s">
        <v>53</v>
      </c>
      <c r="L172" s="12" t="s">
        <v>53</v>
      </c>
      <c r="M172" s="12">
        <v>0</v>
      </c>
      <c r="N172" s="9" t="s">
        <v>53</v>
      </c>
      <c r="O172" s="9" t="s">
        <v>956</v>
      </c>
      <c r="P172" s="9" t="s">
        <v>957</v>
      </c>
      <c r="Q172" s="12">
        <v>109599.65</v>
      </c>
      <c r="R172" s="12">
        <v>0</v>
      </c>
      <c r="S172" s="12">
        <v>109599.65</v>
      </c>
      <c r="T172" s="12">
        <v>0</v>
      </c>
      <c r="U172" s="9" t="s">
        <v>50</v>
      </c>
      <c r="V172" s="12">
        <v>0</v>
      </c>
      <c r="W172" s="12">
        <v>0</v>
      </c>
      <c r="X172" s="9" t="s">
        <v>50</v>
      </c>
      <c r="Y172" s="12">
        <v>0</v>
      </c>
      <c r="Z172" s="12">
        <v>0</v>
      </c>
      <c r="AA172" s="9" t="s">
        <v>50</v>
      </c>
      <c r="AB172" s="12">
        <v>0</v>
      </c>
      <c r="AC172" s="12">
        <v>0</v>
      </c>
      <c r="AD172" s="9" t="s">
        <v>50</v>
      </c>
      <c r="AE172" s="12">
        <v>0</v>
      </c>
      <c r="AF172" s="45">
        <v>0</v>
      </c>
      <c r="AG172" s="9" t="s">
        <v>50</v>
      </c>
      <c r="AH172" s="12">
        <v>0</v>
      </c>
      <c r="AI172" s="12">
        <v>0</v>
      </c>
      <c r="AJ172" s="9" t="s">
        <v>50</v>
      </c>
      <c r="AK172" s="12">
        <v>0</v>
      </c>
      <c r="AL172" s="12">
        <v>0</v>
      </c>
      <c r="AM172" s="13" t="s">
        <v>53</v>
      </c>
      <c r="AN172" s="9" t="s">
        <v>53</v>
      </c>
      <c r="AO172" s="13" t="s">
        <v>53</v>
      </c>
      <c r="AP172" s="9" t="s">
        <v>53</v>
      </c>
      <c r="AQ172" s="49"/>
    </row>
    <row r="173" spans="1:43" x14ac:dyDescent="0.25">
      <c r="A173" s="9" t="s">
        <v>166</v>
      </c>
      <c r="B173" s="13" t="s">
        <v>407</v>
      </c>
      <c r="C173" s="9" t="s">
        <v>75</v>
      </c>
      <c r="D173" s="9" t="s">
        <v>56</v>
      </c>
      <c r="E173" s="9" t="s">
        <v>952</v>
      </c>
      <c r="F173" s="9" t="s">
        <v>657</v>
      </c>
      <c r="G173" s="9" t="s">
        <v>51</v>
      </c>
      <c r="H173" s="9" t="s">
        <v>958</v>
      </c>
      <c r="I173" s="12" t="s">
        <v>53</v>
      </c>
      <c r="J173" s="12" t="s">
        <v>53</v>
      </c>
      <c r="K173" s="12" t="s">
        <v>53</v>
      </c>
      <c r="L173" s="12" t="s">
        <v>53</v>
      </c>
      <c r="M173" s="12">
        <v>0</v>
      </c>
      <c r="N173" s="9" t="s">
        <v>53</v>
      </c>
      <c r="O173" s="9" t="s">
        <v>54</v>
      </c>
      <c r="P173" s="9" t="s">
        <v>53</v>
      </c>
      <c r="Q173" s="12">
        <v>7303639.6213999996</v>
      </c>
      <c r="R173" s="12">
        <v>0</v>
      </c>
      <c r="S173" s="12">
        <v>5736763.7749999994</v>
      </c>
      <c r="T173" s="12">
        <v>0</v>
      </c>
      <c r="U173" s="9" t="s">
        <v>50</v>
      </c>
      <c r="V173" s="12">
        <v>0</v>
      </c>
      <c r="W173" s="12">
        <v>1350755.0399999998</v>
      </c>
      <c r="X173" s="9" t="s">
        <v>63</v>
      </c>
      <c r="Y173" s="12">
        <v>216120.80640000003</v>
      </c>
      <c r="Z173" s="12">
        <v>0</v>
      </c>
      <c r="AA173" s="9" t="s">
        <v>50</v>
      </c>
      <c r="AB173" s="12">
        <v>0</v>
      </c>
      <c r="AC173" s="12">
        <v>0</v>
      </c>
      <c r="AD173" s="9" t="s">
        <v>50</v>
      </c>
      <c r="AE173" s="12">
        <v>0</v>
      </c>
      <c r="AF173" s="45">
        <v>0</v>
      </c>
      <c r="AG173" s="9" t="s">
        <v>50</v>
      </c>
      <c r="AH173" s="12">
        <v>0</v>
      </c>
      <c r="AI173" s="12">
        <v>0</v>
      </c>
      <c r="AJ173" s="9" t="s">
        <v>50</v>
      </c>
      <c r="AK173" s="12">
        <v>0</v>
      </c>
      <c r="AL173" s="12">
        <v>0</v>
      </c>
      <c r="AM173" s="13" t="s">
        <v>53</v>
      </c>
      <c r="AN173" s="9" t="s">
        <v>53</v>
      </c>
      <c r="AO173" s="13" t="s">
        <v>53</v>
      </c>
      <c r="AP173" s="9" t="s">
        <v>53</v>
      </c>
      <c r="AQ173" s="49"/>
    </row>
    <row r="174" spans="1:43" x14ac:dyDescent="0.25">
      <c r="A174" s="9" t="s">
        <v>959</v>
      </c>
      <c r="B174" s="13" t="s">
        <v>423</v>
      </c>
      <c r="C174" s="9" t="s">
        <v>75</v>
      </c>
      <c r="D174" s="9" t="s">
        <v>56</v>
      </c>
      <c r="E174" s="9" t="s">
        <v>952</v>
      </c>
      <c r="F174" s="9" t="s">
        <v>663</v>
      </c>
      <c r="G174" s="9" t="s">
        <v>51</v>
      </c>
      <c r="H174" s="9" t="s">
        <v>960</v>
      </c>
      <c r="I174" s="12" t="s">
        <v>53</v>
      </c>
      <c r="J174" s="12" t="s">
        <v>53</v>
      </c>
      <c r="K174" s="12" t="s">
        <v>53</v>
      </c>
      <c r="L174" s="12" t="s">
        <v>53</v>
      </c>
      <c r="M174" s="12">
        <v>0</v>
      </c>
      <c r="N174" s="9" t="s">
        <v>53</v>
      </c>
      <c r="O174" s="9" t="s">
        <v>54</v>
      </c>
      <c r="P174" s="9" t="s">
        <v>53</v>
      </c>
      <c r="Q174" s="12">
        <v>24630799.978450004</v>
      </c>
      <c r="R174" s="12">
        <v>0</v>
      </c>
      <c r="S174" s="12">
        <v>17167853.839749999</v>
      </c>
      <c r="T174" s="12">
        <v>0</v>
      </c>
      <c r="U174" s="9" t="s">
        <v>50</v>
      </c>
      <c r="V174" s="12">
        <v>0</v>
      </c>
      <c r="W174" s="12">
        <v>6433574.2574999994</v>
      </c>
      <c r="X174" s="9" t="s">
        <v>63</v>
      </c>
      <c r="Y174" s="12">
        <v>1029371.8812000001</v>
      </c>
      <c r="Z174" s="12">
        <v>0</v>
      </c>
      <c r="AA174" s="9" t="s">
        <v>50</v>
      </c>
      <c r="AB174" s="12">
        <v>0</v>
      </c>
      <c r="AC174" s="12">
        <v>0</v>
      </c>
      <c r="AD174" s="9" t="s">
        <v>50</v>
      </c>
      <c r="AE174" s="12">
        <v>0</v>
      </c>
      <c r="AF174" s="45">
        <v>0</v>
      </c>
      <c r="AG174" s="9" t="s">
        <v>50</v>
      </c>
      <c r="AH174" s="12">
        <v>0</v>
      </c>
      <c r="AI174" s="12">
        <v>0</v>
      </c>
      <c r="AJ174" s="9" t="s">
        <v>50</v>
      </c>
      <c r="AK174" s="12">
        <v>0</v>
      </c>
      <c r="AL174" s="12">
        <v>0</v>
      </c>
      <c r="AM174" s="13" t="s">
        <v>53</v>
      </c>
      <c r="AN174" s="9" t="s">
        <v>53</v>
      </c>
      <c r="AO174" s="13" t="s">
        <v>53</v>
      </c>
      <c r="AP174" s="9" t="s">
        <v>53</v>
      </c>
      <c r="AQ174" s="49"/>
    </row>
    <row r="175" spans="1:43" x14ac:dyDescent="0.25">
      <c r="A175" s="9" t="s">
        <v>248</v>
      </c>
      <c r="B175" s="13" t="s">
        <v>426</v>
      </c>
      <c r="C175" s="9" t="s">
        <v>75</v>
      </c>
      <c r="D175" s="9" t="s">
        <v>56</v>
      </c>
      <c r="E175" s="9" t="s">
        <v>952</v>
      </c>
      <c r="F175" s="9" t="s">
        <v>665</v>
      </c>
      <c r="G175" s="9" t="s">
        <v>51</v>
      </c>
      <c r="H175" s="9" t="s">
        <v>961</v>
      </c>
      <c r="I175" s="12" t="s">
        <v>53</v>
      </c>
      <c r="J175" s="12" t="s">
        <v>53</v>
      </c>
      <c r="K175" s="12" t="s">
        <v>53</v>
      </c>
      <c r="L175" s="12" t="s">
        <v>53</v>
      </c>
      <c r="M175" s="12">
        <v>0</v>
      </c>
      <c r="N175" s="9" t="s">
        <v>53</v>
      </c>
      <c r="O175" s="9" t="s">
        <v>54</v>
      </c>
      <c r="P175" s="9" t="s">
        <v>53</v>
      </c>
      <c r="Q175" s="12">
        <v>2294886.0061999997</v>
      </c>
      <c r="R175" s="12">
        <v>0</v>
      </c>
      <c r="S175" s="12">
        <v>1826069.9994000001</v>
      </c>
      <c r="T175" s="12">
        <v>0</v>
      </c>
      <c r="U175" s="9" t="s">
        <v>50</v>
      </c>
      <c r="V175" s="12">
        <v>0</v>
      </c>
      <c r="W175" s="12">
        <v>404151.73</v>
      </c>
      <c r="X175" s="9" t="s">
        <v>63</v>
      </c>
      <c r="Y175" s="12">
        <v>64664.2768</v>
      </c>
      <c r="Z175" s="12">
        <v>0</v>
      </c>
      <c r="AA175" s="9" t="s">
        <v>50</v>
      </c>
      <c r="AB175" s="12">
        <v>0</v>
      </c>
      <c r="AC175" s="12">
        <v>0</v>
      </c>
      <c r="AD175" s="9" t="s">
        <v>50</v>
      </c>
      <c r="AE175" s="12">
        <v>0</v>
      </c>
      <c r="AF175" s="45">
        <v>0</v>
      </c>
      <c r="AG175" s="9" t="s">
        <v>50</v>
      </c>
      <c r="AH175" s="12">
        <v>0</v>
      </c>
      <c r="AI175" s="12">
        <v>0</v>
      </c>
      <c r="AJ175" s="9" t="s">
        <v>50</v>
      </c>
      <c r="AK175" s="12">
        <v>0</v>
      </c>
      <c r="AL175" s="12">
        <v>0</v>
      </c>
      <c r="AM175" s="13" t="s">
        <v>53</v>
      </c>
      <c r="AN175" s="9" t="s">
        <v>53</v>
      </c>
      <c r="AO175" s="13" t="s">
        <v>53</v>
      </c>
      <c r="AP175" s="9" t="s">
        <v>53</v>
      </c>
      <c r="AQ175" s="49"/>
    </row>
    <row r="176" spans="1:43" x14ac:dyDescent="0.25">
      <c r="A176" s="9" t="s">
        <v>250</v>
      </c>
      <c r="B176" s="13" t="s">
        <v>426</v>
      </c>
      <c r="C176" s="9" t="s">
        <v>75</v>
      </c>
      <c r="D176" s="9" t="s">
        <v>56</v>
      </c>
      <c r="E176" s="9" t="s">
        <v>952</v>
      </c>
      <c r="F176" s="9" t="s">
        <v>665</v>
      </c>
      <c r="G176" s="9" t="s">
        <v>51</v>
      </c>
      <c r="H176" s="9" t="s">
        <v>962</v>
      </c>
      <c r="I176" s="12" t="s">
        <v>53</v>
      </c>
      <c r="J176" s="12" t="s">
        <v>53</v>
      </c>
      <c r="K176" s="12" t="s">
        <v>53</v>
      </c>
      <c r="L176" s="12" t="s">
        <v>53</v>
      </c>
      <c r="M176" s="12">
        <v>0</v>
      </c>
      <c r="N176" s="9" t="s">
        <v>53</v>
      </c>
      <c r="O176" s="9" t="s">
        <v>162</v>
      </c>
      <c r="P176" s="9" t="s">
        <v>163</v>
      </c>
      <c r="Q176" s="12">
        <v>5156524.7754499996</v>
      </c>
      <c r="R176" s="12">
        <v>0</v>
      </c>
      <c r="S176" s="12">
        <v>2247609.4330499996</v>
      </c>
      <c r="T176" s="12">
        <v>2507685.64</v>
      </c>
      <c r="U176" s="9" t="s">
        <v>63</v>
      </c>
      <c r="V176" s="12">
        <v>401229.70240000001</v>
      </c>
      <c r="W176" s="12">
        <v>0</v>
      </c>
      <c r="X176" s="9" t="s">
        <v>50</v>
      </c>
      <c r="Y176" s="12">
        <v>0</v>
      </c>
      <c r="Z176" s="12">
        <v>0</v>
      </c>
      <c r="AA176" s="9" t="s">
        <v>50</v>
      </c>
      <c r="AB176" s="12">
        <v>0</v>
      </c>
      <c r="AC176" s="12">
        <v>0</v>
      </c>
      <c r="AD176" s="9" t="s">
        <v>50</v>
      </c>
      <c r="AE176" s="12">
        <v>0</v>
      </c>
      <c r="AF176" s="45">
        <v>0</v>
      </c>
      <c r="AG176" s="9" t="s">
        <v>50</v>
      </c>
      <c r="AH176" s="12">
        <v>0</v>
      </c>
      <c r="AI176" s="12">
        <v>0</v>
      </c>
      <c r="AJ176" s="9" t="s">
        <v>50</v>
      </c>
      <c r="AK176" s="12">
        <v>0</v>
      </c>
      <c r="AL176" s="12">
        <v>0</v>
      </c>
      <c r="AM176" s="13" t="s">
        <v>53</v>
      </c>
      <c r="AN176" s="9" t="s">
        <v>53</v>
      </c>
      <c r="AO176" s="13" t="s">
        <v>53</v>
      </c>
      <c r="AP176" s="9" t="s">
        <v>53</v>
      </c>
      <c r="AQ176" s="49"/>
    </row>
    <row r="177" spans="1:43" x14ac:dyDescent="0.25">
      <c r="A177" s="9" t="s">
        <v>254</v>
      </c>
      <c r="B177" s="13" t="s">
        <v>426</v>
      </c>
      <c r="C177" s="9" t="s">
        <v>75</v>
      </c>
      <c r="D177" s="9" t="s">
        <v>56</v>
      </c>
      <c r="E177" s="9" t="s">
        <v>952</v>
      </c>
      <c r="F177" s="9" t="s">
        <v>665</v>
      </c>
      <c r="G177" s="9" t="s">
        <v>51</v>
      </c>
      <c r="H177" s="9" t="s">
        <v>963</v>
      </c>
      <c r="I177" s="12" t="s">
        <v>53</v>
      </c>
      <c r="J177" s="12" t="s">
        <v>53</v>
      </c>
      <c r="K177" s="12" t="s">
        <v>53</v>
      </c>
      <c r="L177" s="12" t="s">
        <v>53</v>
      </c>
      <c r="M177" s="12">
        <v>0</v>
      </c>
      <c r="N177" s="9" t="s">
        <v>53</v>
      </c>
      <c r="O177" s="9" t="s">
        <v>54</v>
      </c>
      <c r="P177" s="9" t="s">
        <v>53</v>
      </c>
      <c r="Q177" s="12">
        <v>30565618.162000004</v>
      </c>
      <c r="R177" s="12">
        <v>0</v>
      </c>
      <c r="S177" s="12">
        <v>20995251.665799998</v>
      </c>
      <c r="T177" s="12">
        <v>0</v>
      </c>
      <c r="U177" s="9" t="s">
        <v>50</v>
      </c>
      <c r="V177" s="12">
        <v>0</v>
      </c>
      <c r="W177" s="12">
        <v>8250315.9449999994</v>
      </c>
      <c r="X177" s="9" t="s">
        <v>50</v>
      </c>
      <c r="Y177" s="12">
        <v>1320050.5512000003</v>
      </c>
      <c r="Z177" s="12">
        <v>0</v>
      </c>
      <c r="AA177" s="9" t="s">
        <v>50</v>
      </c>
      <c r="AB177" s="12">
        <v>0</v>
      </c>
      <c r="AC177" s="12">
        <v>0</v>
      </c>
      <c r="AD177" s="9" t="s">
        <v>50</v>
      </c>
      <c r="AE177" s="12">
        <v>0</v>
      </c>
      <c r="AF177" s="45">
        <v>0</v>
      </c>
      <c r="AG177" s="9" t="s">
        <v>50</v>
      </c>
      <c r="AH177" s="12">
        <v>0</v>
      </c>
      <c r="AI177" s="12">
        <v>0</v>
      </c>
      <c r="AJ177" s="9" t="s">
        <v>50</v>
      </c>
      <c r="AK177" s="12">
        <v>0</v>
      </c>
      <c r="AL177" s="12">
        <v>0</v>
      </c>
      <c r="AM177" s="13" t="s">
        <v>53</v>
      </c>
      <c r="AN177" s="9" t="s">
        <v>53</v>
      </c>
      <c r="AO177" s="13" t="s">
        <v>53</v>
      </c>
      <c r="AP177" s="9" t="s">
        <v>53</v>
      </c>
      <c r="AQ177" s="49"/>
    </row>
    <row r="178" spans="1:43" x14ac:dyDescent="0.25">
      <c r="A178" s="9" t="s">
        <v>964</v>
      </c>
      <c r="B178" s="13" t="s">
        <v>429</v>
      </c>
      <c r="C178" s="9" t="s">
        <v>75</v>
      </c>
      <c r="D178" s="9" t="s">
        <v>56</v>
      </c>
      <c r="E178" s="9" t="s">
        <v>952</v>
      </c>
      <c r="F178" s="9" t="s">
        <v>673</v>
      </c>
      <c r="G178" s="9" t="s">
        <v>51</v>
      </c>
      <c r="H178" s="9" t="s">
        <v>965</v>
      </c>
      <c r="I178" s="12" t="s">
        <v>53</v>
      </c>
      <c r="J178" s="12" t="s">
        <v>53</v>
      </c>
      <c r="K178" s="12" t="s">
        <v>53</v>
      </c>
      <c r="L178" s="12" t="s">
        <v>53</v>
      </c>
      <c r="M178" s="12">
        <v>0</v>
      </c>
      <c r="N178" s="9" t="s">
        <v>53</v>
      </c>
      <c r="O178" s="9" t="s">
        <v>54</v>
      </c>
      <c r="P178" s="9" t="s">
        <v>53</v>
      </c>
      <c r="Q178" s="12">
        <v>26537355.442500003</v>
      </c>
      <c r="R178" s="12">
        <v>0</v>
      </c>
      <c r="S178" s="12">
        <v>16718260.209300004</v>
      </c>
      <c r="T178" s="12">
        <v>0</v>
      </c>
      <c r="U178" s="9" t="s">
        <v>50</v>
      </c>
      <c r="V178" s="12">
        <v>0</v>
      </c>
      <c r="W178" s="12">
        <v>8196320.5500000017</v>
      </c>
      <c r="X178" s="9" t="s">
        <v>63</v>
      </c>
      <c r="Y178" s="12">
        <v>1311411.2880000002</v>
      </c>
      <c r="Z178" s="12">
        <v>0</v>
      </c>
      <c r="AA178" s="9" t="s">
        <v>50</v>
      </c>
      <c r="AB178" s="12">
        <v>0</v>
      </c>
      <c r="AC178" s="12">
        <v>288299.44</v>
      </c>
      <c r="AD178" s="9" t="s">
        <v>72</v>
      </c>
      <c r="AE178" s="12">
        <v>23063.9552</v>
      </c>
      <c r="AF178" s="45">
        <v>0</v>
      </c>
      <c r="AG178" s="9" t="s">
        <v>50</v>
      </c>
      <c r="AH178" s="12">
        <v>0</v>
      </c>
      <c r="AI178" s="12">
        <v>0</v>
      </c>
      <c r="AJ178" s="9" t="s">
        <v>50</v>
      </c>
      <c r="AK178" s="12">
        <v>0</v>
      </c>
      <c r="AL178" s="12">
        <v>0</v>
      </c>
      <c r="AM178" s="13" t="s">
        <v>53</v>
      </c>
      <c r="AN178" s="9" t="s">
        <v>53</v>
      </c>
      <c r="AO178" s="13" t="s">
        <v>53</v>
      </c>
      <c r="AP178" s="9" t="s">
        <v>53</v>
      </c>
      <c r="AQ178" s="49"/>
    </row>
    <row r="179" spans="1:43" x14ac:dyDescent="0.25">
      <c r="A179" s="9" t="s">
        <v>966</v>
      </c>
      <c r="B179" s="13" t="s">
        <v>410</v>
      </c>
      <c r="C179" s="9" t="s">
        <v>75</v>
      </c>
      <c r="D179" s="9" t="s">
        <v>56</v>
      </c>
      <c r="E179" s="9" t="s">
        <v>952</v>
      </c>
      <c r="F179" s="9" t="s">
        <v>929</v>
      </c>
      <c r="G179" s="9" t="s">
        <v>51</v>
      </c>
      <c r="H179" s="9" t="s">
        <v>967</v>
      </c>
      <c r="I179" s="12" t="s">
        <v>53</v>
      </c>
      <c r="J179" s="12" t="s">
        <v>53</v>
      </c>
      <c r="K179" s="12" t="s">
        <v>53</v>
      </c>
      <c r="L179" s="12" t="s">
        <v>53</v>
      </c>
      <c r="M179" s="12">
        <v>0</v>
      </c>
      <c r="N179" s="9" t="s">
        <v>53</v>
      </c>
      <c r="O179" s="9" t="s">
        <v>54</v>
      </c>
      <c r="P179" s="9" t="s">
        <v>53</v>
      </c>
      <c r="Q179" s="12">
        <v>45195039.214200005</v>
      </c>
      <c r="R179" s="12">
        <v>0</v>
      </c>
      <c r="S179" s="12">
        <v>28962525.430800013</v>
      </c>
      <c r="T179" s="12">
        <v>0</v>
      </c>
      <c r="U179" s="9" t="s">
        <v>50</v>
      </c>
      <c r="V179" s="12">
        <v>0</v>
      </c>
      <c r="W179" s="12">
        <v>13993546.365</v>
      </c>
      <c r="X179" s="9" t="s">
        <v>50</v>
      </c>
      <c r="Y179" s="12">
        <v>2238967.4184000003</v>
      </c>
      <c r="Z179" s="12">
        <v>0</v>
      </c>
      <c r="AA179" s="9" t="s">
        <v>50</v>
      </c>
      <c r="AB179" s="12">
        <v>0</v>
      </c>
      <c r="AC179" s="12">
        <v>0</v>
      </c>
      <c r="AD179" s="9" t="s">
        <v>50</v>
      </c>
      <c r="AE179" s="12">
        <v>0</v>
      </c>
      <c r="AF179" s="45">
        <v>0</v>
      </c>
      <c r="AG179" s="9" t="s">
        <v>50</v>
      </c>
      <c r="AH179" s="12">
        <v>0</v>
      </c>
      <c r="AI179" s="12">
        <v>0</v>
      </c>
      <c r="AJ179" s="9" t="s">
        <v>50</v>
      </c>
      <c r="AK179" s="12">
        <v>0</v>
      </c>
      <c r="AL179" s="12">
        <v>0</v>
      </c>
      <c r="AM179" s="13" t="s">
        <v>53</v>
      </c>
      <c r="AN179" s="9" t="s">
        <v>53</v>
      </c>
      <c r="AO179" s="13" t="s">
        <v>53</v>
      </c>
      <c r="AP179" s="9" t="s">
        <v>53</v>
      </c>
      <c r="AQ179" s="49"/>
    </row>
    <row r="180" spans="1:43" x14ac:dyDescent="0.25">
      <c r="A180" s="9" t="s">
        <v>968</v>
      </c>
      <c r="B180" s="13" t="s">
        <v>410</v>
      </c>
      <c r="C180" s="9" t="s">
        <v>75</v>
      </c>
      <c r="D180" s="9" t="s">
        <v>56</v>
      </c>
      <c r="E180" s="9" t="s">
        <v>952</v>
      </c>
      <c r="F180" s="9" t="s">
        <v>929</v>
      </c>
      <c r="G180" s="9" t="s">
        <v>51</v>
      </c>
      <c r="H180" s="9" t="s">
        <v>969</v>
      </c>
      <c r="I180" s="12" t="s">
        <v>53</v>
      </c>
      <c r="J180" s="12" t="s">
        <v>53</v>
      </c>
      <c r="K180" s="12" t="s">
        <v>53</v>
      </c>
      <c r="L180" s="12" t="s">
        <v>53</v>
      </c>
      <c r="M180" s="12">
        <v>0</v>
      </c>
      <c r="N180" s="9" t="s">
        <v>53</v>
      </c>
      <c r="O180" s="9" t="s">
        <v>54</v>
      </c>
      <c r="P180" s="9" t="s">
        <v>53</v>
      </c>
      <c r="Q180" s="12">
        <v>34553891.670200005</v>
      </c>
      <c r="R180" s="12">
        <v>0</v>
      </c>
      <c r="S180" s="12">
        <v>21772318.709399998</v>
      </c>
      <c r="T180" s="12">
        <v>0</v>
      </c>
      <c r="U180" s="9" t="s">
        <v>50</v>
      </c>
      <c r="V180" s="12">
        <v>0</v>
      </c>
      <c r="W180" s="12">
        <v>10750180.66</v>
      </c>
      <c r="X180" s="9" t="s">
        <v>50</v>
      </c>
      <c r="Y180" s="12">
        <v>1720028.9055999997</v>
      </c>
      <c r="Z180" s="12">
        <v>0</v>
      </c>
      <c r="AA180" s="9" t="s">
        <v>50</v>
      </c>
      <c r="AB180" s="12">
        <v>0</v>
      </c>
      <c r="AC180" s="12">
        <v>288299.44</v>
      </c>
      <c r="AD180" s="9" t="s">
        <v>72</v>
      </c>
      <c r="AE180" s="12">
        <v>23063.9552</v>
      </c>
      <c r="AF180" s="45">
        <v>0</v>
      </c>
      <c r="AG180" s="9" t="s">
        <v>50</v>
      </c>
      <c r="AH180" s="12">
        <v>0</v>
      </c>
      <c r="AI180" s="12">
        <v>0</v>
      </c>
      <c r="AJ180" s="9" t="s">
        <v>50</v>
      </c>
      <c r="AK180" s="12">
        <v>0</v>
      </c>
      <c r="AL180" s="12">
        <v>0</v>
      </c>
      <c r="AM180" s="13" t="s">
        <v>53</v>
      </c>
      <c r="AN180" s="9" t="s">
        <v>53</v>
      </c>
      <c r="AO180" s="13" t="s">
        <v>53</v>
      </c>
      <c r="AP180" s="9" t="s">
        <v>53</v>
      </c>
      <c r="AQ180" s="49"/>
    </row>
    <row r="181" spans="1:43" x14ac:dyDescent="0.25">
      <c r="A181" s="9" t="s">
        <v>970</v>
      </c>
      <c r="B181" s="13" t="s">
        <v>413</v>
      </c>
      <c r="C181" s="9" t="s">
        <v>75</v>
      </c>
      <c r="D181" s="9" t="s">
        <v>56</v>
      </c>
      <c r="E181" s="9" t="s">
        <v>952</v>
      </c>
      <c r="F181" s="9" t="s">
        <v>930</v>
      </c>
      <c r="G181" s="9" t="s">
        <v>51</v>
      </c>
      <c r="H181" s="9" t="s">
        <v>971</v>
      </c>
      <c r="I181" s="12" t="s">
        <v>53</v>
      </c>
      <c r="J181" s="12" t="s">
        <v>53</v>
      </c>
      <c r="K181" s="12" t="s">
        <v>53</v>
      </c>
      <c r="L181" s="12" t="s">
        <v>53</v>
      </c>
      <c r="M181" s="12">
        <v>0</v>
      </c>
      <c r="N181" s="9" t="s">
        <v>53</v>
      </c>
      <c r="O181" s="9" t="s">
        <v>54</v>
      </c>
      <c r="P181" s="9" t="s">
        <v>53</v>
      </c>
      <c r="Q181" s="12">
        <v>52035782.296699993</v>
      </c>
      <c r="R181" s="12">
        <v>0</v>
      </c>
      <c r="S181" s="12">
        <v>33358860.7949</v>
      </c>
      <c r="T181" s="12">
        <v>0</v>
      </c>
      <c r="U181" s="9" t="s">
        <v>50</v>
      </c>
      <c r="V181" s="12">
        <v>0</v>
      </c>
      <c r="W181" s="12">
        <v>15966586.0381</v>
      </c>
      <c r="X181" s="9" t="s">
        <v>63</v>
      </c>
      <c r="Y181" s="12">
        <v>2554653.7660999997</v>
      </c>
      <c r="Z181" s="12">
        <v>0</v>
      </c>
      <c r="AA181" s="9" t="s">
        <v>50</v>
      </c>
      <c r="AB181" s="12">
        <v>0</v>
      </c>
      <c r="AC181" s="12">
        <v>144149.72</v>
      </c>
      <c r="AD181" s="9" t="s">
        <v>72</v>
      </c>
      <c r="AE181" s="12">
        <v>11531.9776</v>
      </c>
      <c r="AF181" s="45">
        <v>0</v>
      </c>
      <c r="AG181" s="9" t="s">
        <v>50</v>
      </c>
      <c r="AH181" s="12">
        <v>0</v>
      </c>
      <c r="AI181" s="12">
        <v>0</v>
      </c>
      <c r="AJ181" s="9" t="s">
        <v>50</v>
      </c>
      <c r="AK181" s="12">
        <v>0</v>
      </c>
      <c r="AL181" s="12">
        <v>0</v>
      </c>
      <c r="AM181" s="13" t="s">
        <v>53</v>
      </c>
      <c r="AN181" s="9" t="s">
        <v>53</v>
      </c>
      <c r="AO181" s="13" t="s">
        <v>53</v>
      </c>
      <c r="AP181" s="9" t="s">
        <v>53</v>
      </c>
      <c r="AQ181" s="49"/>
    </row>
    <row r="182" spans="1:43" x14ac:dyDescent="0.25">
      <c r="A182" s="9" t="s">
        <v>96</v>
      </c>
      <c r="B182" s="13" t="s">
        <v>46</v>
      </c>
      <c r="C182" s="9" t="s">
        <v>75</v>
      </c>
      <c r="D182" s="9" t="s">
        <v>56</v>
      </c>
      <c r="E182" s="9" t="s">
        <v>952</v>
      </c>
      <c r="F182" s="9" t="s">
        <v>933</v>
      </c>
      <c r="G182" s="9" t="s">
        <v>51</v>
      </c>
      <c r="H182" s="9" t="s">
        <v>97</v>
      </c>
      <c r="I182" s="12" t="s">
        <v>53</v>
      </c>
      <c r="J182" s="12" t="s">
        <v>53</v>
      </c>
      <c r="K182" s="12" t="s">
        <v>53</v>
      </c>
      <c r="L182" s="12" t="s">
        <v>53</v>
      </c>
      <c r="M182" s="12">
        <v>0</v>
      </c>
      <c r="N182" s="9" t="s">
        <v>53</v>
      </c>
      <c r="O182" s="9" t="s">
        <v>54</v>
      </c>
      <c r="P182" s="9" t="s">
        <v>53</v>
      </c>
      <c r="Q182" s="12">
        <f t="shared" ref="Q182:Q213" si="6">SUM(S182:AQ182)</f>
        <v>2372479.3493999997</v>
      </c>
      <c r="R182" s="12">
        <v>0</v>
      </c>
      <c r="S182" s="12">
        <v>1403406.5449999999</v>
      </c>
      <c r="T182" s="12">
        <v>0</v>
      </c>
      <c r="U182" s="9" t="s">
        <v>50</v>
      </c>
      <c r="V182" s="12">
        <v>0</v>
      </c>
      <c r="W182" s="12">
        <v>835407.59</v>
      </c>
      <c r="X182" s="9" t="s">
        <v>63</v>
      </c>
      <c r="Y182" s="12">
        <v>133665.2144</v>
      </c>
      <c r="Z182" s="12">
        <v>0</v>
      </c>
      <c r="AA182" s="9" t="s">
        <v>50</v>
      </c>
      <c r="AB182" s="12">
        <v>0</v>
      </c>
      <c r="AC182" s="12">
        <v>0</v>
      </c>
      <c r="AD182" s="9" t="s">
        <v>50</v>
      </c>
      <c r="AE182" s="12">
        <v>0</v>
      </c>
      <c r="AF182" s="45">
        <v>0</v>
      </c>
      <c r="AG182" s="9" t="s">
        <v>50</v>
      </c>
      <c r="AH182" s="12">
        <v>0</v>
      </c>
      <c r="AI182" s="12">
        <v>0</v>
      </c>
      <c r="AJ182" s="9" t="s">
        <v>50</v>
      </c>
      <c r="AK182" s="12">
        <v>0</v>
      </c>
      <c r="AL182" s="12">
        <v>0</v>
      </c>
      <c r="AM182" s="13" t="s">
        <v>53</v>
      </c>
      <c r="AN182" s="9" t="s">
        <v>53</v>
      </c>
      <c r="AO182" s="13" t="s">
        <v>53</v>
      </c>
      <c r="AP182" s="9" t="s">
        <v>53</v>
      </c>
      <c r="AQ182" s="49"/>
    </row>
    <row r="183" spans="1:43" x14ac:dyDescent="0.25">
      <c r="A183" s="9" t="s">
        <v>144</v>
      </c>
      <c r="B183" s="13" t="s">
        <v>118</v>
      </c>
      <c r="C183" s="9" t="s">
        <v>75</v>
      </c>
      <c r="D183" s="9" t="s">
        <v>56</v>
      </c>
      <c r="E183" s="9" t="s">
        <v>952</v>
      </c>
      <c r="F183" s="9" t="s">
        <v>931</v>
      </c>
      <c r="G183" s="9" t="s">
        <v>51</v>
      </c>
      <c r="H183" s="9" t="s">
        <v>145</v>
      </c>
      <c r="I183" s="12" t="s">
        <v>53</v>
      </c>
      <c r="J183" s="12" t="s">
        <v>53</v>
      </c>
      <c r="K183" s="12" t="s">
        <v>53</v>
      </c>
      <c r="L183" s="12" t="s">
        <v>53</v>
      </c>
      <c r="M183" s="12">
        <v>0</v>
      </c>
      <c r="N183" s="9" t="s">
        <v>53</v>
      </c>
      <c r="O183" s="9" t="s">
        <v>54</v>
      </c>
      <c r="P183" s="9" t="s">
        <v>53</v>
      </c>
      <c r="Q183" s="12">
        <f t="shared" si="6"/>
        <v>84613773.032150015</v>
      </c>
      <c r="R183" s="12">
        <v>0</v>
      </c>
      <c r="S183" s="12">
        <v>53905131.014900014</v>
      </c>
      <c r="T183" s="12">
        <v>0</v>
      </c>
      <c r="U183" s="9" t="s">
        <v>50</v>
      </c>
      <c r="V183" s="12">
        <v>0</v>
      </c>
      <c r="W183" s="12">
        <v>26472967.256249998</v>
      </c>
      <c r="X183" s="9" t="s">
        <v>63</v>
      </c>
      <c r="Y183" s="12">
        <v>4235674.7610000009</v>
      </c>
      <c r="Z183" s="12">
        <v>0</v>
      </c>
      <c r="AA183" s="9" t="s">
        <v>50</v>
      </c>
      <c r="AB183" s="12">
        <v>0</v>
      </c>
      <c r="AC183" s="12">
        <v>0</v>
      </c>
      <c r="AD183" s="9" t="s">
        <v>50</v>
      </c>
      <c r="AE183" s="12">
        <v>0</v>
      </c>
      <c r="AF183" s="45">
        <v>0</v>
      </c>
      <c r="AG183" s="9" t="s">
        <v>50</v>
      </c>
      <c r="AH183" s="12">
        <v>0</v>
      </c>
      <c r="AI183" s="12">
        <v>0</v>
      </c>
      <c r="AJ183" s="9" t="s">
        <v>50</v>
      </c>
      <c r="AK183" s="12">
        <v>0</v>
      </c>
      <c r="AL183" s="12">
        <v>0</v>
      </c>
      <c r="AM183" s="13" t="s">
        <v>53</v>
      </c>
      <c r="AN183" s="9" t="s">
        <v>53</v>
      </c>
      <c r="AO183" s="13" t="s">
        <v>53</v>
      </c>
      <c r="AP183" s="9" t="s">
        <v>53</v>
      </c>
      <c r="AQ183" s="49"/>
    </row>
    <row r="184" spans="1:43" x14ac:dyDescent="0.25">
      <c r="A184" s="9" t="s">
        <v>146</v>
      </c>
      <c r="B184" s="13" t="s">
        <v>118</v>
      </c>
      <c r="C184" s="9" t="s">
        <v>75</v>
      </c>
      <c r="D184" s="9" t="s">
        <v>56</v>
      </c>
      <c r="E184" s="9" t="s">
        <v>952</v>
      </c>
      <c r="F184" s="9" t="s">
        <v>931</v>
      </c>
      <c r="G184" s="9" t="s">
        <v>89</v>
      </c>
      <c r="H184" s="9" t="s">
        <v>53</v>
      </c>
      <c r="I184" s="12" t="s">
        <v>147</v>
      </c>
      <c r="J184" s="12" t="s">
        <v>53</v>
      </c>
      <c r="K184" s="12" t="s">
        <v>148</v>
      </c>
      <c r="L184" s="12" t="s">
        <v>149</v>
      </c>
      <c r="M184" s="12">
        <v>77393</v>
      </c>
      <c r="N184" s="9" t="s">
        <v>93</v>
      </c>
      <c r="O184" s="9" t="s">
        <v>150</v>
      </c>
      <c r="P184" s="9" t="s">
        <v>151</v>
      </c>
      <c r="Q184" s="12">
        <f t="shared" si="6"/>
        <v>-160000</v>
      </c>
      <c r="R184" s="12">
        <v>0</v>
      </c>
      <c r="S184" s="12">
        <v>-160000</v>
      </c>
      <c r="T184" s="12">
        <v>0</v>
      </c>
      <c r="U184" s="9" t="s">
        <v>50</v>
      </c>
      <c r="V184" s="12">
        <v>0</v>
      </c>
      <c r="W184" s="12">
        <v>0</v>
      </c>
      <c r="X184" s="9" t="s">
        <v>50</v>
      </c>
      <c r="Y184" s="12">
        <v>0</v>
      </c>
      <c r="Z184" s="12">
        <v>0</v>
      </c>
      <c r="AA184" s="9" t="s">
        <v>50</v>
      </c>
      <c r="AB184" s="12">
        <v>0</v>
      </c>
      <c r="AC184" s="12">
        <v>0</v>
      </c>
      <c r="AD184" s="9" t="s">
        <v>50</v>
      </c>
      <c r="AE184" s="12">
        <v>0</v>
      </c>
      <c r="AF184" s="45">
        <v>0</v>
      </c>
      <c r="AG184" s="9" t="s">
        <v>50</v>
      </c>
      <c r="AH184" s="12">
        <v>0</v>
      </c>
      <c r="AI184" s="12">
        <v>0</v>
      </c>
      <c r="AJ184" s="9" t="s">
        <v>50</v>
      </c>
      <c r="AK184" s="12">
        <v>0</v>
      </c>
      <c r="AL184" s="12">
        <v>0</v>
      </c>
      <c r="AM184" s="13" t="s">
        <v>53</v>
      </c>
      <c r="AN184" s="9" t="s">
        <v>53</v>
      </c>
      <c r="AO184" s="13" t="s">
        <v>53</v>
      </c>
      <c r="AP184" s="9" t="s">
        <v>53</v>
      </c>
      <c r="AQ184" s="49"/>
    </row>
    <row r="185" spans="1:43" x14ac:dyDescent="0.25">
      <c r="A185" s="9" t="s">
        <v>197</v>
      </c>
      <c r="B185" s="13" t="s">
        <v>177</v>
      </c>
      <c r="C185" s="9" t="s">
        <v>75</v>
      </c>
      <c r="D185" s="9" t="s">
        <v>56</v>
      </c>
      <c r="E185" s="9" t="s">
        <v>952</v>
      </c>
      <c r="F185" s="9" t="s">
        <v>932</v>
      </c>
      <c r="G185" s="9" t="s">
        <v>51</v>
      </c>
      <c r="H185" s="9" t="s">
        <v>198</v>
      </c>
      <c r="I185" s="12" t="s">
        <v>53</v>
      </c>
      <c r="J185" s="12" t="s">
        <v>53</v>
      </c>
      <c r="K185" s="12" t="s">
        <v>53</v>
      </c>
      <c r="L185" s="12" t="s">
        <v>53</v>
      </c>
      <c r="M185" s="12">
        <v>0</v>
      </c>
      <c r="N185" s="9" t="s">
        <v>53</v>
      </c>
      <c r="O185" s="9" t="s">
        <v>54</v>
      </c>
      <c r="P185" s="9" t="s">
        <v>53</v>
      </c>
      <c r="Q185" s="12">
        <f t="shared" si="6"/>
        <v>25758923.421949998</v>
      </c>
      <c r="R185" s="12">
        <v>0</v>
      </c>
      <c r="S185" s="12">
        <v>14243225.583999999</v>
      </c>
      <c r="T185" s="12">
        <v>0</v>
      </c>
      <c r="U185" s="9" t="s">
        <v>50</v>
      </c>
      <c r="V185" s="12">
        <v>0</v>
      </c>
      <c r="W185" s="12">
        <v>9927325.7223499976</v>
      </c>
      <c r="X185" s="9" t="s">
        <v>50</v>
      </c>
      <c r="Y185" s="12">
        <v>1588372.1155999997</v>
      </c>
      <c r="Z185" s="12">
        <v>0</v>
      </c>
      <c r="AA185" s="9" t="s">
        <v>50</v>
      </c>
      <c r="AB185" s="12">
        <v>0</v>
      </c>
      <c r="AC185" s="12">
        <v>0</v>
      </c>
      <c r="AD185" s="9" t="s">
        <v>50</v>
      </c>
      <c r="AE185" s="12">
        <v>0</v>
      </c>
      <c r="AF185" s="45">
        <v>0</v>
      </c>
      <c r="AG185" s="9" t="s">
        <v>50</v>
      </c>
      <c r="AH185" s="12">
        <v>0</v>
      </c>
      <c r="AI185" s="12">
        <v>0</v>
      </c>
      <c r="AJ185" s="9" t="s">
        <v>50</v>
      </c>
      <c r="AK185" s="12">
        <v>0</v>
      </c>
      <c r="AL185" s="12">
        <v>0</v>
      </c>
      <c r="AM185" s="13" t="s">
        <v>53</v>
      </c>
      <c r="AN185" s="9" t="s">
        <v>53</v>
      </c>
      <c r="AO185" s="13" t="s">
        <v>53</v>
      </c>
      <c r="AP185" s="9" t="s">
        <v>53</v>
      </c>
      <c r="AQ185" s="49"/>
    </row>
    <row r="186" spans="1:43" x14ac:dyDescent="0.25">
      <c r="A186" s="9" t="s">
        <v>258</v>
      </c>
      <c r="B186" s="13" t="s">
        <v>234</v>
      </c>
      <c r="C186" s="9" t="s">
        <v>75</v>
      </c>
      <c r="D186" s="9" t="s">
        <v>56</v>
      </c>
      <c r="E186" s="9" t="s">
        <v>952</v>
      </c>
      <c r="F186" s="9" t="s">
        <v>972</v>
      </c>
      <c r="G186" s="9" t="s">
        <v>51</v>
      </c>
      <c r="H186" s="9" t="s">
        <v>259</v>
      </c>
      <c r="I186" s="12" t="s">
        <v>53</v>
      </c>
      <c r="J186" s="12" t="s">
        <v>53</v>
      </c>
      <c r="K186" s="12" t="s">
        <v>53</v>
      </c>
      <c r="L186" s="12" t="s">
        <v>53</v>
      </c>
      <c r="M186" s="12">
        <v>0</v>
      </c>
      <c r="N186" s="9" t="s">
        <v>53</v>
      </c>
      <c r="O186" s="9" t="s">
        <v>54</v>
      </c>
      <c r="P186" s="9" t="s">
        <v>53</v>
      </c>
      <c r="Q186" s="12">
        <f t="shared" si="6"/>
        <v>40781132.882349998</v>
      </c>
      <c r="R186" s="12">
        <v>0</v>
      </c>
      <c r="S186" s="12">
        <v>23167952.1032</v>
      </c>
      <c r="T186" s="12">
        <v>0</v>
      </c>
      <c r="U186" s="9" t="s">
        <v>50</v>
      </c>
      <c r="V186" s="12">
        <v>0</v>
      </c>
      <c r="W186" s="12">
        <v>15183776.533750001</v>
      </c>
      <c r="X186" s="9" t="s">
        <v>63</v>
      </c>
      <c r="Y186" s="12">
        <v>2429404.2453999994</v>
      </c>
      <c r="Z186" s="12">
        <v>0</v>
      </c>
      <c r="AA186" s="9" t="s">
        <v>50</v>
      </c>
      <c r="AB186" s="12">
        <v>0</v>
      </c>
      <c r="AC186" s="12">
        <v>0</v>
      </c>
      <c r="AD186" s="9" t="s">
        <v>50</v>
      </c>
      <c r="AE186" s="12">
        <v>0</v>
      </c>
      <c r="AF186" s="45">
        <v>0</v>
      </c>
      <c r="AG186" s="9" t="s">
        <v>50</v>
      </c>
      <c r="AH186" s="12">
        <v>0</v>
      </c>
      <c r="AI186" s="12">
        <v>0</v>
      </c>
      <c r="AJ186" s="9" t="s">
        <v>50</v>
      </c>
      <c r="AK186" s="12">
        <v>0</v>
      </c>
      <c r="AL186" s="12">
        <v>0</v>
      </c>
      <c r="AM186" s="13" t="s">
        <v>53</v>
      </c>
      <c r="AN186" s="9" t="s">
        <v>53</v>
      </c>
      <c r="AO186" s="13" t="s">
        <v>53</v>
      </c>
      <c r="AP186" s="9" t="s">
        <v>53</v>
      </c>
      <c r="AQ186" s="49"/>
    </row>
    <row r="187" spans="1:43" x14ac:dyDescent="0.25">
      <c r="A187" s="9" t="s">
        <v>260</v>
      </c>
      <c r="B187" s="13" t="s">
        <v>234</v>
      </c>
      <c r="C187" s="9" t="s">
        <v>75</v>
      </c>
      <c r="D187" s="9" t="s">
        <v>56</v>
      </c>
      <c r="E187" s="9" t="s">
        <v>952</v>
      </c>
      <c r="F187" s="9" t="s">
        <v>972</v>
      </c>
      <c r="G187" s="9" t="s">
        <v>89</v>
      </c>
      <c r="H187" s="9" t="s">
        <v>53</v>
      </c>
      <c r="I187" s="12" t="s">
        <v>261</v>
      </c>
      <c r="J187" s="12" t="s">
        <v>53</v>
      </c>
      <c r="K187" s="12" t="s">
        <v>262</v>
      </c>
      <c r="L187" s="12" t="s">
        <v>230</v>
      </c>
      <c r="M187" s="12">
        <v>51.3</v>
      </c>
      <c r="N187" s="9" t="s">
        <v>93</v>
      </c>
      <c r="O187" s="9" t="s">
        <v>263</v>
      </c>
      <c r="P187" s="9" t="s">
        <v>264</v>
      </c>
      <c r="Q187" s="12">
        <f t="shared" si="6"/>
        <v>-141308.29999999999</v>
      </c>
      <c r="R187" s="12">
        <v>0</v>
      </c>
      <c r="S187" s="12">
        <v>0</v>
      </c>
      <c r="T187" s="12">
        <v>0</v>
      </c>
      <c r="U187" s="9" t="s">
        <v>50</v>
      </c>
      <c r="V187" s="12">
        <v>0</v>
      </c>
      <c r="W187" s="12">
        <v>-121817.5</v>
      </c>
      <c r="X187" s="9" t="s">
        <v>63</v>
      </c>
      <c r="Y187" s="12">
        <v>-19490.8</v>
      </c>
      <c r="Z187" s="12">
        <v>0</v>
      </c>
      <c r="AA187" s="9" t="s">
        <v>50</v>
      </c>
      <c r="AB187" s="12">
        <v>0</v>
      </c>
      <c r="AC187" s="12">
        <v>0</v>
      </c>
      <c r="AD187" s="9" t="s">
        <v>50</v>
      </c>
      <c r="AE187" s="12">
        <v>0</v>
      </c>
      <c r="AF187" s="45">
        <v>0</v>
      </c>
      <c r="AG187" s="9" t="s">
        <v>50</v>
      </c>
      <c r="AH187" s="12">
        <v>0</v>
      </c>
      <c r="AI187" s="12">
        <v>0</v>
      </c>
      <c r="AJ187" s="9" t="s">
        <v>50</v>
      </c>
      <c r="AK187" s="12">
        <v>0</v>
      </c>
      <c r="AL187" s="12">
        <v>0</v>
      </c>
      <c r="AM187" s="13" t="s">
        <v>53</v>
      </c>
      <c r="AN187" s="9" t="s">
        <v>53</v>
      </c>
      <c r="AO187" s="13" t="s">
        <v>53</v>
      </c>
      <c r="AP187" s="9" t="s">
        <v>53</v>
      </c>
      <c r="AQ187" s="49"/>
    </row>
    <row r="188" spans="1:43" x14ac:dyDescent="0.25">
      <c r="A188" s="9" t="s">
        <v>297</v>
      </c>
      <c r="B188" s="13" t="s">
        <v>284</v>
      </c>
      <c r="C188" s="9" t="s">
        <v>75</v>
      </c>
      <c r="D188" s="9" t="s">
        <v>56</v>
      </c>
      <c r="E188" s="9" t="s">
        <v>952</v>
      </c>
      <c r="F188" s="9" t="s">
        <v>973</v>
      </c>
      <c r="G188" s="9" t="s">
        <v>51</v>
      </c>
      <c r="H188" s="9" t="s">
        <v>298</v>
      </c>
      <c r="I188" s="12" t="s">
        <v>53</v>
      </c>
      <c r="J188" s="12" t="s">
        <v>53</v>
      </c>
      <c r="K188" s="12" t="s">
        <v>53</v>
      </c>
      <c r="L188" s="12" t="s">
        <v>53</v>
      </c>
      <c r="M188" s="12">
        <v>0</v>
      </c>
      <c r="N188" s="9" t="s">
        <v>53</v>
      </c>
      <c r="O188" s="9" t="s">
        <v>54</v>
      </c>
      <c r="P188" s="9" t="s">
        <v>53</v>
      </c>
      <c r="Q188" s="12">
        <f t="shared" si="6"/>
        <v>44440680.082400002</v>
      </c>
      <c r="R188" s="12">
        <v>0</v>
      </c>
      <c r="S188" s="12">
        <v>29261640.614199996</v>
      </c>
      <c r="T188" s="12">
        <v>0</v>
      </c>
      <c r="U188" s="9" t="s">
        <v>50</v>
      </c>
      <c r="V188" s="12">
        <v>0</v>
      </c>
      <c r="W188" s="12">
        <v>13085378.851900002</v>
      </c>
      <c r="X188" s="9" t="s">
        <v>63</v>
      </c>
      <c r="Y188" s="12">
        <v>2093660.6163000001</v>
      </c>
      <c r="Z188" s="12">
        <v>0</v>
      </c>
      <c r="AA188" s="9" t="s">
        <v>50</v>
      </c>
      <c r="AB188" s="12">
        <v>0</v>
      </c>
      <c r="AC188" s="12">
        <v>0</v>
      </c>
      <c r="AD188" s="9" t="s">
        <v>50</v>
      </c>
      <c r="AE188" s="12">
        <v>0</v>
      </c>
      <c r="AF188" s="45">
        <v>0</v>
      </c>
      <c r="AG188" s="9" t="s">
        <v>50</v>
      </c>
      <c r="AH188" s="12">
        <v>0</v>
      </c>
      <c r="AI188" s="12">
        <v>0</v>
      </c>
      <c r="AJ188" s="9" t="s">
        <v>50</v>
      </c>
      <c r="AK188" s="12">
        <v>0</v>
      </c>
      <c r="AL188" s="12">
        <v>0</v>
      </c>
      <c r="AM188" s="13" t="s">
        <v>53</v>
      </c>
      <c r="AN188" s="9" t="s">
        <v>53</v>
      </c>
      <c r="AO188" s="13" t="s">
        <v>53</v>
      </c>
      <c r="AP188" s="9" t="s">
        <v>53</v>
      </c>
      <c r="AQ188" s="49"/>
    </row>
    <row r="189" spans="1:43" x14ac:dyDescent="0.25">
      <c r="A189" s="9" t="s">
        <v>299</v>
      </c>
      <c r="B189" s="13" t="s">
        <v>284</v>
      </c>
      <c r="C189" s="9" t="s">
        <v>75</v>
      </c>
      <c r="D189" s="9" t="s">
        <v>56</v>
      </c>
      <c r="E189" s="9" t="s">
        <v>952</v>
      </c>
      <c r="F189" s="9" t="s">
        <v>973</v>
      </c>
      <c r="G189" s="9" t="s">
        <v>89</v>
      </c>
      <c r="H189" s="9" t="s">
        <v>53</v>
      </c>
      <c r="I189" s="12" t="s">
        <v>300</v>
      </c>
      <c r="J189" s="12" t="s">
        <v>53</v>
      </c>
      <c r="K189" s="12" t="s">
        <v>301</v>
      </c>
      <c r="L189" s="12" t="s">
        <v>302</v>
      </c>
      <c r="M189" s="12">
        <v>9985</v>
      </c>
      <c r="N189" s="9" t="s">
        <v>93</v>
      </c>
      <c r="O189" s="9" t="s">
        <v>303</v>
      </c>
      <c r="P189" s="9" t="s">
        <v>304</v>
      </c>
      <c r="Q189" s="12">
        <f t="shared" si="6"/>
        <v>-199969.24</v>
      </c>
      <c r="R189" s="12">
        <v>0</v>
      </c>
      <c r="S189" s="12">
        <v>-199969.24</v>
      </c>
      <c r="T189" s="12">
        <v>0</v>
      </c>
      <c r="U189" s="9" t="s">
        <v>50</v>
      </c>
      <c r="V189" s="12">
        <v>0</v>
      </c>
      <c r="W189" s="12">
        <v>0</v>
      </c>
      <c r="X189" s="9" t="s">
        <v>50</v>
      </c>
      <c r="Y189" s="12">
        <v>0</v>
      </c>
      <c r="Z189" s="12">
        <v>0</v>
      </c>
      <c r="AA189" s="9" t="s">
        <v>50</v>
      </c>
      <c r="AB189" s="12">
        <v>0</v>
      </c>
      <c r="AC189" s="12">
        <v>0</v>
      </c>
      <c r="AD189" s="9" t="s">
        <v>50</v>
      </c>
      <c r="AE189" s="12">
        <v>0</v>
      </c>
      <c r="AF189" s="45">
        <v>0</v>
      </c>
      <c r="AG189" s="9" t="s">
        <v>50</v>
      </c>
      <c r="AH189" s="12">
        <v>0</v>
      </c>
      <c r="AI189" s="12">
        <v>0</v>
      </c>
      <c r="AJ189" s="9" t="s">
        <v>50</v>
      </c>
      <c r="AK189" s="12">
        <v>0</v>
      </c>
      <c r="AL189" s="12">
        <v>0</v>
      </c>
      <c r="AM189" s="13" t="s">
        <v>53</v>
      </c>
      <c r="AN189" s="9" t="s">
        <v>53</v>
      </c>
      <c r="AO189" s="13" t="s">
        <v>53</v>
      </c>
      <c r="AP189" s="9" t="s">
        <v>53</v>
      </c>
      <c r="AQ189" s="49"/>
    </row>
    <row r="190" spans="1:43" x14ac:dyDescent="0.25">
      <c r="A190" s="9" t="s">
        <v>350</v>
      </c>
      <c r="B190" s="13" t="s">
        <v>334</v>
      </c>
      <c r="C190" s="9" t="s">
        <v>75</v>
      </c>
      <c r="D190" s="9" t="s">
        <v>56</v>
      </c>
      <c r="E190" s="9" t="s">
        <v>952</v>
      </c>
      <c r="F190" s="9" t="s">
        <v>974</v>
      </c>
      <c r="G190" s="9" t="s">
        <v>51</v>
      </c>
      <c r="H190" s="9" t="s">
        <v>351</v>
      </c>
      <c r="I190" s="12" t="s">
        <v>53</v>
      </c>
      <c r="J190" s="12" t="s">
        <v>53</v>
      </c>
      <c r="K190" s="12" t="s">
        <v>53</v>
      </c>
      <c r="L190" s="12" t="s">
        <v>53</v>
      </c>
      <c r="M190" s="12">
        <v>0</v>
      </c>
      <c r="N190" s="9" t="s">
        <v>53</v>
      </c>
      <c r="O190" s="9" t="s">
        <v>54</v>
      </c>
      <c r="P190" s="9" t="s">
        <v>53</v>
      </c>
      <c r="Q190" s="12">
        <f t="shared" si="6"/>
        <v>60451787.123400003</v>
      </c>
      <c r="R190" s="12">
        <v>0</v>
      </c>
      <c r="S190" s="12">
        <v>39321431.535799995</v>
      </c>
      <c r="T190" s="12">
        <v>0</v>
      </c>
      <c r="U190" s="9" t="s">
        <v>50</v>
      </c>
      <c r="V190" s="12">
        <v>0</v>
      </c>
      <c r="W190" s="12">
        <v>18215823.782400005</v>
      </c>
      <c r="X190" s="9" t="s">
        <v>50</v>
      </c>
      <c r="Y190" s="12">
        <v>2914531.8052000003</v>
      </c>
      <c r="Z190" s="12">
        <v>0</v>
      </c>
      <c r="AA190" s="9" t="s">
        <v>50</v>
      </c>
      <c r="AB190" s="12">
        <v>0</v>
      </c>
      <c r="AC190" s="12">
        <v>0</v>
      </c>
      <c r="AD190" s="9" t="s">
        <v>50</v>
      </c>
      <c r="AE190" s="12">
        <v>0</v>
      </c>
      <c r="AF190" s="45">
        <v>0</v>
      </c>
      <c r="AG190" s="9" t="s">
        <v>50</v>
      </c>
      <c r="AH190" s="12">
        <v>0</v>
      </c>
      <c r="AI190" s="12">
        <v>0</v>
      </c>
      <c r="AJ190" s="9" t="s">
        <v>50</v>
      </c>
      <c r="AK190" s="12">
        <v>0</v>
      </c>
      <c r="AL190" s="12">
        <v>0</v>
      </c>
      <c r="AM190" s="13" t="s">
        <v>53</v>
      </c>
      <c r="AN190" s="9" t="s">
        <v>53</v>
      </c>
      <c r="AO190" s="13" t="s">
        <v>53</v>
      </c>
      <c r="AP190" s="9" t="s">
        <v>53</v>
      </c>
      <c r="AQ190" s="49"/>
    </row>
    <row r="191" spans="1:43" x14ac:dyDescent="0.25">
      <c r="A191" s="9" t="s">
        <v>383</v>
      </c>
      <c r="B191" s="13" t="s">
        <v>365</v>
      </c>
      <c r="C191" s="9" t="s">
        <v>75</v>
      </c>
      <c r="D191" s="9" t="s">
        <v>56</v>
      </c>
      <c r="E191" s="9" t="s">
        <v>952</v>
      </c>
      <c r="F191" s="9" t="s">
        <v>975</v>
      </c>
      <c r="G191" s="9" t="s">
        <v>51</v>
      </c>
      <c r="H191" s="9" t="s">
        <v>384</v>
      </c>
      <c r="I191" s="12" t="s">
        <v>53</v>
      </c>
      <c r="J191" s="12" t="s">
        <v>53</v>
      </c>
      <c r="K191" s="12" t="s">
        <v>53</v>
      </c>
      <c r="L191" s="12" t="s">
        <v>53</v>
      </c>
      <c r="M191" s="12">
        <v>0</v>
      </c>
      <c r="N191" s="9" t="s">
        <v>53</v>
      </c>
      <c r="O191" s="9" t="s">
        <v>54</v>
      </c>
      <c r="P191" s="9" t="s">
        <v>53</v>
      </c>
      <c r="Q191" s="12">
        <f t="shared" si="6"/>
        <v>24931054.560749993</v>
      </c>
      <c r="R191" s="12">
        <v>0</v>
      </c>
      <c r="S191" s="12">
        <v>17312624.174749993</v>
      </c>
      <c r="T191" s="12">
        <v>0</v>
      </c>
      <c r="U191" s="9" t="s">
        <v>50</v>
      </c>
      <c r="V191" s="12">
        <v>0</v>
      </c>
      <c r="W191" s="12">
        <v>6567612.4017000021</v>
      </c>
      <c r="X191" s="9" t="s">
        <v>50</v>
      </c>
      <c r="Y191" s="12">
        <v>1050817.9842999999</v>
      </c>
      <c r="Z191" s="12">
        <v>0</v>
      </c>
      <c r="AA191" s="9" t="s">
        <v>50</v>
      </c>
      <c r="AB191" s="12">
        <v>0</v>
      </c>
      <c r="AC191" s="12">
        <v>0</v>
      </c>
      <c r="AD191" s="9" t="s">
        <v>50</v>
      </c>
      <c r="AE191" s="12">
        <v>0</v>
      </c>
      <c r="AF191" s="45">
        <v>0</v>
      </c>
      <c r="AG191" s="9" t="s">
        <v>50</v>
      </c>
      <c r="AH191" s="12">
        <v>0</v>
      </c>
      <c r="AI191" s="12">
        <v>0</v>
      </c>
      <c r="AJ191" s="9" t="s">
        <v>50</v>
      </c>
      <c r="AK191" s="12">
        <v>0</v>
      </c>
      <c r="AL191" s="12">
        <v>0</v>
      </c>
      <c r="AM191" s="13" t="s">
        <v>53</v>
      </c>
      <c r="AN191" s="9" t="s">
        <v>53</v>
      </c>
      <c r="AO191" s="13" t="s">
        <v>53</v>
      </c>
      <c r="AP191" s="9" t="s">
        <v>53</v>
      </c>
      <c r="AQ191" s="49"/>
    </row>
    <row r="192" spans="1:43" x14ac:dyDescent="0.25">
      <c r="A192" s="9" t="s">
        <v>98</v>
      </c>
      <c r="B192" s="13" t="s">
        <v>46</v>
      </c>
      <c r="C192" s="9" t="s">
        <v>75</v>
      </c>
      <c r="D192" s="9" t="s">
        <v>67</v>
      </c>
      <c r="E192" s="9" t="s">
        <v>648</v>
      </c>
      <c r="F192" s="9" t="s">
        <v>673</v>
      </c>
      <c r="G192" s="9" t="s">
        <v>51</v>
      </c>
      <c r="H192" s="9" t="s">
        <v>99</v>
      </c>
      <c r="I192" s="12" t="s">
        <v>53</v>
      </c>
      <c r="J192" s="12" t="s">
        <v>53</v>
      </c>
      <c r="K192" s="12" t="s">
        <v>53</v>
      </c>
      <c r="L192" s="12" t="s">
        <v>53</v>
      </c>
      <c r="M192" s="12">
        <v>0</v>
      </c>
      <c r="N192" s="9" t="s">
        <v>53</v>
      </c>
      <c r="O192" s="9" t="s">
        <v>54</v>
      </c>
      <c r="P192" s="9" t="s">
        <v>53</v>
      </c>
      <c r="Q192" s="12">
        <f t="shared" si="6"/>
        <v>18904969.625550002</v>
      </c>
      <c r="R192" s="12">
        <v>0</v>
      </c>
      <c r="S192" s="12">
        <v>10872283.985450001</v>
      </c>
      <c r="T192" s="12">
        <v>0</v>
      </c>
      <c r="U192" s="9" t="s">
        <v>50</v>
      </c>
      <c r="V192" s="12">
        <v>0</v>
      </c>
      <c r="W192" s="12">
        <v>6924729.0000999998</v>
      </c>
      <c r="X192" s="9" t="s">
        <v>50</v>
      </c>
      <c r="Y192" s="12">
        <v>1107956.6399999999</v>
      </c>
      <c r="Z192" s="12">
        <v>0</v>
      </c>
      <c r="AA192" s="9" t="s">
        <v>50</v>
      </c>
      <c r="AB192" s="12">
        <v>0</v>
      </c>
      <c r="AC192" s="12">
        <v>0</v>
      </c>
      <c r="AD192" s="9" t="s">
        <v>50</v>
      </c>
      <c r="AE192" s="12">
        <v>0</v>
      </c>
      <c r="AF192" s="45">
        <v>0</v>
      </c>
      <c r="AG192" s="9" t="s">
        <v>50</v>
      </c>
      <c r="AH192" s="12">
        <v>0</v>
      </c>
      <c r="AI192" s="12">
        <v>0</v>
      </c>
      <c r="AJ192" s="9" t="s">
        <v>50</v>
      </c>
      <c r="AK192" s="12">
        <v>0</v>
      </c>
      <c r="AL192" s="12">
        <v>0</v>
      </c>
      <c r="AM192" s="13" t="s">
        <v>53</v>
      </c>
      <c r="AN192" s="9" t="s">
        <v>53</v>
      </c>
      <c r="AO192" s="13" t="s">
        <v>53</v>
      </c>
      <c r="AP192" s="9" t="s">
        <v>53</v>
      </c>
      <c r="AQ192" s="49"/>
    </row>
    <row r="193" spans="1:43" x14ac:dyDescent="0.25">
      <c r="A193" s="9" t="s">
        <v>100</v>
      </c>
      <c r="B193" s="13" t="s">
        <v>46</v>
      </c>
      <c r="C193" s="9" t="s">
        <v>75</v>
      </c>
      <c r="D193" s="9" t="s">
        <v>67</v>
      </c>
      <c r="E193" s="9" t="s">
        <v>648</v>
      </c>
      <c r="F193" s="9" t="s">
        <v>673</v>
      </c>
      <c r="G193" s="9" t="s">
        <v>51</v>
      </c>
      <c r="H193" s="9" t="s">
        <v>101</v>
      </c>
      <c r="I193" s="12" t="s">
        <v>53</v>
      </c>
      <c r="J193" s="12" t="s">
        <v>53</v>
      </c>
      <c r="K193" s="12" t="s">
        <v>53</v>
      </c>
      <c r="L193" s="12" t="s">
        <v>53</v>
      </c>
      <c r="M193" s="12">
        <v>0</v>
      </c>
      <c r="N193" s="9" t="s">
        <v>53</v>
      </c>
      <c r="O193" s="9" t="s">
        <v>102</v>
      </c>
      <c r="P193" s="9" t="s">
        <v>103</v>
      </c>
      <c r="Q193" s="12">
        <f t="shared" si="6"/>
        <v>3122939.2882000003</v>
      </c>
      <c r="R193" s="12">
        <v>0</v>
      </c>
      <c r="S193" s="12">
        <v>2433355.1670000004</v>
      </c>
      <c r="T193" s="12">
        <v>594469.06999999995</v>
      </c>
      <c r="U193" s="9" t="s">
        <v>63</v>
      </c>
      <c r="V193" s="12">
        <v>95115.051200000002</v>
      </c>
      <c r="W193" s="12">
        <v>0</v>
      </c>
      <c r="X193" s="9" t="s">
        <v>50</v>
      </c>
      <c r="Y193" s="12">
        <v>0</v>
      </c>
      <c r="Z193" s="12">
        <v>0</v>
      </c>
      <c r="AA193" s="9" t="s">
        <v>50</v>
      </c>
      <c r="AB193" s="12">
        <v>0</v>
      </c>
      <c r="AC193" s="12">
        <v>0</v>
      </c>
      <c r="AD193" s="9" t="s">
        <v>50</v>
      </c>
      <c r="AE193" s="12">
        <v>0</v>
      </c>
      <c r="AF193" s="45">
        <v>0</v>
      </c>
      <c r="AG193" s="9" t="s">
        <v>50</v>
      </c>
      <c r="AH193" s="12">
        <v>0</v>
      </c>
      <c r="AI193" s="12">
        <v>0</v>
      </c>
      <c r="AJ193" s="9" t="s">
        <v>50</v>
      </c>
      <c r="AK193" s="12">
        <v>0</v>
      </c>
      <c r="AL193" s="12">
        <v>0</v>
      </c>
      <c r="AM193" s="13" t="s">
        <v>53</v>
      </c>
      <c r="AN193" s="9" t="s">
        <v>53</v>
      </c>
      <c r="AO193" s="13" t="s">
        <v>53</v>
      </c>
      <c r="AP193" s="9" t="s">
        <v>53</v>
      </c>
      <c r="AQ193" s="49"/>
    </row>
    <row r="194" spans="1:43" x14ac:dyDescent="0.25">
      <c r="A194" s="9" t="s">
        <v>104</v>
      </c>
      <c r="B194" s="13" t="s">
        <v>46</v>
      </c>
      <c r="C194" s="9" t="s">
        <v>75</v>
      </c>
      <c r="D194" s="9" t="s">
        <v>67</v>
      </c>
      <c r="E194" s="9" t="s">
        <v>648</v>
      </c>
      <c r="F194" s="9" t="s">
        <v>673</v>
      </c>
      <c r="G194" s="9" t="s">
        <v>51</v>
      </c>
      <c r="H194" s="9" t="s">
        <v>105</v>
      </c>
      <c r="I194" s="12" t="s">
        <v>53</v>
      </c>
      <c r="J194" s="12" t="s">
        <v>53</v>
      </c>
      <c r="K194" s="12" t="s">
        <v>53</v>
      </c>
      <c r="L194" s="12" t="s">
        <v>53</v>
      </c>
      <c r="M194" s="12">
        <v>0</v>
      </c>
      <c r="N194" s="9" t="s">
        <v>53</v>
      </c>
      <c r="O194" s="9" t="s">
        <v>54</v>
      </c>
      <c r="P194" s="9" t="s">
        <v>53</v>
      </c>
      <c r="Q194" s="12">
        <f t="shared" si="6"/>
        <v>27833877.323099993</v>
      </c>
      <c r="R194" s="12">
        <v>0</v>
      </c>
      <c r="S194" s="12">
        <v>19301348.634999998</v>
      </c>
      <c r="T194" s="12">
        <v>0</v>
      </c>
      <c r="U194" s="9" t="s">
        <v>50</v>
      </c>
      <c r="V194" s="12">
        <v>0</v>
      </c>
      <c r="W194" s="12">
        <v>7355628.1793999989</v>
      </c>
      <c r="X194" s="9" t="s">
        <v>63</v>
      </c>
      <c r="Y194" s="12">
        <v>1176900.5086999999</v>
      </c>
      <c r="Z194" s="12">
        <v>0</v>
      </c>
      <c r="AA194" s="9" t="s">
        <v>50</v>
      </c>
      <c r="AB194" s="12">
        <v>0</v>
      </c>
      <c r="AC194" s="12">
        <v>0</v>
      </c>
      <c r="AD194" s="9" t="s">
        <v>50</v>
      </c>
      <c r="AE194" s="12">
        <v>0</v>
      </c>
      <c r="AF194" s="45">
        <v>0</v>
      </c>
      <c r="AG194" s="9" t="s">
        <v>50</v>
      </c>
      <c r="AH194" s="12">
        <v>0</v>
      </c>
      <c r="AI194" s="12">
        <v>0</v>
      </c>
      <c r="AJ194" s="9" t="s">
        <v>50</v>
      </c>
      <c r="AK194" s="12">
        <v>0</v>
      </c>
      <c r="AL194" s="12">
        <v>0</v>
      </c>
      <c r="AM194" s="13" t="s">
        <v>53</v>
      </c>
      <c r="AN194" s="9" t="s">
        <v>53</v>
      </c>
      <c r="AO194" s="13" t="s">
        <v>53</v>
      </c>
      <c r="AP194" s="9" t="s">
        <v>53</v>
      </c>
      <c r="AQ194" s="49"/>
    </row>
    <row r="195" spans="1:43" x14ac:dyDescent="0.25">
      <c r="A195" s="9" t="s">
        <v>152</v>
      </c>
      <c r="B195" s="13" t="s">
        <v>118</v>
      </c>
      <c r="C195" s="9" t="s">
        <v>75</v>
      </c>
      <c r="D195" s="9" t="s">
        <v>67</v>
      </c>
      <c r="E195" s="9" t="s">
        <v>648</v>
      </c>
      <c r="F195" s="9" t="s">
        <v>929</v>
      </c>
      <c r="G195" s="9" t="s">
        <v>51</v>
      </c>
      <c r="H195" s="9" t="s">
        <v>153</v>
      </c>
      <c r="I195" s="12" t="s">
        <v>53</v>
      </c>
      <c r="J195" s="12" t="s">
        <v>53</v>
      </c>
      <c r="K195" s="12" t="s">
        <v>53</v>
      </c>
      <c r="L195" s="12" t="s">
        <v>53</v>
      </c>
      <c r="M195" s="12">
        <v>0</v>
      </c>
      <c r="N195" s="9" t="s">
        <v>53</v>
      </c>
      <c r="O195" s="9" t="s">
        <v>54</v>
      </c>
      <c r="P195" s="9" t="s">
        <v>53</v>
      </c>
      <c r="Q195" s="12">
        <f t="shared" si="6"/>
        <v>9418467.7259999998</v>
      </c>
      <c r="R195" s="12">
        <v>0</v>
      </c>
      <c r="S195" s="12">
        <v>6339026.2588</v>
      </c>
      <c r="T195" s="12">
        <v>0</v>
      </c>
      <c r="U195" s="9" t="s">
        <v>50</v>
      </c>
      <c r="V195" s="12">
        <v>0</v>
      </c>
      <c r="W195" s="12">
        <v>2654690.92</v>
      </c>
      <c r="X195" s="9" t="s">
        <v>63</v>
      </c>
      <c r="Y195" s="12">
        <v>424750.54720000003</v>
      </c>
      <c r="Z195" s="12">
        <v>0</v>
      </c>
      <c r="AA195" s="9" t="s">
        <v>50</v>
      </c>
      <c r="AB195" s="12">
        <v>0</v>
      </c>
      <c r="AC195" s="12">
        <v>0</v>
      </c>
      <c r="AD195" s="9" t="s">
        <v>50</v>
      </c>
      <c r="AE195" s="12">
        <v>0</v>
      </c>
      <c r="AF195" s="45">
        <v>0</v>
      </c>
      <c r="AG195" s="9" t="s">
        <v>50</v>
      </c>
      <c r="AH195" s="12">
        <v>0</v>
      </c>
      <c r="AI195" s="12">
        <v>0</v>
      </c>
      <c r="AJ195" s="9" t="s">
        <v>50</v>
      </c>
      <c r="AK195" s="12">
        <v>0</v>
      </c>
      <c r="AL195" s="12">
        <v>0</v>
      </c>
      <c r="AM195" s="13" t="s">
        <v>53</v>
      </c>
      <c r="AN195" s="9" t="s">
        <v>53</v>
      </c>
      <c r="AO195" s="13" t="s">
        <v>53</v>
      </c>
      <c r="AP195" s="9" t="s">
        <v>53</v>
      </c>
      <c r="AQ195" s="49"/>
    </row>
    <row r="196" spans="1:43" x14ac:dyDescent="0.25">
      <c r="A196" s="9" t="s">
        <v>154</v>
      </c>
      <c r="B196" s="13" t="s">
        <v>118</v>
      </c>
      <c r="C196" s="9" t="s">
        <v>75</v>
      </c>
      <c r="D196" s="9" t="s">
        <v>67</v>
      </c>
      <c r="E196" s="9" t="s">
        <v>648</v>
      </c>
      <c r="F196" s="9" t="s">
        <v>929</v>
      </c>
      <c r="G196" s="9" t="s">
        <v>51</v>
      </c>
      <c r="H196" s="9" t="s">
        <v>155</v>
      </c>
      <c r="I196" s="12" t="s">
        <v>53</v>
      </c>
      <c r="J196" s="12" t="s">
        <v>53</v>
      </c>
      <c r="K196" s="12" t="s">
        <v>53</v>
      </c>
      <c r="L196" s="12" t="s">
        <v>53</v>
      </c>
      <c r="M196" s="12">
        <v>0</v>
      </c>
      <c r="N196" s="9" t="s">
        <v>53</v>
      </c>
      <c r="O196" s="9" t="s">
        <v>156</v>
      </c>
      <c r="P196" s="9" t="s">
        <v>157</v>
      </c>
      <c r="Q196" s="12">
        <f t="shared" si="6"/>
        <v>2093515.4642999999</v>
      </c>
      <c r="R196" s="12">
        <v>0</v>
      </c>
      <c r="S196" s="12">
        <v>775403.60149999987</v>
      </c>
      <c r="T196" s="12">
        <v>1136303.33</v>
      </c>
      <c r="U196" s="9" t="s">
        <v>63</v>
      </c>
      <c r="V196" s="12">
        <v>181808.53279999999</v>
      </c>
      <c r="W196" s="12">
        <v>0</v>
      </c>
      <c r="X196" s="9" t="s">
        <v>50</v>
      </c>
      <c r="Y196" s="12">
        <v>0</v>
      </c>
      <c r="Z196" s="12">
        <v>0</v>
      </c>
      <c r="AA196" s="9" t="s">
        <v>50</v>
      </c>
      <c r="AB196" s="12">
        <v>0</v>
      </c>
      <c r="AC196" s="12">
        <v>0</v>
      </c>
      <c r="AD196" s="9" t="s">
        <v>50</v>
      </c>
      <c r="AE196" s="12">
        <v>0</v>
      </c>
      <c r="AF196" s="45">
        <v>0</v>
      </c>
      <c r="AG196" s="9" t="s">
        <v>50</v>
      </c>
      <c r="AH196" s="12">
        <v>0</v>
      </c>
      <c r="AI196" s="12">
        <v>0</v>
      </c>
      <c r="AJ196" s="9" t="s">
        <v>50</v>
      </c>
      <c r="AK196" s="12">
        <v>0</v>
      </c>
      <c r="AL196" s="12">
        <v>0</v>
      </c>
      <c r="AM196" s="13" t="s">
        <v>53</v>
      </c>
      <c r="AN196" s="9" t="s">
        <v>53</v>
      </c>
      <c r="AO196" s="13" t="s">
        <v>53</v>
      </c>
      <c r="AP196" s="9" t="s">
        <v>53</v>
      </c>
      <c r="AQ196" s="49"/>
    </row>
    <row r="197" spans="1:43" x14ac:dyDescent="0.25">
      <c r="A197" s="9" t="s">
        <v>158</v>
      </c>
      <c r="B197" s="13" t="s">
        <v>118</v>
      </c>
      <c r="C197" s="9" t="s">
        <v>75</v>
      </c>
      <c r="D197" s="9" t="s">
        <v>67</v>
      </c>
      <c r="E197" s="9" t="s">
        <v>648</v>
      </c>
      <c r="F197" s="9" t="s">
        <v>929</v>
      </c>
      <c r="G197" s="9" t="s">
        <v>51</v>
      </c>
      <c r="H197" s="9" t="s">
        <v>159</v>
      </c>
      <c r="I197" s="12" t="s">
        <v>53</v>
      </c>
      <c r="J197" s="12" t="s">
        <v>53</v>
      </c>
      <c r="K197" s="12" t="s">
        <v>53</v>
      </c>
      <c r="L197" s="12" t="s">
        <v>53</v>
      </c>
      <c r="M197" s="12">
        <v>0</v>
      </c>
      <c r="N197" s="9" t="s">
        <v>53</v>
      </c>
      <c r="O197" s="9" t="s">
        <v>54</v>
      </c>
      <c r="P197" s="9" t="s">
        <v>53</v>
      </c>
      <c r="Q197" s="12">
        <f t="shared" si="6"/>
        <v>4086702.0048000007</v>
      </c>
      <c r="R197" s="12">
        <v>0</v>
      </c>
      <c r="S197" s="12">
        <v>3404249.9000000004</v>
      </c>
      <c r="T197" s="12">
        <v>0</v>
      </c>
      <c r="U197" s="9" t="s">
        <v>50</v>
      </c>
      <c r="V197" s="12">
        <v>0</v>
      </c>
      <c r="W197" s="12">
        <v>588320.78</v>
      </c>
      <c r="X197" s="9" t="s">
        <v>63</v>
      </c>
      <c r="Y197" s="12">
        <v>94131.324800000002</v>
      </c>
      <c r="Z197" s="12">
        <v>0</v>
      </c>
      <c r="AA197" s="9" t="s">
        <v>50</v>
      </c>
      <c r="AB197" s="12">
        <v>0</v>
      </c>
      <c r="AC197" s="12">
        <v>0</v>
      </c>
      <c r="AD197" s="9" t="s">
        <v>50</v>
      </c>
      <c r="AE197" s="12">
        <v>0</v>
      </c>
      <c r="AF197" s="45">
        <v>0</v>
      </c>
      <c r="AG197" s="9" t="s">
        <v>50</v>
      </c>
      <c r="AH197" s="12">
        <v>0</v>
      </c>
      <c r="AI197" s="12">
        <v>0</v>
      </c>
      <c r="AJ197" s="9" t="s">
        <v>50</v>
      </c>
      <c r="AK197" s="12">
        <v>0</v>
      </c>
      <c r="AL197" s="12">
        <v>0</v>
      </c>
      <c r="AM197" s="13" t="s">
        <v>53</v>
      </c>
      <c r="AN197" s="9" t="s">
        <v>53</v>
      </c>
      <c r="AO197" s="13" t="s">
        <v>53</v>
      </c>
      <c r="AP197" s="9" t="s">
        <v>53</v>
      </c>
      <c r="AQ197" s="49"/>
    </row>
    <row r="198" spans="1:43" x14ac:dyDescent="0.25">
      <c r="A198" s="9" t="s">
        <v>160</v>
      </c>
      <c r="B198" s="13" t="s">
        <v>118</v>
      </c>
      <c r="C198" s="9" t="s">
        <v>75</v>
      </c>
      <c r="D198" s="9" t="s">
        <v>67</v>
      </c>
      <c r="E198" s="9" t="s">
        <v>648</v>
      </c>
      <c r="F198" s="9" t="s">
        <v>929</v>
      </c>
      <c r="G198" s="9" t="s">
        <v>51</v>
      </c>
      <c r="H198" s="9" t="s">
        <v>161</v>
      </c>
      <c r="I198" s="12" t="s">
        <v>53</v>
      </c>
      <c r="J198" s="12" t="s">
        <v>53</v>
      </c>
      <c r="K198" s="12" t="s">
        <v>53</v>
      </c>
      <c r="L198" s="12" t="s">
        <v>53</v>
      </c>
      <c r="M198" s="12">
        <v>0</v>
      </c>
      <c r="N198" s="9" t="s">
        <v>53</v>
      </c>
      <c r="O198" s="9" t="s">
        <v>162</v>
      </c>
      <c r="P198" s="9" t="s">
        <v>163</v>
      </c>
      <c r="Q198" s="12">
        <f t="shared" si="6"/>
        <v>22290982.038350001</v>
      </c>
      <c r="R198" s="12">
        <v>0</v>
      </c>
      <c r="S198" s="12">
        <v>11363635.031550001</v>
      </c>
      <c r="T198" s="12">
        <v>9420126.7300000004</v>
      </c>
      <c r="U198" s="9" t="s">
        <v>63</v>
      </c>
      <c r="V198" s="12">
        <v>1507220.2768000001</v>
      </c>
      <c r="W198" s="12">
        <v>0</v>
      </c>
      <c r="X198" s="9" t="s">
        <v>50</v>
      </c>
      <c r="Y198" s="12">
        <v>0</v>
      </c>
      <c r="Z198" s="12">
        <v>0</v>
      </c>
      <c r="AA198" s="9" t="s">
        <v>50</v>
      </c>
      <c r="AB198" s="12">
        <v>0</v>
      </c>
      <c r="AC198" s="12">
        <v>0</v>
      </c>
      <c r="AD198" s="9" t="s">
        <v>50</v>
      </c>
      <c r="AE198" s="12">
        <v>0</v>
      </c>
      <c r="AF198" s="45">
        <v>0</v>
      </c>
      <c r="AG198" s="9" t="s">
        <v>50</v>
      </c>
      <c r="AH198" s="12">
        <v>0</v>
      </c>
      <c r="AI198" s="12">
        <v>0</v>
      </c>
      <c r="AJ198" s="9" t="s">
        <v>50</v>
      </c>
      <c r="AK198" s="12">
        <v>0</v>
      </c>
      <c r="AL198" s="12">
        <v>0</v>
      </c>
      <c r="AM198" s="13" t="s">
        <v>53</v>
      </c>
      <c r="AN198" s="9" t="s">
        <v>53</v>
      </c>
      <c r="AO198" s="13" t="s">
        <v>53</v>
      </c>
      <c r="AP198" s="9" t="s">
        <v>53</v>
      </c>
      <c r="AQ198" s="49"/>
    </row>
    <row r="199" spans="1:43" x14ac:dyDescent="0.25">
      <c r="A199" s="9" t="s">
        <v>164</v>
      </c>
      <c r="B199" s="13" t="s">
        <v>118</v>
      </c>
      <c r="C199" s="9" t="s">
        <v>75</v>
      </c>
      <c r="D199" s="9" t="s">
        <v>67</v>
      </c>
      <c r="E199" s="9" t="s">
        <v>648</v>
      </c>
      <c r="F199" s="9" t="s">
        <v>929</v>
      </c>
      <c r="G199" s="9" t="s">
        <v>51</v>
      </c>
      <c r="H199" s="9" t="s">
        <v>165</v>
      </c>
      <c r="I199" s="12" t="s">
        <v>53</v>
      </c>
      <c r="J199" s="12" t="s">
        <v>53</v>
      </c>
      <c r="K199" s="12" t="s">
        <v>53</v>
      </c>
      <c r="L199" s="12" t="s">
        <v>53</v>
      </c>
      <c r="M199" s="12">
        <v>0</v>
      </c>
      <c r="N199" s="9" t="s">
        <v>53</v>
      </c>
      <c r="O199" s="9" t="s">
        <v>54</v>
      </c>
      <c r="P199" s="9" t="s">
        <v>53</v>
      </c>
      <c r="Q199" s="12">
        <f t="shared" si="6"/>
        <v>33889457.787250005</v>
      </c>
      <c r="R199" s="12">
        <v>0</v>
      </c>
      <c r="S199" s="12">
        <v>24858706.144100007</v>
      </c>
      <c r="T199" s="12">
        <v>0</v>
      </c>
      <c r="U199" s="9" t="s">
        <v>50</v>
      </c>
      <c r="V199" s="12">
        <v>0</v>
      </c>
      <c r="W199" s="12">
        <v>7785130.7268499993</v>
      </c>
      <c r="X199" s="9" t="s">
        <v>63</v>
      </c>
      <c r="Y199" s="12">
        <v>1245620.9163000002</v>
      </c>
      <c r="Z199" s="12">
        <v>0</v>
      </c>
      <c r="AA199" s="9" t="s">
        <v>50</v>
      </c>
      <c r="AB199" s="12">
        <v>0</v>
      </c>
      <c r="AC199" s="12">
        <v>0</v>
      </c>
      <c r="AD199" s="9" t="s">
        <v>50</v>
      </c>
      <c r="AE199" s="12">
        <v>0</v>
      </c>
      <c r="AF199" s="45">
        <v>0</v>
      </c>
      <c r="AG199" s="9" t="s">
        <v>50</v>
      </c>
      <c r="AH199" s="12">
        <v>0</v>
      </c>
      <c r="AI199" s="12">
        <v>0</v>
      </c>
      <c r="AJ199" s="9" t="s">
        <v>50</v>
      </c>
      <c r="AK199" s="12">
        <v>0</v>
      </c>
      <c r="AL199" s="12">
        <v>0</v>
      </c>
      <c r="AM199" s="13" t="s">
        <v>53</v>
      </c>
      <c r="AN199" s="9" t="s">
        <v>53</v>
      </c>
      <c r="AO199" s="13" t="s">
        <v>53</v>
      </c>
      <c r="AP199" s="9" t="s">
        <v>53</v>
      </c>
      <c r="AQ199" s="49"/>
    </row>
    <row r="200" spans="1:43" x14ac:dyDescent="0.25">
      <c r="A200" s="9" t="s">
        <v>166</v>
      </c>
      <c r="B200" s="13" t="s">
        <v>118</v>
      </c>
      <c r="C200" s="9" t="s">
        <v>75</v>
      </c>
      <c r="D200" s="9" t="s">
        <v>67</v>
      </c>
      <c r="E200" s="9" t="s">
        <v>648</v>
      </c>
      <c r="F200" s="9" t="s">
        <v>929</v>
      </c>
      <c r="G200" s="9" t="s">
        <v>51</v>
      </c>
      <c r="H200" s="9" t="s">
        <v>167</v>
      </c>
      <c r="I200" s="12" t="s">
        <v>53</v>
      </c>
      <c r="J200" s="12" t="s">
        <v>53</v>
      </c>
      <c r="K200" s="12" t="s">
        <v>53</v>
      </c>
      <c r="L200" s="12" t="s">
        <v>53</v>
      </c>
      <c r="M200" s="12">
        <v>0</v>
      </c>
      <c r="N200" s="9" t="s">
        <v>53</v>
      </c>
      <c r="O200" s="9" t="s">
        <v>168</v>
      </c>
      <c r="P200" s="9" t="s">
        <v>169</v>
      </c>
      <c r="Q200" s="12">
        <f t="shared" si="6"/>
        <v>216681.565</v>
      </c>
      <c r="R200" s="12">
        <v>0</v>
      </c>
      <c r="S200" s="12">
        <v>216681.565</v>
      </c>
      <c r="T200" s="12">
        <v>0</v>
      </c>
      <c r="U200" s="9" t="s">
        <v>50</v>
      </c>
      <c r="V200" s="12">
        <v>0</v>
      </c>
      <c r="W200" s="12">
        <v>0</v>
      </c>
      <c r="X200" s="9" t="s">
        <v>50</v>
      </c>
      <c r="Y200" s="12">
        <v>0</v>
      </c>
      <c r="Z200" s="12">
        <v>0</v>
      </c>
      <c r="AA200" s="9" t="s">
        <v>50</v>
      </c>
      <c r="AB200" s="12">
        <v>0</v>
      </c>
      <c r="AC200" s="12">
        <v>0</v>
      </c>
      <c r="AD200" s="9" t="s">
        <v>50</v>
      </c>
      <c r="AE200" s="12">
        <v>0</v>
      </c>
      <c r="AF200" s="45">
        <v>0</v>
      </c>
      <c r="AG200" s="9" t="s">
        <v>50</v>
      </c>
      <c r="AH200" s="12">
        <v>0</v>
      </c>
      <c r="AI200" s="12">
        <v>0</v>
      </c>
      <c r="AJ200" s="9" t="s">
        <v>50</v>
      </c>
      <c r="AK200" s="12">
        <v>0</v>
      </c>
      <c r="AL200" s="12">
        <v>0</v>
      </c>
      <c r="AM200" s="13" t="s">
        <v>53</v>
      </c>
      <c r="AN200" s="9" t="s">
        <v>53</v>
      </c>
      <c r="AO200" s="13" t="s">
        <v>53</v>
      </c>
      <c r="AP200" s="9" t="s">
        <v>53</v>
      </c>
      <c r="AQ200" s="49"/>
    </row>
    <row r="201" spans="1:43" x14ac:dyDescent="0.25">
      <c r="A201" s="9" t="s">
        <v>170</v>
      </c>
      <c r="B201" s="13" t="s">
        <v>118</v>
      </c>
      <c r="C201" s="9" t="s">
        <v>75</v>
      </c>
      <c r="D201" s="9" t="s">
        <v>67</v>
      </c>
      <c r="E201" s="9" t="s">
        <v>648</v>
      </c>
      <c r="F201" s="9" t="s">
        <v>929</v>
      </c>
      <c r="G201" s="9" t="s">
        <v>51</v>
      </c>
      <c r="H201" s="9" t="s">
        <v>171</v>
      </c>
      <c r="I201" s="12" t="s">
        <v>53</v>
      </c>
      <c r="J201" s="12" t="s">
        <v>53</v>
      </c>
      <c r="K201" s="12" t="s">
        <v>53</v>
      </c>
      <c r="L201" s="12" t="s">
        <v>53</v>
      </c>
      <c r="M201" s="12">
        <v>0</v>
      </c>
      <c r="N201" s="9" t="s">
        <v>53</v>
      </c>
      <c r="O201" s="9" t="s">
        <v>54</v>
      </c>
      <c r="P201" s="9" t="s">
        <v>53</v>
      </c>
      <c r="Q201" s="12">
        <f t="shared" si="6"/>
        <v>3776446.1187999998</v>
      </c>
      <c r="R201" s="12">
        <v>0</v>
      </c>
      <c r="S201" s="12">
        <v>2956910.6428</v>
      </c>
      <c r="T201" s="12">
        <v>0</v>
      </c>
      <c r="U201" s="9" t="s">
        <v>50</v>
      </c>
      <c r="V201" s="12">
        <v>0</v>
      </c>
      <c r="W201" s="12">
        <v>572287.74</v>
      </c>
      <c r="X201" s="9" t="s">
        <v>50</v>
      </c>
      <c r="Y201" s="12">
        <v>91566.038400000005</v>
      </c>
      <c r="Z201" s="12">
        <v>0</v>
      </c>
      <c r="AA201" s="9" t="s">
        <v>50</v>
      </c>
      <c r="AB201" s="12">
        <v>0</v>
      </c>
      <c r="AC201" s="12">
        <v>144149.72</v>
      </c>
      <c r="AD201" s="9" t="s">
        <v>72</v>
      </c>
      <c r="AE201" s="12">
        <v>11531.9776</v>
      </c>
      <c r="AF201" s="45">
        <v>0</v>
      </c>
      <c r="AG201" s="9" t="s">
        <v>50</v>
      </c>
      <c r="AH201" s="12">
        <v>0</v>
      </c>
      <c r="AI201" s="12">
        <v>0</v>
      </c>
      <c r="AJ201" s="9" t="s">
        <v>50</v>
      </c>
      <c r="AK201" s="12">
        <v>0</v>
      </c>
      <c r="AL201" s="12">
        <v>0</v>
      </c>
      <c r="AM201" s="13" t="s">
        <v>53</v>
      </c>
      <c r="AN201" s="9" t="s">
        <v>53</v>
      </c>
      <c r="AO201" s="13" t="s">
        <v>53</v>
      </c>
      <c r="AP201" s="9" t="s">
        <v>53</v>
      </c>
      <c r="AQ201" s="49"/>
    </row>
    <row r="202" spans="1:43" x14ac:dyDescent="0.25">
      <c r="A202" s="9" t="s">
        <v>199</v>
      </c>
      <c r="B202" s="13" t="s">
        <v>177</v>
      </c>
      <c r="C202" s="9" t="s">
        <v>75</v>
      </c>
      <c r="D202" s="9" t="s">
        <v>67</v>
      </c>
      <c r="E202" s="9" t="s">
        <v>648</v>
      </c>
      <c r="F202" s="9" t="s">
        <v>930</v>
      </c>
      <c r="G202" s="9" t="s">
        <v>51</v>
      </c>
      <c r="H202" s="9" t="s">
        <v>200</v>
      </c>
      <c r="I202" s="12" t="s">
        <v>53</v>
      </c>
      <c r="J202" s="12" t="s">
        <v>53</v>
      </c>
      <c r="K202" s="12" t="s">
        <v>53</v>
      </c>
      <c r="L202" s="12" t="s">
        <v>53</v>
      </c>
      <c r="M202" s="12">
        <v>0</v>
      </c>
      <c r="N202" s="9" t="s">
        <v>53</v>
      </c>
      <c r="O202" s="9" t="s">
        <v>54</v>
      </c>
      <c r="P202" s="9" t="s">
        <v>53</v>
      </c>
      <c r="Q202" s="12">
        <f t="shared" si="6"/>
        <v>78882289.256099999</v>
      </c>
      <c r="R202" s="12">
        <v>0</v>
      </c>
      <c r="S202" s="12">
        <v>52042281.299999997</v>
      </c>
      <c r="T202" s="12">
        <v>0</v>
      </c>
      <c r="U202" s="9" t="s">
        <v>50</v>
      </c>
      <c r="V202" s="12">
        <v>0</v>
      </c>
      <c r="W202" s="12">
        <v>23003729.533200003</v>
      </c>
      <c r="X202" s="9" t="s">
        <v>63</v>
      </c>
      <c r="Y202" s="12">
        <v>3680596.725300001</v>
      </c>
      <c r="Z202" s="12">
        <v>0</v>
      </c>
      <c r="AA202" s="9" t="s">
        <v>50</v>
      </c>
      <c r="AB202" s="12">
        <v>0</v>
      </c>
      <c r="AC202" s="12">
        <v>144149.72</v>
      </c>
      <c r="AD202" s="9" t="s">
        <v>72</v>
      </c>
      <c r="AE202" s="12">
        <v>11531.9776</v>
      </c>
      <c r="AF202" s="45">
        <v>0</v>
      </c>
      <c r="AG202" s="9" t="s">
        <v>50</v>
      </c>
      <c r="AH202" s="12">
        <v>0</v>
      </c>
      <c r="AI202" s="12">
        <v>0</v>
      </c>
      <c r="AJ202" s="9" t="s">
        <v>50</v>
      </c>
      <c r="AK202" s="12">
        <v>0</v>
      </c>
      <c r="AL202" s="12">
        <v>0</v>
      </c>
      <c r="AM202" s="13" t="s">
        <v>53</v>
      </c>
      <c r="AN202" s="9" t="s">
        <v>53</v>
      </c>
      <c r="AO202" s="13" t="s">
        <v>53</v>
      </c>
      <c r="AP202" s="9" t="s">
        <v>53</v>
      </c>
      <c r="AQ202" s="49"/>
    </row>
    <row r="203" spans="1:43" x14ac:dyDescent="0.25">
      <c r="A203" s="9" t="s">
        <v>201</v>
      </c>
      <c r="B203" s="13" t="s">
        <v>177</v>
      </c>
      <c r="C203" s="9" t="s">
        <v>75</v>
      </c>
      <c r="D203" s="9" t="s">
        <v>67</v>
      </c>
      <c r="E203" s="9" t="s">
        <v>648</v>
      </c>
      <c r="F203" s="9" t="s">
        <v>930</v>
      </c>
      <c r="G203" s="9" t="s">
        <v>51</v>
      </c>
      <c r="H203" s="9" t="s">
        <v>202</v>
      </c>
      <c r="I203" s="12" t="s">
        <v>53</v>
      </c>
      <c r="J203" s="12" t="s">
        <v>53</v>
      </c>
      <c r="K203" s="12" t="s">
        <v>53</v>
      </c>
      <c r="L203" s="12" t="s">
        <v>53</v>
      </c>
      <c r="M203" s="12">
        <v>0</v>
      </c>
      <c r="N203" s="9" t="s">
        <v>53</v>
      </c>
      <c r="O203" s="9" t="s">
        <v>203</v>
      </c>
      <c r="P203" s="9" t="s">
        <v>204</v>
      </c>
      <c r="Q203" s="12">
        <f t="shared" si="6"/>
        <v>842161.45559999999</v>
      </c>
      <c r="R203" s="12">
        <v>0</v>
      </c>
      <c r="S203" s="12">
        <v>649079.55999999994</v>
      </c>
      <c r="T203" s="12">
        <v>166449.91</v>
      </c>
      <c r="U203" s="9" t="s">
        <v>63</v>
      </c>
      <c r="V203" s="12">
        <v>26631.9856</v>
      </c>
      <c r="W203" s="12">
        <v>0</v>
      </c>
      <c r="X203" s="9" t="s">
        <v>50</v>
      </c>
      <c r="Y203" s="12">
        <v>0</v>
      </c>
      <c r="Z203" s="12">
        <v>0</v>
      </c>
      <c r="AA203" s="9" t="s">
        <v>50</v>
      </c>
      <c r="AB203" s="12">
        <v>0</v>
      </c>
      <c r="AC203" s="12">
        <v>0</v>
      </c>
      <c r="AD203" s="9" t="s">
        <v>50</v>
      </c>
      <c r="AE203" s="12">
        <v>0</v>
      </c>
      <c r="AF203" s="45">
        <v>0</v>
      </c>
      <c r="AG203" s="9" t="s">
        <v>50</v>
      </c>
      <c r="AH203" s="12">
        <v>0</v>
      </c>
      <c r="AI203" s="12">
        <v>0</v>
      </c>
      <c r="AJ203" s="9" t="s">
        <v>50</v>
      </c>
      <c r="AK203" s="12">
        <v>0</v>
      </c>
      <c r="AL203" s="12">
        <v>0</v>
      </c>
      <c r="AM203" s="13" t="s">
        <v>53</v>
      </c>
      <c r="AN203" s="9" t="s">
        <v>53</v>
      </c>
      <c r="AO203" s="13" t="s">
        <v>53</v>
      </c>
      <c r="AP203" s="9" t="s">
        <v>53</v>
      </c>
      <c r="AQ203" s="49"/>
    </row>
    <row r="204" spans="1:43" x14ac:dyDescent="0.25">
      <c r="A204" s="9" t="s">
        <v>205</v>
      </c>
      <c r="B204" s="13" t="s">
        <v>177</v>
      </c>
      <c r="C204" s="9" t="s">
        <v>75</v>
      </c>
      <c r="D204" s="9" t="s">
        <v>67</v>
      </c>
      <c r="E204" s="9" t="s">
        <v>648</v>
      </c>
      <c r="F204" s="9" t="s">
        <v>930</v>
      </c>
      <c r="G204" s="9" t="s">
        <v>51</v>
      </c>
      <c r="H204" s="9" t="s">
        <v>206</v>
      </c>
      <c r="I204" s="12" t="s">
        <v>53</v>
      </c>
      <c r="J204" s="12" t="s">
        <v>53</v>
      </c>
      <c r="K204" s="12" t="s">
        <v>53</v>
      </c>
      <c r="L204" s="12" t="s">
        <v>53</v>
      </c>
      <c r="M204" s="12">
        <v>0</v>
      </c>
      <c r="N204" s="9" t="s">
        <v>53</v>
      </c>
      <c r="O204" s="9" t="s">
        <v>54</v>
      </c>
      <c r="P204" s="9" t="s">
        <v>53</v>
      </c>
      <c r="Q204" s="12">
        <f t="shared" si="6"/>
        <v>4045798.4923999999</v>
      </c>
      <c r="R204" s="12">
        <v>0</v>
      </c>
      <c r="S204" s="12">
        <v>2040659.1599999997</v>
      </c>
      <c r="T204" s="12">
        <v>0</v>
      </c>
      <c r="U204" s="9" t="s">
        <v>50</v>
      </c>
      <c r="V204" s="12">
        <v>0</v>
      </c>
      <c r="W204" s="12">
        <v>1728568.3900000001</v>
      </c>
      <c r="X204" s="9" t="s">
        <v>50</v>
      </c>
      <c r="Y204" s="12">
        <v>276570.9424</v>
      </c>
      <c r="Z204" s="12">
        <v>0</v>
      </c>
      <c r="AA204" s="9" t="s">
        <v>50</v>
      </c>
      <c r="AB204" s="12">
        <v>0</v>
      </c>
      <c r="AC204" s="12">
        <v>0</v>
      </c>
      <c r="AD204" s="9" t="s">
        <v>50</v>
      </c>
      <c r="AE204" s="12">
        <v>0</v>
      </c>
      <c r="AF204" s="45">
        <v>0</v>
      </c>
      <c r="AG204" s="9" t="s">
        <v>50</v>
      </c>
      <c r="AH204" s="12">
        <v>0</v>
      </c>
      <c r="AI204" s="12">
        <v>0</v>
      </c>
      <c r="AJ204" s="9" t="s">
        <v>50</v>
      </c>
      <c r="AK204" s="12">
        <v>0</v>
      </c>
      <c r="AL204" s="12">
        <v>0</v>
      </c>
      <c r="AM204" s="13" t="s">
        <v>53</v>
      </c>
      <c r="AN204" s="9" t="s">
        <v>53</v>
      </c>
      <c r="AO204" s="13" t="s">
        <v>53</v>
      </c>
      <c r="AP204" s="9" t="s">
        <v>53</v>
      </c>
      <c r="AQ204" s="49"/>
    </row>
    <row r="205" spans="1:43" x14ac:dyDescent="0.25">
      <c r="A205" s="9" t="s">
        <v>207</v>
      </c>
      <c r="B205" s="13" t="s">
        <v>177</v>
      </c>
      <c r="C205" s="9" t="s">
        <v>75</v>
      </c>
      <c r="D205" s="9" t="s">
        <v>67</v>
      </c>
      <c r="E205" s="9" t="s">
        <v>648</v>
      </c>
      <c r="F205" s="9" t="s">
        <v>930</v>
      </c>
      <c r="G205" s="9" t="s">
        <v>51</v>
      </c>
      <c r="H205" s="9" t="s">
        <v>208</v>
      </c>
      <c r="I205" s="12" t="s">
        <v>53</v>
      </c>
      <c r="J205" s="12" t="s">
        <v>53</v>
      </c>
      <c r="K205" s="12" t="s">
        <v>53</v>
      </c>
      <c r="L205" s="12" t="s">
        <v>53</v>
      </c>
      <c r="M205" s="12">
        <v>0</v>
      </c>
      <c r="N205" s="9" t="s">
        <v>53</v>
      </c>
      <c r="O205" s="9" t="s">
        <v>162</v>
      </c>
      <c r="P205" s="9" t="s">
        <v>163</v>
      </c>
      <c r="Q205" s="12">
        <f t="shared" si="6"/>
        <v>927002.40359999996</v>
      </c>
      <c r="R205" s="12">
        <v>0</v>
      </c>
      <c r="S205" s="12">
        <v>867000</v>
      </c>
      <c r="T205" s="12">
        <v>51726.21</v>
      </c>
      <c r="U205" s="9" t="s">
        <v>63</v>
      </c>
      <c r="V205" s="12">
        <v>8276.1936000000005</v>
      </c>
      <c r="W205" s="12">
        <v>0</v>
      </c>
      <c r="X205" s="9" t="s">
        <v>50</v>
      </c>
      <c r="Y205" s="12">
        <v>0</v>
      </c>
      <c r="Z205" s="12">
        <v>0</v>
      </c>
      <c r="AA205" s="9" t="s">
        <v>50</v>
      </c>
      <c r="AB205" s="12">
        <v>0</v>
      </c>
      <c r="AC205" s="12">
        <v>0</v>
      </c>
      <c r="AD205" s="9" t="s">
        <v>50</v>
      </c>
      <c r="AE205" s="12">
        <v>0</v>
      </c>
      <c r="AF205" s="45">
        <v>0</v>
      </c>
      <c r="AG205" s="9" t="s">
        <v>50</v>
      </c>
      <c r="AH205" s="12">
        <v>0</v>
      </c>
      <c r="AI205" s="12">
        <v>0</v>
      </c>
      <c r="AJ205" s="9" t="s">
        <v>50</v>
      </c>
      <c r="AK205" s="12">
        <v>0</v>
      </c>
      <c r="AL205" s="12">
        <v>0</v>
      </c>
      <c r="AM205" s="13" t="s">
        <v>53</v>
      </c>
      <c r="AN205" s="9" t="s">
        <v>53</v>
      </c>
      <c r="AO205" s="13" t="s">
        <v>53</v>
      </c>
      <c r="AP205" s="9" t="s">
        <v>53</v>
      </c>
      <c r="AQ205" s="49"/>
    </row>
    <row r="206" spans="1:43" x14ac:dyDescent="0.25">
      <c r="A206" s="9" t="s">
        <v>209</v>
      </c>
      <c r="B206" s="13" t="s">
        <v>177</v>
      </c>
      <c r="C206" s="9" t="s">
        <v>75</v>
      </c>
      <c r="D206" s="9" t="s">
        <v>67</v>
      </c>
      <c r="E206" s="9" t="s">
        <v>648</v>
      </c>
      <c r="F206" s="9" t="s">
        <v>930</v>
      </c>
      <c r="G206" s="9" t="s">
        <v>51</v>
      </c>
      <c r="H206" s="9" t="s">
        <v>210</v>
      </c>
      <c r="I206" s="12" t="s">
        <v>53</v>
      </c>
      <c r="J206" s="12" t="s">
        <v>53</v>
      </c>
      <c r="K206" s="12" t="s">
        <v>53</v>
      </c>
      <c r="L206" s="12" t="s">
        <v>53</v>
      </c>
      <c r="M206" s="12">
        <v>0</v>
      </c>
      <c r="N206" s="9" t="s">
        <v>53</v>
      </c>
      <c r="O206" s="9" t="s">
        <v>54</v>
      </c>
      <c r="P206" s="9" t="s">
        <v>53</v>
      </c>
      <c r="Q206" s="12">
        <f t="shared" si="6"/>
        <v>18387838.397049997</v>
      </c>
      <c r="R206" s="12">
        <v>0</v>
      </c>
      <c r="S206" s="12">
        <v>12463989.541899998</v>
      </c>
      <c r="T206" s="12">
        <v>0</v>
      </c>
      <c r="U206" s="9" t="s">
        <v>50</v>
      </c>
      <c r="V206" s="12">
        <v>0</v>
      </c>
      <c r="W206" s="12">
        <v>5106766.2544499999</v>
      </c>
      <c r="X206" s="9" t="s">
        <v>63</v>
      </c>
      <c r="Y206" s="12">
        <v>817082.60070000018</v>
      </c>
      <c r="Z206" s="12">
        <v>0</v>
      </c>
      <c r="AA206" s="9" t="s">
        <v>50</v>
      </c>
      <c r="AB206" s="12">
        <v>0</v>
      </c>
      <c r="AC206" s="12">
        <v>0</v>
      </c>
      <c r="AD206" s="9" t="s">
        <v>50</v>
      </c>
      <c r="AE206" s="12">
        <v>0</v>
      </c>
      <c r="AF206" s="45">
        <v>0</v>
      </c>
      <c r="AG206" s="9" t="s">
        <v>50</v>
      </c>
      <c r="AH206" s="12">
        <v>0</v>
      </c>
      <c r="AI206" s="12">
        <v>0</v>
      </c>
      <c r="AJ206" s="9" t="s">
        <v>50</v>
      </c>
      <c r="AK206" s="12">
        <v>0</v>
      </c>
      <c r="AL206" s="12">
        <v>0</v>
      </c>
      <c r="AM206" s="13" t="s">
        <v>53</v>
      </c>
      <c r="AN206" s="9" t="s">
        <v>53</v>
      </c>
      <c r="AO206" s="13" t="s">
        <v>53</v>
      </c>
      <c r="AP206" s="9" t="s">
        <v>53</v>
      </c>
      <c r="AQ206" s="49"/>
    </row>
    <row r="207" spans="1:43" x14ac:dyDescent="0.25">
      <c r="A207" s="9" t="s">
        <v>265</v>
      </c>
      <c r="B207" s="13" t="s">
        <v>234</v>
      </c>
      <c r="C207" s="9" t="s">
        <v>75</v>
      </c>
      <c r="D207" s="9" t="s">
        <v>67</v>
      </c>
      <c r="E207" s="9" t="s">
        <v>648</v>
      </c>
      <c r="F207" s="9" t="s">
        <v>931</v>
      </c>
      <c r="G207" s="9" t="s">
        <v>51</v>
      </c>
      <c r="H207" s="9" t="s">
        <v>266</v>
      </c>
      <c r="I207" s="12" t="s">
        <v>53</v>
      </c>
      <c r="J207" s="12" t="s">
        <v>53</v>
      </c>
      <c r="K207" s="12" t="s">
        <v>53</v>
      </c>
      <c r="L207" s="12" t="s">
        <v>53</v>
      </c>
      <c r="M207" s="12">
        <v>0</v>
      </c>
      <c r="N207" s="9" t="s">
        <v>53</v>
      </c>
      <c r="O207" s="9" t="s">
        <v>54</v>
      </c>
      <c r="P207" s="9" t="s">
        <v>53</v>
      </c>
      <c r="Q207" s="12">
        <f t="shared" si="6"/>
        <v>43632467.595949993</v>
      </c>
      <c r="R207" s="12">
        <v>0</v>
      </c>
      <c r="S207" s="12">
        <v>28590861.333949991</v>
      </c>
      <c r="T207" s="12">
        <v>0</v>
      </c>
      <c r="U207" s="9" t="s">
        <v>50</v>
      </c>
      <c r="V207" s="12">
        <v>0</v>
      </c>
      <c r="W207" s="12">
        <v>12966901.950000001</v>
      </c>
      <c r="X207" s="9" t="s">
        <v>63</v>
      </c>
      <c r="Y207" s="12">
        <v>2074704.3119999997</v>
      </c>
      <c r="Z207" s="12">
        <v>0</v>
      </c>
      <c r="AA207" s="9" t="s">
        <v>50</v>
      </c>
      <c r="AB207" s="12">
        <v>0</v>
      </c>
      <c r="AC207" s="12">
        <v>0</v>
      </c>
      <c r="AD207" s="9" t="s">
        <v>50</v>
      </c>
      <c r="AE207" s="12">
        <v>0</v>
      </c>
      <c r="AF207" s="45">
        <v>0</v>
      </c>
      <c r="AG207" s="9" t="s">
        <v>50</v>
      </c>
      <c r="AH207" s="12">
        <v>0</v>
      </c>
      <c r="AI207" s="12">
        <v>0</v>
      </c>
      <c r="AJ207" s="9" t="s">
        <v>50</v>
      </c>
      <c r="AK207" s="12">
        <v>0</v>
      </c>
      <c r="AL207" s="12">
        <v>0</v>
      </c>
      <c r="AM207" s="13" t="s">
        <v>53</v>
      </c>
      <c r="AN207" s="9" t="s">
        <v>53</v>
      </c>
      <c r="AO207" s="13" t="s">
        <v>53</v>
      </c>
      <c r="AP207" s="9" t="s">
        <v>53</v>
      </c>
      <c r="AQ207" s="49"/>
    </row>
    <row r="208" spans="1:43" x14ac:dyDescent="0.25">
      <c r="A208" s="9" t="s">
        <v>267</v>
      </c>
      <c r="B208" s="13" t="s">
        <v>234</v>
      </c>
      <c r="C208" s="9" t="s">
        <v>75</v>
      </c>
      <c r="D208" s="9" t="s">
        <v>67</v>
      </c>
      <c r="E208" s="9" t="s">
        <v>648</v>
      </c>
      <c r="F208" s="9" t="s">
        <v>931</v>
      </c>
      <c r="G208" s="9" t="s">
        <v>51</v>
      </c>
      <c r="H208" s="9" t="s">
        <v>268</v>
      </c>
      <c r="I208" s="12" t="s">
        <v>53</v>
      </c>
      <c r="J208" s="12" t="s">
        <v>53</v>
      </c>
      <c r="K208" s="12" t="s">
        <v>53</v>
      </c>
      <c r="L208" s="12" t="s">
        <v>53</v>
      </c>
      <c r="M208" s="12">
        <v>0</v>
      </c>
      <c r="N208" s="9" t="s">
        <v>53</v>
      </c>
      <c r="O208" s="9" t="s">
        <v>269</v>
      </c>
      <c r="P208" s="9" t="s">
        <v>270</v>
      </c>
      <c r="Q208" s="12">
        <f t="shared" si="6"/>
        <v>319679.49</v>
      </c>
      <c r="R208" s="12">
        <v>0</v>
      </c>
      <c r="S208" s="12">
        <v>319679.49</v>
      </c>
      <c r="T208" s="12">
        <v>0</v>
      </c>
      <c r="U208" s="9" t="s">
        <v>50</v>
      </c>
      <c r="V208" s="12">
        <v>0</v>
      </c>
      <c r="W208" s="12">
        <v>0</v>
      </c>
      <c r="X208" s="9" t="s">
        <v>50</v>
      </c>
      <c r="Y208" s="12">
        <v>0</v>
      </c>
      <c r="Z208" s="12">
        <v>0</v>
      </c>
      <c r="AA208" s="9" t="s">
        <v>50</v>
      </c>
      <c r="AB208" s="12">
        <v>0</v>
      </c>
      <c r="AC208" s="12">
        <v>0</v>
      </c>
      <c r="AD208" s="9" t="s">
        <v>50</v>
      </c>
      <c r="AE208" s="12">
        <v>0</v>
      </c>
      <c r="AF208" s="45">
        <v>0</v>
      </c>
      <c r="AG208" s="9" t="s">
        <v>50</v>
      </c>
      <c r="AH208" s="12">
        <v>0</v>
      </c>
      <c r="AI208" s="12">
        <v>0</v>
      </c>
      <c r="AJ208" s="9" t="s">
        <v>50</v>
      </c>
      <c r="AK208" s="12">
        <v>0</v>
      </c>
      <c r="AL208" s="12">
        <v>0</v>
      </c>
      <c r="AM208" s="13" t="s">
        <v>53</v>
      </c>
      <c r="AN208" s="9" t="s">
        <v>53</v>
      </c>
      <c r="AO208" s="13" t="s">
        <v>53</v>
      </c>
      <c r="AP208" s="9" t="s">
        <v>53</v>
      </c>
      <c r="AQ208" s="49"/>
    </row>
    <row r="209" spans="1:43" x14ac:dyDescent="0.25">
      <c r="A209" s="9" t="s">
        <v>271</v>
      </c>
      <c r="B209" s="13" t="s">
        <v>234</v>
      </c>
      <c r="C209" s="9" t="s">
        <v>75</v>
      </c>
      <c r="D209" s="9" t="s">
        <v>67</v>
      </c>
      <c r="E209" s="9" t="s">
        <v>648</v>
      </c>
      <c r="F209" s="9" t="s">
        <v>931</v>
      </c>
      <c r="G209" s="9" t="s">
        <v>51</v>
      </c>
      <c r="H209" s="9" t="s">
        <v>272</v>
      </c>
      <c r="I209" s="12" t="s">
        <v>53</v>
      </c>
      <c r="J209" s="12" t="s">
        <v>53</v>
      </c>
      <c r="K209" s="12" t="s">
        <v>53</v>
      </c>
      <c r="L209" s="12" t="s">
        <v>53</v>
      </c>
      <c r="M209" s="12">
        <v>0</v>
      </c>
      <c r="N209" s="9" t="s">
        <v>53</v>
      </c>
      <c r="O209" s="9" t="s">
        <v>273</v>
      </c>
      <c r="P209" s="9" t="s">
        <v>274</v>
      </c>
      <c r="Q209" s="12">
        <f t="shared" si="6"/>
        <v>87900</v>
      </c>
      <c r="R209" s="12">
        <v>0</v>
      </c>
      <c r="S209" s="12">
        <v>87900</v>
      </c>
      <c r="T209" s="12">
        <v>0</v>
      </c>
      <c r="U209" s="9" t="s">
        <v>50</v>
      </c>
      <c r="V209" s="12">
        <v>0</v>
      </c>
      <c r="W209" s="12">
        <v>0</v>
      </c>
      <c r="X209" s="9" t="s">
        <v>50</v>
      </c>
      <c r="Y209" s="12">
        <v>0</v>
      </c>
      <c r="Z209" s="12">
        <v>0</v>
      </c>
      <c r="AA209" s="9" t="s">
        <v>50</v>
      </c>
      <c r="AB209" s="12">
        <v>0</v>
      </c>
      <c r="AC209" s="12">
        <v>0</v>
      </c>
      <c r="AD209" s="9" t="s">
        <v>50</v>
      </c>
      <c r="AE209" s="12">
        <v>0</v>
      </c>
      <c r="AF209" s="45">
        <v>0</v>
      </c>
      <c r="AG209" s="9" t="s">
        <v>50</v>
      </c>
      <c r="AH209" s="12">
        <v>0</v>
      </c>
      <c r="AI209" s="12">
        <v>0</v>
      </c>
      <c r="AJ209" s="9" t="s">
        <v>50</v>
      </c>
      <c r="AK209" s="12">
        <v>0</v>
      </c>
      <c r="AL209" s="12">
        <v>0</v>
      </c>
      <c r="AM209" s="13" t="s">
        <v>53</v>
      </c>
      <c r="AN209" s="9" t="s">
        <v>53</v>
      </c>
      <c r="AO209" s="13" t="s">
        <v>53</v>
      </c>
      <c r="AP209" s="9" t="s">
        <v>53</v>
      </c>
      <c r="AQ209" s="49"/>
    </row>
    <row r="210" spans="1:43" x14ac:dyDescent="0.25">
      <c r="A210" s="9" t="s">
        <v>305</v>
      </c>
      <c r="B210" s="13" t="s">
        <v>284</v>
      </c>
      <c r="C210" s="9" t="s">
        <v>75</v>
      </c>
      <c r="D210" s="9" t="s">
        <v>67</v>
      </c>
      <c r="E210" s="9" t="s">
        <v>648</v>
      </c>
      <c r="F210" s="9" t="s">
        <v>932</v>
      </c>
      <c r="G210" s="9" t="s">
        <v>51</v>
      </c>
      <c r="H210" s="9" t="s">
        <v>306</v>
      </c>
      <c r="I210" s="12" t="s">
        <v>53</v>
      </c>
      <c r="J210" s="12" t="s">
        <v>53</v>
      </c>
      <c r="K210" s="12" t="s">
        <v>53</v>
      </c>
      <c r="L210" s="12" t="s">
        <v>53</v>
      </c>
      <c r="M210" s="12">
        <v>0</v>
      </c>
      <c r="N210" s="9" t="s">
        <v>53</v>
      </c>
      <c r="O210" s="9" t="s">
        <v>54</v>
      </c>
      <c r="P210" s="9" t="s">
        <v>53</v>
      </c>
      <c r="Q210" s="12">
        <f t="shared" si="6"/>
        <v>36013721.220899999</v>
      </c>
      <c r="R210" s="12">
        <v>0</v>
      </c>
      <c r="S210" s="12">
        <v>24066674.684449993</v>
      </c>
      <c r="T210" s="12">
        <v>0</v>
      </c>
      <c r="U210" s="9" t="s">
        <v>50</v>
      </c>
      <c r="V210" s="12">
        <v>0</v>
      </c>
      <c r="W210" s="12">
        <v>10299178.048650002</v>
      </c>
      <c r="X210" s="9" t="s">
        <v>63</v>
      </c>
      <c r="Y210" s="12">
        <v>1647868.4877999998</v>
      </c>
      <c r="Z210" s="12">
        <v>0</v>
      </c>
      <c r="AA210" s="9" t="s">
        <v>50</v>
      </c>
      <c r="AB210" s="12">
        <v>0</v>
      </c>
      <c r="AC210" s="12">
        <v>0</v>
      </c>
      <c r="AD210" s="9" t="s">
        <v>50</v>
      </c>
      <c r="AE210" s="12">
        <v>0</v>
      </c>
      <c r="AF210" s="45">
        <v>0</v>
      </c>
      <c r="AG210" s="9" t="s">
        <v>50</v>
      </c>
      <c r="AH210" s="12">
        <v>0</v>
      </c>
      <c r="AI210" s="12">
        <v>0</v>
      </c>
      <c r="AJ210" s="9" t="s">
        <v>50</v>
      </c>
      <c r="AK210" s="12">
        <v>0</v>
      </c>
      <c r="AL210" s="12">
        <v>0</v>
      </c>
      <c r="AM210" s="13" t="s">
        <v>53</v>
      </c>
      <c r="AN210" s="9" t="s">
        <v>53</v>
      </c>
      <c r="AO210" s="13" t="s">
        <v>53</v>
      </c>
      <c r="AP210" s="9" t="s">
        <v>53</v>
      </c>
      <c r="AQ210" s="49"/>
    </row>
    <row r="211" spans="1:43" x14ac:dyDescent="0.25">
      <c r="A211" s="9" t="s">
        <v>307</v>
      </c>
      <c r="B211" s="13" t="s">
        <v>284</v>
      </c>
      <c r="C211" s="9" t="s">
        <v>75</v>
      </c>
      <c r="D211" s="9" t="s">
        <v>67</v>
      </c>
      <c r="E211" s="9" t="s">
        <v>648</v>
      </c>
      <c r="F211" s="9" t="s">
        <v>932</v>
      </c>
      <c r="G211" s="9" t="s">
        <v>51</v>
      </c>
      <c r="H211" s="9" t="s">
        <v>308</v>
      </c>
      <c r="I211" s="12" t="s">
        <v>53</v>
      </c>
      <c r="J211" s="12" t="s">
        <v>53</v>
      </c>
      <c r="K211" s="12" t="s">
        <v>53</v>
      </c>
      <c r="L211" s="12" t="s">
        <v>53</v>
      </c>
      <c r="M211" s="12">
        <v>0</v>
      </c>
      <c r="N211" s="9" t="s">
        <v>53</v>
      </c>
      <c r="O211" s="9" t="s">
        <v>309</v>
      </c>
      <c r="P211" s="9" t="s">
        <v>310</v>
      </c>
      <c r="Q211" s="12">
        <f t="shared" si="6"/>
        <v>514157.0036</v>
      </c>
      <c r="R211" s="12">
        <v>0</v>
      </c>
      <c r="S211" s="12">
        <v>370647.36</v>
      </c>
      <c r="T211" s="12">
        <v>123715.21</v>
      </c>
      <c r="U211" s="9" t="s">
        <v>63</v>
      </c>
      <c r="V211" s="12">
        <v>19794.4336</v>
      </c>
      <c r="W211" s="12">
        <v>0</v>
      </c>
      <c r="X211" s="9" t="s">
        <v>50</v>
      </c>
      <c r="Y211" s="12">
        <v>0</v>
      </c>
      <c r="Z211" s="12">
        <v>0</v>
      </c>
      <c r="AA211" s="9" t="s">
        <v>50</v>
      </c>
      <c r="AB211" s="12">
        <v>0</v>
      </c>
      <c r="AC211" s="12">
        <v>0</v>
      </c>
      <c r="AD211" s="9" t="s">
        <v>50</v>
      </c>
      <c r="AE211" s="12">
        <v>0</v>
      </c>
      <c r="AF211" s="45">
        <v>0</v>
      </c>
      <c r="AG211" s="9" t="s">
        <v>50</v>
      </c>
      <c r="AH211" s="12">
        <v>0</v>
      </c>
      <c r="AI211" s="12">
        <v>0</v>
      </c>
      <c r="AJ211" s="9" t="s">
        <v>50</v>
      </c>
      <c r="AK211" s="12">
        <v>0</v>
      </c>
      <c r="AL211" s="12">
        <v>0</v>
      </c>
      <c r="AM211" s="13" t="s">
        <v>53</v>
      </c>
      <c r="AN211" s="9" t="s">
        <v>53</v>
      </c>
      <c r="AO211" s="13" t="s">
        <v>53</v>
      </c>
      <c r="AP211" s="9" t="s">
        <v>53</v>
      </c>
      <c r="AQ211" s="49"/>
    </row>
    <row r="212" spans="1:43" x14ac:dyDescent="0.25">
      <c r="A212" s="9" t="s">
        <v>311</v>
      </c>
      <c r="B212" s="13" t="s">
        <v>284</v>
      </c>
      <c r="C212" s="9" t="s">
        <v>75</v>
      </c>
      <c r="D212" s="9" t="s">
        <v>67</v>
      </c>
      <c r="E212" s="9" t="s">
        <v>648</v>
      </c>
      <c r="F212" s="9" t="s">
        <v>932</v>
      </c>
      <c r="G212" s="9" t="s">
        <v>51</v>
      </c>
      <c r="H212" s="9" t="s">
        <v>312</v>
      </c>
      <c r="I212" s="12" t="s">
        <v>53</v>
      </c>
      <c r="J212" s="12" t="s">
        <v>53</v>
      </c>
      <c r="K212" s="12" t="s">
        <v>53</v>
      </c>
      <c r="L212" s="12" t="s">
        <v>53</v>
      </c>
      <c r="M212" s="12">
        <v>0</v>
      </c>
      <c r="N212" s="9" t="s">
        <v>53</v>
      </c>
      <c r="O212" s="9" t="s">
        <v>54</v>
      </c>
      <c r="P212" s="9" t="s">
        <v>53</v>
      </c>
      <c r="Q212" s="12">
        <f t="shared" si="6"/>
        <v>43378298.228600003</v>
      </c>
      <c r="R212" s="12">
        <v>0</v>
      </c>
      <c r="S212" s="12">
        <v>31590208.6468</v>
      </c>
      <c r="T212" s="12">
        <v>0</v>
      </c>
      <c r="U212" s="9" t="s">
        <v>50</v>
      </c>
      <c r="V212" s="12">
        <v>0</v>
      </c>
      <c r="W212" s="12">
        <v>10162146.191199999</v>
      </c>
      <c r="X212" s="9" t="s">
        <v>63</v>
      </c>
      <c r="Y212" s="12">
        <v>1625943.3906</v>
      </c>
      <c r="Z212" s="52">
        <v>0</v>
      </c>
      <c r="AA212" s="56" t="s">
        <v>50</v>
      </c>
      <c r="AB212" s="52">
        <v>0</v>
      </c>
      <c r="AC212" s="12">
        <v>0</v>
      </c>
      <c r="AD212" s="56" t="s">
        <v>50</v>
      </c>
      <c r="AE212" s="12">
        <v>0</v>
      </c>
      <c r="AF212" s="45">
        <v>0</v>
      </c>
      <c r="AG212" s="9" t="s">
        <v>50</v>
      </c>
      <c r="AH212" s="12">
        <v>0</v>
      </c>
      <c r="AI212" s="12">
        <v>0</v>
      </c>
      <c r="AJ212" s="9" t="s">
        <v>50</v>
      </c>
      <c r="AK212" s="12">
        <v>0</v>
      </c>
      <c r="AL212" s="12">
        <v>0</v>
      </c>
      <c r="AM212" s="13" t="s">
        <v>53</v>
      </c>
      <c r="AN212" s="9" t="s">
        <v>53</v>
      </c>
      <c r="AO212" s="13" t="s">
        <v>53</v>
      </c>
      <c r="AP212" s="9" t="s">
        <v>53</v>
      </c>
      <c r="AQ212" s="49"/>
    </row>
    <row r="213" spans="1:43" x14ac:dyDescent="0.25">
      <c r="A213" s="9" t="s">
        <v>352</v>
      </c>
      <c r="B213" s="13" t="s">
        <v>334</v>
      </c>
      <c r="C213" s="9" t="s">
        <v>75</v>
      </c>
      <c r="D213" s="9" t="s">
        <v>67</v>
      </c>
      <c r="E213" s="9" t="s">
        <v>648</v>
      </c>
      <c r="F213" s="9" t="s">
        <v>972</v>
      </c>
      <c r="G213" s="9" t="s">
        <v>51</v>
      </c>
      <c r="H213" s="9" t="s">
        <v>353</v>
      </c>
      <c r="I213" s="12" t="s">
        <v>53</v>
      </c>
      <c r="J213" s="12" t="s">
        <v>53</v>
      </c>
      <c r="K213" s="12" t="s">
        <v>53</v>
      </c>
      <c r="L213" s="12" t="s">
        <v>53</v>
      </c>
      <c r="M213" s="12">
        <v>0</v>
      </c>
      <c r="N213" s="9" t="s">
        <v>53</v>
      </c>
      <c r="O213" s="9" t="s">
        <v>54</v>
      </c>
      <c r="P213" s="9" t="s">
        <v>53</v>
      </c>
      <c r="Q213" s="12">
        <f t="shared" si="6"/>
        <v>16995706.444300003</v>
      </c>
      <c r="R213" s="12">
        <v>0</v>
      </c>
      <c r="S213" s="12">
        <v>13979923.375900002</v>
      </c>
      <c r="T213" s="12">
        <v>0</v>
      </c>
      <c r="U213" s="9" t="s">
        <v>50</v>
      </c>
      <c r="V213" s="12">
        <v>0</v>
      </c>
      <c r="W213" s="12">
        <v>2599812.9899999998</v>
      </c>
      <c r="X213" s="9" t="s">
        <v>63</v>
      </c>
      <c r="Y213" s="12">
        <v>415970.0784</v>
      </c>
      <c r="Z213" s="52">
        <v>0</v>
      </c>
      <c r="AA213" s="56" t="s">
        <v>50</v>
      </c>
      <c r="AB213" s="52">
        <v>0</v>
      </c>
      <c r="AC213" s="12">
        <v>0</v>
      </c>
      <c r="AD213" s="56" t="s">
        <v>50</v>
      </c>
      <c r="AE213" s="12">
        <v>0</v>
      </c>
      <c r="AF213" s="45">
        <v>0</v>
      </c>
      <c r="AG213" s="9" t="s">
        <v>50</v>
      </c>
      <c r="AH213" s="12">
        <v>0</v>
      </c>
      <c r="AI213" s="12">
        <v>0</v>
      </c>
      <c r="AJ213" s="9" t="s">
        <v>50</v>
      </c>
      <c r="AK213" s="12">
        <v>0</v>
      </c>
      <c r="AL213" s="12">
        <v>0</v>
      </c>
      <c r="AM213" s="13" t="s">
        <v>53</v>
      </c>
      <c r="AN213" s="9" t="s">
        <v>53</v>
      </c>
      <c r="AO213" s="13" t="s">
        <v>53</v>
      </c>
      <c r="AP213" s="9" t="s">
        <v>53</v>
      </c>
      <c r="AQ213" s="49"/>
    </row>
    <row r="214" spans="1:43" x14ac:dyDescent="0.25">
      <c r="A214" s="9" t="s">
        <v>354</v>
      </c>
      <c r="B214" s="13" t="s">
        <v>334</v>
      </c>
      <c r="C214" s="9" t="s">
        <v>75</v>
      </c>
      <c r="D214" s="9" t="s">
        <v>67</v>
      </c>
      <c r="E214" s="9" t="s">
        <v>648</v>
      </c>
      <c r="F214" s="9" t="s">
        <v>972</v>
      </c>
      <c r="G214" s="9" t="s">
        <v>51</v>
      </c>
      <c r="H214" s="9" t="s">
        <v>355</v>
      </c>
      <c r="I214" s="12" t="s">
        <v>53</v>
      </c>
      <c r="J214" s="12" t="s">
        <v>53</v>
      </c>
      <c r="K214" s="12" t="s">
        <v>53</v>
      </c>
      <c r="L214" s="12" t="s">
        <v>53</v>
      </c>
      <c r="M214" s="12">
        <v>0</v>
      </c>
      <c r="N214" s="9" t="s">
        <v>53</v>
      </c>
      <c r="O214" s="9" t="s">
        <v>356</v>
      </c>
      <c r="P214" s="9" t="s">
        <v>357</v>
      </c>
      <c r="Q214" s="12">
        <f t="shared" ref="Q214:Q243" si="7">SUM(S214:AQ214)</f>
        <v>3431245.6972000003</v>
      </c>
      <c r="R214" s="12">
        <v>0</v>
      </c>
      <c r="S214" s="12">
        <v>2988118.5632000002</v>
      </c>
      <c r="T214" s="12">
        <v>382006.15</v>
      </c>
      <c r="U214" s="9" t="s">
        <v>63</v>
      </c>
      <c r="V214" s="12">
        <v>61120.983999999997</v>
      </c>
      <c r="W214" s="12">
        <v>0</v>
      </c>
      <c r="X214" s="9" t="s">
        <v>50</v>
      </c>
      <c r="Y214" s="12">
        <v>0</v>
      </c>
      <c r="Z214" s="52">
        <v>0</v>
      </c>
      <c r="AA214" s="56" t="s">
        <v>50</v>
      </c>
      <c r="AB214" s="52">
        <v>0</v>
      </c>
      <c r="AC214" s="12">
        <v>0</v>
      </c>
      <c r="AD214" s="56" t="s">
        <v>50</v>
      </c>
      <c r="AE214" s="12">
        <v>0</v>
      </c>
      <c r="AF214" s="45">
        <v>0</v>
      </c>
      <c r="AG214" s="9" t="s">
        <v>50</v>
      </c>
      <c r="AH214" s="12">
        <v>0</v>
      </c>
      <c r="AI214" s="12">
        <v>0</v>
      </c>
      <c r="AJ214" s="9" t="s">
        <v>50</v>
      </c>
      <c r="AK214" s="12">
        <v>0</v>
      </c>
      <c r="AL214" s="12">
        <v>0</v>
      </c>
      <c r="AM214" s="13" t="s">
        <v>53</v>
      </c>
      <c r="AN214" s="9" t="s">
        <v>53</v>
      </c>
      <c r="AO214" s="13" t="s">
        <v>53</v>
      </c>
      <c r="AP214" s="9" t="s">
        <v>53</v>
      </c>
      <c r="AQ214" s="49"/>
    </row>
    <row r="215" spans="1:43" x14ac:dyDescent="0.25">
      <c r="A215" s="9" t="s">
        <v>358</v>
      </c>
      <c r="B215" s="13" t="s">
        <v>334</v>
      </c>
      <c r="C215" s="9" t="s">
        <v>75</v>
      </c>
      <c r="D215" s="9" t="s">
        <v>67</v>
      </c>
      <c r="E215" s="9" t="s">
        <v>648</v>
      </c>
      <c r="F215" s="9" t="s">
        <v>972</v>
      </c>
      <c r="G215" s="9" t="s">
        <v>51</v>
      </c>
      <c r="H215" s="9" t="s">
        <v>359</v>
      </c>
      <c r="I215" s="12" t="s">
        <v>53</v>
      </c>
      <c r="J215" s="12" t="s">
        <v>53</v>
      </c>
      <c r="K215" s="12" t="s">
        <v>53</v>
      </c>
      <c r="L215" s="12" t="s">
        <v>53</v>
      </c>
      <c r="M215" s="12">
        <v>0</v>
      </c>
      <c r="N215" s="9" t="s">
        <v>53</v>
      </c>
      <c r="O215" s="9" t="s">
        <v>54</v>
      </c>
      <c r="P215" s="9" t="s">
        <v>53</v>
      </c>
      <c r="Q215" s="12">
        <f t="shared" si="7"/>
        <v>34062423.980250001</v>
      </c>
      <c r="R215" s="12">
        <v>0</v>
      </c>
      <c r="S215" s="12">
        <v>24726012.90845</v>
      </c>
      <c r="T215" s="12">
        <v>0</v>
      </c>
      <c r="U215" s="9" t="s">
        <v>50</v>
      </c>
      <c r="V215" s="12">
        <v>0</v>
      </c>
      <c r="W215" s="12">
        <v>8048630.2343000006</v>
      </c>
      <c r="X215" s="9" t="s">
        <v>50</v>
      </c>
      <c r="Y215" s="12">
        <v>1287780.8374999999</v>
      </c>
      <c r="Z215" s="52">
        <v>0</v>
      </c>
      <c r="AA215" s="56" t="s">
        <v>50</v>
      </c>
      <c r="AB215" s="52">
        <v>0</v>
      </c>
      <c r="AC215" s="12">
        <v>0</v>
      </c>
      <c r="AD215" s="56" t="s">
        <v>50</v>
      </c>
      <c r="AE215" s="12">
        <v>0</v>
      </c>
      <c r="AF215" s="45">
        <v>0</v>
      </c>
      <c r="AG215" s="9" t="s">
        <v>50</v>
      </c>
      <c r="AH215" s="12">
        <v>0</v>
      </c>
      <c r="AI215" s="12">
        <v>0</v>
      </c>
      <c r="AJ215" s="9" t="s">
        <v>50</v>
      </c>
      <c r="AK215" s="12">
        <v>0</v>
      </c>
      <c r="AL215" s="12">
        <v>0</v>
      </c>
      <c r="AM215" s="13" t="s">
        <v>53</v>
      </c>
      <c r="AN215" s="9" t="s">
        <v>53</v>
      </c>
      <c r="AO215" s="13" t="s">
        <v>53</v>
      </c>
      <c r="AP215" s="9" t="s">
        <v>53</v>
      </c>
      <c r="AQ215" s="49"/>
    </row>
    <row r="216" spans="1:43" x14ac:dyDescent="0.25">
      <c r="A216" s="9" t="s">
        <v>385</v>
      </c>
      <c r="B216" s="13" t="s">
        <v>365</v>
      </c>
      <c r="C216" s="9" t="s">
        <v>75</v>
      </c>
      <c r="D216" s="9" t="s">
        <v>67</v>
      </c>
      <c r="E216" s="9" t="s">
        <v>648</v>
      </c>
      <c r="F216" s="9" t="s">
        <v>973</v>
      </c>
      <c r="G216" s="9" t="s">
        <v>51</v>
      </c>
      <c r="H216" s="9" t="s">
        <v>386</v>
      </c>
      <c r="I216" s="12" t="s">
        <v>53</v>
      </c>
      <c r="J216" s="12" t="s">
        <v>53</v>
      </c>
      <c r="K216" s="12" t="s">
        <v>53</v>
      </c>
      <c r="L216" s="12" t="s">
        <v>53</v>
      </c>
      <c r="M216" s="12">
        <v>0</v>
      </c>
      <c r="N216" s="9" t="s">
        <v>53</v>
      </c>
      <c r="O216" s="9" t="s">
        <v>54</v>
      </c>
      <c r="P216" s="9" t="s">
        <v>53</v>
      </c>
      <c r="Q216" s="12">
        <f t="shared" si="7"/>
        <v>28594859.806650002</v>
      </c>
      <c r="R216" s="12">
        <v>0</v>
      </c>
      <c r="S216" s="12">
        <v>20548294.720250003</v>
      </c>
      <c r="T216" s="12">
        <v>0</v>
      </c>
      <c r="U216" s="9" t="s">
        <v>50</v>
      </c>
      <c r="V216" s="12">
        <v>0</v>
      </c>
      <c r="W216" s="12">
        <v>6936694.0399999991</v>
      </c>
      <c r="X216" s="9" t="s">
        <v>50</v>
      </c>
      <c r="Y216" s="12">
        <v>1109871.0463999999</v>
      </c>
      <c r="Z216" s="52">
        <v>0</v>
      </c>
      <c r="AA216" s="56" t="s">
        <v>50</v>
      </c>
      <c r="AB216" s="52">
        <v>0</v>
      </c>
      <c r="AC216" s="12">
        <v>0</v>
      </c>
      <c r="AD216" s="56" t="s">
        <v>50</v>
      </c>
      <c r="AE216" s="12">
        <v>0</v>
      </c>
      <c r="AF216" s="45">
        <v>0</v>
      </c>
      <c r="AG216" s="9" t="s">
        <v>50</v>
      </c>
      <c r="AH216" s="12">
        <v>0</v>
      </c>
      <c r="AI216" s="12">
        <v>0</v>
      </c>
      <c r="AJ216" s="9" t="s">
        <v>50</v>
      </c>
      <c r="AK216" s="12">
        <v>0</v>
      </c>
      <c r="AL216" s="12">
        <v>0</v>
      </c>
      <c r="AM216" s="13" t="s">
        <v>53</v>
      </c>
      <c r="AN216" s="9" t="s">
        <v>53</v>
      </c>
      <c r="AO216" s="13" t="s">
        <v>53</v>
      </c>
      <c r="AP216" s="9" t="s">
        <v>53</v>
      </c>
      <c r="AQ216" s="49"/>
    </row>
    <row r="217" spans="1:43" x14ac:dyDescent="0.25">
      <c r="A217" s="9" t="s">
        <v>109</v>
      </c>
      <c r="B217" s="13" t="s">
        <v>46</v>
      </c>
      <c r="C217" s="9" t="s">
        <v>75</v>
      </c>
      <c r="D217" s="9" t="s">
        <v>73</v>
      </c>
      <c r="E217" s="9" t="s">
        <v>107</v>
      </c>
      <c r="F217" s="9" t="s">
        <v>929</v>
      </c>
      <c r="G217" s="9" t="s">
        <v>51</v>
      </c>
      <c r="H217" s="9" t="s">
        <v>110</v>
      </c>
      <c r="I217" s="12" t="s">
        <v>53</v>
      </c>
      <c r="J217" s="12" t="s">
        <v>53</v>
      </c>
      <c r="K217" s="12" t="s">
        <v>53</v>
      </c>
      <c r="L217" s="12" t="s">
        <v>53</v>
      </c>
      <c r="M217" s="12">
        <v>0</v>
      </c>
      <c r="N217" s="9" t="s">
        <v>53</v>
      </c>
      <c r="O217" s="9" t="s">
        <v>54</v>
      </c>
      <c r="P217" s="9" t="s">
        <v>53</v>
      </c>
      <c r="Q217" s="12">
        <f t="shared" si="7"/>
        <v>29329092.219000001</v>
      </c>
      <c r="R217" s="12">
        <v>0</v>
      </c>
      <c r="S217" s="12">
        <v>18950586.069400001</v>
      </c>
      <c r="T217" s="12">
        <v>0</v>
      </c>
      <c r="U217" s="9" t="s">
        <v>50</v>
      </c>
      <c r="V217" s="12">
        <v>0</v>
      </c>
      <c r="W217" s="12">
        <v>8946988.0599999987</v>
      </c>
      <c r="X217" s="9" t="s">
        <v>63</v>
      </c>
      <c r="Y217" s="12">
        <v>1431518.0895999998</v>
      </c>
      <c r="Z217" s="52">
        <v>0</v>
      </c>
      <c r="AA217" s="56" t="s">
        <v>50</v>
      </c>
      <c r="AB217" s="52">
        <v>0</v>
      </c>
      <c r="AC217" s="12">
        <v>0</v>
      </c>
      <c r="AD217" s="56" t="s">
        <v>50</v>
      </c>
      <c r="AE217" s="12">
        <v>0</v>
      </c>
      <c r="AF217" s="45">
        <v>0</v>
      </c>
      <c r="AG217" s="9" t="s">
        <v>50</v>
      </c>
      <c r="AH217" s="12">
        <v>0</v>
      </c>
      <c r="AI217" s="12">
        <v>0</v>
      </c>
      <c r="AJ217" s="9" t="s">
        <v>50</v>
      </c>
      <c r="AK217" s="12">
        <v>0</v>
      </c>
      <c r="AL217" s="12">
        <v>0</v>
      </c>
      <c r="AM217" s="13" t="s">
        <v>53</v>
      </c>
      <c r="AN217" s="9" t="s">
        <v>53</v>
      </c>
      <c r="AO217" s="13" t="s">
        <v>53</v>
      </c>
      <c r="AP217" s="9" t="s">
        <v>53</v>
      </c>
      <c r="AQ217" s="49"/>
    </row>
    <row r="218" spans="1:43" x14ac:dyDescent="0.25">
      <c r="A218" s="9" t="s">
        <v>106</v>
      </c>
      <c r="B218" s="13" t="s">
        <v>46</v>
      </c>
      <c r="C218" s="9" t="s">
        <v>75</v>
      </c>
      <c r="D218" s="9" t="s">
        <v>73</v>
      </c>
      <c r="E218" s="9" t="s">
        <v>107</v>
      </c>
      <c r="F218" s="9" t="s">
        <v>929</v>
      </c>
      <c r="G218" s="9" t="s">
        <v>51</v>
      </c>
      <c r="H218" s="9" t="s">
        <v>108</v>
      </c>
      <c r="I218" s="12" t="s">
        <v>53</v>
      </c>
      <c r="J218" s="12" t="s">
        <v>53</v>
      </c>
      <c r="K218" s="12" t="s">
        <v>53</v>
      </c>
      <c r="L218" s="12" t="s">
        <v>53</v>
      </c>
      <c r="M218" s="12">
        <v>0</v>
      </c>
      <c r="N218" s="9" t="s">
        <v>53</v>
      </c>
      <c r="O218" s="9" t="s">
        <v>54</v>
      </c>
      <c r="P218" s="9" t="s">
        <v>53</v>
      </c>
      <c r="Q218" s="12">
        <f t="shared" si="7"/>
        <v>20493891.28215</v>
      </c>
      <c r="R218" s="12">
        <v>0</v>
      </c>
      <c r="S218" s="12">
        <v>12566606.554400003</v>
      </c>
      <c r="T218" s="12">
        <v>0</v>
      </c>
      <c r="U218" s="9" t="s">
        <v>50</v>
      </c>
      <c r="V218" s="12">
        <v>0</v>
      </c>
      <c r="W218" s="12">
        <v>6699657.7846499989</v>
      </c>
      <c r="X218" s="9" t="s">
        <v>63</v>
      </c>
      <c r="Y218" s="12">
        <v>1071945.2455000002</v>
      </c>
      <c r="Z218" s="52">
        <v>0</v>
      </c>
      <c r="AA218" s="56" t="s">
        <v>50</v>
      </c>
      <c r="AB218" s="52">
        <v>0</v>
      </c>
      <c r="AC218" s="12">
        <v>144149.72</v>
      </c>
      <c r="AD218" s="56" t="s">
        <v>72</v>
      </c>
      <c r="AE218" s="12">
        <v>11531.9776</v>
      </c>
      <c r="AF218" s="45">
        <v>0</v>
      </c>
      <c r="AG218" s="9" t="s">
        <v>50</v>
      </c>
      <c r="AH218" s="12">
        <v>0</v>
      </c>
      <c r="AI218" s="12">
        <v>0</v>
      </c>
      <c r="AJ218" s="9" t="s">
        <v>50</v>
      </c>
      <c r="AK218" s="12">
        <v>0</v>
      </c>
      <c r="AL218" s="12">
        <v>0</v>
      </c>
      <c r="AM218" s="13" t="s">
        <v>53</v>
      </c>
      <c r="AN218" s="9" t="s">
        <v>53</v>
      </c>
      <c r="AO218" s="13" t="s">
        <v>53</v>
      </c>
      <c r="AP218" s="9" t="s">
        <v>53</v>
      </c>
      <c r="AQ218" s="49"/>
    </row>
    <row r="219" spans="1:43" x14ac:dyDescent="0.25">
      <c r="A219" s="9" t="s">
        <v>172</v>
      </c>
      <c r="B219" s="13" t="s">
        <v>118</v>
      </c>
      <c r="C219" s="9" t="s">
        <v>75</v>
      </c>
      <c r="D219" s="9" t="s">
        <v>73</v>
      </c>
      <c r="E219" s="9" t="s">
        <v>107</v>
      </c>
      <c r="F219" s="9" t="s">
        <v>930</v>
      </c>
      <c r="G219" s="9" t="s">
        <v>51</v>
      </c>
      <c r="H219" s="9" t="s">
        <v>173</v>
      </c>
      <c r="I219" s="12" t="s">
        <v>53</v>
      </c>
      <c r="J219" s="12" t="s">
        <v>53</v>
      </c>
      <c r="K219" s="12" t="s">
        <v>53</v>
      </c>
      <c r="L219" s="12" t="s">
        <v>53</v>
      </c>
      <c r="M219" s="12">
        <v>0</v>
      </c>
      <c r="N219" s="9" t="s">
        <v>53</v>
      </c>
      <c r="O219" s="9" t="s">
        <v>54</v>
      </c>
      <c r="P219" s="9" t="s">
        <v>53</v>
      </c>
      <c r="Q219" s="12">
        <f t="shared" si="7"/>
        <v>17415123.627999999</v>
      </c>
      <c r="R219" s="12">
        <v>0</v>
      </c>
      <c r="S219" s="12">
        <v>13291134.49</v>
      </c>
      <c r="T219" s="12">
        <v>0</v>
      </c>
      <c r="U219" s="9" t="s">
        <v>50</v>
      </c>
      <c r="V219" s="12">
        <v>0</v>
      </c>
      <c r="W219" s="12">
        <v>3555163.05</v>
      </c>
      <c r="X219" s="9" t="s">
        <v>63</v>
      </c>
      <c r="Y219" s="12">
        <v>568826.08799999999</v>
      </c>
      <c r="Z219" s="52">
        <v>0</v>
      </c>
      <c r="AA219" s="56" t="s">
        <v>50</v>
      </c>
      <c r="AB219" s="52">
        <v>0</v>
      </c>
      <c r="AC219" s="12">
        <v>0</v>
      </c>
      <c r="AD219" s="56" t="s">
        <v>50</v>
      </c>
      <c r="AE219" s="12">
        <v>0</v>
      </c>
      <c r="AF219" s="45">
        <v>0</v>
      </c>
      <c r="AG219" s="9" t="s">
        <v>50</v>
      </c>
      <c r="AH219" s="12">
        <v>0</v>
      </c>
      <c r="AI219" s="12">
        <v>0</v>
      </c>
      <c r="AJ219" s="9" t="s">
        <v>50</v>
      </c>
      <c r="AK219" s="12">
        <v>0</v>
      </c>
      <c r="AL219" s="12">
        <v>0</v>
      </c>
      <c r="AM219" s="13" t="s">
        <v>53</v>
      </c>
      <c r="AN219" s="9" t="s">
        <v>53</v>
      </c>
      <c r="AO219" s="13" t="s">
        <v>53</v>
      </c>
      <c r="AP219" s="9" t="s">
        <v>53</v>
      </c>
      <c r="AQ219" s="49"/>
    </row>
    <row r="220" spans="1:43" x14ac:dyDescent="0.25">
      <c r="A220" s="9" t="s">
        <v>211</v>
      </c>
      <c r="B220" s="13" t="s">
        <v>177</v>
      </c>
      <c r="C220" s="9" t="s">
        <v>75</v>
      </c>
      <c r="D220" s="9" t="s">
        <v>73</v>
      </c>
      <c r="E220" s="9" t="s">
        <v>107</v>
      </c>
      <c r="F220" s="9" t="s">
        <v>933</v>
      </c>
      <c r="G220" s="9" t="s">
        <v>51</v>
      </c>
      <c r="H220" s="9" t="s">
        <v>212</v>
      </c>
      <c r="I220" s="12" t="s">
        <v>53</v>
      </c>
      <c r="J220" s="12" t="s">
        <v>53</v>
      </c>
      <c r="K220" s="12" t="s">
        <v>53</v>
      </c>
      <c r="L220" s="12" t="s">
        <v>53</v>
      </c>
      <c r="M220" s="12">
        <v>0</v>
      </c>
      <c r="N220" s="9" t="s">
        <v>53</v>
      </c>
      <c r="O220" s="9" t="s">
        <v>54</v>
      </c>
      <c r="P220" s="9" t="s">
        <v>53</v>
      </c>
      <c r="Q220" s="12">
        <f t="shared" si="7"/>
        <v>17027486.131099999</v>
      </c>
      <c r="R220" s="12">
        <v>0</v>
      </c>
      <c r="S220" s="12">
        <v>10167296.109999999</v>
      </c>
      <c r="T220" s="12">
        <v>0</v>
      </c>
      <c r="U220" s="9" t="s">
        <v>50</v>
      </c>
      <c r="V220" s="12">
        <v>0</v>
      </c>
      <c r="W220" s="12">
        <v>5913956.9146999996</v>
      </c>
      <c r="X220" s="9" t="s">
        <v>63</v>
      </c>
      <c r="Y220" s="12">
        <v>946233.10639999993</v>
      </c>
      <c r="Z220" s="52">
        <v>0</v>
      </c>
      <c r="AA220" s="56" t="s">
        <v>50</v>
      </c>
      <c r="AB220" s="52">
        <v>0</v>
      </c>
      <c r="AC220" s="12">
        <v>0</v>
      </c>
      <c r="AD220" s="56" t="s">
        <v>50</v>
      </c>
      <c r="AE220" s="12">
        <v>0</v>
      </c>
      <c r="AF220" s="45">
        <v>0</v>
      </c>
      <c r="AG220" s="9" t="s">
        <v>50</v>
      </c>
      <c r="AH220" s="12">
        <v>0</v>
      </c>
      <c r="AI220" s="12">
        <v>0</v>
      </c>
      <c r="AJ220" s="9" t="s">
        <v>50</v>
      </c>
      <c r="AK220" s="12">
        <v>0</v>
      </c>
      <c r="AL220" s="12">
        <v>0</v>
      </c>
      <c r="AM220" s="13" t="s">
        <v>53</v>
      </c>
      <c r="AN220" s="9" t="s">
        <v>53</v>
      </c>
      <c r="AO220" s="13" t="s">
        <v>53</v>
      </c>
      <c r="AP220" s="9" t="s">
        <v>53</v>
      </c>
      <c r="AQ220" s="49"/>
    </row>
    <row r="221" spans="1:43" x14ac:dyDescent="0.25">
      <c r="A221" s="9" t="s">
        <v>275</v>
      </c>
      <c r="B221" s="13" t="s">
        <v>234</v>
      </c>
      <c r="C221" s="9" t="s">
        <v>75</v>
      </c>
      <c r="D221" s="9" t="s">
        <v>73</v>
      </c>
      <c r="E221" s="9" t="s">
        <v>107</v>
      </c>
      <c r="F221" s="9" t="s">
        <v>931</v>
      </c>
      <c r="G221" s="9" t="s">
        <v>51</v>
      </c>
      <c r="H221" s="9" t="s">
        <v>276</v>
      </c>
      <c r="I221" s="12" t="s">
        <v>53</v>
      </c>
      <c r="J221" s="12" t="s">
        <v>53</v>
      </c>
      <c r="K221" s="12" t="s">
        <v>53</v>
      </c>
      <c r="L221" s="12" t="s">
        <v>53</v>
      </c>
      <c r="M221" s="12">
        <v>0</v>
      </c>
      <c r="N221" s="9" t="s">
        <v>53</v>
      </c>
      <c r="O221" s="9" t="s">
        <v>54</v>
      </c>
      <c r="P221" s="9" t="s">
        <v>53</v>
      </c>
      <c r="Q221" s="12">
        <f t="shared" si="7"/>
        <v>19645601.309300002</v>
      </c>
      <c r="R221" s="12">
        <v>0</v>
      </c>
      <c r="S221" s="12">
        <v>11402784.034550004</v>
      </c>
      <c r="T221" s="12">
        <v>0</v>
      </c>
      <c r="U221" s="9" t="s">
        <v>50</v>
      </c>
      <c r="V221" s="12">
        <v>0</v>
      </c>
      <c r="W221" s="12">
        <v>7105876.9609499993</v>
      </c>
      <c r="X221" s="9" t="s">
        <v>63</v>
      </c>
      <c r="Y221" s="12">
        <v>1136940.3137999999</v>
      </c>
      <c r="Z221" s="52">
        <v>0</v>
      </c>
      <c r="AA221" s="56" t="s">
        <v>50</v>
      </c>
      <c r="AB221" s="52">
        <v>0</v>
      </c>
      <c r="AC221" s="12">
        <v>0</v>
      </c>
      <c r="AD221" s="56" t="s">
        <v>50</v>
      </c>
      <c r="AE221" s="12">
        <v>0</v>
      </c>
      <c r="AF221" s="45">
        <v>0</v>
      </c>
      <c r="AG221" s="9" t="s">
        <v>50</v>
      </c>
      <c r="AH221" s="12">
        <v>0</v>
      </c>
      <c r="AI221" s="12">
        <v>0</v>
      </c>
      <c r="AJ221" s="9" t="s">
        <v>50</v>
      </c>
      <c r="AK221" s="12">
        <v>0</v>
      </c>
      <c r="AL221" s="12">
        <v>0</v>
      </c>
      <c r="AM221" s="13" t="s">
        <v>53</v>
      </c>
      <c r="AN221" s="9" t="s">
        <v>53</v>
      </c>
      <c r="AO221" s="13" t="s">
        <v>53</v>
      </c>
      <c r="AP221" s="9" t="s">
        <v>53</v>
      </c>
      <c r="AQ221" s="49"/>
    </row>
    <row r="222" spans="1:43" x14ac:dyDescent="0.25">
      <c r="A222" s="9" t="s">
        <v>313</v>
      </c>
      <c r="B222" s="13" t="s">
        <v>284</v>
      </c>
      <c r="C222" s="9" t="s">
        <v>75</v>
      </c>
      <c r="D222" s="9" t="s">
        <v>73</v>
      </c>
      <c r="E222" s="9" t="s">
        <v>107</v>
      </c>
      <c r="F222" s="9" t="s">
        <v>932</v>
      </c>
      <c r="G222" s="9" t="s">
        <v>51</v>
      </c>
      <c r="H222" s="9" t="s">
        <v>314</v>
      </c>
      <c r="I222" s="12" t="s">
        <v>53</v>
      </c>
      <c r="J222" s="12" t="s">
        <v>53</v>
      </c>
      <c r="K222" s="12" t="s">
        <v>53</v>
      </c>
      <c r="L222" s="12" t="s">
        <v>53</v>
      </c>
      <c r="M222" s="12">
        <v>0</v>
      </c>
      <c r="N222" s="9" t="s">
        <v>53</v>
      </c>
      <c r="O222" s="9" t="s">
        <v>54</v>
      </c>
      <c r="P222" s="9" t="s">
        <v>53</v>
      </c>
      <c r="Q222" s="12">
        <f t="shared" si="7"/>
        <v>46097453.594150007</v>
      </c>
      <c r="R222" s="12">
        <v>0</v>
      </c>
      <c r="S222" s="12">
        <v>33383011.230500005</v>
      </c>
      <c r="T222" s="12">
        <v>0</v>
      </c>
      <c r="U222" s="9" t="s">
        <v>50</v>
      </c>
      <c r="V222" s="12">
        <v>0</v>
      </c>
      <c r="W222" s="12">
        <v>10960726.175549999</v>
      </c>
      <c r="X222" s="9" t="s">
        <v>63</v>
      </c>
      <c r="Y222" s="12">
        <v>1753716.1880999999</v>
      </c>
      <c r="Z222" s="52">
        <v>0</v>
      </c>
      <c r="AA222" s="56" t="s">
        <v>50</v>
      </c>
      <c r="AB222" s="52">
        <v>0</v>
      </c>
      <c r="AC222" s="12">
        <v>0</v>
      </c>
      <c r="AD222" s="56" t="s">
        <v>50</v>
      </c>
      <c r="AE222" s="12">
        <v>0</v>
      </c>
      <c r="AF222" s="45">
        <v>0</v>
      </c>
      <c r="AG222" s="9" t="s">
        <v>50</v>
      </c>
      <c r="AH222" s="12">
        <v>0</v>
      </c>
      <c r="AI222" s="12">
        <v>0</v>
      </c>
      <c r="AJ222" s="9" t="s">
        <v>50</v>
      </c>
      <c r="AK222" s="12">
        <v>0</v>
      </c>
      <c r="AL222" s="12">
        <v>0</v>
      </c>
      <c r="AM222" s="13" t="s">
        <v>53</v>
      </c>
      <c r="AN222" s="9" t="s">
        <v>53</v>
      </c>
      <c r="AO222" s="13" t="s">
        <v>53</v>
      </c>
      <c r="AP222" s="9" t="s">
        <v>53</v>
      </c>
      <c r="AQ222" s="49"/>
    </row>
    <row r="223" spans="1:43" x14ac:dyDescent="0.25">
      <c r="A223" s="9" t="s">
        <v>360</v>
      </c>
      <c r="B223" s="13" t="s">
        <v>334</v>
      </c>
      <c r="C223" s="9" t="s">
        <v>75</v>
      </c>
      <c r="D223" s="9" t="s">
        <v>73</v>
      </c>
      <c r="E223" s="9" t="s">
        <v>107</v>
      </c>
      <c r="F223" s="9" t="s">
        <v>972</v>
      </c>
      <c r="G223" s="9" t="s">
        <v>51</v>
      </c>
      <c r="H223" s="9" t="s">
        <v>361</v>
      </c>
      <c r="I223" s="12" t="s">
        <v>53</v>
      </c>
      <c r="J223" s="12" t="s">
        <v>53</v>
      </c>
      <c r="K223" s="12" t="s">
        <v>53</v>
      </c>
      <c r="L223" s="12" t="s">
        <v>53</v>
      </c>
      <c r="M223" s="12">
        <v>0</v>
      </c>
      <c r="N223" s="9" t="s">
        <v>53</v>
      </c>
      <c r="O223" s="9" t="s">
        <v>54</v>
      </c>
      <c r="P223" s="9" t="s">
        <v>53</v>
      </c>
      <c r="Q223" s="12">
        <f t="shared" si="7"/>
        <v>39243478.415850006</v>
      </c>
      <c r="R223" s="12">
        <v>0</v>
      </c>
      <c r="S223" s="12">
        <v>25175670.237400007</v>
      </c>
      <c r="T223" s="12">
        <v>0</v>
      </c>
      <c r="U223" s="9" t="s">
        <v>50</v>
      </c>
      <c r="V223" s="12">
        <v>0</v>
      </c>
      <c r="W223" s="12">
        <v>12127420.843449999</v>
      </c>
      <c r="X223" s="9" t="s">
        <v>50</v>
      </c>
      <c r="Y223" s="12">
        <v>1940387.3350000002</v>
      </c>
      <c r="Z223" s="52">
        <v>0</v>
      </c>
      <c r="AA223" s="56" t="s">
        <v>50</v>
      </c>
      <c r="AB223" s="52">
        <v>0</v>
      </c>
      <c r="AC223" s="12">
        <v>0</v>
      </c>
      <c r="AD223" s="56" t="s">
        <v>50</v>
      </c>
      <c r="AE223" s="12">
        <v>0</v>
      </c>
      <c r="AF223" s="45">
        <v>0</v>
      </c>
      <c r="AG223" s="9" t="s">
        <v>50</v>
      </c>
      <c r="AH223" s="12">
        <v>0</v>
      </c>
      <c r="AI223" s="12">
        <v>0</v>
      </c>
      <c r="AJ223" s="9" t="s">
        <v>50</v>
      </c>
      <c r="AK223" s="12">
        <v>0</v>
      </c>
      <c r="AL223" s="12">
        <v>0</v>
      </c>
      <c r="AM223" s="13" t="s">
        <v>53</v>
      </c>
      <c r="AN223" s="9" t="s">
        <v>53</v>
      </c>
      <c r="AO223" s="13" t="s">
        <v>53</v>
      </c>
      <c r="AP223" s="9" t="s">
        <v>53</v>
      </c>
      <c r="AQ223" s="49"/>
    </row>
    <row r="224" spans="1:43" x14ac:dyDescent="0.25">
      <c r="A224" s="9" t="s">
        <v>387</v>
      </c>
      <c r="B224" s="13" t="s">
        <v>365</v>
      </c>
      <c r="C224" s="9" t="s">
        <v>75</v>
      </c>
      <c r="D224" s="9" t="s">
        <v>73</v>
      </c>
      <c r="E224" s="9" t="s">
        <v>107</v>
      </c>
      <c r="F224" s="9" t="s">
        <v>973</v>
      </c>
      <c r="G224" s="9" t="s">
        <v>51</v>
      </c>
      <c r="H224" s="9" t="s">
        <v>388</v>
      </c>
      <c r="I224" s="12" t="s">
        <v>53</v>
      </c>
      <c r="J224" s="12" t="s">
        <v>53</v>
      </c>
      <c r="K224" s="12" t="s">
        <v>53</v>
      </c>
      <c r="L224" s="12" t="s">
        <v>53</v>
      </c>
      <c r="M224" s="12">
        <v>0</v>
      </c>
      <c r="N224" s="9" t="s">
        <v>53</v>
      </c>
      <c r="O224" s="9" t="s">
        <v>54</v>
      </c>
      <c r="P224" s="9" t="s">
        <v>53</v>
      </c>
      <c r="Q224" s="12">
        <f t="shared" si="7"/>
        <v>26063540.845350001</v>
      </c>
      <c r="R224" s="12">
        <v>0</v>
      </c>
      <c r="S224" s="12">
        <v>19710502.6666</v>
      </c>
      <c r="T224" s="12">
        <v>0</v>
      </c>
      <c r="U224" s="9" t="s">
        <v>50</v>
      </c>
      <c r="V224" s="12">
        <v>0</v>
      </c>
      <c r="W224" s="12">
        <v>5476757.0506499996</v>
      </c>
      <c r="X224" s="9" t="s">
        <v>63</v>
      </c>
      <c r="Y224" s="12">
        <v>876281.12810000009</v>
      </c>
      <c r="Z224" s="52">
        <v>0</v>
      </c>
      <c r="AA224" s="56" t="s">
        <v>50</v>
      </c>
      <c r="AB224" s="52">
        <v>0</v>
      </c>
      <c r="AC224" s="12">
        <v>0</v>
      </c>
      <c r="AD224" s="56" t="s">
        <v>50</v>
      </c>
      <c r="AE224" s="12">
        <v>0</v>
      </c>
      <c r="AF224" s="45">
        <v>0</v>
      </c>
      <c r="AG224" s="9" t="s">
        <v>50</v>
      </c>
      <c r="AH224" s="12">
        <v>0</v>
      </c>
      <c r="AI224" s="12">
        <v>0</v>
      </c>
      <c r="AJ224" s="9" t="s">
        <v>50</v>
      </c>
      <c r="AK224" s="12">
        <v>0</v>
      </c>
      <c r="AL224" s="12">
        <v>0</v>
      </c>
      <c r="AM224" s="13" t="s">
        <v>53</v>
      </c>
      <c r="AN224" s="9" t="s">
        <v>53</v>
      </c>
      <c r="AO224" s="13" t="s">
        <v>53</v>
      </c>
      <c r="AP224" s="9" t="s">
        <v>53</v>
      </c>
      <c r="AQ224" s="49"/>
    </row>
    <row r="225" spans="1:43" x14ac:dyDescent="0.25">
      <c r="A225" s="9" t="s">
        <v>115</v>
      </c>
      <c r="B225" s="13" t="s">
        <v>46</v>
      </c>
      <c r="C225" s="9" t="s">
        <v>75</v>
      </c>
      <c r="D225" s="9" t="s">
        <v>112</v>
      </c>
      <c r="E225" s="9" t="s">
        <v>107</v>
      </c>
      <c r="F225" s="9" t="s">
        <v>663</v>
      </c>
      <c r="G225" s="9" t="s">
        <v>51</v>
      </c>
      <c r="H225" s="9" t="s">
        <v>116</v>
      </c>
      <c r="I225" s="12" t="s">
        <v>53</v>
      </c>
      <c r="J225" s="12" t="s">
        <v>53</v>
      </c>
      <c r="K225" s="12" t="s">
        <v>53</v>
      </c>
      <c r="L225" s="12" t="s">
        <v>53</v>
      </c>
      <c r="M225" s="12">
        <v>0</v>
      </c>
      <c r="N225" s="9" t="s">
        <v>53</v>
      </c>
      <c r="O225" s="9" t="s">
        <v>54</v>
      </c>
      <c r="P225" s="9" t="s">
        <v>53</v>
      </c>
      <c r="Q225" s="12">
        <f t="shared" si="7"/>
        <v>34756558.930100001</v>
      </c>
      <c r="R225" s="12">
        <v>0</v>
      </c>
      <c r="S225" s="12">
        <v>23760025.283500001</v>
      </c>
      <c r="T225" s="12">
        <v>0</v>
      </c>
      <c r="U225" s="9" t="s">
        <v>50</v>
      </c>
      <c r="V225" s="12">
        <v>0</v>
      </c>
      <c r="W225" s="12">
        <v>9479770.3849999998</v>
      </c>
      <c r="X225" s="9" t="s">
        <v>63</v>
      </c>
      <c r="Y225" s="12">
        <v>1516763.2616000003</v>
      </c>
      <c r="Z225" s="52">
        <v>0</v>
      </c>
      <c r="AA225" s="56" t="s">
        <v>50</v>
      </c>
      <c r="AB225" s="52">
        <v>0</v>
      </c>
      <c r="AC225" s="12">
        <v>0</v>
      </c>
      <c r="AD225" s="56" t="s">
        <v>50</v>
      </c>
      <c r="AE225" s="12">
        <v>0</v>
      </c>
      <c r="AF225" s="45">
        <v>0</v>
      </c>
      <c r="AG225" s="9" t="s">
        <v>50</v>
      </c>
      <c r="AH225" s="12">
        <v>0</v>
      </c>
      <c r="AI225" s="12">
        <v>0</v>
      </c>
      <c r="AJ225" s="9" t="s">
        <v>50</v>
      </c>
      <c r="AK225" s="12">
        <v>0</v>
      </c>
      <c r="AL225" s="12">
        <v>0</v>
      </c>
      <c r="AM225" s="13" t="s">
        <v>53</v>
      </c>
      <c r="AN225" s="9" t="s">
        <v>53</v>
      </c>
      <c r="AO225" s="13" t="s">
        <v>53</v>
      </c>
      <c r="AP225" s="9" t="s">
        <v>53</v>
      </c>
      <c r="AQ225" s="49"/>
    </row>
    <row r="226" spans="1:43" x14ac:dyDescent="0.25">
      <c r="A226" s="9" t="s">
        <v>111</v>
      </c>
      <c r="B226" s="13" t="s">
        <v>46</v>
      </c>
      <c r="C226" s="9" t="s">
        <v>75</v>
      </c>
      <c r="D226" s="9" t="s">
        <v>112</v>
      </c>
      <c r="E226" s="9" t="s">
        <v>107</v>
      </c>
      <c r="F226" s="9" t="s">
        <v>663</v>
      </c>
      <c r="G226" s="9" t="s">
        <v>51</v>
      </c>
      <c r="H226" s="9" t="s">
        <v>114</v>
      </c>
      <c r="I226" s="12" t="s">
        <v>53</v>
      </c>
      <c r="J226" s="12" t="s">
        <v>53</v>
      </c>
      <c r="K226" s="12" t="s">
        <v>53</v>
      </c>
      <c r="L226" s="12" t="s">
        <v>53</v>
      </c>
      <c r="M226" s="12">
        <v>0</v>
      </c>
      <c r="N226" s="9" t="s">
        <v>53</v>
      </c>
      <c r="O226" s="9" t="s">
        <v>54</v>
      </c>
      <c r="P226" s="9" t="s">
        <v>53</v>
      </c>
      <c r="Q226" s="12">
        <f t="shared" si="7"/>
        <v>26191792.696450002</v>
      </c>
      <c r="R226" s="12">
        <v>0</v>
      </c>
      <c r="S226" s="12">
        <v>19751871.794</v>
      </c>
      <c r="T226" s="12">
        <v>0</v>
      </c>
      <c r="U226" s="9" t="s">
        <v>50</v>
      </c>
      <c r="V226" s="12">
        <v>0</v>
      </c>
      <c r="W226" s="12">
        <v>5551655.9503499996</v>
      </c>
      <c r="X226" s="9" t="s">
        <v>50</v>
      </c>
      <c r="Y226" s="12">
        <v>888264.95209999999</v>
      </c>
      <c r="Z226" s="52">
        <v>0</v>
      </c>
      <c r="AA226" s="56" t="s">
        <v>50</v>
      </c>
      <c r="AB226" s="52">
        <v>0</v>
      </c>
      <c r="AC226" s="12">
        <v>0</v>
      </c>
      <c r="AD226" s="56" t="s">
        <v>50</v>
      </c>
      <c r="AE226" s="12">
        <v>0</v>
      </c>
      <c r="AF226" s="45">
        <v>0</v>
      </c>
      <c r="AG226" s="9" t="s">
        <v>50</v>
      </c>
      <c r="AH226" s="12">
        <v>0</v>
      </c>
      <c r="AI226" s="12">
        <v>0</v>
      </c>
      <c r="AJ226" s="9" t="s">
        <v>50</v>
      </c>
      <c r="AK226" s="12">
        <v>0</v>
      </c>
      <c r="AL226" s="12">
        <v>0</v>
      </c>
      <c r="AM226" s="13" t="s">
        <v>53</v>
      </c>
      <c r="AN226" s="9" t="s">
        <v>53</v>
      </c>
      <c r="AO226" s="13" t="s">
        <v>53</v>
      </c>
      <c r="AP226" s="9" t="s">
        <v>53</v>
      </c>
      <c r="AQ226" s="49"/>
    </row>
    <row r="227" spans="1:43" x14ac:dyDescent="0.25">
      <c r="A227" s="9" t="s">
        <v>174</v>
      </c>
      <c r="B227" s="13" t="s">
        <v>118</v>
      </c>
      <c r="C227" s="9" t="s">
        <v>75</v>
      </c>
      <c r="D227" s="9" t="s">
        <v>112</v>
      </c>
      <c r="E227" s="9" t="s">
        <v>107</v>
      </c>
      <c r="F227" s="9" t="s">
        <v>665</v>
      </c>
      <c r="G227" s="9" t="s">
        <v>51</v>
      </c>
      <c r="H227" s="9" t="s">
        <v>175</v>
      </c>
      <c r="I227" s="12" t="s">
        <v>53</v>
      </c>
      <c r="J227" s="12" t="s">
        <v>53</v>
      </c>
      <c r="K227" s="12" t="s">
        <v>53</v>
      </c>
      <c r="L227" s="12" t="s">
        <v>53</v>
      </c>
      <c r="M227" s="12">
        <v>0</v>
      </c>
      <c r="N227" s="9" t="s">
        <v>53</v>
      </c>
      <c r="O227" s="9" t="s">
        <v>54</v>
      </c>
      <c r="P227" s="9" t="s">
        <v>53</v>
      </c>
      <c r="Q227" s="12">
        <f t="shared" si="7"/>
        <v>70931755.284800008</v>
      </c>
      <c r="R227" s="12">
        <v>0</v>
      </c>
      <c r="S227" s="12">
        <v>53466005.589300007</v>
      </c>
      <c r="T227" s="12">
        <v>0</v>
      </c>
      <c r="U227" s="9" t="s">
        <v>50</v>
      </c>
      <c r="V227" s="12">
        <v>0</v>
      </c>
      <c r="W227" s="12">
        <v>15056680.771999998</v>
      </c>
      <c r="X227" s="9" t="s">
        <v>63</v>
      </c>
      <c r="Y227" s="12">
        <v>2409068.9235000005</v>
      </c>
      <c r="Z227" s="52">
        <v>0</v>
      </c>
      <c r="AA227" s="56" t="s">
        <v>50</v>
      </c>
      <c r="AB227" s="52">
        <v>0</v>
      </c>
      <c r="AC227" s="12">
        <v>0</v>
      </c>
      <c r="AD227" s="56" t="s">
        <v>50</v>
      </c>
      <c r="AE227" s="12">
        <v>0</v>
      </c>
      <c r="AF227" s="45">
        <v>0</v>
      </c>
      <c r="AG227" s="9" t="s">
        <v>50</v>
      </c>
      <c r="AH227" s="12">
        <v>0</v>
      </c>
      <c r="AI227" s="12">
        <v>0</v>
      </c>
      <c r="AJ227" s="9" t="s">
        <v>50</v>
      </c>
      <c r="AK227" s="12">
        <v>0</v>
      </c>
      <c r="AL227" s="12">
        <v>0</v>
      </c>
      <c r="AM227" s="13" t="s">
        <v>53</v>
      </c>
      <c r="AN227" s="9" t="s">
        <v>53</v>
      </c>
      <c r="AO227" s="13" t="s">
        <v>53</v>
      </c>
      <c r="AP227" s="9" t="s">
        <v>53</v>
      </c>
      <c r="AQ227" s="49"/>
    </row>
    <row r="228" spans="1:43" x14ac:dyDescent="0.25">
      <c r="A228" s="9" t="s">
        <v>213</v>
      </c>
      <c r="B228" s="13" t="s">
        <v>177</v>
      </c>
      <c r="C228" s="9" t="s">
        <v>75</v>
      </c>
      <c r="D228" s="9" t="s">
        <v>112</v>
      </c>
      <c r="E228" s="9" t="s">
        <v>107</v>
      </c>
      <c r="F228" s="9" t="s">
        <v>673</v>
      </c>
      <c r="G228" s="9" t="s">
        <v>51</v>
      </c>
      <c r="H228" s="9" t="s">
        <v>214</v>
      </c>
      <c r="I228" s="12" t="s">
        <v>53</v>
      </c>
      <c r="J228" s="12" t="s">
        <v>53</v>
      </c>
      <c r="K228" s="12" t="s">
        <v>53</v>
      </c>
      <c r="L228" s="12" t="s">
        <v>53</v>
      </c>
      <c r="M228" s="12">
        <v>0</v>
      </c>
      <c r="N228" s="9" t="s">
        <v>53</v>
      </c>
      <c r="O228" s="9" t="s">
        <v>54</v>
      </c>
      <c r="P228" s="9" t="s">
        <v>53</v>
      </c>
      <c r="Q228" s="12">
        <f t="shared" si="7"/>
        <v>52908753.645400003</v>
      </c>
      <c r="R228" s="12">
        <v>0</v>
      </c>
      <c r="S228" s="12">
        <v>32622172.017600007</v>
      </c>
      <c r="T228" s="12">
        <v>0</v>
      </c>
      <c r="U228" s="9" t="s">
        <v>50</v>
      </c>
      <c r="V228" s="12">
        <v>0</v>
      </c>
      <c r="W228" s="12">
        <v>17488432.437799998</v>
      </c>
      <c r="X228" s="9" t="s">
        <v>50</v>
      </c>
      <c r="Y228" s="12">
        <v>2798149.1900000009</v>
      </c>
      <c r="Z228" s="52">
        <v>0</v>
      </c>
      <c r="AA228" s="56" t="s">
        <v>50</v>
      </c>
      <c r="AB228" s="52">
        <v>0</v>
      </c>
      <c r="AC228" s="12">
        <v>0</v>
      </c>
      <c r="AD228" s="56" t="s">
        <v>50</v>
      </c>
      <c r="AE228" s="12">
        <v>0</v>
      </c>
      <c r="AF228" s="45">
        <v>0</v>
      </c>
      <c r="AG228" s="9" t="s">
        <v>50</v>
      </c>
      <c r="AH228" s="12">
        <v>0</v>
      </c>
      <c r="AI228" s="12">
        <v>0</v>
      </c>
      <c r="AJ228" s="9" t="s">
        <v>50</v>
      </c>
      <c r="AK228" s="12">
        <v>0</v>
      </c>
      <c r="AL228" s="12">
        <v>0</v>
      </c>
      <c r="AM228" s="13" t="s">
        <v>53</v>
      </c>
      <c r="AN228" s="9" t="s">
        <v>53</v>
      </c>
      <c r="AO228" s="13" t="s">
        <v>53</v>
      </c>
      <c r="AP228" s="9" t="s">
        <v>53</v>
      </c>
      <c r="AQ228" s="49"/>
    </row>
    <row r="229" spans="1:43" x14ac:dyDescent="0.25">
      <c r="A229" s="9" t="s">
        <v>215</v>
      </c>
      <c r="B229" s="13" t="s">
        <v>177</v>
      </c>
      <c r="C229" s="9" t="s">
        <v>75</v>
      </c>
      <c r="D229" s="9" t="s">
        <v>112</v>
      </c>
      <c r="E229" s="9" t="s">
        <v>107</v>
      </c>
      <c r="F229" s="9" t="s">
        <v>673</v>
      </c>
      <c r="G229" s="9" t="s">
        <v>51</v>
      </c>
      <c r="H229" s="9" t="s">
        <v>216</v>
      </c>
      <c r="I229" s="12" t="s">
        <v>53</v>
      </c>
      <c r="J229" s="12" t="s">
        <v>53</v>
      </c>
      <c r="K229" s="12" t="s">
        <v>53</v>
      </c>
      <c r="L229" s="12" t="s">
        <v>53</v>
      </c>
      <c r="M229" s="12">
        <v>0</v>
      </c>
      <c r="N229" s="9" t="s">
        <v>53</v>
      </c>
      <c r="O229" s="9" t="s">
        <v>217</v>
      </c>
      <c r="P229" s="9" t="s">
        <v>218</v>
      </c>
      <c r="Q229" s="12">
        <f t="shared" si="7"/>
        <v>5041792.7954000002</v>
      </c>
      <c r="R229" s="12">
        <v>0</v>
      </c>
      <c r="S229" s="12">
        <v>2654271.5850000004</v>
      </c>
      <c r="T229" s="12">
        <v>2058207.94</v>
      </c>
      <c r="U229" s="9" t="s">
        <v>63</v>
      </c>
      <c r="V229" s="12">
        <v>329313.27039999998</v>
      </c>
      <c r="W229" s="12">
        <v>0</v>
      </c>
      <c r="X229" s="9" t="s">
        <v>50</v>
      </c>
      <c r="Y229" s="12">
        <v>0</v>
      </c>
      <c r="Z229" s="52">
        <v>0</v>
      </c>
      <c r="AA229" s="56" t="s">
        <v>50</v>
      </c>
      <c r="AB229" s="52">
        <v>0</v>
      </c>
      <c r="AC229" s="12">
        <v>0</v>
      </c>
      <c r="AD229" s="56" t="s">
        <v>50</v>
      </c>
      <c r="AE229" s="12">
        <v>0</v>
      </c>
      <c r="AF229" s="45">
        <v>0</v>
      </c>
      <c r="AG229" s="9" t="s">
        <v>50</v>
      </c>
      <c r="AH229" s="12">
        <v>0</v>
      </c>
      <c r="AI229" s="12">
        <v>0</v>
      </c>
      <c r="AJ229" s="9" t="s">
        <v>50</v>
      </c>
      <c r="AK229" s="12">
        <v>0</v>
      </c>
      <c r="AL229" s="12">
        <v>0</v>
      </c>
      <c r="AM229" s="13" t="s">
        <v>53</v>
      </c>
      <c r="AN229" s="9" t="s">
        <v>53</v>
      </c>
      <c r="AO229" s="13" t="s">
        <v>53</v>
      </c>
      <c r="AP229" s="9" t="s">
        <v>53</v>
      </c>
      <c r="AQ229" s="49"/>
    </row>
    <row r="230" spans="1:43" x14ac:dyDescent="0.25">
      <c r="A230" s="9" t="s">
        <v>219</v>
      </c>
      <c r="B230" s="13" t="s">
        <v>177</v>
      </c>
      <c r="C230" s="9" t="s">
        <v>75</v>
      </c>
      <c r="D230" s="9" t="s">
        <v>112</v>
      </c>
      <c r="E230" s="9" t="s">
        <v>107</v>
      </c>
      <c r="F230" s="9" t="s">
        <v>673</v>
      </c>
      <c r="G230" s="9" t="s">
        <v>51</v>
      </c>
      <c r="H230" s="9" t="s">
        <v>220</v>
      </c>
      <c r="I230" s="12" t="s">
        <v>53</v>
      </c>
      <c r="J230" s="12" t="s">
        <v>53</v>
      </c>
      <c r="K230" s="12" t="s">
        <v>53</v>
      </c>
      <c r="L230" s="12" t="s">
        <v>53</v>
      </c>
      <c r="M230" s="12">
        <v>0</v>
      </c>
      <c r="N230" s="9" t="s">
        <v>53</v>
      </c>
      <c r="O230" s="9" t="s">
        <v>54</v>
      </c>
      <c r="P230" s="9" t="s">
        <v>53</v>
      </c>
      <c r="Q230" s="12">
        <f t="shared" si="7"/>
        <v>23277524.323199999</v>
      </c>
      <c r="R230" s="12">
        <v>0</v>
      </c>
      <c r="S230" s="12">
        <v>12674427.2676</v>
      </c>
      <c r="T230" s="12">
        <v>0</v>
      </c>
      <c r="U230" s="9" t="s">
        <v>50</v>
      </c>
      <c r="V230" s="12">
        <v>0</v>
      </c>
      <c r="W230" s="12">
        <v>9140600.9100000001</v>
      </c>
      <c r="X230" s="9" t="s">
        <v>63</v>
      </c>
      <c r="Y230" s="12">
        <v>1462496.1455999999</v>
      </c>
      <c r="Z230" s="52">
        <v>0</v>
      </c>
      <c r="AA230" s="56" t="s">
        <v>50</v>
      </c>
      <c r="AB230" s="52">
        <v>0</v>
      </c>
      <c r="AC230" s="12">
        <v>0</v>
      </c>
      <c r="AD230" s="56" t="s">
        <v>50</v>
      </c>
      <c r="AE230" s="12">
        <v>0</v>
      </c>
      <c r="AF230" s="45">
        <v>0</v>
      </c>
      <c r="AG230" s="9" t="s">
        <v>50</v>
      </c>
      <c r="AH230" s="12">
        <v>0</v>
      </c>
      <c r="AI230" s="12">
        <v>0</v>
      </c>
      <c r="AJ230" s="9" t="s">
        <v>50</v>
      </c>
      <c r="AK230" s="12">
        <v>0</v>
      </c>
      <c r="AL230" s="12">
        <v>0</v>
      </c>
      <c r="AM230" s="13" t="s">
        <v>53</v>
      </c>
      <c r="AN230" s="9" t="s">
        <v>53</v>
      </c>
      <c r="AO230" s="13" t="s">
        <v>53</v>
      </c>
      <c r="AP230" s="9" t="s">
        <v>53</v>
      </c>
      <c r="AQ230" s="49"/>
    </row>
    <row r="231" spans="1:43" x14ac:dyDescent="0.25">
      <c r="A231" s="9" t="s">
        <v>221</v>
      </c>
      <c r="B231" s="13" t="s">
        <v>177</v>
      </c>
      <c r="C231" s="9" t="s">
        <v>75</v>
      </c>
      <c r="D231" s="9" t="s">
        <v>112</v>
      </c>
      <c r="E231" s="9" t="s">
        <v>107</v>
      </c>
      <c r="F231" s="9" t="s">
        <v>673</v>
      </c>
      <c r="G231" s="9" t="s">
        <v>51</v>
      </c>
      <c r="H231" s="9" t="s">
        <v>222</v>
      </c>
      <c r="I231" s="12" t="s">
        <v>53</v>
      </c>
      <c r="J231" s="12" t="s">
        <v>53</v>
      </c>
      <c r="K231" s="12" t="s">
        <v>53</v>
      </c>
      <c r="L231" s="12" t="s">
        <v>53</v>
      </c>
      <c r="M231" s="12">
        <v>0</v>
      </c>
      <c r="N231" s="9" t="s">
        <v>53</v>
      </c>
      <c r="O231" s="9" t="s">
        <v>223</v>
      </c>
      <c r="P231" s="9" t="s">
        <v>224</v>
      </c>
      <c r="Q231" s="12">
        <f t="shared" si="7"/>
        <v>1920423.8992000001</v>
      </c>
      <c r="R231" s="12">
        <v>0</v>
      </c>
      <c r="S231" s="12">
        <v>668918.89999999991</v>
      </c>
      <c r="T231" s="12">
        <v>1078883.6200000001</v>
      </c>
      <c r="U231" s="9" t="s">
        <v>63</v>
      </c>
      <c r="V231" s="12">
        <v>172621.3792</v>
      </c>
      <c r="W231" s="12">
        <v>0</v>
      </c>
      <c r="X231" s="9" t="s">
        <v>50</v>
      </c>
      <c r="Y231" s="12">
        <v>0</v>
      </c>
      <c r="Z231" s="52">
        <v>0</v>
      </c>
      <c r="AA231" s="56" t="s">
        <v>50</v>
      </c>
      <c r="AB231" s="52">
        <v>0</v>
      </c>
      <c r="AC231" s="12">
        <v>0</v>
      </c>
      <c r="AD231" s="56" t="s">
        <v>50</v>
      </c>
      <c r="AE231" s="12">
        <v>0</v>
      </c>
      <c r="AF231" s="45">
        <v>0</v>
      </c>
      <c r="AG231" s="9" t="s">
        <v>50</v>
      </c>
      <c r="AH231" s="12">
        <v>0</v>
      </c>
      <c r="AI231" s="12">
        <v>0</v>
      </c>
      <c r="AJ231" s="9" t="s">
        <v>50</v>
      </c>
      <c r="AK231" s="12">
        <v>0</v>
      </c>
      <c r="AL231" s="12">
        <v>0</v>
      </c>
      <c r="AM231" s="13" t="s">
        <v>53</v>
      </c>
      <c r="AN231" s="9" t="s">
        <v>53</v>
      </c>
      <c r="AO231" s="13" t="s">
        <v>53</v>
      </c>
      <c r="AP231" s="9" t="s">
        <v>53</v>
      </c>
      <c r="AQ231" s="49"/>
    </row>
    <row r="232" spans="1:43" x14ac:dyDescent="0.25">
      <c r="A232" s="9" t="s">
        <v>225</v>
      </c>
      <c r="B232" s="13" t="s">
        <v>177</v>
      </c>
      <c r="C232" s="9" t="s">
        <v>75</v>
      </c>
      <c r="D232" s="9" t="s">
        <v>112</v>
      </c>
      <c r="E232" s="9" t="s">
        <v>107</v>
      </c>
      <c r="F232" s="9" t="s">
        <v>673</v>
      </c>
      <c r="G232" s="9" t="s">
        <v>51</v>
      </c>
      <c r="H232" s="9" t="s">
        <v>226</v>
      </c>
      <c r="I232" s="12" t="s">
        <v>53</v>
      </c>
      <c r="J232" s="12" t="s">
        <v>53</v>
      </c>
      <c r="K232" s="12" t="s">
        <v>53</v>
      </c>
      <c r="L232" s="12" t="s">
        <v>53</v>
      </c>
      <c r="M232" s="12">
        <v>0</v>
      </c>
      <c r="N232" s="9" t="s">
        <v>53</v>
      </c>
      <c r="O232" s="9" t="s">
        <v>54</v>
      </c>
      <c r="P232" s="9" t="s">
        <v>53</v>
      </c>
      <c r="Q232" s="12">
        <f t="shared" si="7"/>
        <v>23278271.030700006</v>
      </c>
      <c r="R232" s="12">
        <v>0</v>
      </c>
      <c r="S232" s="12">
        <v>17045438.365400001</v>
      </c>
      <c r="T232" s="12">
        <v>0</v>
      </c>
      <c r="U232" s="9" t="s">
        <v>50</v>
      </c>
      <c r="V232" s="12">
        <v>0</v>
      </c>
      <c r="W232" s="12">
        <v>5373131.6080000009</v>
      </c>
      <c r="X232" s="9" t="s">
        <v>50</v>
      </c>
      <c r="Y232" s="12">
        <v>859701.05729999999</v>
      </c>
      <c r="Z232" s="52">
        <v>0</v>
      </c>
      <c r="AA232" s="56" t="s">
        <v>50</v>
      </c>
      <c r="AB232" s="52">
        <v>0</v>
      </c>
      <c r="AC232" s="12">
        <v>0</v>
      </c>
      <c r="AD232" s="56" t="s">
        <v>50</v>
      </c>
      <c r="AE232" s="12">
        <v>0</v>
      </c>
      <c r="AF232" s="45">
        <v>0</v>
      </c>
      <c r="AG232" s="9" t="s">
        <v>50</v>
      </c>
      <c r="AH232" s="12">
        <v>0</v>
      </c>
      <c r="AI232" s="12">
        <v>0</v>
      </c>
      <c r="AJ232" s="9" t="s">
        <v>50</v>
      </c>
      <c r="AK232" s="12">
        <v>0</v>
      </c>
      <c r="AL232" s="12">
        <v>0</v>
      </c>
      <c r="AM232" s="13" t="s">
        <v>53</v>
      </c>
      <c r="AN232" s="9" t="s">
        <v>53</v>
      </c>
      <c r="AO232" s="13" t="s">
        <v>53</v>
      </c>
      <c r="AP232" s="9" t="s">
        <v>53</v>
      </c>
      <c r="AQ232" s="49"/>
    </row>
    <row r="233" spans="1:43" x14ac:dyDescent="0.25">
      <c r="A233" s="9" t="s">
        <v>227</v>
      </c>
      <c r="B233" s="13" t="s">
        <v>177</v>
      </c>
      <c r="C233" s="9" t="s">
        <v>75</v>
      </c>
      <c r="D233" s="9" t="s">
        <v>112</v>
      </c>
      <c r="E233" s="9" t="s">
        <v>107</v>
      </c>
      <c r="F233" s="9" t="s">
        <v>673</v>
      </c>
      <c r="G233" s="9" t="s">
        <v>89</v>
      </c>
      <c r="H233" s="9" t="s">
        <v>53</v>
      </c>
      <c r="I233" s="12" t="s">
        <v>228</v>
      </c>
      <c r="J233" s="12" t="s">
        <v>53</v>
      </c>
      <c r="K233" s="12" t="s">
        <v>229</v>
      </c>
      <c r="L233" s="12" t="s">
        <v>230</v>
      </c>
      <c r="M233" s="12">
        <v>13</v>
      </c>
      <c r="N233" s="9" t="s">
        <v>93</v>
      </c>
      <c r="O233" s="9" t="s">
        <v>231</v>
      </c>
      <c r="P233" s="9" t="s">
        <v>232</v>
      </c>
      <c r="Q233" s="12">
        <f t="shared" si="7"/>
        <v>-159990</v>
      </c>
      <c r="R233" s="12">
        <v>0</v>
      </c>
      <c r="S233" s="12">
        <v>-159990</v>
      </c>
      <c r="T233" s="12">
        <v>0</v>
      </c>
      <c r="U233" s="9" t="s">
        <v>50</v>
      </c>
      <c r="V233" s="12">
        <v>0</v>
      </c>
      <c r="W233" s="12">
        <v>0</v>
      </c>
      <c r="X233" s="9" t="s">
        <v>50</v>
      </c>
      <c r="Y233" s="12">
        <v>0</v>
      </c>
      <c r="Z233" s="52">
        <v>0</v>
      </c>
      <c r="AA233" s="56" t="s">
        <v>50</v>
      </c>
      <c r="AB233" s="52">
        <v>0</v>
      </c>
      <c r="AC233" s="12">
        <v>0</v>
      </c>
      <c r="AD233" s="56" t="s">
        <v>50</v>
      </c>
      <c r="AE233" s="12">
        <v>0</v>
      </c>
      <c r="AF233" s="45">
        <v>0</v>
      </c>
      <c r="AG233" s="9" t="s">
        <v>50</v>
      </c>
      <c r="AH233" s="12">
        <v>0</v>
      </c>
      <c r="AI233" s="12">
        <v>0</v>
      </c>
      <c r="AJ233" s="9" t="s">
        <v>50</v>
      </c>
      <c r="AK233" s="12">
        <v>0</v>
      </c>
      <c r="AL233" s="12">
        <v>0</v>
      </c>
      <c r="AM233" s="13" t="s">
        <v>53</v>
      </c>
      <c r="AN233" s="9" t="s">
        <v>53</v>
      </c>
      <c r="AO233" s="13" t="s">
        <v>53</v>
      </c>
      <c r="AP233" s="9" t="s">
        <v>53</v>
      </c>
      <c r="AQ233" s="49"/>
    </row>
    <row r="234" spans="1:43" x14ac:dyDescent="0.25">
      <c r="A234" s="9" t="s">
        <v>277</v>
      </c>
      <c r="B234" s="13" t="s">
        <v>234</v>
      </c>
      <c r="C234" s="9" t="s">
        <v>75</v>
      </c>
      <c r="D234" s="9" t="s">
        <v>112</v>
      </c>
      <c r="E234" s="9" t="s">
        <v>107</v>
      </c>
      <c r="F234" s="9" t="s">
        <v>929</v>
      </c>
      <c r="G234" s="9" t="s">
        <v>51</v>
      </c>
      <c r="H234" s="9" t="s">
        <v>278</v>
      </c>
      <c r="I234" s="12" t="s">
        <v>53</v>
      </c>
      <c r="J234" s="12" t="s">
        <v>53</v>
      </c>
      <c r="K234" s="12" t="s">
        <v>53</v>
      </c>
      <c r="L234" s="12" t="s">
        <v>53</v>
      </c>
      <c r="M234" s="12">
        <v>0</v>
      </c>
      <c r="N234" s="9" t="s">
        <v>53</v>
      </c>
      <c r="O234" s="9" t="s">
        <v>54</v>
      </c>
      <c r="P234" s="9" t="s">
        <v>53</v>
      </c>
      <c r="Q234" s="12">
        <f t="shared" si="7"/>
        <v>8460101.9016499985</v>
      </c>
      <c r="R234" s="12">
        <v>0</v>
      </c>
      <c r="S234" s="12">
        <v>6447189.0960499989</v>
      </c>
      <c r="T234" s="12">
        <v>0</v>
      </c>
      <c r="U234" s="9" t="s">
        <v>50</v>
      </c>
      <c r="V234" s="12">
        <v>0</v>
      </c>
      <c r="W234" s="12">
        <v>1735269.66</v>
      </c>
      <c r="X234" s="9" t="s">
        <v>50</v>
      </c>
      <c r="Y234" s="12">
        <v>277643.14559999993</v>
      </c>
      <c r="Z234" s="52">
        <v>0</v>
      </c>
      <c r="AA234" s="56" t="s">
        <v>50</v>
      </c>
      <c r="AB234" s="52">
        <v>0</v>
      </c>
      <c r="AC234" s="12">
        <v>0</v>
      </c>
      <c r="AD234" s="56" t="s">
        <v>50</v>
      </c>
      <c r="AE234" s="12">
        <v>0</v>
      </c>
      <c r="AF234" s="45">
        <v>0</v>
      </c>
      <c r="AG234" s="9" t="s">
        <v>50</v>
      </c>
      <c r="AH234" s="12">
        <v>0</v>
      </c>
      <c r="AI234" s="12">
        <v>0</v>
      </c>
      <c r="AJ234" s="9" t="s">
        <v>50</v>
      </c>
      <c r="AK234" s="12">
        <v>0</v>
      </c>
      <c r="AL234" s="12">
        <v>0</v>
      </c>
      <c r="AM234" s="13" t="s">
        <v>53</v>
      </c>
      <c r="AN234" s="9" t="s">
        <v>53</v>
      </c>
      <c r="AO234" s="13" t="s">
        <v>53</v>
      </c>
      <c r="AP234" s="9" t="s">
        <v>53</v>
      </c>
      <c r="AQ234" s="49"/>
    </row>
    <row r="235" spans="1:43" x14ac:dyDescent="0.25">
      <c r="A235" s="9" t="s">
        <v>279</v>
      </c>
      <c r="B235" s="13" t="s">
        <v>234</v>
      </c>
      <c r="C235" s="9" t="s">
        <v>75</v>
      </c>
      <c r="D235" s="9" t="s">
        <v>112</v>
      </c>
      <c r="E235" s="9" t="s">
        <v>107</v>
      </c>
      <c r="F235" s="9" t="s">
        <v>929</v>
      </c>
      <c r="G235" s="9" t="s">
        <v>51</v>
      </c>
      <c r="H235" s="9" t="s">
        <v>280</v>
      </c>
      <c r="I235" s="12" t="s">
        <v>53</v>
      </c>
      <c r="J235" s="12" t="s">
        <v>53</v>
      </c>
      <c r="K235" s="12" t="s">
        <v>53</v>
      </c>
      <c r="L235" s="12" t="s">
        <v>53</v>
      </c>
      <c r="M235" s="12">
        <v>0</v>
      </c>
      <c r="N235" s="9" t="s">
        <v>53</v>
      </c>
      <c r="O235" s="9" t="s">
        <v>156</v>
      </c>
      <c r="P235" s="9" t="s">
        <v>157</v>
      </c>
      <c r="Q235" s="12">
        <f t="shared" si="7"/>
        <v>1812882.1063999999</v>
      </c>
      <c r="R235" s="12">
        <v>0</v>
      </c>
      <c r="S235" s="12">
        <v>1291057.51</v>
      </c>
      <c r="T235" s="12">
        <v>449848.79</v>
      </c>
      <c r="U235" s="9" t="s">
        <v>63</v>
      </c>
      <c r="V235" s="12">
        <v>71975.806400000001</v>
      </c>
      <c r="W235" s="12">
        <v>0</v>
      </c>
      <c r="X235" s="9" t="s">
        <v>50</v>
      </c>
      <c r="Y235" s="12">
        <v>0</v>
      </c>
      <c r="Z235" s="12">
        <v>0</v>
      </c>
      <c r="AA235" s="9" t="s">
        <v>50</v>
      </c>
      <c r="AB235" s="12">
        <v>0</v>
      </c>
      <c r="AC235" s="12">
        <v>0</v>
      </c>
      <c r="AD235" s="9" t="s">
        <v>50</v>
      </c>
      <c r="AE235" s="12">
        <v>0</v>
      </c>
      <c r="AF235" s="45">
        <v>0</v>
      </c>
      <c r="AG235" s="9" t="s">
        <v>50</v>
      </c>
      <c r="AH235" s="12">
        <v>0</v>
      </c>
      <c r="AI235" s="12">
        <v>0</v>
      </c>
      <c r="AJ235" s="9" t="s">
        <v>50</v>
      </c>
      <c r="AK235" s="12">
        <v>0</v>
      </c>
      <c r="AL235" s="12">
        <v>0</v>
      </c>
      <c r="AM235" s="13" t="s">
        <v>53</v>
      </c>
      <c r="AN235" s="9" t="s">
        <v>53</v>
      </c>
      <c r="AO235" s="13" t="s">
        <v>53</v>
      </c>
      <c r="AP235" s="9" t="s">
        <v>53</v>
      </c>
      <c r="AQ235" s="49"/>
    </row>
    <row r="236" spans="1:43" x14ac:dyDescent="0.25">
      <c r="A236" s="9" t="s">
        <v>281</v>
      </c>
      <c r="B236" s="13" t="s">
        <v>234</v>
      </c>
      <c r="C236" s="9" t="s">
        <v>75</v>
      </c>
      <c r="D236" s="9" t="s">
        <v>112</v>
      </c>
      <c r="E236" s="9" t="s">
        <v>107</v>
      </c>
      <c r="F236" s="9" t="s">
        <v>929</v>
      </c>
      <c r="G236" s="9" t="s">
        <v>51</v>
      </c>
      <c r="H236" s="9" t="s">
        <v>282</v>
      </c>
      <c r="I236" s="12" t="s">
        <v>53</v>
      </c>
      <c r="J236" s="12" t="s">
        <v>53</v>
      </c>
      <c r="K236" s="12" t="s">
        <v>53</v>
      </c>
      <c r="L236" s="12" t="s">
        <v>53</v>
      </c>
      <c r="M236" s="12">
        <v>0</v>
      </c>
      <c r="N236" s="9" t="s">
        <v>53</v>
      </c>
      <c r="O236" s="9" t="s">
        <v>54</v>
      </c>
      <c r="P236" s="9" t="s">
        <v>53</v>
      </c>
      <c r="Q236" s="12">
        <f t="shared" si="7"/>
        <v>100214693.4134521</v>
      </c>
      <c r="R236" s="12">
        <v>0</v>
      </c>
      <c r="S236" s="12">
        <v>62672359.745902099</v>
      </c>
      <c r="T236" s="12">
        <v>0</v>
      </c>
      <c r="U236" s="9" t="s">
        <v>50</v>
      </c>
      <c r="V236" s="12">
        <v>0</v>
      </c>
      <c r="W236" s="12">
        <v>32364080.74795001</v>
      </c>
      <c r="X236" s="9" t="s">
        <v>50</v>
      </c>
      <c r="Y236" s="12">
        <v>5178252.9195999987</v>
      </c>
      <c r="Z236" s="12">
        <v>0</v>
      </c>
      <c r="AA236" s="9" t="s">
        <v>50</v>
      </c>
      <c r="AB236" s="12">
        <v>0</v>
      </c>
      <c r="AC236" s="12">
        <v>0</v>
      </c>
      <c r="AD236" s="9" t="s">
        <v>50</v>
      </c>
      <c r="AE236" s="12">
        <v>0</v>
      </c>
      <c r="AF236" s="45">
        <v>0</v>
      </c>
      <c r="AG236" s="9" t="s">
        <v>50</v>
      </c>
      <c r="AH236" s="12">
        <v>0</v>
      </c>
      <c r="AI236" s="12">
        <v>0</v>
      </c>
      <c r="AJ236" s="9" t="s">
        <v>50</v>
      </c>
      <c r="AK236" s="12">
        <v>0</v>
      </c>
      <c r="AL236" s="12">
        <v>0</v>
      </c>
      <c r="AM236" s="13" t="s">
        <v>53</v>
      </c>
      <c r="AN236" s="9" t="s">
        <v>53</v>
      </c>
      <c r="AO236" s="13" t="s">
        <v>53</v>
      </c>
      <c r="AP236" s="9" t="s">
        <v>53</v>
      </c>
      <c r="AQ236" s="49"/>
    </row>
    <row r="237" spans="1:43" x14ac:dyDescent="0.25">
      <c r="A237" s="9" t="s">
        <v>315</v>
      </c>
      <c r="B237" s="13" t="s">
        <v>284</v>
      </c>
      <c r="C237" s="9" t="s">
        <v>75</v>
      </c>
      <c r="D237" s="9" t="s">
        <v>112</v>
      </c>
      <c r="E237" s="9" t="s">
        <v>107</v>
      </c>
      <c r="F237" s="9" t="s">
        <v>930</v>
      </c>
      <c r="G237" s="9" t="s">
        <v>51</v>
      </c>
      <c r="H237" s="9" t="s">
        <v>316</v>
      </c>
      <c r="I237" s="12" t="s">
        <v>53</v>
      </c>
      <c r="J237" s="12" t="s">
        <v>53</v>
      </c>
      <c r="K237" s="12" t="s">
        <v>53</v>
      </c>
      <c r="L237" s="12" t="s">
        <v>53</v>
      </c>
      <c r="M237" s="12">
        <v>0</v>
      </c>
      <c r="N237" s="9" t="s">
        <v>53</v>
      </c>
      <c r="O237" s="9" t="s">
        <v>54</v>
      </c>
      <c r="P237" s="9" t="s">
        <v>53</v>
      </c>
      <c r="Q237" s="12">
        <f t="shared" si="7"/>
        <v>38225940.178399995</v>
      </c>
      <c r="R237" s="12">
        <v>0</v>
      </c>
      <c r="S237" s="12">
        <v>22843259.821449995</v>
      </c>
      <c r="T237" s="12">
        <v>0</v>
      </c>
      <c r="U237" s="9" t="s">
        <v>50</v>
      </c>
      <c r="V237" s="12">
        <v>0</v>
      </c>
      <c r="W237" s="12">
        <v>13108427.893949999</v>
      </c>
      <c r="X237" s="9" t="s">
        <v>50</v>
      </c>
      <c r="Y237" s="12">
        <v>2097348.463</v>
      </c>
      <c r="Z237" s="12">
        <v>0</v>
      </c>
      <c r="AA237" s="9" t="s">
        <v>50</v>
      </c>
      <c r="AB237" s="12">
        <v>0</v>
      </c>
      <c r="AC237" s="12">
        <v>163800</v>
      </c>
      <c r="AD237" s="9" t="s">
        <v>72</v>
      </c>
      <c r="AE237" s="12">
        <v>13104</v>
      </c>
      <c r="AF237" s="45">
        <v>0</v>
      </c>
      <c r="AG237" s="9" t="s">
        <v>50</v>
      </c>
      <c r="AH237" s="12">
        <v>0</v>
      </c>
      <c r="AI237" s="12">
        <v>0</v>
      </c>
      <c r="AJ237" s="9" t="s">
        <v>50</v>
      </c>
      <c r="AK237" s="12">
        <v>0</v>
      </c>
      <c r="AL237" s="12">
        <v>0</v>
      </c>
      <c r="AM237" s="13" t="s">
        <v>53</v>
      </c>
      <c r="AN237" s="9" t="s">
        <v>53</v>
      </c>
      <c r="AO237" s="13" t="s">
        <v>53</v>
      </c>
      <c r="AP237" s="9" t="s">
        <v>53</v>
      </c>
      <c r="AQ237" s="49"/>
    </row>
    <row r="238" spans="1:43" x14ac:dyDescent="0.25">
      <c r="A238" s="9" t="s">
        <v>317</v>
      </c>
      <c r="B238" s="13" t="s">
        <v>284</v>
      </c>
      <c r="C238" s="9" t="s">
        <v>75</v>
      </c>
      <c r="D238" s="9" t="s">
        <v>112</v>
      </c>
      <c r="E238" s="9" t="s">
        <v>107</v>
      </c>
      <c r="F238" s="9" t="s">
        <v>930</v>
      </c>
      <c r="G238" s="9" t="s">
        <v>51</v>
      </c>
      <c r="H238" s="9" t="s">
        <v>318</v>
      </c>
      <c r="I238" s="12" t="s">
        <v>53</v>
      </c>
      <c r="J238" s="12" t="s">
        <v>53</v>
      </c>
      <c r="K238" s="12" t="s">
        <v>53</v>
      </c>
      <c r="L238" s="12" t="s">
        <v>53</v>
      </c>
      <c r="M238" s="12">
        <v>0</v>
      </c>
      <c r="N238" s="9" t="s">
        <v>53</v>
      </c>
      <c r="O238" s="9" t="s">
        <v>319</v>
      </c>
      <c r="P238" s="9" t="s">
        <v>320</v>
      </c>
      <c r="Q238" s="12">
        <f t="shared" si="7"/>
        <v>3074355.2560999999</v>
      </c>
      <c r="R238" s="12">
        <v>0</v>
      </c>
      <c r="S238" s="12">
        <v>2766990.3809000002</v>
      </c>
      <c r="T238" s="12">
        <v>264969.71999999997</v>
      </c>
      <c r="U238" s="9" t="s">
        <v>63</v>
      </c>
      <c r="V238" s="12">
        <v>42395.155200000001</v>
      </c>
      <c r="W238" s="12">
        <v>0</v>
      </c>
      <c r="X238" s="9" t="s">
        <v>50</v>
      </c>
      <c r="Y238" s="12">
        <v>0</v>
      </c>
      <c r="Z238" s="12">
        <v>0</v>
      </c>
      <c r="AA238" s="9" t="s">
        <v>50</v>
      </c>
      <c r="AB238" s="12">
        <v>0</v>
      </c>
      <c r="AC238" s="12">
        <v>0</v>
      </c>
      <c r="AD238" s="9" t="s">
        <v>50</v>
      </c>
      <c r="AE238" s="12">
        <v>0</v>
      </c>
      <c r="AF238" s="45">
        <v>0</v>
      </c>
      <c r="AG238" s="9" t="s">
        <v>50</v>
      </c>
      <c r="AH238" s="12">
        <v>0</v>
      </c>
      <c r="AI238" s="12">
        <v>0</v>
      </c>
      <c r="AJ238" s="9" t="s">
        <v>50</v>
      </c>
      <c r="AK238" s="12">
        <v>0</v>
      </c>
      <c r="AL238" s="12">
        <v>0</v>
      </c>
      <c r="AM238" s="13" t="s">
        <v>53</v>
      </c>
      <c r="AN238" s="9" t="s">
        <v>53</v>
      </c>
      <c r="AO238" s="13" t="s">
        <v>53</v>
      </c>
      <c r="AP238" s="9" t="s">
        <v>53</v>
      </c>
      <c r="AQ238" s="49"/>
    </row>
    <row r="239" spans="1:43" x14ac:dyDescent="0.25">
      <c r="A239" s="9" t="s">
        <v>321</v>
      </c>
      <c r="B239" s="13" t="s">
        <v>284</v>
      </c>
      <c r="C239" s="9" t="s">
        <v>75</v>
      </c>
      <c r="D239" s="9" t="s">
        <v>112</v>
      </c>
      <c r="E239" s="9" t="s">
        <v>107</v>
      </c>
      <c r="F239" s="9" t="s">
        <v>930</v>
      </c>
      <c r="G239" s="9" t="s">
        <v>51</v>
      </c>
      <c r="H239" s="9" t="s">
        <v>322</v>
      </c>
      <c r="I239" s="12" t="s">
        <v>53</v>
      </c>
      <c r="J239" s="12" t="s">
        <v>53</v>
      </c>
      <c r="K239" s="12" t="s">
        <v>53</v>
      </c>
      <c r="L239" s="12" t="s">
        <v>53</v>
      </c>
      <c r="M239" s="12">
        <v>0</v>
      </c>
      <c r="N239" s="9" t="s">
        <v>53</v>
      </c>
      <c r="O239" s="9" t="s">
        <v>54</v>
      </c>
      <c r="P239" s="9" t="s">
        <v>53</v>
      </c>
      <c r="Q239" s="12">
        <f t="shared" si="7"/>
        <v>40166947.565649994</v>
      </c>
      <c r="R239" s="12">
        <v>0</v>
      </c>
      <c r="S239" s="12">
        <v>26920316.568599995</v>
      </c>
      <c r="T239" s="12">
        <v>0</v>
      </c>
      <c r="U239" s="9" t="s">
        <v>50</v>
      </c>
      <c r="V239" s="12">
        <v>0</v>
      </c>
      <c r="W239" s="12">
        <v>11267006.031950001</v>
      </c>
      <c r="X239" s="9" t="s">
        <v>50</v>
      </c>
      <c r="Y239" s="12">
        <v>1802720.9650999997</v>
      </c>
      <c r="Z239" s="12">
        <v>0</v>
      </c>
      <c r="AA239" s="9" t="s">
        <v>50</v>
      </c>
      <c r="AB239" s="12">
        <v>0</v>
      </c>
      <c r="AC239" s="12">
        <v>163800</v>
      </c>
      <c r="AD239" s="9" t="s">
        <v>72</v>
      </c>
      <c r="AE239" s="12">
        <v>13104</v>
      </c>
      <c r="AF239" s="45">
        <v>0</v>
      </c>
      <c r="AG239" s="9" t="s">
        <v>50</v>
      </c>
      <c r="AH239" s="12">
        <v>0</v>
      </c>
      <c r="AI239" s="12">
        <v>0</v>
      </c>
      <c r="AJ239" s="9" t="s">
        <v>50</v>
      </c>
      <c r="AK239" s="12">
        <v>0</v>
      </c>
      <c r="AL239" s="12">
        <v>0</v>
      </c>
      <c r="AM239" s="13" t="s">
        <v>53</v>
      </c>
      <c r="AN239" s="9" t="s">
        <v>53</v>
      </c>
      <c r="AO239" s="13" t="s">
        <v>53</v>
      </c>
      <c r="AP239" s="9" t="s">
        <v>53</v>
      </c>
      <c r="AQ239" s="49"/>
    </row>
    <row r="240" spans="1:43" x14ac:dyDescent="0.25">
      <c r="A240" s="9" t="s">
        <v>323</v>
      </c>
      <c r="B240" s="13" t="s">
        <v>284</v>
      </c>
      <c r="C240" s="9" t="s">
        <v>75</v>
      </c>
      <c r="D240" s="9" t="s">
        <v>112</v>
      </c>
      <c r="E240" s="9" t="s">
        <v>107</v>
      </c>
      <c r="F240" s="9" t="s">
        <v>930</v>
      </c>
      <c r="G240" s="9" t="s">
        <v>89</v>
      </c>
      <c r="H240" s="9" t="s">
        <v>53</v>
      </c>
      <c r="I240" s="12" t="s">
        <v>324</v>
      </c>
      <c r="J240" s="12" t="s">
        <v>53</v>
      </c>
      <c r="K240" s="12" t="s">
        <v>325</v>
      </c>
      <c r="L240" s="12" t="s">
        <v>234</v>
      </c>
      <c r="M240" s="12">
        <v>1196313.8999999999</v>
      </c>
      <c r="N240" s="9" t="s">
        <v>93</v>
      </c>
      <c r="O240" s="9" t="s">
        <v>326</v>
      </c>
      <c r="P240" s="9" t="s">
        <v>327</v>
      </c>
      <c r="Q240" s="12">
        <f t="shared" si="7"/>
        <v>-159990</v>
      </c>
      <c r="R240" s="12">
        <v>0</v>
      </c>
      <c r="S240" s="12">
        <v>-159990</v>
      </c>
      <c r="T240" s="12">
        <v>0</v>
      </c>
      <c r="U240" s="9" t="s">
        <v>50</v>
      </c>
      <c r="V240" s="12">
        <v>0</v>
      </c>
      <c r="W240" s="12">
        <v>0</v>
      </c>
      <c r="X240" s="9" t="s">
        <v>50</v>
      </c>
      <c r="Y240" s="12">
        <v>0</v>
      </c>
      <c r="Z240" s="12">
        <v>0</v>
      </c>
      <c r="AA240" s="9" t="s">
        <v>50</v>
      </c>
      <c r="AB240" s="12">
        <v>0</v>
      </c>
      <c r="AC240" s="12">
        <v>0</v>
      </c>
      <c r="AD240" s="9" t="s">
        <v>50</v>
      </c>
      <c r="AE240" s="12">
        <v>0</v>
      </c>
      <c r="AF240" s="45">
        <v>0</v>
      </c>
      <c r="AG240" s="9" t="s">
        <v>50</v>
      </c>
      <c r="AH240" s="12">
        <v>0</v>
      </c>
      <c r="AI240" s="12">
        <v>0</v>
      </c>
      <c r="AJ240" s="9" t="s">
        <v>50</v>
      </c>
      <c r="AK240" s="12">
        <v>0</v>
      </c>
      <c r="AL240" s="12">
        <v>0</v>
      </c>
      <c r="AM240" s="13" t="s">
        <v>53</v>
      </c>
      <c r="AN240" s="9" t="s">
        <v>53</v>
      </c>
      <c r="AO240" s="13" t="s">
        <v>53</v>
      </c>
      <c r="AP240" s="9" t="s">
        <v>53</v>
      </c>
      <c r="AQ240" s="49"/>
    </row>
    <row r="241" spans="1:43" x14ac:dyDescent="0.25">
      <c r="A241" s="9" t="s">
        <v>328</v>
      </c>
      <c r="B241" s="13" t="s">
        <v>284</v>
      </c>
      <c r="C241" s="9" t="s">
        <v>75</v>
      </c>
      <c r="D241" s="9" t="s">
        <v>112</v>
      </c>
      <c r="E241" s="9" t="s">
        <v>107</v>
      </c>
      <c r="F241" s="9" t="s">
        <v>930</v>
      </c>
      <c r="G241" s="9" t="s">
        <v>89</v>
      </c>
      <c r="H241" s="9" t="s">
        <v>53</v>
      </c>
      <c r="I241" s="12" t="s">
        <v>329</v>
      </c>
      <c r="J241" s="12" t="s">
        <v>53</v>
      </c>
      <c r="K241" s="12" t="s">
        <v>330</v>
      </c>
      <c r="L241" s="12" t="s">
        <v>230</v>
      </c>
      <c r="M241" s="12">
        <v>2.4900000000000002</v>
      </c>
      <c r="N241" s="9" t="s">
        <v>93</v>
      </c>
      <c r="O241" s="9" t="s">
        <v>331</v>
      </c>
      <c r="P241" s="9" t="s">
        <v>332</v>
      </c>
      <c r="Q241" s="12">
        <f t="shared" si="7"/>
        <v>-507012.8</v>
      </c>
      <c r="R241" s="12">
        <v>0</v>
      </c>
      <c r="S241" s="12">
        <v>0</v>
      </c>
      <c r="T241" s="12">
        <v>0</v>
      </c>
      <c r="U241" s="9" t="s">
        <v>50</v>
      </c>
      <c r="V241" s="12">
        <v>0</v>
      </c>
      <c r="W241" s="12">
        <v>-437080</v>
      </c>
      <c r="X241" s="9" t="s">
        <v>63</v>
      </c>
      <c r="Y241" s="12">
        <v>-69932.800000000003</v>
      </c>
      <c r="Z241" s="12">
        <v>0</v>
      </c>
      <c r="AA241" s="9" t="s">
        <v>50</v>
      </c>
      <c r="AB241" s="12">
        <v>0</v>
      </c>
      <c r="AC241" s="12">
        <v>0</v>
      </c>
      <c r="AD241" s="9" t="s">
        <v>50</v>
      </c>
      <c r="AE241" s="12">
        <v>0</v>
      </c>
      <c r="AF241" s="45">
        <v>0</v>
      </c>
      <c r="AG241" s="9" t="s">
        <v>50</v>
      </c>
      <c r="AH241" s="12">
        <v>0</v>
      </c>
      <c r="AI241" s="12">
        <v>0</v>
      </c>
      <c r="AJ241" s="9" t="s">
        <v>50</v>
      </c>
      <c r="AK241" s="12">
        <v>0</v>
      </c>
      <c r="AL241" s="12">
        <v>0</v>
      </c>
      <c r="AM241" s="13" t="s">
        <v>53</v>
      </c>
      <c r="AN241" s="9" t="s">
        <v>53</v>
      </c>
      <c r="AO241" s="13" t="s">
        <v>53</v>
      </c>
      <c r="AP241" s="9" t="s">
        <v>53</v>
      </c>
      <c r="AQ241" s="49"/>
    </row>
    <row r="242" spans="1:43" x14ac:dyDescent="0.25">
      <c r="A242" s="9" t="s">
        <v>362</v>
      </c>
      <c r="B242" s="13" t="s">
        <v>334</v>
      </c>
      <c r="C242" s="9" t="s">
        <v>75</v>
      </c>
      <c r="D242" s="9" t="s">
        <v>112</v>
      </c>
      <c r="E242" s="9" t="s">
        <v>107</v>
      </c>
      <c r="F242" s="9" t="s">
        <v>933</v>
      </c>
      <c r="G242" s="9" t="s">
        <v>51</v>
      </c>
      <c r="H242" s="9" t="s">
        <v>363</v>
      </c>
      <c r="I242" s="12" t="s">
        <v>53</v>
      </c>
      <c r="J242" s="12" t="s">
        <v>53</v>
      </c>
      <c r="K242" s="12" t="s">
        <v>53</v>
      </c>
      <c r="L242" s="12" t="s">
        <v>53</v>
      </c>
      <c r="M242" s="12">
        <v>0</v>
      </c>
      <c r="N242" s="9" t="s">
        <v>53</v>
      </c>
      <c r="O242" s="9" t="s">
        <v>54</v>
      </c>
      <c r="P242" s="9" t="s">
        <v>53</v>
      </c>
      <c r="Q242" s="12">
        <f t="shared" si="7"/>
        <v>79158095.898149997</v>
      </c>
      <c r="R242" s="12">
        <v>0</v>
      </c>
      <c r="S242" s="12">
        <v>54524055.596649989</v>
      </c>
      <c r="T242" s="12">
        <v>0</v>
      </c>
      <c r="U242" s="9" t="s">
        <v>50</v>
      </c>
      <c r="V242" s="12">
        <v>0</v>
      </c>
      <c r="W242" s="12">
        <v>21236241.6393</v>
      </c>
      <c r="X242" s="9" t="s">
        <v>63</v>
      </c>
      <c r="Y242" s="12">
        <v>3397798.6621999997</v>
      </c>
      <c r="Z242" s="12">
        <v>0</v>
      </c>
      <c r="AA242" s="9" t="s">
        <v>50</v>
      </c>
      <c r="AB242" s="12">
        <v>0</v>
      </c>
      <c r="AC242" s="12">
        <v>0</v>
      </c>
      <c r="AD242" s="9" t="s">
        <v>50</v>
      </c>
      <c r="AE242" s="12">
        <v>0</v>
      </c>
      <c r="AF242" s="45">
        <v>0</v>
      </c>
      <c r="AG242" s="9" t="s">
        <v>50</v>
      </c>
      <c r="AH242" s="12">
        <v>0</v>
      </c>
      <c r="AI242" s="12">
        <v>0</v>
      </c>
      <c r="AJ242" s="9" t="s">
        <v>50</v>
      </c>
      <c r="AK242" s="12">
        <v>0</v>
      </c>
      <c r="AL242" s="12">
        <v>0</v>
      </c>
      <c r="AM242" s="13" t="s">
        <v>53</v>
      </c>
      <c r="AN242" s="9" t="s">
        <v>53</v>
      </c>
      <c r="AO242" s="13" t="s">
        <v>53</v>
      </c>
      <c r="AP242" s="9" t="s">
        <v>53</v>
      </c>
      <c r="AQ242" s="49"/>
    </row>
    <row r="243" spans="1:43" x14ac:dyDescent="0.25">
      <c r="A243" s="9" t="s">
        <v>389</v>
      </c>
      <c r="B243" s="13" t="s">
        <v>365</v>
      </c>
      <c r="C243" s="9" t="s">
        <v>75</v>
      </c>
      <c r="D243" s="9" t="s">
        <v>112</v>
      </c>
      <c r="E243" s="9" t="s">
        <v>107</v>
      </c>
      <c r="F243" s="9" t="s">
        <v>931</v>
      </c>
      <c r="G243" s="9" t="s">
        <v>51</v>
      </c>
      <c r="H243" s="9" t="s">
        <v>390</v>
      </c>
      <c r="I243" s="12" t="s">
        <v>53</v>
      </c>
      <c r="J243" s="12" t="s">
        <v>53</v>
      </c>
      <c r="K243" s="12" t="s">
        <v>53</v>
      </c>
      <c r="L243" s="12" t="s">
        <v>53</v>
      </c>
      <c r="M243" s="12">
        <v>0</v>
      </c>
      <c r="N243" s="9" t="s">
        <v>53</v>
      </c>
      <c r="O243" s="9" t="s">
        <v>54</v>
      </c>
      <c r="P243" s="9" t="s">
        <v>53</v>
      </c>
      <c r="Q243" s="12">
        <f t="shared" si="7"/>
        <v>40591698.546549991</v>
      </c>
      <c r="R243" s="12">
        <v>0</v>
      </c>
      <c r="S243" s="12">
        <v>24692837.166449998</v>
      </c>
      <c r="T243" s="12">
        <v>0</v>
      </c>
      <c r="U243" s="9" t="s">
        <v>50</v>
      </c>
      <c r="V243" s="12">
        <v>0</v>
      </c>
      <c r="W243" s="12">
        <v>13705914.982799996</v>
      </c>
      <c r="X243" s="9" t="s">
        <v>63</v>
      </c>
      <c r="Y243" s="12">
        <v>2192946.3972999998</v>
      </c>
      <c r="Z243" s="12">
        <v>0</v>
      </c>
      <c r="AA243" s="9" t="s">
        <v>50</v>
      </c>
      <c r="AB243" s="12">
        <v>0</v>
      </c>
      <c r="AC243" s="12">
        <v>0</v>
      </c>
      <c r="AD243" s="9" t="s">
        <v>50</v>
      </c>
      <c r="AE243" s="12">
        <v>0</v>
      </c>
      <c r="AF243" s="45">
        <v>0</v>
      </c>
      <c r="AG243" s="9" t="s">
        <v>50</v>
      </c>
      <c r="AH243" s="12">
        <v>0</v>
      </c>
      <c r="AI243" s="12">
        <v>0</v>
      </c>
      <c r="AJ243" s="9" t="s">
        <v>50</v>
      </c>
      <c r="AK243" s="12">
        <v>0</v>
      </c>
      <c r="AL243" s="12">
        <v>0</v>
      </c>
      <c r="AM243" s="13" t="s">
        <v>53</v>
      </c>
      <c r="AN243" s="9" t="s">
        <v>53</v>
      </c>
      <c r="AO243" s="13" t="s">
        <v>53</v>
      </c>
      <c r="AP243" s="9" t="s">
        <v>53</v>
      </c>
      <c r="AQ243" s="49"/>
    </row>
    <row r="245" spans="1:43" hidden="1" x14ac:dyDescent="0.25">
      <c r="Q245" s="18">
        <f>SUM(Q2:Q243)</f>
        <v>8472606859.6453991</v>
      </c>
      <c r="R245" s="18"/>
      <c r="S245" s="18">
        <f>SUM(S2:S243)</f>
        <v>6209920372.3222466</v>
      </c>
      <c r="T245" s="18">
        <f>SUM(T2:T243)</f>
        <v>23485363.052300002</v>
      </c>
      <c r="V245" s="18">
        <f>SUM(V2:V243)</f>
        <v>3757658.0883999998</v>
      </c>
      <c r="W245" s="18">
        <f>SUM(W2:W243)</f>
        <v>1922537342.4863513</v>
      </c>
      <c r="Y245" s="18">
        <f>SUM(Y2:Y243)</f>
        <v>307605974.83689988</v>
      </c>
      <c r="Z245" s="18">
        <f>SUM(Z2:Z243)</f>
        <v>0</v>
      </c>
      <c r="AB245" s="18">
        <f>SUM(AB2:AB243)</f>
        <v>0</v>
      </c>
      <c r="AC245" s="18">
        <f>SUM(AC2:AC243)</f>
        <v>4907545.24</v>
      </c>
      <c r="AE245" s="18">
        <f>SUM(AE2:AE243)</f>
        <v>392603.62400000007</v>
      </c>
      <c r="AI245" s="18">
        <f>SUM(AI2:AI243)</f>
        <v>0</v>
      </c>
      <c r="AK245" s="18">
        <f>SUM(AK2:AK243)</f>
        <v>0</v>
      </c>
      <c r="AL245" s="18">
        <f>SUM(AL2:AL243)</f>
        <v>0</v>
      </c>
    </row>
    <row r="246" spans="1:43" hidden="1" x14ac:dyDescent="0.25">
      <c r="Q246" s="18">
        <f>+Q245*0.3</f>
        <v>2541782057.8936195</v>
      </c>
      <c r="R246" s="18"/>
      <c r="S246" s="18">
        <f t="shared" ref="S246:AN246" si="8">+S245*0.3</f>
        <v>1862976111.6966739</v>
      </c>
      <c r="T246" s="18">
        <f t="shared" si="8"/>
        <v>7045608.9156900002</v>
      </c>
      <c r="U246" s="18"/>
      <c r="V246" s="18">
        <f t="shared" si="8"/>
        <v>1127297.42652</v>
      </c>
      <c r="W246" s="18">
        <f t="shared" si="8"/>
        <v>576761202.7459054</v>
      </c>
      <c r="X246" s="18">
        <f t="shared" si="8"/>
        <v>0</v>
      </c>
      <c r="Y246" s="18">
        <f t="shared" si="8"/>
        <v>92281792.451069966</v>
      </c>
      <c r="Z246" s="18">
        <f t="shared" si="8"/>
        <v>0</v>
      </c>
      <c r="AA246" s="18">
        <f t="shared" si="8"/>
        <v>0</v>
      </c>
      <c r="AB246" s="18">
        <f t="shared" si="8"/>
        <v>0</v>
      </c>
      <c r="AD246" s="18"/>
      <c r="AE246" s="18"/>
      <c r="AF246" s="66"/>
      <c r="AG246" s="18"/>
      <c r="AH246" s="18">
        <f t="shared" si="8"/>
        <v>0</v>
      </c>
      <c r="AI246" s="18">
        <f t="shared" si="8"/>
        <v>0</v>
      </c>
      <c r="AJ246" s="18">
        <f t="shared" si="8"/>
        <v>0</v>
      </c>
      <c r="AK246" s="18">
        <f t="shared" si="8"/>
        <v>0</v>
      </c>
      <c r="AL246" s="18">
        <f t="shared" si="8"/>
        <v>0</v>
      </c>
      <c r="AM246" s="18">
        <f t="shared" si="8"/>
        <v>0</v>
      </c>
      <c r="AN246" s="18">
        <f t="shared" si="8"/>
        <v>0</v>
      </c>
    </row>
    <row r="247" spans="1:43" s="43" customFormat="1" x14ac:dyDescent="0.25">
      <c r="A247" s="89"/>
      <c r="B247" s="90"/>
      <c r="C247" s="89"/>
      <c r="D247" s="89"/>
      <c r="E247" s="89"/>
      <c r="F247" s="89"/>
      <c r="G247" s="89"/>
      <c r="H247" s="89"/>
      <c r="I247" s="20"/>
      <c r="J247" s="20"/>
      <c r="K247" s="91"/>
      <c r="L247" s="91"/>
      <c r="M247" s="20"/>
      <c r="N247" s="89"/>
      <c r="O247" s="89"/>
      <c r="P247" s="89"/>
      <c r="Q247" s="20">
        <f>S247+T247+V247+W247+Y247+AC245+AE245</f>
        <v>5932414846.3843374</v>
      </c>
      <c r="R247" s="20"/>
      <c r="S247" s="20">
        <f t="shared" ref="S247:AN247" si="9">+S245-S246</f>
        <v>4346944260.6255722</v>
      </c>
      <c r="T247" s="20">
        <f t="shared" si="9"/>
        <v>16439754.136610001</v>
      </c>
      <c r="U247" s="20"/>
      <c r="V247" s="20">
        <f t="shared" si="9"/>
        <v>2630360.6618799996</v>
      </c>
      <c r="W247" s="20">
        <f t="shared" si="9"/>
        <v>1345776139.7404459</v>
      </c>
      <c r="X247" s="20">
        <f t="shared" si="9"/>
        <v>0</v>
      </c>
      <c r="Y247" s="20">
        <f>+Y245-Y246-0.03</f>
        <v>215324182.35582992</v>
      </c>
      <c r="Z247" s="20">
        <f t="shared" si="9"/>
        <v>0</v>
      </c>
      <c r="AA247" s="20">
        <f t="shared" si="9"/>
        <v>0</v>
      </c>
      <c r="AB247" s="20">
        <f t="shared" si="9"/>
        <v>0</v>
      </c>
      <c r="AC247" s="18">
        <v>4907545.24</v>
      </c>
      <c r="AD247" s="20"/>
      <c r="AE247" s="18">
        <v>392603.61</v>
      </c>
      <c r="AF247" s="41"/>
      <c r="AG247" s="20"/>
      <c r="AH247" s="20">
        <f t="shared" si="9"/>
        <v>0</v>
      </c>
      <c r="AI247" s="20">
        <f t="shared" si="9"/>
        <v>0</v>
      </c>
      <c r="AJ247" s="20">
        <f t="shared" si="9"/>
        <v>0</v>
      </c>
      <c r="AK247" s="20">
        <f t="shared" si="9"/>
        <v>0</v>
      </c>
      <c r="AL247" s="20">
        <f t="shared" si="9"/>
        <v>0</v>
      </c>
      <c r="AM247" s="20">
        <f t="shared" si="9"/>
        <v>0</v>
      </c>
      <c r="AN247" s="20">
        <f t="shared" si="9"/>
        <v>0</v>
      </c>
      <c r="AO247" s="90"/>
      <c r="AP247" s="89"/>
    </row>
    <row r="248" spans="1:43" x14ac:dyDescent="0.25">
      <c r="I248" s="52"/>
      <c r="J248" s="12" t="s">
        <v>391</v>
      </c>
      <c r="K248" s="52"/>
      <c r="L248" s="52"/>
    </row>
    <row r="249" spans="1:43" x14ac:dyDescent="0.25">
      <c r="I249" s="52"/>
      <c r="J249" s="26"/>
      <c r="K249" s="54"/>
      <c r="L249" s="54"/>
      <c r="M249" s="52"/>
      <c r="Q249" s="18"/>
      <c r="T249" s="18"/>
      <c r="U249" s="18"/>
      <c r="V249" s="18"/>
      <c r="W249" s="18"/>
      <c r="X249" s="18"/>
      <c r="Y249" s="18"/>
      <c r="AC249" s="18"/>
      <c r="AE249" s="18"/>
    </row>
    <row r="250" spans="1:43" x14ac:dyDescent="0.25">
      <c r="I250" s="52"/>
      <c r="J250" s="12" t="s">
        <v>392</v>
      </c>
      <c r="K250" s="12" t="s">
        <v>393</v>
      </c>
      <c r="L250" s="12" t="s">
        <v>394</v>
      </c>
    </row>
    <row r="251" spans="1:43" x14ac:dyDescent="0.25">
      <c r="I251" s="53"/>
      <c r="J251" s="12"/>
      <c r="K251" s="12"/>
      <c r="L251" s="12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</row>
    <row r="252" spans="1:43" x14ac:dyDescent="0.25">
      <c r="I252" s="94" t="s">
        <v>395</v>
      </c>
      <c r="J252" s="12">
        <f>+S247</f>
        <v>4346944260.6255722</v>
      </c>
      <c r="K252" s="12"/>
      <c r="L252" s="12"/>
      <c r="T252" s="86">
        <f>+T247+W247</f>
        <v>1362215893.8770559</v>
      </c>
      <c r="U252" s="87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</row>
    <row r="253" spans="1:43" x14ac:dyDescent="0.25">
      <c r="I253" s="94"/>
      <c r="J253" s="12"/>
      <c r="K253" s="12"/>
      <c r="L253" s="12"/>
      <c r="T253" s="86">
        <f>+T252*0.16</f>
        <v>217954543.02032894</v>
      </c>
      <c r="U253" s="87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</row>
    <row r="254" spans="1:43" x14ac:dyDescent="0.25">
      <c r="I254" s="94" t="s">
        <v>396</v>
      </c>
      <c r="J254" s="12">
        <f>+T247+W247</f>
        <v>1362215893.8770559</v>
      </c>
      <c r="K254" s="12">
        <f>+V247+Y247</f>
        <v>217954543.01770991</v>
      </c>
      <c r="L254" s="12"/>
      <c r="M254" s="1"/>
      <c r="T254" s="88">
        <f>+V247+Y247</f>
        <v>217954543.01770991</v>
      </c>
      <c r="U254" s="87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</row>
    <row r="255" spans="1:43" x14ac:dyDescent="0.25">
      <c r="I255" s="94"/>
      <c r="J255" s="12"/>
      <c r="K255" s="12"/>
      <c r="L255" s="12"/>
      <c r="T255" s="87">
        <f>+T253-T254</f>
        <v>2.6190280914306641E-3</v>
      </c>
      <c r="U255" s="87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</row>
    <row r="256" spans="1:43" x14ac:dyDescent="0.25">
      <c r="I256" s="94" t="s">
        <v>397</v>
      </c>
      <c r="J256" s="12">
        <f>+AC245</f>
        <v>4907545.24</v>
      </c>
      <c r="K256" s="12">
        <v>392603.61</v>
      </c>
      <c r="L256" s="12"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</row>
    <row r="257" spans="9:31" x14ac:dyDescent="0.25">
      <c r="I257" s="94"/>
      <c r="J257" s="12"/>
      <c r="K257" s="12"/>
      <c r="L257" s="12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</row>
    <row r="258" spans="9:31" x14ac:dyDescent="0.25">
      <c r="I258" s="94" t="s">
        <v>398</v>
      </c>
      <c r="J258" s="12">
        <v>0</v>
      </c>
      <c r="K258" s="12">
        <v>0</v>
      </c>
      <c r="L258" s="12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</row>
    <row r="259" spans="9:31" x14ac:dyDescent="0.25">
      <c r="I259" s="94"/>
      <c r="J259" s="12"/>
      <c r="K259" s="12"/>
      <c r="L259" s="12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</row>
    <row r="260" spans="9:31" x14ac:dyDescent="0.25">
      <c r="I260" s="94" t="s">
        <v>399</v>
      </c>
      <c r="J260" s="12">
        <f>SUBTOTAL(9,J252:J259)</f>
        <v>5714067699.7426281</v>
      </c>
      <c r="K260" s="12">
        <f>SUBTOTAL(9,K252:K259)+0.01</f>
        <v>218347146.63770992</v>
      </c>
      <c r="L260" s="12">
        <v>0</v>
      </c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</row>
    <row r="261" spans="9:31" x14ac:dyDescent="0.25"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</row>
  </sheetData>
  <sortState ref="A8:AQ243">
    <sortCondition ref="C8:C243"/>
  </sortState>
  <mergeCells count="4">
    <mergeCell ref="A2:I2"/>
    <mergeCell ref="A3:I3"/>
    <mergeCell ref="A4:I4"/>
    <mergeCell ref="A5:I5"/>
  </mergeCells>
  <pageMargins left="0.11811023622047245" right="0.11811023622047245" top="0.55118110236220474" bottom="0.15748031496062992" header="0" footer="0"/>
  <pageSetup paperSize="300" scale="3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P234"/>
  <sheetViews>
    <sheetView topLeftCell="A154" workbookViewId="0">
      <selection activeCell="E43" sqref="E43"/>
    </sheetView>
  </sheetViews>
  <sheetFormatPr baseColWidth="10" defaultRowHeight="15" x14ac:dyDescent="0.25"/>
  <cols>
    <col min="1" max="1" width="10.85546875" style="2" bestFit="1" customWidth="1"/>
    <col min="2" max="2" width="11.28515625" style="2" bestFit="1" customWidth="1"/>
    <col min="3" max="3" width="13.5703125" style="2" bestFit="1" customWidth="1"/>
    <col min="4" max="4" width="10.140625" style="2" bestFit="1" customWidth="1"/>
    <col min="5" max="5" width="16.5703125" style="2" bestFit="1" customWidth="1"/>
    <col min="6" max="6" width="12.140625" style="2" bestFit="1" customWidth="1"/>
    <col min="7" max="7" width="14.42578125" style="2" bestFit="1" customWidth="1"/>
    <col min="8" max="8" width="19.85546875" style="2" bestFit="1" customWidth="1"/>
    <col min="9" max="9" width="46" style="2" bestFit="1" customWidth="1"/>
    <col min="10" max="10" width="23.7109375" style="2" bestFit="1" customWidth="1"/>
    <col min="11" max="11" width="25.28515625" style="2" bestFit="1" customWidth="1"/>
    <col min="12" max="12" width="27" style="2" bestFit="1" customWidth="1"/>
    <col min="13" max="13" width="27.85546875" style="2" bestFit="1" customWidth="1"/>
    <col min="14" max="14" width="22.7109375" style="2" bestFit="1" customWidth="1"/>
    <col min="15" max="15" width="34.42578125" style="2" bestFit="1" customWidth="1"/>
    <col min="16" max="16" width="11.85546875" style="2" bestFit="1" customWidth="1"/>
    <col min="17" max="17" width="16.28515625" style="2" bestFit="1" customWidth="1"/>
    <col min="18" max="18" width="10.85546875" style="2" bestFit="1" customWidth="1"/>
    <col min="19" max="19" width="15.85546875" style="2" bestFit="1" customWidth="1"/>
    <col min="20" max="20" width="41.7109375" style="2" bestFit="1" customWidth="1"/>
    <col min="21" max="21" width="21.5703125" style="2" bestFit="1" customWidth="1"/>
    <col min="22" max="22" width="39.28515625" style="2" bestFit="1" customWidth="1"/>
    <col min="23" max="23" width="44.42578125" style="2" bestFit="1" customWidth="1"/>
    <col min="24" max="24" width="24.5703125" style="2" bestFit="1" customWidth="1"/>
    <col min="25" max="25" width="42.140625" style="2" bestFit="1" customWidth="1"/>
    <col min="26" max="26" width="40.7109375" style="2" bestFit="1" customWidth="1"/>
    <col min="27" max="27" width="22.7109375" style="2" bestFit="1" customWidth="1"/>
    <col min="28" max="28" width="40.42578125" style="2" bestFit="1" customWidth="1"/>
    <col min="29" max="29" width="43.5703125" style="2" bestFit="1" customWidth="1"/>
    <col min="30" max="30" width="25.7109375" style="2" bestFit="1" customWidth="1"/>
    <col min="31" max="31" width="43.28515625" style="2" bestFit="1" customWidth="1"/>
    <col min="32" max="32" width="32.140625" style="2" bestFit="1" customWidth="1"/>
    <col min="33" max="33" width="23" style="2" bestFit="1" customWidth="1"/>
    <col min="34" max="34" width="35.42578125" style="2" bestFit="1" customWidth="1"/>
    <col min="35" max="35" width="34.85546875" style="2" bestFit="1" customWidth="1"/>
    <col min="36" max="36" width="26.140625" style="2" bestFit="1" customWidth="1"/>
    <col min="37" max="37" width="37.140625" style="2" bestFit="1" customWidth="1"/>
    <col min="38" max="38" width="19.28515625" style="2" bestFit="1" customWidth="1"/>
    <col min="39" max="39" width="36.42578125" style="2" bestFit="1" customWidth="1"/>
    <col min="40" max="40" width="22" style="2" bestFit="1" customWidth="1"/>
    <col min="41" max="41" width="33.5703125" style="2" bestFit="1" customWidth="1"/>
    <col min="42" max="42" width="16.28515625" style="2" bestFit="1" customWidth="1"/>
    <col min="43" max="16384" width="11.42578125" style="2"/>
  </cols>
  <sheetData>
    <row r="2" spans="1:42" x14ac:dyDescent="0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3"/>
      <c r="K2" s="3"/>
      <c r="L2" s="3"/>
      <c r="M2" s="3"/>
      <c r="N2" s="4"/>
      <c r="O2" s="4"/>
      <c r="P2" s="4"/>
      <c r="Q2" s="3"/>
      <c r="R2" s="3"/>
      <c r="S2" s="3"/>
      <c r="T2" s="3"/>
      <c r="U2" s="4"/>
      <c r="V2" s="3"/>
      <c r="W2" s="3"/>
      <c r="X2" s="4"/>
      <c r="Y2" s="3"/>
      <c r="Z2" s="3"/>
      <c r="AA2" s="4"/>
      <c r="AB2" s="3"/>
      <c r="AC2" s="3"/>
      <c r="AD2" s="4"/>
      <c r="AE2" s="3"/>
      <c r="AF2" s="4"/>
      <c r="AG2" s="4"/>
      <c r="AH2" s="3"/>
      <c r="AI2" s="3"/>
      <c r="AJ2" s="4"/>
      <c r="AK2" s="3"/>
      <c r="AL2" s="3"/>
      <c r="AM2" s="5"/>
      <c r="AN2" s="4"/>
      <c r="AO2" s="5"/>
      <c r="AP2" s="4"/>
    </row>
    <row r="3" spans="1:42" x14ac:dyDescent="0.25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3"/>
      <c r="K3" s="3"/>
      <c r="L3" s="3"/>
      <c r="M3" s="3"/>
      <c r="N3" s="4"/>
      <c r="O3" s="4"/>
      <c r="P3" s="4"/>
      <c r="Q3" s="3"/>
      <c r="R3" s="3"/>
      <c r="S3" s="3"/>
      <c r="T3" s="3"/>
      <c r="U3" s="4"/>
      <c r="V3" s="3"/>
      <c r="W3" s="3"/>
      <c r="X3" s="4"/>
      <c r="Y3" s="3"/>
      <c r="Z3" s="3"/>
      <c r="AA3" s="4"/>
      <c r="AB3" s="3"/>
      <c r="AC3" s="3"/>
      <c r="AD3" s="4"/>
      <c r="AE3" s="3"/>
      <c r="AF3" s="4"/>
      <c r="AG3" s="4"/>
      <c r="AH3" s="3"/>
      <c r="AI3" s="3"/>
      <c r="AJ3" s="4"/>
      <c r="AK3" s="3"/>
      <c r="AL3" s="3"/>
      <c r="AM3" s="5"/>
      <c r="AN3" s="4"/>
      <c r="AO3" s="5"/>
      <c r="AP3" s="4"/>
    </row>
    <row r="4" spans="1:42" x14ac:dyDescent="0.25">
      <c r="A4" s="96" t="s">
        <v>400</v>
      </c>
      <c r="B4" s="96"/>
      <c r="C4" s="96"/>
      <c r="D4" s="96"/>
      <c r="E4" s="96"/>
      <c r="F4" s="96"/>
      <c r="G4" s="96"/>
      <c r="H4" s="96"/>
      <c r="I4" s="96"/>
      <c r="J4" s="3"/>
      <c r="K4" s="3"/>
      <c r="L4" s="3"/>
      <c r="M4" s="3"/>
      <c r="N4" s="4"/>
      <c r="O4" s="4"/>
      <c r="P4" s="4"/>
      <c r="Q4" s="3"/>
      <c r="R4" s="3"/>
      <c r="S4" s="3"/>
      <c r="T4" s="3"/>
      <c r="U4" s="4"/>
      <c r="V4" s="3"/>
      <c r="W4" s="3"/>
      <c r="X4" s="4"/>
      <c r="Y4" s="3"/>
      <c r="Z4" s="3"/>
      <c r="AA4" s="4"/>
      <c r="AB4" s="3"/>
      <c r="AC4" s="3"/>
      <c r="AD4" s="4"/>
      <c r="AE4" s="3"/>
      <c r="AF4" s="4"/>
      <c r="AG4" s="4"/>
      <c r="AH4" s="3"/>
      <c r="AI4" s="3"/>
      <c r="AJ4" s="4"/>
      <c r="AK4" s="3"/>
      <c r="AL4" s="3"/>
      <c r="AM4" s="5"/>
      <c r="AN4" s="4"/>
      <c r="AO4" s="5"/>
      <c r="AP4" s="4"/>
    </row>
    <row r="5" spans="1:42" x14ac:dyDescent="0.25">
      <c r="A5" s="95" t="s">
        <v>2</v>
      </c>
      <c r="B5" s="95"/>
      <c r="C5" s="95"/>
      <c r="D5" s="95"/>
      <c r="E5" s="95"/>
      <c r="F5" s="95"/>
      <c r="G5" s="95"/>
      <c r="H5" s="95"/>
      <c r="I5" s="95"/>
      <c r="J5" s="3"/>
      <c r="K5" s="3"/>
      <c r="L5" s="3"/>
      <c r="M5" s="3"/>
      <c r="N5" s="4"/>
      <c r="O5" s="4"/>
      <c r="P5" s="4"/>
      <c r="Q5" s="3"/>
      <c r="R5" s="3"/>
      <c r="S5" s="3"/>
      <c r="T5" s="3"/>
      <c r="U5" s="4"/>
      <c r="V5" s="3"/>
      <c r="W5" s="3"/>
      <c r="X5" s="4"/>
      <c r="Y5" s="3"/>
      <c r="Z5" s="3"/>
      <c r="AA5" s="4"/>
      <c r="AB5" s="3"/>
      <c r="AC5" s="3"/>
      <c r="AD5" s="4"/>
      <c r="AE5" s="3"/>
      <c r="AF5" s="4"/>
      <c r="AG5" s="4"/>
      <c r="AH5" s="3"/>
      <c r="AI5" s="3"/>
      <c r="AJ5" s="4"/>
      <c r="AK5" s="3"/>
      <c r="AL5" s="3"/>
      <c r="AM5" s="5"/>
      <c r="AN5" s="4"/>
      <c r="AO5" s="5"/>
      <c r="AP5" s="4"/>
    </row>
    <row r="7" spans="1:42" x14ac:dyDescent="0.25">
      <c r="A7" s="6" t="s">
        <v>3</v>
      </c>
      <c r="B7" s="8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7" t="s">
        <v>12</v>
      </c>
      <c r="K7" s="7" t="s">
        <v>13</v>
      </c>
      <c r="L7" s="7" t="s">
        <v>14</v>
      </c>
      <c r="M7" s="7" t="s">
        <v>15</v>
      </c>
      <c r="N7" s="6" t="s">
        <v>16</v>
      </c>
      <c r="O7" s="6" t="s">
        <v>17</v>
      </c>
      <c r="P7" s="6" t="s">
        <v>18</v>
      </c>
      <c r="Q7" s="7" t="s">
        <v>19</v>
      </c>
      <c r="R7" s="7" t="s">
        <v>20</v>
      </c>
      <c r="S7" s="7" t="s">
        <v>21</v>
      </c>
      <c r="T7" s="7" t="s">
        <v>22</v>
      </c>
      <c r="U7" s="6" t="s">
        <v>23</v>
      </c>
      <c r="V7" s="7" t="s">
        <v>24</v>
      </c>
      <c r="W7" s="7" t="s">
        <v>25</v>
      </c>
      <c r="X7" s="6" t="s">
        <v>26</v>
      </c>
      <c r="Y7" s="7" t="s">
        <v>27</v>
      </c>
      <c r="Z7" s="7" t="s">
        <v>28</v>
      </c>
      <c r="AA7" s="6" t="s">
        <v>29</v>
      </c>
      <c r="AB7" s="7" t="s">
        <v>30</v>
      </c>
      <c r="AC7" s="7" t="s">
        <v>31</v>
      </c>
      <c r="AD7" s="6" t="s">
        <v>32</v>
      </c>
      <c r="AE7" s="7" t="s">
        <v>33</v>
      </c>
      <c r="AF7" s="6" t="s">
        <v>34</v>
      </c>
      <c r="AG7" s="6" t="s">
        <v>35</v>
      </c>
      <c r="AH7" s="7" t="s">
        <v>36</v>
      </c>
      <c r="AI7" s="7" t="s">
        <v>37</v>
      </c>
      <c r="AJ7" s="6" t="s">
        <v>38</v>
      </c>
      <c r="AK7" s="7" t="s">
        <v>39</v>
      </c>
      <c r="AL7" s="7" t="s">
        <v>40</v>
      </c>
      <c r="AM7" s="8" t="s">
        <v>41</v>
      </c>
      <c r="AN7" s="6" t="s">
        <v>42</v>
      </c>
      <c r="AO7" s="8" t="s">
        <v>43</v>
      </c>
      <c r="AP7" s="6" t="s">
        <v>44</v>
      </c>
    </row>
    <row r="8" spans="1:42" s="62" customFormat="1" hidden="1" x14ac:dyDescent="0.25">
      <c r="A8" s="58" t="s">
        <v>45</v>
      </c>
      <c r="B8" s="59" t="s">
        <v>401</v>
      </c>
      <c r="C8" s="63" t="s">
        <v>402</v>
      </c>
      <c r="D8" s="63" t="s">
        <v>48</v>
      </c>
      <c r="E8" s="60" t="s">
        <v>403</v>
      </c>
      <c r="F8" s="58" t="s">
        <v>404</v>
      </c>
      <c r="G8" s="58" t="s">
        <v>51</v>
      </c>
      <c r="H8" s="58" t="s">
        <v>405</v>
      </c>
      <c r="I8" s="58" t="s">
        <v>53</v>
      </c>
      <c r="J8" s="61" t="s">
        <v>53</v>
      </c>
      <c r="K8" s="61" t="s">
        <v>53</v>
      </c>
      <c r="L8" s="61" t="s">
        <v>53</v>
      </c>
      <c r="M8" s="61">
        <v>0</v>
      </c>
      <c r="N8" s="58" t="s">
        <v>53</v>
      </c>
      <c r="O8" s="58" t="s">
        <v>406</v>
      </c>
      <c r="P8" s="58" t="s">
        <v>53</v>
      </c>
      <c r="Q8" s="61">
        <v>0</v>
      </c>
      <c r="R8" s="61">
        <v>0</v>
      </c>
      <c r="S8" s="61">
        <v>0</v>
      </c>
      <c r="T8" s="61">
        <v>0</v>
      </c>
      <c r="U8" s="58" t="s">
        <v>50</v>
      </c>
      <c r="V8" s="61">
        <v>0</v>
      </c>
      <c r="W8" s="61">
        <v>0</v>
      </c>
      <c r="X8" s="58" t="s">
        <v>63</v>
      </c>
      <c r="Y8" s="61">
        <v>0</v>
      </c>
      <c r="Z8" s="61">
        <v>0</v>
      </c>
      <c r="AA8" s="58" t="s">
        <v>50</v>
      </c>
      <c r="AB8" s="61">
        <v>0</v>
      </c>
      <c r="AC8" s="61">
        <v>0</v>
      </c>
      <c r="AD8" s="58" t="s">
        <v>50</v>
      </c>
      <c r="AE8" s="61">
        <v>0</v>
      </c>
      <c r="AF8" s="58">
        <v>0</v>
      </c>
      <c r="AG8" s="58" t="s">
        <v>50</v>
      </c>
      <c r="AH8" s="61">
        <v>0</v>
      </c>
      <c r="AI8" s="61">
        <v>0</v>
      </c>
      <c r="AJ8" s="58" t="s">
        <v>50</v>
      </c>
      <c r="AK8" s="61">
        <v>0</v>
      </c>
      <c r="AL8" s="61">
        <v>0</v>
      </c>
      <c r="AM8" s="59" t="s">
        <v>53</v>
      </c>
      <c r="AN8" s="58" t="s">
        <v>53</v>
      </c>
      <c r="AO8" s="59" t="s">
        <v>53</v>
      </c>
      <c r="AP8" s="58" t="s">
        <v>53</v>
      </c>
    </row>
    <row r="9" spans="1:42" s="62" customFormat="1" hidden="1" x14ac:dyDescent="0.25">
      <c r="A9" s="58" t="s">
        <v>132</v>
      </c>
      <c r="B9" s="59" t="s">
        <v>407</v>
      </c>
      <c r="C9" s="63" t="s">
        <v>402</v>
      </c>
      <c r="D9" s="63" t="s">
        <v>48</v>
      </c>
      <c r="E9" s="60" t="s">
        <v>403</v>
      </c>
      <c r="F9" s="58" t="s">
        <v>408</v>
      </c>
      <c r="G9" s="58" t="s">
        <v>51</v>
      </c>
      <c r="H9" s="58" t="s">
        <v>409</v>
      </c>
      <c r="I9" s="58" t="s">
        <v>53</v>
      </c>
      <c r="J9" s="61" t="s">
        <v>53</v>
      </c>
      <c r="K9" s="61" t="s">
        <v>53</v>
      </c>
      <c r="L9" s="61" t="s">
        <v>53</v>
      </c>
      <c r="M9" s="61">
        <v>0</v>
      </c>
      <c r="N9" s="58" t="s">
        <v>53</v>
      </c>
      <c r="O9" s="58" t="s">
        <v>54</v>
      </c>
      <c r="P9" s="58" t="s">
        <v>53</v>
      </c>
      <c r="Q9" s="61">
        <v>230529.6</v>
      </c>
      <c r="R9" s="61">
        <v>0</v>
      </c>
      <c r="S9" s="61">
        <v>230529.6</v>
      </c>
      <c r="T9" s="61">
        <v>0</v>
      </c>
      <c r="U9" s="58" t="s">
        <v>50</v>
      </c>
      <c r="V9" s="61">
        <v>0</v>
      </c>
      <c r="W9" s="61">
        <v>0</v>
      </c>
      <c r="X9" s="58" t="s">
        <v>63</v>
      </c>
      <c r="Y9" s="61">
        <v>0</v>
      </c>
      <c r="Z9" s="61">
        <v>0</v>
      </c>
      <c r="AA9" s="58" t="s">
        <v>50</v>
      </c>
      <c r="AB9" s="61">
        <v>0</v>
      </c>
      <c r="AC9" s="61">
        <v>0</v>
      </c>
      <c r="AD9" s="58" t="s">
        <v>50</v>
      </c>
      <c r="AE9" s="61">
        <v>0</v>
      </c>
      <c r="AF9" s="58">
        <v>0</v>
      </c>
      <c r="AG9" s="58" t="s">
        <v>50</v>
      </c>
      <c r="AH9" s="61">
        <v>0</v>
      </c>
      <c r="AI9" s="61">
        <v>0</v>
      </c>
      <c r="AJ9" s="58" t="s">
        <v>50</v>
      </c>
      <c r="AK9" s="61">
        <v>0</v>
      </c>
      <c r="AL9" s="61">
        <v>0</v>
      </c>
      <c r="AM9" s="59" t="s">
        <v>53</v>
      </c>
      <c r="AN9" s="58" t="s">
        <v>53</v>
      </c>
      <c r="AO9" s="59" t="s">
        <v>53</v>
      </c>
      <c r="AP9" s="58" t="s">
        <v>53</v>
      </c>
    </row>
    <row r="10" spans="1:42" s="62" customFormat="1" hidden="1" x14ac:dyDescent="0.25">
      <c r="A10" s="58" t="s">
        <v>299</v>
      </c>
      <c r="B10" s="59" t="s">
        <v>410</v>
      </c>
      <c r="C10" s="63" t="s">
        <v>402</v>
      </c>
      <c r="D10" s="63" t="s">
        <v>48</v>
      </c>
      <c r="E10" s="60" t="s">
        <v>403</v>
      </c>
      <c r="F10" s="58" t="s">
        <v>411</v>
      </c>
      <c r="G10" s="58" t="s">
        <v>51</v>
      </c>
      <c r="H10" s="58" t="s">
        <v>412</v>
      </c>
      <c r="I10" s="58" t="s">
        <v>53</v>
      </c>
      <c r="J10" s="61" t="s">
        <v>53</v>
      </c>
      <c r="K10" s="61" t="s">
        <v>53</v>
      </c>
      <c r="L10" s="61" t="s">
        <v>53</v>
      </c>
      <c r="M10" s="61">
        <v>0</v>
      </c>
      <c r="N10" s="58" t="s">
        <v>53</v>
      </c>
      <c r="O10" s="58" t="s">
        <v>406</v>
      </c>
      <c r="P10" s="58" t="s">
        <v>53</v>
      </c>
      <c r="Q10" s="61">
        <v>0</v>
      </c>
      <c r="R10" s="61">
        <v>0</v>
      </c>
      <c r="S10" s="61">
        <v>0</v>
      </c>
      <c r="T10" s="61">
        <v>0</v>
      </c>
      <c r="U10" s="58" t="s">
        <v>50</v>
      </c>
      <c r="V10" s="61">
        <v>0</v>
      </c>
      <c r="W10" s="61">
        <v>0</v>
      </c>
      <c r="X10" s="58" t="s">
        <v>50</v>
      </c>
      <c r="Y10" s="61">
        <v>0</v>
      </c>
      <c r="Z10" s="61">
        <v>0</v>
      </c>
      <c r="AA10" s="58" t="s">
        <v>50</v>
      </c>
      <c r="AB10" s="61">
        <v>0</v>
      </c>
      <c r="AC10" s="61">
        <v>0</v>
      </c>
      <c r="AD10" s="58" t="s">
        <v>50</v>
      </c>
      <c r="AE10" s="61">
        <v>0</v>
      </c>
      <c r="AF10" s="58">
        <v>0</v>
      </c>
      <c r="AG10" s="58" t="s">
        <v>50</v>
      </c>
      <c r="AH10" s="61">
        <v>0</v>
      </c>
      <c r="AI10" s="61">
        <v>0</v>
      </c>
      <c r="AJ10" s="58" t="s">
        <v>50</v>
      </c>
      <c r="AK10" s="61">
        <v>0</v>
      </c>
      <c r="AL10" s="61">
        <v>0</v>
      </c>
      <c r="AM10" s="59" t="s">
        <v>53</v>
      </c>
      <c r="AN10" s="58" t="s">
        <v>53</v>
      </c>
      <c r="AO10" s="59" t="s">
        <v>53</v>
      </c>
      <c r="AP10" s="58" t="s">
        <v>53</v>
      </c>
    </row>
    <row r="11" spans="1:42" s="62" customFormat="1" hidden="1" x14ac:dyDescent="0.25">
      <c r="A11" s="58" t="s">
        <v>345</v>
      </c>
      <c r="B11" s="59" t="s">
        <v>413</v>
      </c>
      <c r="C11" s="63" t="s">
        <v>402</v>
      </c>
      <c r="D11" s="63" t="s">
        <v>48</v>
      </c>
      <c r="E11" s="60" t="s">
        <v>403</v>
      </c>
      <c r="F11" s="58" t="s">
        <v>414</v>
      </c>
      <c r="G11" s="58" t="s">
        <v>51</v>
      </c>
      <c r="H11" s="58" t="s">
        <v>415</v>
      </c>
      <c r="I11" s="58" t="s">
        <v>53</v>
      </c>
      <c r="J11" s="61" t="s">
        <v>53</v>
      </c>
      <c r="K11" s="61" t="s">
        <v>53</v>
      </c>
      <c r="L11" s="61" t="s">
        <v>53</v>
      </c>
      <c r="M11" s="61">
        <v>0</v>
      </c>
      <c r="N11" s="58" t="s">
        <v>53</v>
      </c>
      <c r="O11" s="58" t="s">
        <v>406</v>
      </c>
      <c r="P11" s="58" t="s">
        <v>53</v>
      </c>
      <c r="Q11" s="61">
        <v>0</v>
      </c>
      <c r="R11" s="61">
        <v>0</v>
      </c>
      <c r="S11" s="61">
        <v>0</v>
      </c>
      <c r="T11" s="61">
        <v>0</v>
      </c>
      <c r="U11" s="58" t="s">
        <v>50</v>
      </c>
      <c r="V11" s="61">
        <v>0</v>
      </c>
      <c r="W11" s="61">
        <v>0</v>
      </c>
      <c r="X11" s="58" t="s">
        <v>63</v>
      </c>
      <c r="Y11" s="61">
        <v>0</v>
      </c>
      <c r="Z11" s="61">
        <v>0</v>
      </c>
      <c r="AA11" s="58" t="s">
        <v>50</v>
      </c>
      <c r="AB11" s="61">
        <v>0</v>
      </c>
      <c r="AC11" s="61">
        <v>0</v>
      </c>
      <c r="AD11" s="58" t="s">
        <v>50</v>
      </c>
      <c r="AE11" s="61">
        <v>0</v>
      </c>
      <c r="AF11" s="58">
        <v>0</v>
      </c>
      <c r="AG11" s="58" t="s">
        <v>50</v>
      </c>
      <c r="AH11" s="61">
        <v>0</v>
      </c>
      <c r="AI11" s="61">
        <v>0</v>
      </c>
      <c r="AJ11" s="58" t="s">
        <v>50</v>
      </c>
      <c r="AK11" s="61">
        <v>0</v>
      </c>
      <c r="AL11" s="61">
        <v>0</v>
      </c>
      <c r="AM11" s="59" t="s">
        <v>53</v>
      </c>
      <c r="AN11" s="58" t="s">
        <v>53</v>
      </c>
      <c r="AO11" s="59" t="s">
        <v>53</v>
      </c>
      <c r="AP11" s="58" t="s">
        <v>53</v>
      </c>
    </row>
    <row r="12" spans="1:42" s="62" customFormat="1" hidden="1" x14ac:dyDescent="0.25">
      <c r="A12" s="58" t="s">
        <v>45</v>
      </c>
      <c r="B12" s="59" t="s">
        <v>401</v>
      </c>
      <c r="C12" s="58" t="s">
        <v>402</v>
      </c>
      <c r="D12" s="58" t="s">
        <v>48</v>
      </c>
      <c r="E12" s="60" t="s">
        <v>416</v>
      </c>
      <c r="F12" s="58" t="s">
        <v>417</v>
      </c>
      <c r="G12" s="58" t="s">
        <v>51</v>
      </c>
      <c r="H12" s="58" t="s">
        <v>418</v>
      </c>
      <c r="I12" s="58" t="s">
        <v>53</v>
      </c>
      <c r="J12" s="61" t="s">
        <v>53</v>
      </c>
      <c r="K12" s="61" t="s">
        <v>53</v>
      </c>
      <c r="L12" s="61" t="s">
        <v>53</v>
      </c>
      <c r="M12" s="61">
        <v>0</v>
      </c>
      <c r="N12" s="58" t="s">
        <v>53</v>
      </c>
      <c r="O12" s="58" t="s">
        <v>54</v>
      </c>
      <c r="P12" s="58" t="s">
        <v>53</v>
      </c>
      <c r="Q12" s="61">
        <v>156127780.18000001</v>
      </c>
      <c r="R12" s="61">
        <v>0</v>
      </c>
      <c r="S12" s="61">
        <v>114115507.67</v>
      </c>
      <c r="T12" s="61">
        <v>0</v>
      </c>
      <c r="U12" s="58" t="s">
        <v>50</v>
      </c>
      <c r="V12" s="61">
        <v>0</v>
      </c>
      <c r="W12" s="61">
        <v>36217476.299999997</v>
      </c>
      <c r="X12" s="58" t="s">
        <v>63</v>
      </c>
      <c r="Y12" s="61">
        <v>5794796.21</v>
      </c>
      <c r="Z12" s="61">
        <v>0</v>
      </c>
      <c r="AA12" s="58" t="s">
        <v>50</v>
      </c>
      <c r="AB12" s="61">
        <v>0</v>
      </c>
      <c r="AC12" s="61">
        <v>0</v>
      </c>
      <c r="AD12" s="58" t="s">
        <v>50</v>
      </c>
      <c r="AE12" s="61">
        <v>0</v>
      </c>
      <c r="AF12" s="58">
        <v>0</v>
      </c>
      <c r="AG12" s="58" t="s">
        <v>50</v>
      </c>
      <c r="AH12" s="61">
        <v>0</v>
      </c>
      <c r="AI12" s="61">
        <v>0</v>
      </c>
      <c r="AJ12" s="58" t="s">
        <v>50</v>
      </c>
      <c r="AK12" s="61">
        <v>0</v>
      </c>
      <c r="AL12" s="61">
        <v>0</v>
      </c>
      <c r="AM12" s="59" t="s">
        <v>53</v>
      </c>
      <c r="AN12" s="58" t="s">
        <v>53</v>
      </c>
      <c r="AO12" s="59" t="s">
        <v>53</v>
      </c>
      <c r="AP12" s="58" t="s">
        <v>53</v>
      </c>
    </row>
    <row r="13" spans="1:42" s="62" customFormat="1" hidden="1" x14ac:dyDescent="0.25">
      <c r="A13" s="58" t="s">
        <v>45</v>
      </c>
      <c r="B13" s="59" t="s">
        <v>401</v>
      </c>
      <c r="C13" s="58" t="s">
        <v>402</v>
      </c>
      <c r="D13" s="58" t="s">
        <v>48</v>
      </c>
      <c r="E13" s="60" t="s">
        <v>416</v>
      </c>
      <c r="F13" s="58" t="s">
        <v>417</v>
      </c>
      <c r="G13" s="58" t="s">
        <v>89</v>
      </c>
      <c r="H13" s="58"/>
      <c r="I13" s="58" t="s">
        <v>419</v>
      </c>
      <c r="J13" s="61" t="s">
        <v>53</v>
      </c>
      <c r="K13" s="61" t="s">
        <v>53</v>
      </c>
      <c r="L13" s="61" t="s">
        <v>53</v>
      </c>
      <c r="M13" s="61">
        <v>0</v>
      </c>
      <c r="N13" s="58" t="s">
        <v>53</v>
      </c>
      <c r="O13" s="58" t="s">
        <v>420</v>
      </c>
      <c r="P13" s="58" t="s">
        <v>53</v>
      </c>
      <c r="Q13" s="61">
        <v>-691546</v>
      </c>
      <c r="R13" s="61">
        <v>0</v>
      </c>
      <c r="S13" s="61">
        <v>-691546</v>
      </c>
      <c r="T13" s="61">
        <v>0</v>
      </c>
      <c r="U13" s="58" t="s">
        <v>50</v>
      </c>
      <c r="V13" s="61">
        <v>0</v>
      </c>
      <c r="W13" s="61">
        <v>0</v>
      </c>
      <c r="X13" s="58" t="s">
        <v>63</v>
      </c>
      <c r="Y13" s="61">
        <v>0</v>
      </c>
      <c r="Z13" s="61">
        <v>0</v>
      </c>
      <c r="AA13" s="58" t="s">
        <v>50</v>
      </c>
      <c r="AB13" s="61">
        <v>0</v>
      </c>
      <c r="AC13" s="61">
        <v>0</v>
      </c>
      <c r="AD13" s="58" t="s">
        <v>50</v>
      </c>
      <c r="AE13" s="61">
        <v>0</v>
      </c>
      <c r="AF13" s="58">
        <v>0</v>
      </c>
      <c r="AG13" s="58" t="s">
        <v>50</v>
      </c>
      <c r="AH13" s="61">
        <v>0</v>
      </c>
      <c r="AI13" s="61">
        <v>0</v>
      </c>
      <c r="AJ13" s="58" t="s">
        <v>50</v>
      </c>
      <c r="AK13" s="61">
        <v>0</v>
      </c>
      <c r="AL13" s="61">
        <v>0</v>
      </c>
      <c r="AM13" s="59" t="s">
        <v>53</v>
      </c>
      <c r="AN13" s="58" t="s">
        <v>53</v>
      </c>
      <c r="AO13" s="59" t="s">
        <v>53</v>
      </c>
      <c r="AP13" s="58" t="s">
        <v>53</v>
      </c>
    </row>
    <row r="14" spans="1:42" s="62" customFormat="1" hidden="1" x14ac:dyDescent="0.25">
      <c r="A14" s="58" t="s">
        <v>132</v>
      </c>
      <c r="B14" s="59" t="s">
        <v>407</v>
      </c>
      <c r="C14" s="58" t="s">
        <v>402</v>
      </c>
      <c r="D14" s="58" t="s">
        <v>48</v>
      </c>
      <c r="E14" s="60" t="s">
        <v>416</v>
      </c>
      <c r="F14" s="58" t="s">
        <v>421</v>
      </c>
      <c r="G14" s="58" t="s">
        <v>51</v>
      </c>
      <c r="H14" s="58" t="s">
        <v>422</v>
      </c>
      <c r="I14" s="58" t="s">
        <v>53</v>
      </c>
      <c r="J14" s="61" t="s">
        <v>53</v>
      </c>
      <c r="K14" s="61" t="s">
        <v>53</v>
      </c>
      <c r="L14" s="61" t="s">
        <v>53</v>
      </c>
      <c r="M14" s="61">
        <v>0</v>
      </c>
      <c r="N14" s="58" t="s">
        <v>53</v>
      </c>
      <c r="O14" s="58" t="s">
        <v>54</v>
      </c>
      <c r="P14" s="58" t="s">
        <v>53</v>
      </c>
      <c r="Q14" s="61">
        <v>103458571.33999999</v>
      </c>
      <c r="R14" s="61">
        <v>0</v>
      </c>
      <c r="S14" s="61">
        <v>82105042.069999993</v>
      </c>
      <c r="T14" s="61">
        <v>0</v>
      </c>
      <c r="U14" s="58" t="s">
        <v>50</v>
      </c>
      <c r="V14" s="61">
        <v>0</v>
      </c>
      <c r="W14" s="61">
        <v>18408214.91</v>
      </c>
      <c r="X14" s="58" t="s">
        <v>63</v>
      </c>
      <c r="Y14" s="61">
        <v>2945314.36</v>
      </c>
      <c r="Z14" s="61">
        <v>0</v>
      </c>
      <c r="AA14" s="58" t="s">
        <v>50</v>
      </c>
      <c r="AB14" s="61">
        <v>0</v>
      </c>
      <c r="AC14" s="61">
        <v>0</v>
      </c>
      <c r="AD14" s="58" t="s">
        <v>50</v>
      </c>
      <c r="AE14" s="61">
        <v>0</v>
      </c>
      <c r="AF14" s="58">
        <v>0</v>
      </c>
      <c r="AG14" s="58" t="s">
        <v>50</v>
      </c>
      <c r="AH14" s="61">
        <v>0</v>
      </c>
      <c r="AI14" s="61">
        <v>0</v>
      </c>
      <c r="AJ14" s="58" t="s">
        <v>50</v>
      </c>
      <c r="AK14" s="61">
        <v>0</v>
      </c>
      <c r="AL14" s="61">
        <v>0</v>
      </c>
      <c r="AM14" s="59" t="s">
        <v>53</v>
      </c>
      <c r="AN14" s="58" t="s">
        <v>53</v>
      </c>
      <c r="AO14" s="59" t="s">
        <v>53</v>
      </c>
      <c r="AP14" s="58" t="s">
        <v>53</v>
      </c>
    </row>
    <row r="15" spans="1:42" s="62" customFormat="1" hidden="1" x14ac:dyDescent="0.25">
      <c r="A15" s="58" t="s">
        <v>176</v>
      </c>
      <c r="B15" s="59" t="s">
        <v>423</v>
      </c>
      <c r="C15" s="58" t="s">
        <v>402</v>
      </c>
      <c r="D15" s="58" t="s">
        <v>48</v>
      </c>
      <c r="E15" s="60" t="s">
        <v>416</v>
      </c>
      <c r="F15" s="58" t="s">
        <v>424</v>
      </c>
      <c r="G15" s="58" t="s">
        <v>51</v>
      </c>
      <c r="H15" s="58" t="s">
        <v>425</v>
      </c>
      <c r="I15" s="58" t="s">
        <v>53</v>
      </c>
      <c r="J15" s="61" t="s">
        <v>53</v>
      </c>
      <c r="K15" s="61" t="s">
        <v>53</v>
      </c>
      <c r="L15" s="61" t="s">
        <v>53</v>
      </c>
      <c r="M15" s="61">
        <v>0</v>
      </c>
      <c r="N15" s="58" t="s">
        <v>53</v>
      </c>
      <c r="O15" s="58" t="s">
        <v>54</v>
      </c>
      <c r="P15" s="58" t="s">
        <v>53</v>
      </c>
      <c r="Q15" s="61">
        <v>51741331.280000001</v>
      </c>
      <c r="R15" s="61">
        <v>0</v>
      </c>
      <c r="S15" s="61">
        <v>40568834.270000003</v>
      </c>
      <c r="T15" s="61">
        <v>0</v>
      </c>
      <c r="U15" s="58" t="s">
        <v>50</v>
      </c>
      <c r="V15" s="61">
        <v>0</v>
      </c>
      <c r="W15" s="61">
        <v>9631462.9399999995</v>
      </c>
      <c r="X15" s="58" t="s">
        <v>63</v>
      </c>
      <c r="Y15" s="61">
        <v>1541034.07</v>
      </c>
      <c r="Z15" s="61">
        <v>0</v>
      </c>
      <c r="AA15" s="58" t="s">
        <v>50</v>
      </c>
      <c r="AB15" s="61">
        <v>0</v>
      </c>
      <c r="AC15" s="61">
        <v>0</v>
      </c>
      <c r="AD15" s="58" t="s">
        <v>50</v>
      </c>
      <c r="AE15" s="61">
        <v>0</v>
      </c>
      <c r="AF15" s="58">
        <v>0</v>
      </c>
      <c r="AG15" s="58" t="s">
        <v>50</v>
      </c>
      <c r="AH15" s="61">
        <v>0</v>
      </c>
      <c r="AI15" s="61">
        <v>0</v>
      </c>
      <c r="AJ15" s="58" t="s">
        <v>50</v>
      </c>
      <c r="AK15" s="61">
        <v>0</v>
      </c>
      <c r="AL15" s="61">
        <v>0</v>
      </c>
      <c r="AM15" s="59" t="s">
        <v>53</v>
      </c>
      <c r="AN15" s="58" t="s">
        <v>53</v>
      </c>
      <c r="AO15" s="59" t="s">
        <v>53</v>
      </c>
      <c r="AP15" s="58" t="s">
        <v>53</v>
      </c>
    </row>
    <row r="16" spans="1:42" s="62" customFormat="1" hidden="1" x14ac:dyDescent="0.25">
      <c r="A16" s="58" t="s">
        <v>201</v>
      </c>
      <c r="B16" s="59" t="s">
        <v>426</v>
      </c>
      <c r="C16" s="58" t="s">
        <v>402</v>
      </c>
      <c r="D16" s="58" t="s">
        <v>48</v>
      </c>
      <c r="E16" s="60" t="s">
        <v>416</v>
      </c>
      <c r="F16" s="58" t="s">
        <v>427</v>
      </c>
      <c r="G16" s="58" t="s">
        <v>51</v>
      </c>
      <c r="H16" s="58" t="s">
        <v>428</v>
      </c>
      <c r="I16" s="58" t="s">
        <v>53</v>
      </c>
      <c r="J16" s="61" t="s">
        <v>53</v>
      </c>
      <c r="K16" s="61" t="s">
        <v>53</v>
      </c>
      <c r="L16" s="61" t="s">
        <v>53</v>
      </c>
      <c r="M16" s="61">
        <v>0</v>
      </c>
      <c r="N16" s="58" t="s">
        <v>53</v>
      </c>
      <c r="O16" s="58" t="s">
        <v>54</v>
      </c>
      <c r="P16" s="58" t="s">
        <v>53</v>
      </c>
      <c r="Q16" s="61">
        <v>77823948.475999996</v>
      </c>
      <c r="R16" s="61">
        <v>0</v>
      </c>
      <c r="S16" s="61">
        <v>63756916.325999998</v>
      </c>
      <c r="T16" s="61">
        <v>0</v>
      </c>
      <c r="U16" s="58" t="s">
        <v>50</v>
      </c>
      <c r="V16" s="61">
        <v>0</v>
      </c>
      <c r="W16" s="61">
        <v>11992543.49</v>
      </c>
      <c r="X16" s="58" t="s">
        <v>50</v>
      </c>
      <c r="Y16" s="61">
        <v>1918806.96</v>
      </c>
      <c r="Z16" s="61">
        <v>0</v>
      </c>
      <c r="AA16" s="58" t="s">
        <v>50</v>
      </c>
      <c r="AB16" s="61">
        <v>0</v>
      </c>
      <c r="AC16" s="61">
        <v>144149.72</v>
      </c>
      <c r="AD16" s="58" t="s">
        <v>50</v>
      </c>
      <c r="AE16" s="61">
        <v>11531.98</v>
      </c>
      <c r="AF16" s="58">
        <v>0</v>
      </c>
      <c r="AG16" s="58" t="s">
        <v>50</v>
      </c>
      <c r="AH16" s="61">
        <v>0</v>
      </c>
      <c r="AI16" s="61">
        <v>0</v>
      </c>
      <c r="AJ16" s="58" t="s">
        <v>50</v>
      </c>
      <c r="AK16" s="61">
        <v>0</v>
      </c>
      <c r="AL16" s="61">
        <v>0</v>
      </c>
      <c r="AM16" s="59" t="s">
        <v>53</v>
      </c>
      <c r="AN16" s="58" t="s">
        <v>53</v>
      </c>
      <c r="AO16" s="59" t="s">
        <v>53</v>
      </c>
      <c r="AP16" s="58" t="s">
        <v>53</v>
      </c>
    </row>
    <row r="17" spans="1:42" s="62" customFormat="1" hidden="1" x14ac:dyDescent="0.25">
      <c r="A17" s="58" t="s">
        <v>275</v>
      </c>
      <c r="B17" s="59" t="s">
        <v>429</v>
      </c>
      <c r="C17" s="58" t="s">
        <v>402</v>
      </c>
      <c r="D17" s="58" t="s">
        <v>48</v>
      </c>
      <c r="E17" s="60" t="s">
        <v>416</v>
      </c>
      <c r="F17" s="58" t="s">
        <v>430</v>
      </c>
      <c r="G17" s="58" t="s">
        <v>51</v>
      </c>
      <c r="H17" s="58" t="s">
        <v>431</v>
      </c>
      <c r="I17" s="58" t="s">
        <v>53</v>
      </c>
      <c r="J17" s="61" t="s">
        <v>53</v>
      </c>
      <c r="K17" s="61" t="s">
        <v>53</v>
      </c>
      <c r="L17" s="61" t="s">
        <v>53</v>
      </c>
      <c r="M17" s="61">
        <v>0</v>
      </c>
      <c r="N17" s="58" t="s">
        <v>53</v>
      </c>
      <c r="O17" s="58" t="s">
        <v>54</v>
      </c>
      <c r="P17" s="58" t="s">
        <v>53</v>
      </c>
      <c r="Q17" s="61">
        <v>58261505.770000003</v>
      </c>
      <c r="R17" s="61">
        <v>0</v>
      </c>
      <c r="S17" s="61">
        <v>48270675.890000001</v>
      </c>
      <c r="T17" s="61">
        <v>0</v>
      </c>
      <c r="U17" s="58" t="s">
        <v>50</v>
      </c>
      <c r="V17" s="61">
        <v>0</v>
      </c>
      <c r="W17" s="61">
        <v>8612784.3800000008</v>
      </c>
      <c r="X17" s="58" t="s">
        <v>50</v>
      </c>
      <c r="Y17" s="61">
        <v>1378045.5</v>
      </c>
      <c r="Z17" s="61">
        <v>0</v>
      </c>
      <c r="AA17" s="58" t="s">
        <v>50</v>
      </c>
      <c r="AB17" s="61">
        <v>0</v>
      </c>
      <c r="AC17" s="61">
        <v>0</v>
      </c>
      <c r="AD17" s="58" t="s">
        <v>50</v>
      </c>
      <c r="AE17" s="61">
        <v>0</v>
      </c>
      <c r="AF17" s="58">
        <v>0</v>
      </c>
      <c r="AG17" s="58" t="s">
        <v>50</v>
      </c>
      <c r="AH17" s="61">
        <v>0</v>
      </c>
      <c r="AI17" s="61">
        <v>0</v>
      </c>
      <c r="AJ17" s="58" t="s">
        <v>50</v>
      </c>
      <c r="AK17" s="61">
        <v>0</v>
      </c>
      <c r="AL17" s="61">
        <v>0</v>
      </c>
      <c r="AM17" s="59" t="s">
        <v>53</v>
      </c>
      <c r="AN17" s="58" t="s">
        <v>53</v>
      </c>
      <c r="AO17" s="59" t="s">
        <v>53</v>
      </c>
      <c r="AP17" s="58" t="s">
        <v>53</v>
      </c>
    </row>
    <row r="18" spans="1:42" s="62" customFormat="1" hidden="1" x14ac:dyDescent="0.25">
      <c r="A18" s="58" t="s">
        <v>299</v>
      </c>
      <c r="B18" s="59" t="s">
        <v>410</v>
      </c>
      <c r="C18" s="58" t="s">
        <v>402</v>
      </c>
      <c r="D18" s="58" t="s">
        <v>48</v>
      </c>
      <c r="E18" s="60" t="s">
        <v>416</v>
      </c>
      <c r="F18" s="58" t="s">
        <v>432</v>
      </c>
      <c r="G18" s="58" t="s">
        <v>51</v>
      </c>
      <c r="H18" s="58" t="s">
        <v>433</v>
      </c>
      <c r="I18" s="58" t="s">
        <v>53</v>
      </c>
      <c r="J18" s="61" t="s">
        <v>53</v>
      </c>
      <c r="K18" s="61" t="s">
        <v>53</v>
      </c>
      <c r="L18" s="61" t="s">
        <v>53</v>
      </c>
      <c r="M18" s="61">
        <v>0</v>
      </c>
      <c r="N18" s="58" t="s">
        <v>53</v>
      </c>
      <c r="O18" s="58" t="s">
        <v>54</v>
      </c>
      <c r="P18" s="58" t="s">
        <v>53</v>
      </c>
      <c r="Q18" s="61">
        <v>97796130.720000014</v>
      </c>
      <c r="R18" s="61">
        <v>0</v>
      </c>
      <c r="S18" s="61">
        <v>77943940.590000004</v>
      </c>
      <c r="T18" s="61">
        <v>0</v>
      </c>
      <c r="U18" s="58" t="s">
        <v>50</v>
      </c>
      <c r="V18" s="61">
        <v>0</v>
      </c>
      <c r="W18" s="61">
        <v>17113957.010000002</v>
      </c>
      <c r="X18" s="58" t="s">
        <v>50</v>
      </c>
      <c r="Y18" s="61">
        <v>2738233.12</v>
      </c>
      <c r="Z18" s="61">
        <v>0</v>
      </c>
      <c r="AA18" s="58" t="s">
        <v>50</v>
      </c>
      <c r="AB18" s="61">
        <v>0</v>
      </c>
      <c r="AC18" s="61">
        <v>0</v>
      </c>
      <c r="AD18" s="58" t="s">
        <v>50</v>
      </c>
      <c r="AE18" s="61">
        <v>0</v>
      </c>
      <c r="AF18" s="58">
        <v>0</v>
      </c>
      <c r="AG18" s="58" t="s">
        <v>50</v>
      </c>
      <c r="AH18" s="61">
        <v>0</v>
      </c>
      <c r="AI18" s="61">
        <v>0</v>
      </c>
      <c r="AJ18" s="58" t="s">
        <v>50</v>
      </c>
      <c r="AK18" s="61">
        <v>0</v>
      </c>
      <c r="AL18" s="61">
        <v>0</v>
      </c>
      <c r="AM18" s="59" t="s">
        <v>53</v>
      </c>
      <c r="AN18" s="58" t="s">
        <v>53</v>
      </c>
      <c r="AO18" s="59" t="s">
        <v>53</v>
      </c>
      <c r="AP18" s="58" t="s">
        <v>53</v>
      </c>
    </row>
    <row r="19" spans="1:42" s="62" customFormat="1" hidden="1" x14ac:dyDescent="0.25">
      <c r="A19" s="58" t="s">
        <v>345</v>
      </c>
      <c r="B19" s="59" t="s">
        <v>413</v>
      </c>
      <c r="C19" s="58" t="s">
        <v>402</v>
      </c>
      <c r="D19" s="58" t="s">
        <v>48</v>
      </c>
      <c r="E19" s="60" t="s">
        <v>416</v>
      </c>
      <c r="F19" s="58" t="s">
        <v>434</v>
      </c>
      <c r="G19" s="58" t="s">
        <v>51</v>
      </c>
      <c r="H19" s="58" t="s">
        <v>435</v>
      </c>
      <c r="I19" s="58" t="s">
        <v>53</v>
      </c>
      <c r="J19" s="61" t="s">
        <v>53</v>
      </c>
      <c r="K19" s="61" t="s">
        <v>53</v>
      </c>
      <c r="L19" s="61" t="s">
        <v>53</v>
      </c>
      <c r="M19" s="61">
        <v>0</v>
      </c>
      <c r="N19" s="58" t="s">
        <v>53</v>
      </c>
      <c r="O19" s="58" t="s">
        <v>54</v>
      </c>
      <c r="P19" s="58" t="s">
        <v>53</v>
      </c>
      <c r="Q19" s="61">
        <v>41776261.649999999</v>
      </c>
      <c r="R19" s="61">
        <v>0</v>
      </c>
      <c r="S19" s="61">
        <v>34070646.579999998</v>
      </c>
      <c r="T19" s="61">
        <v>0</v>
      </c>
      <c r="U19" s="58" t="s">
        <v>50</v>
      </c>
      <c r="V19" s="61">
        <v>0</v>
      </c>
      <c r="W19" s="61">
        <v>6642771.6100000003</v>
      </c>
      <c r="X19" s="58" t="s">
        <v>63</v>
      </c>
      <c r="Y19" s="61">
        <v>1062843.46</v>
      </c>
      <c r="Z19" s="61">
        <v>0</v>
      </c>
      <c r="AA19" s="58" t="s">
        <v>50</v>
      </c>
      <c r="AB19" s="61">
        <v>0</v>
      </c>
      <c r="AC19" s="61">
        <v>0</v>
      </c>
      <c r="AD19" s="58" t="s">
        <v>50</v>
      </c>
      <c r="AE19" s="61">
        <v>0</v>
      </c>
      <c r="AF19" s="58">
        <v>0</v>
      </c>
      <c r="AG19" s="58" t="s">
        <v>50</v>
      </c>
      <c r="AH19" s="61">
        <v>0</v>
      </c>
      <c r="AI19" s="61">
        <v>0</v>
      </c>
      <c r="AJ19" s="58" t="s">
        <v>50</v>
      </c>
      <c r="AK19" s="61">
        <v>0</v>
      </c>
      <c r="AL19" s="61">
        <v>0</v>
      </c>
      <c r="AM19" s="59" t="s">
        <v>53</v>
      </c>
      <c r="AN19" s="58" t="s">
        <v>53</v>
      </c>
      <c r="AO19" s="59" t="s">
        <v>53</v>
      </c>
      <c r="AP19" s="58" t="s">
        <v>53</v>
      </c>
    </row>
    <row r="20" spans="1:42" s="62" customFormat="1" hidden="1" x14ac:dyDescent="0.25">
      <c r="A20" s="58" t="s">
        <v>45</v>
      </c>
      <c r="B20" s="59" t="s">
        <v>401</v>
      </c>
      <c r="C20" s="58" t="s">
        <v>402</v>
      </c>
      <c r="D20" s="63" t="s">
        <v>56</v>
      </c>
      <c r="E20" s="60" t="s">
        <v>436</v>
      </c>
      <c r="F20" s="58" t="s">
        <v>437</v>
      </c>
      <c r="G20" s="58" t="s">
        <v>51</v>
      </c>
      <c r="H20" s="58" t="s">
        <v>438</v>
      </c>
      <c r="I20" s="58" t="s">
        <v>53</v>
      </c>
      <c r="J20" s="61" t="s">
        <v>53</v>
      </c>
      <c r="K20" s="61" t="s">
        <v>53</v>
      </c>
      <c r="L20" s="61" t="s">
        <v>53</v>
      </c>
      <c r="M20" s="61">
        <v>0</v>
      </c>
      <c r="N20" s="58" t="s">
        <v>53</v>
      </c>
      <c r="O20" s="58" t="s">
        <v>54</v>
      </c>
      <c r="P20" s="58" t="s">
        <v>53</v>
      </c>
      <c r="Q20" s="61">
        <v>145770965.08000001</v>
      </c>
      <c r="R20" s="61">
        <v>0</v>
      </c>
      <c r="S20" s="61">
        <v>117287764.23999999</v>
      </c>
      <c r="T20" s="61">
        <v>0</v>
      </c>
      <c r="U20" s="58" t="s">
        <v>50</v>
      </c>
      <c r="V20" s="61">
        <v>0</v>
      </c>
      <c r="W20" s="61">
        <v>24554483.48</v>
      </c>
      <c r="X20" s="58" t="s">
        <v>63</v>
      </c>
      <c r="Y20" s="61">
        <v>3928717.36</v>
      </c>
      <c r="Z20" s="61">
        <v>0</v>
      </c>
      <c r="AA20" s="58" t="s">
        <v>50</v>
      </c>
      <c r="AB20" s="61">
        <v>0</v>
      </c>
      <c r="AC20" s="61">
        <v>0</v>
      </c>
      <c r="AD20" s="58" t="s">
        <v>50</v>
      </c>
      <c r="AE20" s="61">
        <v>0</v>
      </c>
      <c r="AF20" s="58">
        <v>0</v>
      </c>
      <c r="AG20" s="58" t="s">
        <v>50</v>
      </c>
      <c r="AH20" s="61">
        <v>0</v>
      </c>
      <c r="AI20" s="61">
        <v>0</v>
      </c>
      <c r="AJ20" s="58" t="s">
        <v>50</v>
      </c>
      <c r="AK20" s="61">
        <v>0</v>
      </c>
      <c r="AL20" s="61">
        <v>0</v>
      </c>
      <c r="AM20" s="59" t="s">
        <v>53</v>
      </c>
      <c r="AN20" s="58" t="s">
        <v>53</v>
      </c>
      <c r="AO20" s="59" t="s">
        <v>53</v>
      </c>
      <c r="AP20" s="58" t="s">
        <v>53</v>
      </c>
    </row>
    <row r="21" spans="1:42" s="62" customFormat="1" hidden="1" x14ac:dyDescent="0.25">
      <c r="A21" s="58" t="s">
        <v>132</v>
      </c>
      <c r="B21" s="59" t="s">
        <v>407</v>
      </c>
      <c r="C21" s="63" t="s">
        <v>402</v>
      </c>
      <c r="D21" s="63" t="s">
        <v>56</v>
      </c>
      <c r="E21" s="60" t="s">
        <v>436</v>
      </c>
      <c r="F21" s="58" t="s">
        <v>439</v>
      </c>
      <c r="G21" s="58" t="s">
        <v>51</v>
      </c>
      <c r="H21" s="58" t="s">
        <v>440</v>
      </c>
      <c r="I21" s="58" t="s">
        <v>53</v>
      </c>
      <c r="J21" s="61" t="s">
        <v>53</v>
      </c>
      <c r="K21" s="61" t="s">
        <v>53</v>
      </c>
      <c r="L21" s="61" t="s">
        <v>53</v>
      </c>
      <c r="M21" s="61">
        <v>0</v>
      </c>
      <c r="N21" s="58" t="s">
        <v>53</v>
      </c>
      <c r="O21" s="58" t="s">
        <v>54</v>
      </c>
      <c r="P21" s="58" t="s">
        <v>53</v>
      </c>
      <c r="Q21" s="61">
        <v>154635429.71999997</v>
      </c>
      <c r="R21" s="61">
        <v>0</v>
      </c>
      <c r="S21" s="61">
        <v>103885049.44</v>
      </c>
      <c r="T21" s="61">
        <v>0</v>
      </c>
      <c r="U21" s="58" t="s">
        <v>50</v>
      </c>
      <c r="V21" s="61">
        <v>0</v>
      </c>
      <c r="W21" s="61">
        <v>43750327.829999998</v>
      </c>
      <c r="X21" s="58" t="s">
        <v>63</v>
      </c>
      <c r="Y21" s="61">
        <v>7000052.4500000002</v>
      </c>
      <c r="Z21" s="61">
        <v>0</v>
      </c>
      <c r="AA21" s="58" t="s">
        <v>50</v>
      </c>
      <c r="AB21" s="61">
        <v>0</v>
      </c>
      <c r="AC21" s="61">
        <v>0</v>
      </c>
      <c r="AD21" s="58" t="s">
        <v>50</v>
      </c>
      <c r="AE21" s="61">
        <v>0</v>
      </c>
      <c r="AF21" s="58">
        <v>0</v>
      </c>
      <c r="AG21" s="58" t="s">
        <v>50</v>
      </c>
      <c r="AH21" s="61">
        <v>0</v>
      </c>
      <c r="AI21" s="61">
        <v>0</v>
      </c>
      <c r="AJ21" s="58" t="s">
        <v>50</v>
      </c>
      <c r="AK21" s="61">
        <v>0</v>
      </c>
      <c r="AL21" s="61">
        <v>0</v>
      </c>
      <c r="AM21" s="59" t="s">
        <v>53</v>
      </c>
      <c r="AN21" s="58" t="s">
        <v>53</v>
      </c>
      <c r="AO21" s="59" t="s">
        <v>53</v>
      </c>
      <c r="AP21" s="58" t="s">
        <v>53</v>
      </c>
    </row>
    <row r="22" spans="1:42" s="62" customFormat="1" hidden="1" x14ac:dyDescent="0.25">
      <c r="A22" s="58" t="s">
        <v>176</v>
      </c>
      <c r="B22" s="59" t="s">
        <v>423</v>
      </c>
      <c r="C22" s="63" t="s">
        <v>402</v>
      </c>
      <c r="D22" s="63" t="s">
        <v>56</v>
      </c>
      <c r="E22" s="60" t="s">
        <v>436</v>
      </c>
      <c r="F22" s="58" t="s">
        <v>441</v>
      </c>
      <c r="G22" s="58" t="s">
        <v>51</v>
      </c>
      <c r="H22" s="58" t="s">
        <v>442</v>
      </c>
      <c r="I22" s="58" t="s">
        <v>53</v>
      </c>
      <c r="J22" s="61" t="s">
        <v>53</v>
      </c>
      <c r="K22" s="61" t="s">
        <v>53</v>
      </c>
      <c r="L22" s="61" t="s">
        <v>53</v>
      </c>
      <c r="M22" s="61">
        <v>0</v>
      </c>
      <c r="N22" s="58" t="s">
        <v>53</v>
      </c>
      <c r="O22" s="58" t="s">
        <v>54</v>
      </c>
      <c r="P22" s="58" t="s">
        <v>53</v>
      </c>
      <c r="Q22" s="61">
        <v>88472408.209999993</v>
      </c>
      <c r="R22" s="61">
        <v>0</v>
      </c>
      <c r="S22" s="61">
        <v>68514768.379999995</v>
      </c>
      <c r="T22" s="61">
        <v>0</v>
      </c>
      <c r="U22" s="58" t="s">
        <v>50</v>
      </c>
      <c r="V22" s="61">
        <v>0</v>
      </c>
      <c r="W22" s="61">
        <v>17204861.920000002</v>
      </c>
      <c r="X22" s="58" t="s">
        <v>63</v>
      </c>
      <c r="Y22" s="61">
        <v>2752777.91</v>
      </c>
      <c r="Z22" s="61">
        <v>0</v>
      </c>
      <c r="AA22" s="58" t="s">
        <v>50</v>
      </c>
      <c r="AB22" s="61">
        <v>0</v>
      </c>
      <c r="AC22" s="61">
        <v>0</v>
      </c>
      <c r="AD22" s="58" t="s">
        <v>50</v>
      </c>
      <c r="AE22" s="61">
        <v>0</v>
      </c>
      <c r="AF22" s="58">
        <v>0</v>
      </c>
      <c r="AG22" s="58" t="s">
        <v>50</v>
      </c>
      <c r="AH22" s="61">
        <v>0</v>
      </c>
      <c r="AI22" s="61">
        <v>0</v>
      </c>
      <c r="AJ22" s="58" t="s">
        <v>50</v>
      </c>
      <c r="AK22" s="61">
        <v>0</v>
      </c>
      <c r="AL22" s="61">
        <v>0</v>
      </c>
      <c r="AM22" s="59" t="s">
        <v>53</v>
      </c>
      <c r="AN22" s="58" t="s">
        <v>53</v>
      </c>
      <c r="AO22" s="59" t="s">
        <v>53</v>
      </c>
      <c r="AP22" s="58" t="s">
        <v>53</v>
      </c>
    </row>
    <row r="23" spans="1:42" s="62" customFormat="1" hidden="1" x14ac:dyDescent="0.25">
      <c r="A23" s="58" t="s">
        <v>201</v>
      </c>
      <c r="B23" s="59" t="s">
        <v>426</v>
      </c>
      <c r="C23" s="63" t="s">
        <v>402</v>
      </c>
      <c r="D23" s="63" t="s">
        <v>56</v>
      </c>
      <c r="E23" s="60" t="s">
        <v>436</v>
      </c>
      <c r="F23" s="58" t="s">
        <v>443</v>
      </c>
      <c r="G23" s="58" t="s">
        <v>51</v>
      </c>
      <c r="H23" s="58" t="s">
        <v>444</v>
      </c>
      <c r="I23" s="58" t="s">
        <v>53</v>
      </c>
      <c r="J23" s="61" t="s">
        <v>53</v>
      </c>
      <c r="K23" s="61" t="s">
        <v>53</v>
      </c>
      <c r="L23" s="61" t="s">
        <v>53</v>
      </c>
      <c r="M23" s="61">
        <v>0</v>
      </c>
      <c r="N23" s="58" t="s">
        <v>53</v>
      </c>
      <c r="O23" s="58" t="s">
        <v>54</v>
      </c>
      <c r="P23" s="58" t="s">
        <v>53</v>
      </c>
      <c r="Q23" s="61">
        <v>73934849.510000005</v>
      </c>
      <c r="R23" s="61">
        <v>0</v>
      </c>
      <c r="S23" s="61">
        <v>49754199.719999999</v>
      </c>
      <c r="T23" s="61">
        <v>0</v>
      </c>
      <c r="U23" s="58" t="s">
        <v>50</v>
      </c>
      <c r="V23" s="61">
        <v>0</v>
      </c>
      <c r="W23" s="61">
        <v>20845387.75</v>
      </c>
      <c r="X23" s="58" t="s">
        <v>50</v>
      </c>
      <c r="Y23" s="61">
        <v>3335262.04</v>
      </c>
      <c r="Z23" s="61">
        <v>0</v>
      </c>
      <c r="AA23" s="58" t="s">
        <v>50</v>
      </c>
      <c r="AB23" s="61">
        <v>0</v>
      </c>
      <c r="AC23" s="61">
        <v>0</v>
      </c>
      <c r="AD23" s="58" t="s">
        <v>50</v>
      </c>
      <c r="AE23" s="61">
        <v>0</v>
      </c>
      <c r="AF23" s="58">
        <v>0</v>
      </c>
      <c r="AG23" s="58" t="s">
        <v>50</v>
      </c>
      <c r="AH23" s="61">
        <v>0</v>
      </c>
      <c r="AI23" s="61">
        <v>0</v>
      </c>
      <c r="AJ23" s="58" t="s">
        <v>50</v>
      </c>
      <c r="AK23" s="61">
        <v>0</v>
      </c>
      <c r="AL23" s="61">
        <v>0</v>
      </c>
      <c r="AM23" s="59" t="s">
        <v>53</v>
      </c>
      <c r="AN23" s="58" t="s">
        <v>53</v>
      </c>
      <c r="AO23" s="59" t="s">
        <v>53</v>
      </c>
      <c r="AP23" s="58" t="s">
        <v>53</v>
      </c>
    </row>
    <row r="24" spans="1:42" s="62" customFormat="1" hidden="1" x14ac:dyDescent="0.25">
      <c r="A24" s="58" t="s">
        <v>275</v>
      </c>
      <c r="B24" s="59" t="s">
        <v>429</v>
      </c>
      <c r="C24" s="63" t="s">
        <v>402</v>
      </c>
      <c r="D24" s="63" t="s">
        <v>56</v>
      </c>
      <c r="E24" s="60" t="s">
        <v>436</v>
      </c>
      <c r="F24" s="58" t="s">
        <v>445</v>
      </c>
      <c r="G24" s="58" t="s">
        <v>51</v>
      </c>
      <c r="H24" s="58" t="s">
        <v>446</v>
      </c>
      <c r="I24" s="58" t="s">
        <v>53</v>
      </c>
      <c r="J24" s="61" t="s">
        <v>53</v>
      </c>
      <c r="K24" s="61" t="s">
        <v>53</v>
      </c>
      <c r="L24" s="61" t="s">
        <v>53</v>
      </c>
      <c r="M24" s="61">
        <v>0</v>
      </c>
      <c r="N24" s="58" t="s">
        <v>53</v>
      </c>
      <c r="O24" s="58" t="s">
        <v>54</v>
      </c>
      <c r="P24" s="58" t="s">
        <v>53</v>
      </c>
      <c r="Q24" s="61">
        <v>62005979.75</v>
      </c>
      <c r="R24" s="61">
        <v>0</v>
      </c>
      <c r="S24" s="61">
        <v>49051584.700000003</v>
      </c>
      <c r="T24" s="61">
        <v>0</v>
      </c>
      <c r="U24" s="58" t="s">
        <v>50</v>
      </c>
      <c r="V24" s="61">
        <v>0</v>
      </c>
      <c r="W24" s="61">
        <v>11167581.939999999</v>
      </c>
      <c r="X24" s="58" t="s">
        <v>50</v>
      </c>
      <c r="Y24" s="61">
        <v>1786813.11</v>
      </c>
      <c r="Z24" s="61">
        <v>0</v>
      </c>
      <c r="AA24" s="58" t="s">
        <v>50</v>
      </c>
      <c r="AB24" s="61">
        <v>0</v>
      </c>
      <c r="AC24" s="61">
        <v>0</v>
      </c>
      <c r="AD24" s="58" t="s">
        <v>50</v>
      </c>
      <c r="AE24" s="61">
        <v>0</v>
      </c>
      <c r="AF24" s="58">
        <v>0</v>
      </c>
      <c r="AG24" s="58" t="s">
        <v>50</v>
      </c>
      <c r="AH24" s="61">
        <v>0</v>
      </c>
      <c r="AI24" s="61">
        <v>0</v>
      </c>
      <c r="AJ24" s="58" t="s">
        <v>50</v>
      </c>
      <c r="AK24" s="61">
        <v>0</v>
      </c>
      <c r="AL24" s="61">
        <v>0</v>
      </c>
      <c r="AM24" s="59" t="s">
        <v>53</v>
      </c>
      <c r="AN24" s="58" t="s">
        <v>53</v>
      </c>
      <c r="AO24" s="59" t="s">
        <v>53</v>
      </c>
      <c r="AP24" s="58" t="s">
        <v>53</v>
      </c>
    </row>
    <row r="25" spans="1:42" s="62" customFormat="1" hidden="1" x14ac:dyDescent="0.25">
      <c r="A25" s="58" t="s">
        <v>299</v>
      </c>
      <c r="B25" s="59" t="s">
        <v>410</v>
      </c>
      <c r="C25" s="63" t="s">
        <v>402</v>
      </c>
      <c r="D25" s="63" t="s">
        <v>56</v>
      </c>
      <c r="E25" s="60" t="s">
        <v>436</v>
      </c>
      <c r="F25" s="58" t="s">
        <v>447</v>
      </c>
      <c r="G25" s="58" t="s">
        <v>51</v>
      </c>
      <c r="H25" s="58" t="s">
        <v>448</v>
      </c>
      <c r="I25" s="58" t="s">
        <v>53</v>
      </c>
      <c r="J25" s="61" t="s">
        <v>53</v>
      </c>
      <c r="K25" s="61" t="s">
        <v>53</v>
      </c>
      <c r="L25" s="61" t="s">
        <v>53</v>
      </c>
      <c r="M25" s="61">
        <v>0</v>
      </c>
      <c r="N25" s="58" t="s">
        <v>53</v>
      </c>
      <c r="O25" s="58" t="s">
        <v>54</v>
      </c>
      <c r="P25" s="58" t="s">
        <v>53</v>
      </c>
      <c r="Q25" s="61">
        <v>69028488.590000004</v>
      </c>
      <c r="R25" s="61">
        <v>0</v>
      </c>
      <c r="S25" s="61">
        <v>53325350.289999999</v>
      </c>
      <c r="T25" s="61">
        <v>0</v>
      </c>
      <c r="U25" s="58" t="s">
        <v>50</v>
      </c>
      <c r="V25" s="61">
        <v>0</v>
      </c>
      <c r="W25" s="61">
        <v>13537188.189999999</v>
      </c>
      <c r="X25" s="58" t="s">
        <v>50</v>
      </c>
      <c r="Y25" s="61">
        <v>2165950.11</v>
      </c>
      <c r="Z25" s="61">
        <v>0</v>
      </c>
      <c r="AA25" s="58" t="s">
        <v>50</v>
      </c>
      <c r="AB25" s="61">
        <v>0</v>
      </c>
      <c r="AC25" s="61">
        <v>0</v>
      </c>
      <c r="AD25" s="58" t="s">
        <v>50</v>
      </c>
      <c r="AE25" s="61">
        <v>0</v>
      </c>
      <c r="AF25" s="58">
        <v>0</v>
      </c>
      <c r="AG25" s="58" t="s">
        <v>50</v>
      </c>
      <c r="AH25" s="61">
        <v>0</v>
      </c>
      <c r="AI25" s="61">
        <v>0</v>
      </c>
      <c r="AJ25" s="58" t="s">
        <v>50</v>
      </c>
      <c r="AK25" s="61">
        <v>0</v>
      </c>
      <c r="AL25" s="61">
        <v>0</v>
      </c>
      <c r="AM25" s="59" t="s">
        <v>53</v>
      </c>
      <c r="AN25" s="58" t="s">
        <v>53</v>
      </c>
      <c r="AO25" s="59" t="s">
        <v>53</v>
      </c>
      <c r="AP25" s="58" t="s">
        <v>53</v>
      </c>
    </row>
    <row r="26" spans="1:42" s="62" customFormat="1" hidden="1" x14ac:dyDescent="0.25">
      <c r="A26" s="58" t="s">
        <v>345</v>
      </c>
      <c r="B26" s="59" t="s">
        <v>413</v>
      </c>
      <c r="C26" s="63" t="s">
        <v>402</v>
      </c>
      <c r="D26" s="63" t="s">
        <v>56</v>
      </c>
      <c r="E26" s="60" t="s">
        <v>436</v>
      </c>
      <c r="F26" s="58" t="s">
        <v>449</v>
      </c>
      <c r="G26" s="58" t="s">
        <v>51</v>
      </c>
      <c r="H26" s="58" t="s">
        <v>450</v>
      </c>
      <c r="I26" s="58" t="s">
        <v>53</v>
      </c>
      <c r="J26" s="61" t="s">
        <v>53</v>
      </c>
      <c r="K26" s="61" t="s">
        <v>53</v>
      </c>
      <c r="L26" s="61" t="s">
        <v>53</v>
      </c>
      <c r="M26" s="61">
        <v>0</v>
      </c>
      <c r="N26" s="58" t="s">
        <v>53</v>
      </c>
      <c r="O26" s="58" t="s">
        <v>54</v>
      </c>
      <c r="P26" s="58" t="s">
        <v>53</v>
      </c>
      <c r="Q26" s="61">
        <v>99619172.320000008</v>
      </c>
      <c r="R26" s="61">
        <v>0</v>
      </c>
      <c r="S26" s="61">
        <v>72897053.980000004</v>
      </c>
      <c r="T26" s="61">
        <v>0</v>
      </c>
      <c r="U26" s="58" t="s">
        <v>50</v>
      </c>
      <c r="V26" s="61">
        <v>0</v>
      </c>
      <c r="W26" s="61">
        <v>23036308.91</v>
      </c>
      <c r="X26" s="58" t="s">
        <v>63</v>
      </c>
      <c r="Y26" s="61">
        <v>3685809.43</v>
      </c>
      <c r="Z26" s="61">
        <v>0</v>
      </c>
      <c r="AA26" s="58" t="s">
        <v>50</v>
      </c>
      <c r="AB26" s="61">
        <v>0</v>
      </c>
      <c r="AC26" s="61">
        <v>0</v>
      </c>
      <c r="AD26" s="58" t="s">
        <v>50</v>
      </c>
      <c r="AE26" s="61">
        <v>0</v>
      </c>
      <c r="AF26" s="58">
        <v>0</v>
      </c>
      <c r="AG26" s="58" t="s">
        <v>50</v>
      </c>
      <c r="AH26" s="61">
        <v>0</v>
      </c>
      <c r="AI26" s="61">
        <v>0</v>
      </c>
      <c r="AJ26" s="58" t="s">
        <v>50</v>
      </c>
      <c r="AK26" s="61">
        <v>0</v>
      </c>
      <c r="AL26" s="61">
        <v>0</v>
      </c>
      <c r="AM26" s="59" t="s">
        <v>53</v>
      </c>
      <c r="AN26" s="58" t="s">
        <v>53</v>
      </c>
      <c r="AO26" s="59" t="s">
        <v>53</v>
      </c>
      <c r="AP26" s="58" t="s">
        <v>53</v>
      </c>
    </row>
    <row r="27" spans="1:42" s="62" customFormat="1" hidden="1" x14ac:dyDescent="0.25">
      <c r="A27" s="58" t="s">
        <v>45</v>
      </c>
      <c r="B27" s="59" t="s">
        <v>401</v>
      </c>
      <c r="C27" s="63" t="s">
        <v>402</v>
      </c>
      <c r="D27" s="63" t="s">
        <v>56</v>
      </c>
      <c r="E27" s="60" t="s">
        <v>451</v>
      </c>
      <c r="F27" s="58" t="s">
        <v>452</v>
      </c>
      <c r="G27" s="58" t="s">
        <v>51</v>
      </c>
      <c r="H27" s="58" t="s">
        <v>453</v>
      </c>
      <c r="I27" s="58" t="s">
        <v>53</v>
      </c>
      <c r="J27" s="61" t="s">
        <v>53</v>
      </c>
      <c r="K27" s="61" t="s">
        <v>53</v>
      </c>
      <c r="L27" s="61" t="s">
        <v>53</v>
      </c>
      <c r="M27" s="61">
        <v>0</v>
      </c>
      <c r="N27" s="58" t="s">
        <v>53</v>
      </c>
      <c r="O27" s="58" t="s">
        <v>54</v>
      </c>
      <c r="P27" s="58" t="s">
        <v>53</v>
      </c>
      <c r="Q27" s="61">
        <v>13382736.200000001</v>
      </c>
      <c r="R27" s="61">
        <v>0</v>
      </c>
      <c r="S27" s="61">
        <v>13382736.200000001</v>
      </c>
      <c r="T27" s="61">
        <v>0</v>
      </c>
      <c r="U27" s="58" t="s">
        <v>50</v>
      </c>
      <c r="V27" s="61">
        <v>0</v>
      </c>
      <c r="W27" s="61">
        <v>0</v>
      </c>
      <c r="X27" s="58" t="s">
        <v>63</v>
      </c>
      <c r="Y27" s="61">
        <v>0</v>
      </c>
      <c r="Z27" s="61">
        <v>0</v>
      </c>
      <c r="AA27" s="58" t="s">
        <v>50</v>
      </c>
      <c r="AB27" s="61">
        <v>0</v>
      </c>
      <c r="AC27" s="61">
        <v>0</v>
      </c>
      <c r="AD27" s="58" t="s">
        <v>50</v>
      </c>
      <c r="AE27" s="61">
        <v>0</v>
      </c>
      <c r="AF27" s="58">
        <v>0</v>
      </c>
      <c r="AG27" s="58" t="s">
        <v>50</v>
      </c>
      <c r="AH27" s="61">
        <v>0</v>
      </c>
      <c r="AI27" s="61">
        <v>0</v>
      </c>
      <c r="AJ27" s="58" t="s">
        <v>50</v>
      </c>
      <c r="AK27" s="61">
        <v>0</v>
      </c>
      <c r="AL27" s="61">
        <v>0</v>
      </c>
      <c r="AM27" s="59" t="s">
        <v>53</v>
      </c>
      <c r="AN27" s="58" t="s">
        <v>53</v>
      </c>
      <c r="AO27" s="59" t="s">
        <v>53</v>
      </c>
      <c r="AP27" s="58" t="s">
        <v>53</v>
      </c>
    </row>
    <row r="28" spans="1:42" s="62" customFormat="1" hidden="1" x14ac:dyDescent="0.25">
      <c r="A28" s="58" t="s">
        <v>132</v>
      </c>
      <c r="B28" s="59" t="s">
        <v>407</v>
      </c>
      <c r="C28" s="63" t="s">
        <v>402</v>
      </c>
      <c r="D28" s="63" t="s">
        <v>56</v>
      </c>
      <c r="E28" s="60" t="s">
        <v>451</v>
      </c>
      <c r="F28" s="58" t="s">
        <v>454</v>
      </c>
      <c r="G28" s="58" t="s">
        <v>51</v>
      </c>
      <c r="H28" s="58" t="s">
        <v>455</v>
      </c>
      <c r="I28" s="58" t="s">
        <v>53</v>
      </c>
      <c r="J28" s="61" t="s">
        <v>53</v>
      </c>
      <c r="K28" s="61" t="s">
        <v>53</v>
      </c>
      <c r="L28" s="61" t="s">
        <v>53</v>
      </c>
      <c r="M28" s="61">
        <v>0</v>
      </c>
      <c r="N28" s="58" t="s">
        <v>53</v>
      </c>
      <c r="O28" s="58" t="s">
        <v>54</v>
      </c>
      <c r="P28" s="58" t="s">
        <v>53</v>
      </c>
      <c r="Q28" s="61">
        <v>8439213.0800000001</v>
      </c>
      <c r="R28" s="61">
        <v>0</v>
      </c>
      <c r="S28" s="61">
        <v>8439213.0800000001</v>
      </c>
      <c r="T28" s="61">
        <v>0</v>
      </c>
      <c r="U28" s="58" t="s">
        <v>50</v>
      </c>
      <c r="V28" s="61">
        <v>0</v>
      </c>
      <c r="W28" s="61">
        <v>0</v>
      </c>
      <c r="X28" s="58" t="s">
        <v>63</v>
      </c>
      <c r="Y28" s="61">
        <v>0</v>
      </c>
      <c r="Z28" s="61">
        <v>0</v>
      </c>
      <c r="AA28" s="58" t="s">
        <v>50</v>
      </c>
      <c r="AB28" s="61">
        <v>0</v>
      </c>
      <c r="AC28" s="61">
        <v>0</v>
      </c>
      <c r="AD28" s="58" t="s">
        <v>50</v>
      </c>
      <c r="AE28" s="61">
        <v>0</v>
      </c>
      <c r="AF28" s="58">
        <v>0</v>
      </c>
      <c r="AG28" s="58" t="s">
        <v>50</v>
      </c>
      <c r="AH28" s="61">
        <v>0</v>
      </c>
      <c r="AI28" s="61">
        <v>0</v>
      </c>
      <c r="AJ28" s="58" t="s">
        <v>50</v>
      </c>
      <c r="AK28" s="61">
        <v>0</v>
      </c>
      <c r="AL28" s="61">
        <v>0</v>
      </c>
      <c r="AM28" s="59" t="s">
        <v>53</v>
      </c>
      <c r="AN28" s="58" t="s">
        <v>53</v>
      </c>
      <c r="AO28" s="59" t="s">
        <v>53</v>
      </c>
      <c r="AP28" s="58" t="s">
        <v>53</v>
      </c>
    </row>
    <row r="29" spans="1:42" s="62" customFormat="1" hidden="1" x14ac:dyDescent="0.25">
      <c r="A29" s="58" t="s">
        <v>176</v>
      </c>
      <c r="B29" s="59" t="s">
        <v>423</v>
      </c>
      <c r="C29" s="63" t="s">
        <v>402</v>
      </c>
      <c r="D29" s="63" t="s">
        <v>56</v>
      </c>
      <c r="E29" s="60" t="s">
        <v>451</v>
      </c>
      <c r="F29" s="58" t="s">
        <v>456</v>
      </c>
      <c r="G29" s="58" t="s">
        <v>51</v>
      </c>
      <c r="H29" s="58" t="s">
        <v>457</v>
      </c>
      <c r="I29" s="58" t="s">
        <v>53</v>
      </c>
      <c r="J29" s="61" t="s">
        <v>53</v>
      </c>
      <c r="K29" s="61" t="s">
        <v>53</v>
      </c>
      <c r="L29" s="61" t="s">
        <v>53</v>
      </c>
      <c r="M29" s="61">
        <v>0</v>
      </c>
      <c r="N29" s="58" t="s">
        <v>53</v>
      </c>
      <c r="O29" s="58" t="s">
        <v>54</v>
      </c>
      <c r="P29" s="58" t="s">
        <v>53</v>
      </c>
      <c r="Q29" s="61">
        <v>7770332.8499999996</v>
      </c>
      <c r="R29" s="61">
        <v>0</v>
      </c>
      <c r="S29" s="61">
        <v>7770332.8499999996</v>
      </c>
      <c r="T29" s="61">
        <v>0</v>
      </c>
      <c r="U29" s="58" t="s">
        <v>50</v>
      </c>
      <c r="V29" s="61">
        <v>0</v>
      </c>
      <c r="W29" s="61">
        <v>0</v>
      </c>
      <c r="X29" s="58" t="s">
        <v>63</v>
      </c>
      <c r="Y29" s="61">
        <v>0</v>
      </c>
      <c r="Z29" s="61">
        <v>0</v>
      </c>
      <c r="AA29" s="58" t="s">
        <v>50</v>
      </c>
      <c r="AB29" s="61">
        <v>0</v>
      </c>
      <c r="AC29" s="61">
        <v>0</v>
      </c>
      <c r="AD29" s="58" t="s">
        <v>50</v>
      </c>
      <c r="AE29" s="61">
        <v>0</v>
      </c>
      <c r="AF29" s="58">
        <v>0</v>
      </c>
      <c r="AG29" s="58" t="s">
        <v>50</v>
      </c>
      <c r="AH29" s="61">
        <v>0</v>
      </c>
      <c r="AI29" s="61">
        <v>0</v>
      </c>
      <c r="AJ29" s="58" t="s">
        <v>50</v>
      </c>
      <c r="AK29" s="61">
        <v>0</v>
      </c>
      <c r="AL29" s="61">
        <v>0</v>
      </c>
      <c r="AM29" s="59" t="s">
        <v>53</v>
      </c>
      <c r="AN29" s="58" t="s">
        <v>53</v>
      </c>
      <c r="AO29" s="59" t="s">
        <v>53</v>
      </c>
      <c r="AP29" s="58" t="s">
        <v>53</v>
      </c>
    </row>
    <row r="30" spans="1:42" s="62" customFormat="1" hidden="1" x14ac:dyDescent="0.25">
      <c r="A30" s="58" t="s">
        <v>201</v>
      </c>
      <c r="B30" s="59" t="s">
        <v>426</v>
      </c>
      <c r="C30" s="63" t="s">
        <v>402</v>
      </c>
      <c r="D30" s="63" t="s">
        <v>56</v>
      </c>
      <c r="E30" s="60" t="s">
        <v>451</v>
      </c>
      <c r="F30" s="58" t="s">
        <v>458</v>
      </c>
      <c r="G30" s="58" t="s">
        <v>51</v>
      </c>
      <c r="H30" s="58" t="s">
        <v>459</v>
      </c>
      <c r="I30" s="58" t="s">
        <v>53</v>
      </c>
      <c r="J30" s="61" t="s">
        <v>53</v>
      </c>
      <c r="K30" s="61" t="s">
        <v>53</v>
      </c>
      <c r="L30" s="61" t="s">
        <v>53</v>
      </c>
      <c r="M30" s="61">
        <v>0</v>
      </c>
      <c r="N30" s="58" t="s">
        <v>53</v>
      </c>
      <c r="O30" s="58" t="s">
        <v>54</v>
      </c>
      <c r="P30" s="58" t="s">
        <v>53</v>
      </c>
      <c r="Q30" s="61">
        <v>8090322.0300000003</v>
      </c>
      <c r="R30" s="61">
        <v>0</v>
      </c>
      <c r="S30" s="61">
        <v>8090322.0300000003</v>
      </c>
      <c r="T30" s="61">
        <v>0</v>
      </c>
      <c r="U30" s="58" t="s">
        <v>50</v>
      </c>
      <c r="V30" s="61">
        <v>0</v>
      </c>
      <c r="W30" s="61">
        <v>0</v>
      </c>
      <c r="X30" s="58" t="s">
        <v>50</v>
      </c>
      <c r="Y30" s="61">
        <v>0</v>
      </c>
      <c r="Z30" s="61">
        <v>0</v>
      </c>
      <c r="AA30" s="58" t="s">
        <v>50</v>
      </c>
      <c r="AB30" s="61">
        <v>0</v>
      </c>
      <c r="AC30" s="61">
        <v>0</v>
      </c>
      <c r="AD30" s="58" t="s">
        <v>50</v>
      </c>
      <c r="AE30" s="61">
        <v>0</v>
      </c>
      <c r="AF30" s="58">
        <v>0</v>
      </c>
      <c r="AG30" s="58" t="s">
        <v>50</v>
      </c>
      <c r="AH30" s="61">
        <v>0</v>
      </c>
      <c r="AI30" s="61">
        <v>0</v>
      </c>
      <c r="AJ30" s="58" t="s">
        <v>50</v>
      </c>
      <c r="AK30" s="61">
        <v>0</v>
      </c>
      <c r="AL30" s="61">
        <v>0</v>
      </c>
      <c r="AM30" s="59" t="s">
        <v>53</v>
      </c>
      <c r="AN30" s="58" t="s">
        <v>53</v>
      </c>
      <c r="AO30" s="59" t="s">
        <v>53</v>
      </c>
      <c r="AP30" s="58" t="s">
        <v>53</v>
      </c>
    </row>
    <row r="31" spans="1:42" s="62" customFormat="1" hidden="1" x14ac:dyDescent="0.25">
      <c r="A31" s="58" t="s">
        <v>275</v>
      </c>
      <c r="B31" s="59" t="s">
        <v>429</v>
      </c>
      <c r="C31" s="63" t="s">
        <v>402</v>
      </c>
      <c r="D31" s="63" t="s">
        <v>56</v>
      </c>
      <c r="E31" s="60" t="s">
        <v>451</v>
      </c>
      <c r="F31" s="58" t="s">
        <v>460</v>
      </c>
      <c r="G31" s="58" t="s">
        <v>51</v>
      </c>
      <c r="H31" s="58" t="s">
        <v>461</v>
      </c>
      <c r="I31" s="58" t="s">
        <v>53</v>
      </c>
      <c r="J31" s="61" t="s">
        <v>53</v>
      </c>
      <c r="K31" s="61" t="s">
        <v>53</v>
      </c>
      <c r="L31" s="61" t="s">
        <v>53</v>
      </c>
      <c r="M31" s="61">
        <v>0</v>
      </c>
      <c r="N31" s="58" t="s">
        <v>53</v>
      </c>
      <c r="O31" s="58" t="s">
        <v>54</v>
      </c>
      <c r="P31" s="58" t="s">
        <v>53</v>
      </c>
      <c r="Q31" s="61">
        <v>12231493.029999999</v>
      </c>
      <c r="R31" s="61">
        <v>0</v>
      </c>
      <c r="S31" s="61">
        <v>12231493.029999999</v>
      </c>
      <c r="T31" s="61">
        <v>0</v>
      </c>
      <c r="U31" s="58" t="s">
        <v>50</v>
      </c>
      <c r="V31" s="61">
        <v>0</v>
      </c>
      <c r="W31" s="61">
        <v>0</v>
      </c>
      <c r="X31" s="58" t="s">
        <v>50</v>
      </c>
      <c r="Y31" s="61">
        <v>0</v>
      </c>
      <c r="Z31" s="61">
        <v>0</v>
      </c>
      <c r="AA31" s="58" t="s">
        <v>50</v>
      </c>
      <c r="AB31" s="61">
        <v>0</v>
      </c>
      <c r="AC31" s="61">
        <v>0</v>
      </c>
      <c r="AD31" s="58" t="s">
        <v>50</v>
      </c>
      <c r="AE31" s="61">
        <v>0</v>
      </c>
      <c r="AF31" s="58">
        <v>0</v>
      </c>
      <c r="AG31" s="58" t="s">
        <v>50</v>
      </c>
      <c r="AH31" s="61">
        <v>0</v>
      </c>
      <c r="AI31" s="61">
        <v>0</v>
      </c>
      <c r="AJ31" s="58" t="s">
        <v>50</v>
      </c>
      <c r="AK31" s="61">
        <v>0</v>
      </c>
      <c r="AL31" s="61">
        <v>0</v>
      </c>
      <c r="AM31" s="59" t="s">
        <v>53</v>
      </c>
      <c r="AN31" s="58" t="s">
        <v>53</v>
      </c>
      <c r="AO31" s="59" t="s">
        <v>53</v>
      </c>
      <c r="AP31" s="58" t="s">
        <v>53</v>
      </c>
    </row>
    <row r="32" spans="1:42" s="62" customFormat="1" hidden="1" x14ac:dyDescent="0.25">
      <c r="A32" s="58" t="s">
        <v>299</v>
      </c>
      <c r="B32" s="59" t="s">
        <v>410</v>
      </c>
      <c r="C32" s="63" t="s">
        <v>402</v>
      </c>
      <c r="D32" s="63" t="s">
        <v>56</v>
      </c>
      <c r="E32" s="60" t="s">
        <v>451</v>
      </c>
      <c r="F32" s="58" t="s">
        <v>462</v>
      </c>
      <c r="G32" s="58" t="s">
        <v>51</v>
      </c>
      <c r="H32" s="58" t="s">
        <v>463</v>
      </c>
      <c r="I32" s="58" t="s">
        <v>53</v>
      </c>
      <c r="J32" s="61" t="s">
        <v>53</v>
      </c>
      <c r="K32" s="61" t="s">
        <v>53</v>
      </c>
      <c r="L32" s="61" t="s">
        <v>53</v>
      </c>
      <c r="M32" s="61">
        <v>0</v>
      </c>
      <c r="N32" s="58" t="s">
        <v>53</v>
      </c>
      <c r="O32" s="58" t="s">
        <v>54</v>
      </c>
      <c r="P32" s="58" t="s">
        <v>53</v>
      </c>
      <c r="Q32" s="61">
        <v>11655588.800000001</v>
      </c>
      <c r="R32" s="61">
        <v>0</v>
      </c>
      <c r="S32" s="61">
        <v>11655588.800000001</v>
      </c>
      <c r="T32" s="61">
        <v>0</v>
      </c>
      <c r="U32" s="58" t="s">
        <v>50</v>
      </c>
      <c r="V32" s="61">
        <v>0</v>
      </c>
      <c r="W32" s="61">
        <v>0</v>
      </c>
      <c r="X32" s="58" t="s">
        <v>50</v>
      </c>
      <c r="Y32" s="61">
        <v>0</v>
      </c>
      <c r="Z32" s="61">
        <v>0</v>
      </c>
      <c r="AA32" s="58" t="s">
        <v>50</v>
      </c>
      <c r="AB32" s="61">
        <v>0</v>
      </c>
      <c r="AC32" s="61">
        <v>0</v>
      </c>
      <c r="AD32" s="58" t="s">
        <v>50</v>
      </c>
      <c r="AE32" s="61">
        <v>0</v>
      </c>
      <c r="AF32" s="58">
        <v>0</v>
      </c>
      <c r="AG32" s="58" t="s">
        <v>50</v>
      </c>
      <c r="AH32" s="61">
        <v>0</v>
      </c>
      <c r="AI32" s="61">
        <v>0</v>
      </c>
      <c r="AJ32" s="58" t="s">
        <v>50</v>
      </c>
      <c r="AK32" s="61">
        <v>0</v>
      </c>
      <c r="AL32" s="61">
        <v>0</v>
      </c>
      <c r="AM32" s="59" t="s">
        <v>53</v>
      </c>
      <c r="AN32" s="58" t="s">
        <v>53</v>
      </c>
      <c r="AO32" s="59" t="s">
        <v>53</v>
      </c>
      <c r="AP32" s="58" t="s">
        <v>53</v>
      </c>
    </row>
    <row r="33" spans="1:42" s="62" customFormat="1" hidden="1" x14ac:dyDescent="0.25">
      <c r="A33" s="58" t="s">
        <v>345</v>
      </c>
      <c r="B33" s="59" t="s">
        <v>413</v>
      </c>
      <c r="C33" s="63" t="s">
        <v>402</v>
      </c>
      <c r="D33" s="63" t="s">
        <v>56</v>
      </c>
      <c r="E33" s="60" t="s">
        <v>451</v>
      </c>
      <c r="F33" s="58" t="s">
        <v>464</v>
      </c>
      <c r="G33" s="58" t="s">
        <v>51</v>
      </c>
      <c r="H33" s="58" t="s">
        <v>465</v>
      </c>
      <c r="I33" s="58" t="s">
        <v>53</v>
      </c>
      <c r="J33" s="61" t="s">
        <v>53</v>
      </c>
      <c r="K33" s="61" t="s">
        <v>53</v>
      </c>
      <c r="L33" s="61" t="s">
        <v>53</v>
      </c>
      <c r="M33" s="61">
        <v>0</v>
      </c>
      <c r="N33" s="58" t="s">
        <v>53</v>
      </c>
      <c r="O33" s="58" t="s">
        <v>54</v>
      </c>
      <c r="P33" s="58" t="s">
        <v>53</v>
      </c>
      <c r="Q33" s="61">
        <v>1222236.06</v>
      </c>
      <c r="R33" s="61">
        <v>0</v>
      </c>
      <c r="S33" s="61">
        <v>1222236.06</v>
      </c>
      <c r="T33" s="61">
        <v>0</v>
      </c>
      <c r="U33" s="58" t="s">
        <v>50</v>
      </c>
      <c r="V33" s="61">
        <v>0</v>
      </c>
      <c r="W33" s="61">
        <v>0</v>
      </c>
      <c r="X33" s="58" t="s">
        <v>63</v>
      </c>
      <c r="Y33" s="61">
        <v>0</v>
      </c>
      <c r="Z33" s="61">
        <v>0</v>
      </c>
      <c r="AA33" s="58" t="s">
        <v>50</v>
      </c>
      <c r="AB33" s="61">
        <v>0</v>
      </c>
      <c r="AC33" s="61">
        <v>0</v>
      </c>
      <c r="AD33" s="58" t="s">
        <v>50</v>
      </c>
      <c r="AE33" s="61">
        <v>0</v>
      </c>
      <c r="AF33" s="58">
        <v>0</v>
      </c>
      <c r="AG33" s="58" t="s">
        <v>50</v>
      </c>
      <c r="AH33" s="61">
        <v>0</v>
      </c>
      <c r="AI33" s="61">
        <v>0</v>
      </c>
      <c r="AJ33" s="58" t="s">
        <v>50</v>
      </c>
      <c r="AK33" s="61">
        <v>0</v>
      </c>
      <c r="AL33" s="61">
        <v>0</v>
      </c>
      <c r="AM33" s="59" t="s">
        <v>53</v>
      </c>
      <c r="AN33" s="58" t="s">
        <v>53</v>
      </c>
      <c r="AO33" s="59" t="s">
        <v>53</v>
      </c>
      <c r="AP33" s="58" t="s">
        <v>53</v>
      </c>
    </row>
    <row r="34" spans="1:42" s="62" customFormat="1" hidden="1" x14ac:dyDescent="0.25">
      <c r="A34" s="58" t="s">
        <v>55</v>
      </c>
      <c r="B34" s="59" t="s">
        <v>401</v>
      </c>
      <c r="C34" s="58" t="s">
        <v>47</v>
      </c>
      <c r="D34" s="58" t="s">
        <v>56</v>
      </c>
      <c r="E34" s="58" t="s">
        <v>57</v>
      </c>
      <c r="F34" s="58" t="s">
        <v>466</v>
      </c>
      <c r="G34" s="58" t="s">
        <v>51</v>
      </c>
      <c r="H34" s="58" t="s">
        <v>467</v>
      </c>
      <c r="I34" s="58" t="s">
        <v>53</v>
      </c>
      <c r="J34" s="61" t="s">
        <v>53</v>
      </c>
      <c r="K34" s="61" t="s">
        <v>53</v>
      </c>
      <c r="L34" s="61" t="s">
        <v>53</v>
      </c>
      <c r="M34" s="61">
        <v>0</v>
      </c>
      <c r="N34" s="58" t="s">
        <v>53</v>
      </c>
      <c r="O34" s="58" t="s">
        <v>54</v>
      </c>
      <c r="P34" s="58" t="s">
        <v>53</v>
      </c>
      <c r="Q34" s="61">
        <v>11692140.834599998</v>
      </c>
      <c r="R34" s="61">
        <v>0</v>
      </c>
      <c r="S34" s="61">
        <v>10206370.134999998</v>
      </c>
      <c r="T34" s="61">
        <v>0</v>
      </c>
      <c r="U34" s="58" t="s">
        <v>50</v>
      </c>
      <c r="V34" s="61">
        <v>0</v>
      </c>
      <c r="W34" s="61">
        <v>1280836.8099999998</v>
      </c>
      <c r="X34" s="58" t="s">
        <v>50</v>
      </c>
      <c r="Y34" s="61">
        <v>204933.88959999997</v>
      </c>
      <c r="Z34" s="61">
        <v>0</v>
      </c>
      <c r="AA34" s="58" t="s">
        <v>50</v>
      </c>
      <c r="AB34" s="61">
        <v>0</v>
      </c>
      <c r="AC34" s="61">
        <v>0</v>
      </c>
      <c r="AD34" s="58" t="s">
        <v>50</v>
      </c>
      <c r="AE34" s="61">
        <v>0</v>
      </c>
      <c r="AF34" s="58">
        <v>0</v>
      </c>
      <c r="AG34" s="58" t="s">
        <v>50</v>
      </c>
      <c r="AH34" s="61">
        <v>0</v>
      </c>
      <c r="AI34" s="61">
        <v>0</v>
      </c>
      <c r="AJ34" s="58" t="s">
        <v>50</v>
      </c>
      <c r="AK34" s="61">
        <v>0</v>
      </c>
      <c r="AL34" s="61">
        <v>0</v>
      </c>
      <c r="AM34" s="59" t="s">
        <v>53</v>
      </c>
      <c r="AN34" s="58" t="s">
        <v>53</v>
      </c>
      <c r="AO34" s="59" t="s">
        <v>53</v>
      </c>
      <c r="AP34" s="58" t="s">
        <v>53</v>
      </c>
    </row>
    <row r="35" spans="1:42" s="62" customFormat="1" hidden="1" x14ac:dyDescent="0.25">
      <c r="A35" s="58" t="s">
        <v>59</v>
      </c>
      <c r="B35" s="59" t="s">
        <v>401</v>
      </c>
      <c r="C35" s="58" t="s">
        <v>47</v>
      </c>
      <c r="D35" s="58" t="s">
        <v>56</v>
      </c>
      <c r="E35" s="58" t="s">
        <v>57</v>
      </c>
      <c r="F35" s="58" t="s">
        <v>466</v>
      </c>
      <c r="G35" s="58" t="s">
        <v>51</v>
      </c>
      <c r="H35" s="58" t="s">
        <v>468</v>
      </c>
      <c r="I35" s="58" t="s">
        <v>53</v>
      </c>
      <c r="J35" s="61" t="s">
        <v>53</v>
      </c>
      <c r="K35" s="61" t="s">
        <v>53</v>
      </c>
      <c r="L35" s="61" t="s">
        <v>53</v>
      </c>
      <c r="M35" s="61">
        <v>0</v>
      </c>
      <c r="N35" s="58" t="s">
        <v>53</v>
      </c>
      <c r="O35" s="58" t="s">
        <v>469</v>
      </c>
      <c r="P35" s="58" t="s">
        <v>470</v>
      </c>
      <c r="Q35" s="61">
        <v>512000</v>
      </c>
      <c r="R35" s="61">
        <v>0</v>
      </c>
      <c r="S35" s="61">
        <v>512000</v>
      </c>
      <c r="T35" s="61">
        <v>0</v>
      </c>
      <c r="U35" s="58" t="s">
        <v>50</v>
      </c>
      <c r="V35" s="61">
        <v>0</v>
      </c>
      <c r="W35" s="61">
        <v>0</v>
      </c>
      <c r="X35" s="58" t="s">
        <v>50</v>
      </c>
      <c r="Y35" s="61">
        <v>0</v>
      </c>
      <c r="Z35" s="61">
        <v>0</v>
      </c>
      <c r="AA35" s="58" t="s">
        <v>50</v>
      </c>
      <c r="AB35" s="61">
        <v>0</v>
      </c>
      <c r="AC35" s="61">
        <v>0</v>
      </c>
      <c r="AD35" s="58" t="s">
        <v>50</v>
      </c>
      <c r="AE35" s="61">
        <v>0</v>
      </c>
      <c r="AF35" s="58">
        <v>0</v>
      </c>
      <c r="AG35" s="58" t="s">
        <v>50</v>
      </c>
      <c r="AH35" s="61">
        <v>0</v>
      </c>
      <c r="AI35" s="61">
        <v>0</v>
      </c>
      <c r="AJ35" s="58" t="s">
        <v>50</v>
      </c>
      <c r="AK35" s="61">
        <v>0</v>
      </c>
      <c r="AL35" s="61">
        <v>0</v>
      </c>
      <c r="AM35" s="59" t="s">
        <v>53</v>
      </c>
      <c r="AN35" s="58" t="s">
        <v>53</v>
      </c>
      <c r="AO35" s="59" t="s">
        <v>53</v>
      </c>
      <c r="AP35" s="58" t="s">
        <v>53</v>
      </c>
    </row>
    <row r="36" spans="1:42" s="62" customFormat="1" hidden="1" x14ac:dyDescent="0.25">
      <c r="A36" s="58" t="s">
        <v>64</v>
      </c>
      <c r="B36" s="59" t="s">
        <v>401</v>
      </c>
      <c r="C36" s="58" t="s">
        <v>47</v>
      </c>
      <c r="D36" s="58" t="s">
        <v>56</v>
      </c>
      <c r="E36" s="58" t="s">
        <v>57</v>
      </c>
      <c r="F36" s="58" t="s">
        <v>466</v>
      </c>
      <c r="G36" s="58" t="s">
        <v>51</v>
      </c>
      <c r="H36" s="58" t="s">
        <v>471</v>
      </c>
      <c r="I36" s="58" t="s">
        <v>53</v>
      </c>
      <c r="J36" s="61" t="s">
        <v>53</v>
      </c>
      <c r="K36" s="61" t="s">
        <v>53</v>
      </c>
      <c r="L36" s="61" t="s">
        <v>53</v>
      </c>
      <c r="M36" s="61">
        <v>0</v>
      </c>
      <c r="N36" s="58" t="s">
        <v>53</v>
      </c>
      <c r="O36" s="58" t="s">
        <v>54</v>
      </c>
      <c r="P36" s="58" t="s">
        <v>53</v>
      </c>
      <c r="Q36" s="61">
        <v>692541.39439999999</v>
      </c>
      <c r="R36" s="61">
        <v>0</v>
      </c>
      <c r="S36" s="61">
        <v>604816</v>
      </c>
      <c r="T36" s="61">
        <v>0</v>
      </c>
      <c r="U36" s="58" t="s">
        <v>50</v>
      </c>
      <c r="V36" s="61">
        <v>0</v>
      </c>
      <c r="W36" s="61">
        <v>75625.34</v>
      </c>
      <c r="X36" s="58" t="s">
        <v>50</v>
      </c>
      <c r="Y36" s="61">
        <v>12100.054400000001</v>
      </c>
      <c r="Z36" s="61">
        <v>0</v>
      </c>
      <c r="AA36" s="58" t="s">
        <v>50</v>
      </c>
      <c r="AB36" s="61">
        <v>0</v>
      </c>
      <c r="AC36" s="61">
        <v>0</v>
      </c>
      <c r="AD36" s="58" t="s">
        <v>50</v>
      </c>
      <c r="AE36" s="61">
        <v>0</v>
      </c>
      <c r="AF36" s="58">
        <v>0</v>
      </c>
      <c r="AG36" s="58" t="s">
        <v>50</v>
      </c>
      <c r="AH36" s="61">
        <v>0</v>
      </c>
      <c r="AI36" s="61">
        <v>0</v>
      </c>
      <c r="AJ36" s="58" t="s">
        <v>50</v>
      </c>
      <c r="AK36" s="61">
        <v>0</v>
      </c>
      <c r="AL36" s="61">
        <v>0</v>
      </c>
      <c r="AM36" s="59" t="s">
        <v>53</v>
      </c>
      <c r="AN36" s="58" t="s">
        <v>53</v>
      </c>
      <c r="AO36" s="59" t="s">
        <v>53</v>
      </c>
      <c r="AP36" s="58" t="s">
        <v>53</v>
      </c>
    </row>
    <row r="37" spans="1:42" s="62" customFormat="1" hidden="1" x14ac:dyDescent="0.25">
      <c r="A37" s="58" t="s">
        <v>66</v>
      </c>
      <c r="B37" s="59" t="s">
        <v>401</v>
      </c>
      <c r="C37" s="58" t="s">
        <v>47</v>
      </c>
      <c r="D37" s="58" t="s">
        <v>56</v>
      </c>
      <c r="E37" s="58" t="s">
        <v>57</v>
      </c>
      <c r="F37" s="58" t="s">
        <v>466</v>
      </c>
      <c r="G37" s="58" t="s">
        <v>51</v>
      </c>
      <c r="H37" s="58" t="s">
        <v>472</v>
      </c>
      <c r="I37" s="58" t="s">
        <v>53</v>
      </c>
      <c r="J37" s="61" t="s">
        <v>53</v>
      </c>
      <c r="K37" s="61" t="s">
        <v>53</v>
      </c>
      <c r="L37" s="61" t="s">
        <v>53</v>
      </c>
      <c r="M37" s="61">
        <v>0</v>
      </c>
      <c r="N37" s="58" t="s">
        <v>53</v>
      </c>
      <c r="O37" s="58" t="s">
        <v>61</v>
      </c>
      <c r="P37" s="58" t="s">
        <v>62</v>
      </c>
      <c r="Q37" s="61">
        <v>619111.4</v>
      </c>
      <c r="R37" s="61">
        <v>0</v>
      </c>
      <c r="S37" s="61">
        <v>619111.4</v>
      </c>
      <c r="T37" s="61">
        <v>0</v>
      </c>
      <c r="U37" s="58" t="s">
        <v>50</v>
      </c>
      <c r="V37" s="61">
        <v>0</v>
      </c>
      <c r="W37" s="61">
        <v>0</v>
      </c>
      <c r="X37" s="58" t="s">
        <v>50</v>
      </c>
      <c r="Y37" s="61">
        <v>0</v>
      </c>
      <c r="Z37" s="61">
        <v>0</v>
      </c>
      <c r="AA37" s="58" t="s">
        <v>50</v>
      </c>
      <c r="AB37" s="61">
        <v>0</v>
      </c>
      <c r="AC37" s="61">
        <v>0</v>
      </c>
      <c r="AD37" s="58" t="s">
        <v>50</v>
      </c>
      <c r="AE37" s="61">
        <v>0</v>
      </c>
      <c r="AF37" s="58">
        <v>0</v>
      </c>
      <c r="AG37" s="58" t="s">
        <v>50</v>
      </c>
      <c r="AH37" s="61">
        <v>0</v>
      </c>
      <c r="AI37" s="61">
        <v>0</v>
      </c>
      <c r="AJ37" s="58" t="s">
        <v>50</v>
      </c>
      <c r="AK37" s="61">
        <v>0</v>
      </c>
      <c r="AL37" s="61">
        <v>0</v>
      </c>
      <c r="AM37" s="59" t="s">
        <v>53</v>
      </c>
      <c r="AN37" s="58" t="s">
        <v>53</v>
      </c>
      <c r="AO37" s="59" t="s">
        <v>53</v>
      </c>
      <c r="AP37" s="58" t="s">
        <v>53</v>
      </c>
    </row>
    <row r="38" spans="1:42" s="62" customFormat="1" hidden="1" x14ac:dyDescent="0.25">
      <c r="A38" s="58" t="s">
        <v>70</v>
      </c>
      <c r="B38" s="59" t="s">
        <v>401</v>
      </c>
      <c r="C38" s="58" t="s">
        <v>47</v>
      </c>
      <c r="D38" s="58" t="s">
        <v>56</v>
      </c>
      <c r="E38" s="58" t="s">
        <v>57</v>
      </c>
      <c r="F38" s="58" t="s">
        <v>466</v>
      </c>
      <c r="G38" s="58" t="s">
        <v>51</v>
      </c>
      <c r="H38" s="58" t="s">
        <v>473</v>
      </c>
      <c r="I38" s="58" t="s">
        <v>53</v>
      </c>
      <c r="J38" s="61" t="s">
        <v>53</v>
      </c>
      <c r="K38" s="61" t="s">
        <v>53</v>
      </c>
      <c r="L38" s="61" t="s">
        <v>53</v>
      </c>
      <c r="M38" s="61">
        <v>0</v>
      </c>
      <c r="N38" s="58" t="s">
        <v>53</v>
      </c>
      <c r="O38" s="58" t="s">
        <v>54</v>
      </c>
      <c r="P38" s="58" t="s">
        <v>53</v>
      </c>
      <c r="Q38" s="61">
        <v>30503926.710599992</v>
      </c>
      <c r="R38" s="61">
        <v>0</v>
      </c>
      <c r="S38" s="61">
        <v>26111710.354999993</v>
      </c>
      <c r="T38" s="61">
        <v>0</v>
      </c>
      <c r="U38" s="58" t="s">
        <v>50</v>
      </c>
      <c r="V38" s="61">
        <v>0</v>
      </c>
      <c r="W38" s="61">
        <v>3786393.41</v>
      </c>
      <c r="X38" s="58" t="s">
        <v>50</v>
      </c>
      <c r="Y38" s="61">
        <v>605822.94560000009</v>
      </c>
      <c r="Z38" s="61">
        <v>0</v>
      </c>
      <c r="AA38" s="58" t="s">
        <v>50</v>
      </c>
      <c r="AB38" s="61">
        <v>0</v>
      </c>
      <c r="AC38" s="61">
        <v>0</v>
      </c>
      <c r="AD38" s="58" t="s">
        <v>50</v>
      </c>
      <c r="AE38" s="61">
        <v>0</v>
      </c>
      <c r="AF38" s="58">
        <v>0</v>
      </c>
      <c r="AG38" s="58" t="s">
        <v>50</v>
      </c>
      <c r="AH38" s="61">
        <v>0</v>
      </c>
      <c r="AI38" s="61">
        <v>0</v>
      </c>
      <c r="AJ38" s="58" t="s">
        <v>50</v>
      </c>
      <c r="AK38" s="61">
        <v>0</v>
      </c>
      <c r="AL38" s="61">
        <v>0</v>
      </c>
      <c r="AM38" s="59" t="s">
        <v>53</v>
      </c>
      <c r="AN38" s="58" t="s">
        <v>53</v>
      </c>
      <c r="AO38" s="59" t="s">
        <v>53</v>
      </c>
      <c r="AP38" s="58" t="s">
        <v>53</v>
      </c>
    </row>
    <row r="39" spans="1:42" s="62" customFormat="1" hidden="1" x14ac:dyDescent="0.25">
      <c r="A39" s="58" t="s">
        <v>133</v>
      </c>
      <c r="B39" s="59" t="s">
        <v>407</v>
      </c>
      <c r="C39" s="58" t="s">
        <v>47</v>
      </c>
      <c r="D39" s="58" t="s">
        <v>56</v>
      </c>
      <c r="E39" s="58" t="s">
        <v>57</v>
      </c>
      <c r="F39" s="58" t="s">
        <v>474</v>
      </c>
      <c r="G39" s="58" t="s">
        <v>51</v>
      </c>
      <c r="H39" s="58" t="s">
        <v>475</v>
      </c>
      <c r="I39" s="58" t="s">
        <v>53</v>
      </c>
      <c r="J39" s="61" t="s">
        <v>53</v>
      </c>
      <c r="K39" s="61" t="s">
        <v>53</v>
      </c>
      <c r="L39" s="61" t="s">
        <v>53</v>
      </c>
      <c r="M39" s="61">
        <v>0</v>
      </c>
      <c r="N39" s="58" t="s">
        <v>53</v>
      </c>
      <c r="O39" s="58" t="s">
        <v>54</v>
      </c>
      <c r="P39" s="58" t="s">
        <v>53</v>
      </c>
      <c r="Q39" s="61">
        <v>34018064.372399993</v>
      </c>
      <c r="R39" s="61">
        <v>0</v>
      </c>
      <c r="S39" s="61">
        <v>29932163.149999995</v>
      </c>
      <c r="T39" s="61">
        <v>0</v>
      </c>
      <c r="U39" s="58" t="s">
        <v>50</v>
      </c>
      <c r="V39" s="61">
        <v>0</v>
      </c>
      <c r="W39" s="61">
        <v>3522328.6400000011</v>
      </c>
      <c r="X39" s="58" t="s">
        <v>63</v>
      </c>
      <c r="Y39" s="61">
        <v>563572.58240000007</v>
      </c>
      <c r="Z39" s="61">
        <v>0</v>
      </c>
      <c r="AA39" s="58" t="s">
        <v>50</v>
      </c>
      <c r="AB39" s="61">
        <v>0</v>
      </c>
      <c r="AC39" s="61">
        <v>0</v>
      </c>
      <c r="AD39" s="58" t="s">
        <v>50</v>
      </c>
      <c r="AE39" s="61">
        <v>0</v>
      </c>
      <c r="AF39" s="58">
        <v>0</v>
      </c>
      <c r="AG39" s="58" t="s">
        <v>50</v>
      </c>
      <c r="AH39" s="61">
        <v>0</v>
      </c>
      <c r="AI39" s="61">
        <v>0</v>
      </c>
      <c r="AJ39" s="58" t="s">
        <v>50</v>
      </c>
      <c r="AK39" s="61">
        <v>0</v>
      </c>
      <c r="AL39" s="61">
        <v>0</v>
      </c>
      <c r="AM39" s="59" t="s">
        <v>53</v>
      </c>
      <c r="AN39" s="58" t="s">
        <v>53</v>
      </c>
      <c r="AO39" s="59" t="s">
        <v>53</v>
      </c>
      <c r="AP39" s="58" t="s">
        <v>53</v>
      </c>
    </row>
    <row r="40" spans="1:42" s="62" customFormat="1" hidden="1" x14ac:dyDescent="0.25">
      <c r="A40" s="58" t="s">
        <v>134</v>
      </c>
      <c r="B40" s="59" t="s">
        <v>407</v>
      </c>
      <c r="C40" s="58" t="s">
        <v>47</v>
      </c>
      <c r="D40" s="58" t="s">
        <v>56</v>
      </c>
      <c r="E40" s="58" t="s">
        <v>57</v>
      </c>
      <c r="F40" s="58" t="s">
        <v>474</v>
      </c>
      <c r="G40" s="58" t="s">
        <v>89</v>
      </c>
      <c r="H40" s="58" t="s">
        <v>53</v>
      </c>
      <c r="I40" s="58" t="s">
        <v>476</v>
      </c>
      <c r="J40" s="61" t="s">
        <v>53</v>
      </c>
      <c r="K40" s="61" t="s">
        <v>477</v>
      </c>
      <c r="L40" s="61" t="s">
        <v>407</v>
      </c>
      <c r="M40" s="61">
        <v>367497.8</v>
      </c>
      <c r="N40" s="58" t="s">
        <v>93</v>
      </c>
      <c r="O40" s="58" t="s">
        <v>478</v>
      </c>
      <c r="P40" s="58" t="s">
        <v>479</v>
      </c>
      <c r="Q40" s="61">
        <v>-159200</v>
      </c>
      <c r="R40" s="61">
        <v>0</v>
      </c>
      <c r="S40" s="61">
        <v>-159200</v>
      </c>
      <c r="T40" s="61">
        <v>0</v>
      </c>
      <c r="U40" s="58" t="s">
        <v>50</v>
      </c>
      <c r="V40" s="61">
        <v>0</v>
      </c>
      <c r="W40" s="61">
        <v>0</v>
      </c>
      <c r="X40" s="58" t="s">
        <v>50</v>
      </c>
      <c r="Y40" s="61">
        <v>0</v>
      </c>
      <c r="Z40" s="61">
        <v>0</v>
      </c>
      <c r="AA40" s="58" t="s">
        <v>50</v>
      </c>
      <c r="AB40" s="61">
        <v>0</v>
      </c>
      <c r="AC40" s="61">
        <v>0</v>
      </c>
      <c r="AD40" s="58" t="s">
        <v>50</v>
      </c>
      <c r="AE40" s="61">
        <v>0</v>
      </c>
      <c r="AF40" s="58">
        <v>0</v>
      </c>
      <c r="AG40" s="58" t="s">
        <v>50</v>
      </c>
      <c r="AH40" s="61">
        <v>0</v>
      </c>
      <c r="AI40" s="61">
        <v>0</v>
      </c>
      <c r="AJ40" s="58" t="s">
        <v>50</v>
      </c>
      <c r="AK40" s="61">
        <v>0</v>
      </c>
      <c r="AL40" s="61">
        <v>0</v>
      </c>
      <c r="AM40" s="59" t="s">
        <v>53</v>
      </c>
      <c r="AN40" s="58" t="s">
        <v>53</v>
      </c>
      <c r="AO40" s="59" t="s">
        <v>53</v>
      </c>
      <c r="AP40" s="58" t="s">
        <v>53</v>
      </c>
    </row>
    <row r="41" spans="1:42" s="62" customFormat="1" hidden="1" x14ac:dyDescent="0.25">
      <c r="A41" s="58" t="s">
        <v>179</v>
      </c>
      <c r="B41" s="59" t="s">
        <v>423</v>
      </c>
      <c r="C41" s="58" t="s">
        <v>47</v>
      </c>
      <c r="D41" s="58" t="s">
        <v>56</v>
      </c>
      <c r="E41" s="58" t="s">
        <v>57</v>
      </c>
      <c r="F41" s="58" t="s">
        <v>480</v>
      </c>
      <c r="G41" s="58" t="s">
        <v>51</v>
      </c>
      <c r="H41" s="58" t="s">
        <v>481</v>
      </c>
      <c r="I41" s="58" t="s">
        <v>53</v>
      </c>
      <c r="J41" s="61" t="s">
        <v>53</v>
      </c>
      <c r="K41" s="61" t="s">
        <v>53</v>
      </c>
      <c r="L41" s="61" t="s">
        <v>53</v>
      </c>
      <c r="M41" s="61">
        <v>0</v>
      </c>
      <c r="N41" s="58" t="s">
        <v>53</v>
      </c>
      <c r="O41" s="58" t="s">
        <v>54</v>
      </c>
      <c r="P41" s="58" t="s">
        <v>53</v>
      </c>
      <c r="Q41" s="61">
        <v>36924942.274600014</v>
      </c>
      <c r="R41" s="61">
        <v>0</v>
      </c>
      <c r="S41" s="61">
        <v>32223185.25500001</v>
      </c>
      <c r="T41" s="61">
        <v>0</v>
      </c>
      <c r="U41" s="58" t="s">
        <v>50</v>
      </c>
      <c r="V41" s="61">
        <v>0</v>
      </c>
      <c r="W41" s="61">
        <v>3919030.4500000007</v>
      </c>
      <c r="X41" s="58" t="s">
        <v>50</v>
      </c>
      <c r="Y41" s="61">
        <v>627044.87200000009</v>
      </c>
      <c r="Z41" s="61">
        <v>0</v>
      </c>
      <c r="AA41" s="58" t="s">
        <v>50</v>
      </c>
      <c r="AB41" s="61">
        <v>0</v>
      </c>
      <c r="AC41" s="61">
        <v>144149.72</v>
      </c>
      <c r="AD41" s="58" t="s">
        <v>72</v>
      </c>
      <c r="AE41" s="61">
        <v>11531.9776</v>
      </c>
      <c r="AF41" s="58">
        <v>0</v>
      </c>
      <c r="AG41" s="58" t="s">
        <v>50</v>
      </c>
      <c r="AH41" s="61">
        <v>0</v>
      </c>
      <c r="AI41" s="61">
        <v>0</v>
      </c>
      <c r="AJ41" s="58" t="s">
        <v>50</v>
      </c>
      <c r="AK41" s="61">
        <v>0</v>
      </c>
      <c r="AL41" s="61">
        <v>0</v>
      </c>
      <c r="AM41" s="59" t="s">
        <v>53</v>
      </c>
      <c r="AN41" s="58" t="s">
        <v>53</v>
      </c>
      <c r="AO41" s="59" t="s">
        <v>53</v>
      </c>
      <c r="AP41" s="58" t="s">
        <v>53</v>
      </c>
    </row>
    <row r="42" spans="1:42" s="62" customFormat="1" hidden="1" x14ac:dyDescent="0.25">
      <c r="A42" s="58" t="s">
        <v>209</v>
      </c>
      <c r="B42" s="59" t="s">
        <v>426</v>
      </c>
      <c r="C42" s="58" t="s">
        <v>47</v>
      </c>
      <c r="D42" s="58" t="s">
        <v>56</v>
      </c>
      <c r="E42" s="58" t="s">
        <v>57</v>
      </c>
      <c r="F42" s="58" t="s">
        <v>482</v>
      </c>
      <c r="G42" s="58" t="s">
        <v>51</v>
      </c>
      <c r="H42" s="58" t="s">
        <v>483</v>
      </c>
      <c r="I42" s="58" t="s">
        <v>53</v>
      </c>
      <c r="J42" s="61" t="s">
        <v>53</v>
      </c>
      <c r="K42" s="61" t="s">
        <v>53</v>
      </c>
      <c r="L42" s="61" t="s">
        <v>53</v>
      </c>
      <c r="M42" s="61">
        <v>0</v>
      </c>
      <c r="N42" s="58" t="s">
        <v>53</v>
      </c>
      <c r="O42" s="58" t="s">
        <v>54</v>
      </c>
      <c r="P42" s="58" t="s">
        <v>53</v>
      </c>
      <c r="Q42" s="61">
        <v>27519811.105200011</v>
      </c>
      <c r="R42" s="61">
        <v>0</v>
      </c>
      <c r="S42" s="61">
        <v>22615489.480000012</v>
      </c>
      <c r="T42" s="61">
        <v>0</v>
      </c>
      <c r="U42" s="58" t="s">
        <v>50</v>
      </c>
      <c r="V42" s="61">
        <v>0</v>
      </c>
      <c r="W42" s="61">
        <v>4227863.4700000007</v>
      </c>
      <c r="X42" s="58" t="s">
        <v>63</v>
      </c>
      <c r="Y42" s="61">
        <v>676458.15520000027</v>
      </c>
      <c r="Z42" s="61">
        <v>0</v>
      </c>
      <c r="AA42" s="58" t="s">
        <v>50</v>
      </c>
      <c r="AB42" s="61">
        <v>0</v>
      </c>
      <c r="AC42" s="61">
        <v>0</v>
      </c>
      <c r="AD42" s="58" t="s">
        <v>50</v>
      </c>
      <c r="AE42" s="61">
        <v>0</v>
      </c>
      <c r="AF42" s="58">
        <v>0</v>
      </c>
      <c r="AG42" s="58" t="s">
        <v>50</v>
      </c>
      <c r="AH42" s="61">
        <v>0</v>
      </c>
      <c r="AI42" s="61">
        <v>0</v>
      </c>
      <c r="AJ42" s="58" t="s">
        <v>50</v>
      </c>
      <c r="AK42" s="61">
        <v>0</v>
      </c>
      <c r="AL42" s="61">
        <v>0</v>
      </c>
      <c r="AM42" s="59" t="s">
        <v>53</v>
      </c>
      <c r="AN42" s="58" t="s">
        <v>53</v>
      </c>
      <c r="AO42" s="59" t="s">
        <v>53</v>
      </c>
      <c r="AP42" s="58" t="s">
        <v>53</v>
      </c>
    </row>
    <row r="43" spans="1:42" s="62" customFormat="1" hidden="1" x14ac:dyDescent="0.25">
      <c r="A43" s="58" t="s">
        <v>277</v>
      </c>
      <c r="B43" s="59" t="s">
        <v>429</v>
      </c>
      <c r="C43" s="58" t="s">
        <v>47</v>
      </c>
      <c r="D43" s="58" t="s">
        <v>56</v>
      </c>
      <c r="E43" s="58" t="s">
        <v>57</v>
      </c>
      <c r="F43" s="58" t="s">
        <v>484</v>
      </c>
      <c r="G43" s="58" t="s">
        <v>51</v>
      </c>
      <c r="H43" s="58" t="s">
        <v>485</v>
      </c>
      <c r="I43" s="58" t="s">
        <v>53</v>
      </c>
      <c r="J43" s="61" t="s">
        <v>53</v>
      </c>
      <c r="K43" s="61" t="s">
        <v>53</v>
      </c>
      <c r="L43" s="61" t="s">
        <v>53</v>
      </c>
      <c r="M43" s="61">
        <v>0</v>
      </c>
      <c r="N43" s="58" t="s">
        <v>53</v>
      </c>
      <c r="O43" s="58" t="s">
        <v>54</v>
      </c>
      <c r="P43" s="58" t="s">
        <v>53</v>
      </c>
      <c r="Q43" s="61">
        <v>24022886.566800002</v>
      </c>
      <c r="R43" s="61">
        <v>0</v>
      </c>
      <c r="S43" s="61">
        <v>21298436.350000001</v>
      </c>
      <c r="T43" s="61">
        <v>0</v>
      </c>
      <c r="U43" s="58" t="s">
        <v>50</v>
      </c>
      <c r="V43" s="61">
        <v>0</v>
      </c>
      <c r="W43" s="61">
        <v>2348663.9799999995</v>
      </c>
      <c r="X43" s="58" t="s">
        <v>50</v>
      </c>
      <c r="Y43" s="61">
        <v>375786.23680000013</v>
      </c>
      <c r="Z43" s="61">
        <v>0</v>
      </c>
      <c r="AA43" s="58" t="s">
        <v>50</v>
      </c>
      <c r="AB43" s="61">
        <v>0</v>
      </c>
      <c r="AC43" s="61">
        <v>0</v>
      </c>
      <c r="AD43" s="58" t="s">
        <v>50</v>
      </c>
      <c r="AE43" s="61">
        <v>0</v>
      </c>
      <c r="AF43" s="58">
        <v>0</v>
      </c>
      <c r="AG43" s="58" t="s">
        <v>50</v>
      </c>
      <c r="AH43" s="61">
        <v>0</v>
      </c>
      <c r="AI43" s="61">
        <v>0</v>
      </c>
      <c r="AJ43" s="58" t="s">
        <v>50</v>
      </c>
      <c r="AK43" s="61">
        <v>0</v>
      </c>
      <c r="AL43" s="61">
        <v>0</v>
      </c>
      <c r="AM43" s="59" t="s">
        <v>53</v>
      </c>
      <c r="AN43" s="58" t="s">
        <v>53</v>
      </c>
      <c r="AO43" s="59" t="s">
        <v>53</v>
      </c>
      <c r="AP43" s="58" t="s">
        <v>53</v>
      </c>
    </row>
    <row r="44" spans="1:42" s="62" customFormat="1" hidden="1" x14ac:dyDescent="0.25">
      <c r="A44" s="58" t="s">
        <v>315</v>
      </c>
      <c r="B44" s="59" t="s">
        <v>410</v>
      </c>
      <c r="C44" s="58" t="s">
        <v>47</v>
      </c>
      <c r="D44" s="58" t="s">
        <v>56</v>
      </c>
      <c r="E44" s="58" t="s">
        <v>57</v>
      </c>
      <c r="F44" s="58" t="s">
        <v>486</v>
      </c>
      <c r="G44" s="58" t="s">
        <v>51</v>
      </c>
      <c r="H44" s="58" t="s">
        <v>487</v>
      </c>
      <c r="I44" s="58" t="s">
        <v>53</v>
      </c>
      <c r="J44" s="61" t="s">
        <v>53</v>
      </c>
      <c r="K44" s="61" t="s">
        <v>53</v>
      </c>
      <c r="L44" s="61" t="s">
        <v>53</v>
      </c>
      <c r="M44" s="61">
        <v>0</v>
      </c>
      <c r="N44" s="58" t="s">
        <v>53</v>
      </c>
      <c r="O44" s="58" t="s">
        <v>54</v>
      </c>
      <c r="P44" s="58" t="s">
        <v>53</v>
      </c>
      <c r="Q44" s="61">
        <v>22747419.2938</v>
      </c>
      <c r="R44" s="61">
        <v>0</v>
      </c>
      <c r="S44" s="61">
        <v>21381420.775000002</v>
      </c>
      <c r="T44" s="61">
        <v>0</v>
      </c>
      <c r="U44" s="58" t="s">
        <v>50</v>
      </c>
      <c r="V44" s="61">
        <v>0</v>
      </c>
      <c r="W44" s="61">
        <v>1177584.9300000002</v>
      </c>
      <c r="X44" s="58" t="s">
        <v>50</v>
      </c>
      <c r="Y44" s="61">
        <v>188413.5888</v>
      </c>
      <c r="Z44" s="61">
        <v>0</v>
      </c>
      <c r="AA44" s="58" t="s">
        <v>50</v>
      </c>
      <c r="AB44" s="61">
        <v>0</v>
      </c>
      <c r="AC44" s="61">
        <v>0</v>
      </c>
      <c r="AD44" s="58" t="s">
        <v>50</v>
      </c>
      <c r="AE44" s="61">
        <v>0</v>
      </c>
      <c r="AF44" s="58">
        <v>0</v>
      </c>
      <c r="AG44" s="58" t="s">
        <v>50</v>
      </c>
      <c r="AH44" s="61">
        <v>0</v>
      </c>
      <c r="AI44" s="61">
        <v>0</v>
      </c>
      <c r="AJ44" s="58" t="s">
        <v>50</v>
      </c>
      <c r="AK44" s="61">
        <v>0</v>
      </c>
      <c r="AL44" s="61">
        <v>0</v>
      </c>
      <c r="AM44" s="59" t="s">
        <v>53</v>
      </c>
      <c r="AN44" s="58" t="s">
        <v>53</v>
      </c>
      <c r="AO44" s="59" t="s">
        <v>53</v>
      </c>
      <c r="AP44" s="58" t="s">
        <v>53</v>
      </c>
    </row>
    <row r="45" spans="1:42" s="62" customFormat="1" hidden="1" x14ac:dyDescent="0.25">
      <c r="A45" s="58" t="s">
        <v>346</v>
      </c>
      <c r="B45" s="59" t="s">
        <v>413</v>
      </c>
      <c r="C45" s="58" t="s">
        <v>47</v>
      </c>
      <c r="D45" s="58" t="s">
        <v>56</v>
      </c>
      <c r="E45" s="58" t="s">
        <v>57</v>
      </c>
      <c r="F45" s="58" t="s">
        <v>488</v>
      </c>
      <c r="G45" s="58" t="s">
        <v>51</v>
      </c>
      <c r="H45" s="58" t="s">
        <v>489</v>
      </c>
      <c r="I45" s="58" t="s">
        <v>53</v>
      </c>
      <c r="J45" s="61" t="s">
        <v>53</v>
      </c>
      <c r="K45" s="61" t="s">
        <v>53</v>
      </c>
      <c r="L45" s="61" t="s">
        <v>53</v>
      </c>
      <c r="M45" s="61">
        <v>0</v>
      </c>
      <c r="N45" s="58" t="s">
        <v>53</v>
      </c>
      <c r="O45" s="58" t="s">
        <v>54</v>
      </c>
      <c r="P45" s="58" t="s">
        <v>53</v>
      </c>
      <c r="Q45" s="61">
        <v>14138070.007599998</v>
      </c>
      <c r="R45" s="61">
        <v>0</v>
      </c>
      <c r="S45" s="61">
        <v>12796152.589999998</v>
      </c>
      <c r="T45" s="61">
        <v>0</v>
      </c>
      <c r="U45" s="58" t="s">
        <v>50</v>
      </c>
      <c r="V45" s="61">
        <v>0</v>
      </c>
      <c r="W45" s="61">
        <v>1156825.3600000001</v>
      </c>
      <c r="X45" s="58" t="s">
        <v>63</v>
      </c>
      <c r="Y45" s="61">
        <v>185092.0576</v>
      </c>
      <c r="Z45" s="61">
        <v>0</v>
      </c>
      <c r="AA45" s="58" t="s">
        <v>50</v>
      </c>
      <c r="AB45" s="61">
        <v>0</v>
      </c>
      <c r="AC45" s="61">
        <v>0</v>
      </c>
      <c r="AD45" s="58" t="s">
        <v>50</v>
      </c>
      <c r="AE45" s="61">
        <v>0</v>
      </c>
      <c r="AF45" s="58">
        <v>0</v>
      </c>
      <c r="AG45" s="58" t="s">
        <v>50</v>
      </c>
      <c r="AH45" s="61">
        <v>0</v>
      </c>
      <c r="AI45" s="61">
        <v>0</v>
      </c>
      <c r="AJ45" s="58" t="s">
        <v>50</v>
      </c>
      <c r="AK45" s="61">
        <v>0</v>
      </c>
      <c r="AL45" s="61">
        <v>0</v>
      </c>
      <c r="AM45" s="59" t="s">
        <v>53</v>
      </c>
      <c r="AN45" s="58" t="s">
        <v>53</v>
      </c>
      <c r="AO45" s="59" t="s">
        <v>53</v>
      </c>
      <c r="AP45" s="58" t="s">
        <v>53</v>
      </c>
    </row>
    <row r="46" spans="1:42" s="62" customFormat="1" hidden="1" x14ac:dyDescent="0.25">
      <c r="A46" s="58" t="s">
        <v>347</v>
      </c>
      <c r="B46" s="59" t="s">
        <v>413</v>
      </c>
      <c r="C46" s="58" t="s">
        <v>47</v>
      </c>
      <c r="D46" s="58" t="s">
        <v>56</v>
      </c>
      <c r="E46" s="58" t="s">
        <v>57</v>
      </c>
      <c r="F46" s="58" t="s">
        <v>488</v>
      </c>
      <c r="G46" s="58" t="s">
        <v>51</v>
      </c>
      <c r="H46" s="58" t="s">
        <v>490</v>
      </c>
      <c r="I46" s="58" t="s">
        <v>53</v>
      </c>
      <c r="J46" s="61" t="s">
        <v>53</v>
      </c>
      <c r="K46" s="61" t="s">
        <v>53</v>
      </c>
      <c r="L46" s="61" t="s">
        <v>53</v>
      </c>
      <c r="M46" s="61">
        <v>0</v>
      </c>
      <c r="N46" s="58" t="s">
        <v>53</v>
      </c>
      <c r="O46" s="58" t="s">
        <v>491</v>
      </c>
      <c r="P46" s="58" t="s">
        <v>492</v>
      </c>
      <c r="Q46" s="61">
        <v>77664.649999999994</v>
      </c>
      <c r="R46" s="61">
        <v>0</v>
      </c>
      <c r="S46" s="61">
        <v>77664.649999999994</v>
      </c>
      <c r="T46" s="61">
        <v>0</v>
      </c>
      <c r="U46" s="58" t="s">
        <v>50</v>
      </c>
      <c r="V46" s="61">
        <v>0</v>
      </c>
      <c r="W46" s="61">
        <v>0</v>
      </c>
      <c r="X46" s="58" t="s">
        <v>50</v>
      </c>
      <c r="Y46" s="61">
        <v>0</v>
      </c>
      <c r="Z46" s="61">
        <v>0</v>
      </c>
      <c r="AA46" s="58" t="s">
        <v>50</v>
      </c>
      <c r="AB46" s="61">
        <v>0</v>
      </c>
      <c r="AC46" s="61">
        <v>0</v>
      </c>
      <c r="AD46" s="58" t="s">
        <v>50</v>
      </c>
      <c r="AE46" s="61">
        <v>0</v>
      </c>
      <c r="AF46" s="58">
        <v>0</v>
      </c>
      <c r="AG46" s="58" t="s">
        <v>50</v>
      </c>
      <c r="AH46" s="61">
        <v>0</v>
      </c>
      <c r="AI46" s="61">
        <v>0</v>
      </c>
      <c r="AJ46" s="58" t="s">
        <v>50</v>
      </c>
      <c r="AK46" s="61">
        <v>0</v>
      </c>
      <c r="AL46" s="61">
        <v>0</v>
      </c>
      <c r="AM46" s="59" t="s">
        <v>53</v>
      </c>
      <c r="AN46" s="58" t="s">
        <v>53</v>
      </c>
      <c r="AO46" s="59" t="s">
        <v>53</v>
      </c>
      <c r="AP46" s="58" t="s">
        <v>53</v>
      </c>
    </row>
    <row r="47" spans="1:42" s="62" customFormat="1" hidden="1" x14ac:dyDescent="0.25">
      <c r="A47" s="58" t="s">
        <v>348</v>
      </c>
      <c r="B47" s="59" t="s">
        <v>413</v>
      </c>
      <c r="C47" s="58" t="s">
        <v>47</v>
      </c>
      <c r="D47" s="58" t="s">
        <v>56</v>
      </c>
      <c r="E47" s="58" t="s">
        <v>57</v>
      </c>
      <c r="F47" s="58" t="s">
        <v>488</v>
      </c>
      <c r="G47" s="58" t="s">
        <v>51</v>
      </c>
      <c r="H47" s="58" t="s">
        <v>493</v>
      </c>
      <c r="I47" s="58" t="s">
        <v>53</v>
      </c>
      <c r="J47" s="61" t="s">
        <v>53</v>
      </c>
      <c r="K47" s="61" t="s">
        <v>53</v>
      </c>
      <c r="L47" s="61" t="s">
        <v>53</v>
      </c>
      <c r="M47" s="61">
        <v>0</v>
      </c>
      <c r="N47" s="58" t="s">
        <v>53</v>
      </c>
      <c r="O47" s="58" t="s">
        <v>54</v>
      </c>
      <c r="P47" s="58" t="s">
        <v>53</v>
      </c>
      <c r="Q47" s="61">
        <v>7867534.6638000011</v>
      </c>
      <c r="R47" s="61">
        <v>0</v>
      </c>
      <c r="S47" s="61">
        <v>6903070.1450000014</v>
      </c>
      <c r="T47" s="61">
        <v>0</v>
      </c>
      <c r="U47" s="58" t="s">
        <v>50</v>
      </c>
      <c r="V47" s="61">
        <v>0</v>
      </c>
      <c r="W47" s="61">
        <v>831434.93</v>
      </c>
      <c r="X47" s="58" t="s">
        <v>50</v>
      </c>
      <c r="Y47" s="61">
        <v>133029.5888</v>
      </c>
      <c r="Z47" s="61">
        <v>0</v>
      </c>
      <c r="AA47" s="58" t="s">
        <v>50</v>
      </c>
      <c r="AB47" s="61">
        <v>0</v>
      </c>
      <c r="AC47" s="61">
        <v>0</v>
      </c>
      <c r="AD47" s="58" t="s">
        <v>50</v>
      </c>
      <c r="AE47" s="61">
        <v>0</v>
      </c>
      <c r="AF47" s="58">
        <v>0</v>
      </c>
      <c r="AG47" s="58" t="s">
        <v>50</v>
      </c>
      <c r="AH47" s="61">
        <v>0</v>
      </c>
      <c r="AI47" s="61">
        <v>0</v>
      </c>
      <c r="AJ47" s="58" t="s">
        <v>50</v>
      </c>
      <c r="AK47" s="61">
        <v>0</v>
      </c>
      <c r="AL47" s="61">
        <v>0</v>
      </c>
      <c r="AM47" s="59" t="s">
        <v>53</v>
      </c>
      <c r="AN47" s="58" t="s">
        <v>53</v>
      </c>
      <c r="AO47" s="59" t="s">
        <v>53</v>
      </c>
      <c r="AP47" s="58" t="s">
        <v>53</v>
      </c>
    </row>
    <row r="48" spans="1:42" s="62" customFormat="1" hidden="1" x14ac:dyDescent="0.25">
      <c r="A48" s="58" t="s">
        <v>45</v>
      </c>
      <c r="B48" s="59" t="s">
        <v>401</v>
      </c>
      <c r="C48" s="58" t="s">
        <v>402</v>
      </c>
      <c r="D48" s="63" t="s">
        <v>67</v>
      </c>
      <c r="E48" s="60" t="s">
        <v>494</v>
      </c>
      <c r="F48" s="58" t="s">
        <v>495</v>
      </c>
      <c r="G48" s="58" t="s">
        <v>51</v>
      </c>
      <c r="H48" s="58" t="s">
        <v>496</v>
      </c>
      <c r="I48" s="58" t="s">
        <v>53</v>
      </c>
      <c r="J48" s="61" t="s">
        <v>53</v>
      </c>
      <c r="K48" s="61" t="s">
        <v>53</v>
      </c>
      <c r="L48" s="61" t="s">
        <v>53</v>
      </c>
      <c r="M48" s="61">
        <v>0</v>
      </c>
      <c r="N48" s="58" t="s">
        <v>53</v>
      </c>
      <c r="O48" s="58" t="s">
        <v>54</v>
      </c>
      <c r="P48" s="58" t="s">
        <v>53</v>
      </c>
      <c r="Q48" s="61">
        <v>132320874.66</v>
      </c>
      <c r="R48" s="61">
        <v>0</v>
      </c>
      <c r="S48" s="61">
        <v>97827541.819999993</v>
      </c>
      <c r="T48" s="61">
        <v>0</v>
      </c>
      <c r="U48" s="58" t="s">
        <v>50</v>
      </c>
      <c r="V48" s="61">
        <v>0</v>
      </c>
      <c r="W48" s="61">
        <v>29735631.760000002</v>
      </c>
      <c r="X48" s="58" t="s">
        <v>63</v>
      </c>
      <c r="Y48" s="61">
        <v>4757701.08</v>
      </c>
      <c r="Z48" s="61">
        <v>0</v>
      </c>
      <c r="AA48" s="58" t="s">
        <v>50</v>
      </c>
      <c r="AB48" s="61">
        <v>0</v>
      </c>
      <c r="AC48" s="61">
        <v>0</v>
      </c>
      <c r="AD48" s="58" t="s">
        <v>50</v>
      </c>
      <c r="AE48" s="61">
        <v>0</v>
      </c>
      <c r="AF48" s="58">
        <v>0</v>
      </c>
      <c r="AG48" s="58" t="s">
        <v>50</v>
      </c>
      <c r="AH48" s="61">
        <v>0</v>
      </c>
      <c r="AI48" s="61">
        <v>0</v>
      </c>
      <c r="AJ48" s="58" t="s">
        <v>50</v>
      </c>
      <c r="AK48" s="61">
        <v>0</v>
      </c>
      <c r="AL48" s="61">
        <v>0</v>
      </c>
      <c r="AM48" s="59" t="s">
        <v>53</v>
      </c>
      <c r="AN48" s="58" t="s">
        <v>53</v>
      </c>
      <c r="AO48" s="59" t="s">
        <v>53</v>
      </c>
      <c r="AP48" s="58" t="s">
        <v>53</v>
      </c>
    </row>
    <row r="49" spans="1:42" s="62" customFormat="1" hidden="1" x14ac:dyDescent="0.25">
      <c r="A49" s="58" t="s">
        <v>132</v>
      </c>
      <c r="B49" s="59" t="s">
        <v>407</v>
      </c>
      <c r="C49" s="58" t="s">
        <v>402</v>
      </c>
      <c r="D49" s="63" t="s">
        <v>67</v>
      </c>
      <c r="E49" s="60" t="s">
        <v>494</v>
      </c>
      <c r="F49" s="58" t="s">
        <v>497</v>
      </c>
      <c r="G49" s="58" t="s">
        <v>51</v>
      </c>
      <c r="H49" s="58" t="s">
        <v>498</v>
      </c>
      <c r="I49" s="58" t="s">
        <v>53</v>
      </c>
      <c r="J49" s="61" t="s">
        <v>53</v>
      </c>
      <c r="K49" s="61" t="s">
        <v>53</v>
      </c>
      <c r="L49" s="61" t="s">
        <v>53</v>
      </c>
      <c r="M49" s="61">
        <v>0</v>
      </c>
      <c r="N49" s="58" t="s">
        <v>53</v>
      </c>
      <c r="O49" s="58" t="s">
        <v>54</v>
      </c>
      <c r="P49" s="58" t="s">
        <v>53</v>
      </c>
      <c r="Q49" s="61">
        <v>85220842.920000002</v>
      </c>
      <c r="R49" s="61">
        <v>0</v>
      </c>
      <c r="S49" s="61">
        <v>61939628.07</v>
      </c>
      <c r="T49" s="61">
        <v>0</v>
      </c>
      <c r="U49" s="58" t="s">
        <v>50</v>
      </c>
      <c r="V49" s="61">
        <v>0</v>
      </c>
      <c r="W49" s="61">
        <v>20070012.800000001</v>
      </c>
      <c r="X49" s="58" t="s">
        <v>63</v>
      </c>
      <c r="Y49" s="61">
        <v>3211202.05</v>
      </c>
      <c r="Z49" s="61">
        <v>0</v>
      </c>
      <c r="AA49" s="58" t="s">
        <v>50</v>
      </c>
      <c r="AB49" s="61">
        <v>0</v>
      </c>
      <c r="AC49" s="61">
        <v>0</v>
      </c>
      <c r="AD49" s="58" t="s">
        <v>50</v>
      </c>
      <c r="AE49" s="61">
        <v>0</v>
      </c>
      <c r="AF49" s="58">
        <v>0</v>
      </c>
      <c r="AG49" s="58" t="s">
        <v>50</v>
      </c>
      <c r="AH49" s="61">
        <v>0</v>
      </c>
      <c r="AI49" s="61">
        <v>0</v>
      </c>
      <c r="AJ49" s="58" t="s">
        <v>50</v>
      </c>
      <c r="AK49" s="61">
        <v>0</v>
      </c>
      <c r="AL49" s="61">
        <v>0</v>
      </c>
      <c r="AM49" s="59" t="s">
        <v>53</v>
      </c>
      <c r="AN49" s="58" t="s">
        <v>53</v>
      </c>
      <c r="AO49" s="59" t="s">
        <v>53</v>
      </c>
      <c r="AP49" s="58" t="s">
        <v>53</v>
      </c>
    </row>
    <row r="50" spans="1:42" s="62" customFormat="1" hidden="1" x14ac:dyDescent="0.25">
      <c r="A50" s="58" t="s">
        <v>176</v>
      </c>
      <c r="B50" s="59" t="s">
        <v>423</v>
      </c>
      <c r="C50" s="58" t="s">
        <v>402</v>
      </c>
      <c r="D50" s="63" t="s">
        <v>67</v>
      </c>
      <c r="E50" s="60" t="s">
        <v>494</v>
      </c>
      <c r="F50" s="58" t="s">
        <v>499</v>
      </c>
      <c r="G50" s="58" t="s">
        <v>51</v>
      </c>
      <c r="H50" s="58" t="s">
        <v>500</v>
      </c>
      <c r="I50" s="58" t="s">
        <v>53</v>
      </c>
      <c r="J50" s="61" t="s">
        <v>53</v>
      </c>
      <c r="K50" s="61" t="s">
        <v>53</v>
      </c>
      <c r="L50" s="61" t="s">
        <v>53</v>
      </c>
      <c r="M50" s="61">
        <v>0</v>
      </c>
      <c r="N50" s="58" t="s">
        <v>53</v>
      </c>
      <c r="O50" s="58" t="s">
        <v>54</v>
      </c>
      <c r="P50" s="58" t="s">
        <v>53</v>
      </c>
      <c r="Q50" s="61">
        <v>46886790.299999997</v>
      </c>
      <c r="R50" s="61">
        <v>0</v>
      </c>
      <c r="S50" s="61">
        <v>36658265.259999998</v>
      </c>
      <c r="T50" s="61">
        <v>0</v>
      </c>
      <c r="U50" s="58" t="s">
        <v>50</v>
      </c>
      <c r="V50" s="61">
        <v>0</v>
      </c>
      <c r="W50" s="61">
        <v>8683485.6400000006</v>
      </c>
      <c r="X50" s="58" t="s">
        <v>63</v>
      </c>
      <c r="Y50" s="61">
        <v>1389357.7</v>
      </c>
      <c r="Z50" s="61">
        <v>0</v>
      </c>
      <c r="AA50" s="58" t="s">
        <v>50</v>
      </c>
      <c r="AB50" s="61">
        <v>0</v>
      </c>
      <c r="AC50" s="61">
        <v>144149.72</v>
      </c>
      <c r="AD50" s="58" t="s">
        <v>50</v>
      </c>
      <c r="AE50" s="61">
        <v>11531.98</v>
      </c>
      <c r="AF50" s="58">
        <v>0</v>
      </c>
      <c r="AG50" s="58" t="s">
        <v>50</v>
      </c>
      <c r="AH50" s="61">
        <v>0</v>
      </c>
      <c r="AI50" s="61">
        <v>0</v>
      </c>
      <c r="AJ50" s="58" t="s">
        <v>50</v>
      </c>
      <c r="AK50" s="61">
        <v>0</v>
      </c>
      <c r="AL50" s="61">
        <v>0</v>
      </c>
      <c r="AM50" s="59" t="s">
        <v>53</v>
      </c>
      <c r="AN50" s="58" t="s">
        <v>53</v>
      </c>
      <c r="AO50" s="59" t="s">
        <v>53</v>
      </c>
      <c r="AP50" s="58" t="s">
        <v>53</v>
      </c>
    </row>
    <row r="51" spans="1:42" s="62" customFormat="1" hidden="1" x14ac:dyDescent="0.25">
      <c r="A51" s="58" t="s">
        <v>201</v>
      </c>
      <c r="B51" s="59" t="s">
        <v>426</v>
      </c>
      <c r="C51" s="58" t="s">
        <v>402</v>
      </c>
      <c r="D51" s="63" t="s">
        <v>67</v>
      </c>
      <c r="E51" s="60" t="s">
        <v>494</v>
      </c>
      <c r="F51" s="58" t="s">
        <v>501</v>
      </c>
      <c r="G51" s="58" t="s">
        <v>51</v>
      </c>
      <c r="H51" s="58" t="s">
        <v>502</v>
      </c>
      <c r="I51" s="58" t="s">
        <v>53</v>
      </c>
      <c r="J51" s="61" t="s">
        <v>53</v>
      </c>
      <c r="K51" s="61" t="s">
        <v>53</v>
      </c>
      <c r="L51" s="61" t="s">
        <v>53</v>
      </c>
      <c r="M51" s="61">
        <v>0</v>
      </c>
      <c r="N51" s="58" t="s">
        <v>53</v>
      </c>
      <c r="O51" s="58" t="s">
        <v>54</v>
      </c>
      <c r="P51" s="58" t="s">
        <v>53</v>
      </c>
      <c r="Q51" s="61">
        <v>79767296.299999997</v>
      </c>
      <c r="R51" s="61">
        <v>0</v>
      </c>
      <c r="S51" s="61">
        <v>57261037.299999997</v>
      </c>
      <c r="T51" s="61">
        <v>0</v>
      </c>
      <c r="U51" s="58" t="s">
        <v>50</v>
      </c>
      <c r="V51" s="61">
        <v>0</v>
      </c>
      <c r="W51" s="61">
        <v>19401947.41</v>
      </c>
      <c r="X51" s="58" t="s">
        <v>50</v>
      </c>
      <c r="Y51" s="61">
        <v>3104311.59</v>
      </c>
      <c r="Z51" s="61">
        <v>0</v>
      </c>
      <c r="AA51" s="58" t="s">
        <v>50</v>
      </c>
      <c r="AB51" s="61">
        <v>0</v>
      </c>
      <c r="AC51" s="61">
        <v>0</v>
      </c>
      <c r="AD51" s="58" t="s">
        <v>50</v>
      </c>
      <c r="AE51" s="61">
        <v>0</v>
      </c>
      <c r="AF51" s="58">
        <v>0</v>
      </c>
      <c r="AG51" s="58" t="s">
        <v>50</v>
      </c>
      <c r="AH51" s="61">
        <v>0</v>
      </c>
      <c r="AI51" s="61">
        <v>0</v>
      </c>
      <c r="AJ51" s="58" t="s">
        <v>50</v>
      </c>
      <c r="AK51" s="61">
        <v>0</v>
      </c>
      <c r="AL51" s="61">
        <v>0</v>
      </c>
      <c r="AM51" s="59" t="s">
        <v>53</v>
      </c>
      <c r="AN51" s="58" t="s">
        <v>53</v>
      </c>
      <c r="AO51" s="59" t="s">
        <v>53</v>
      </c>
      <c r="AP51" s="58" t="s">
        <v>53</v>
      </c>
    </row>
    <row r="52" spans="1:42" s="62" customFormat="1" hidden="1" x14ac:dyDescent="0.25">
      <c r="A52" s="58" t="s">
        <v>275</v>
      </c>
      <c r="B52" s="59" t="s">
        <v>429</v>
      </c>
      <c r="C52" s="58" t="s">
        <v>402</v>
      </c>
      <c r="D52" s="63" t="s">
        <v>67</v>
      </c>
      <c r="E52" s="60" t="s">
        <v>494</v>
      </c>
      <c r="F52" s="58" t="s">
        <v>503</v>
      </c>
      <c r="G52" s="58" t="s">
        <v>51</v>
      </c>
      <c r="H52" s="58" t="s">
        <v>504</v>
      </c>
      <c r="I52" s="58" t="s">
        <v>53</v>
      </c>
      <c r="J52" s="61" t="s">
        <v>53</v>
      </c>
      <c r="K52" s="61" t="s">
        <v>53</v>
      </c>
      <c r="L52" s="61" t="s">
        <v>53</v>
      </c>
      <c r="M52" s="61">
        <v>0</v>
      </c>
      <c r="N52" s="58" t="s">
        <v>53</v>
      </c>
      <c r="O52" s="58" t="s">
        <v>54</v>
      </c>
      <c r="P52" s="58" t="s">
        <v>53</v>
      </c>
      <c r="Q52" s="61">
        <v>60926211.280000001</v>
      </c>
      <c r="R52" s="61">
        <v>0</v>
      </c>
      <c r="S52" s="61">
        <v>44961404.310000002</v>
      </c>
      <c r="T52" s="61">
        <v>0</v>
      </c>
      <c r="U52" s="58" t="s">
        <v>50</v>
      </c>
      <c r="V52" s="61">
        <v>0</v>
      </c>
      <c r="W52" s="61">
        <v>13762764.629999999</v>
      </c>
      <c r="X52" s="58" t="s">
        <v>50</v>
      </c>
      <c r="Y52" s="61">
        <v>2202042.34</v>
      </c>
      <c r="Z52" s="61">
        <v>0</v>
      </c>
      <c r="AA52" s="58" t="s">
        <v>50</v>
      </c>
      <c r="AB52" s="61">
        <v>0</v>
      </c>
      <c r="AC52" s="61">
        <v>0</v>
      </c>
      <c r="AD52" s="58" t="s">
        <v>50</v>
      </c>
      <c r="AE52" s="61">
        <v>0</v>
      </c>
      <c r="AF52" s="58">
        <v>0</v>
      </c>
      <c r="AG52" s="58" t="s">
        <v>50</v>
      </c>
      <c r="AH52" s="61">
        <v>0</v>
      </c>
      <c r="AI52" s="61">
        <v>0</v>
      </c>
      <c r="AJ52" s="58" t="s">
        <v>50</v>
      </c>
      <c r="AK52" s="61">
        <v>0</v>
      </c>
      <c r="AL52" s="61">
        <v>0</v>
      </c>
      <c r="AM52" s="59" t="s">
        <v>53</v>
      </c>
      <c r="AN52" s="58" t="s">
        <v>53</v>
      </c>
      <c r="AO52" s="59" t="s">
        <v>53</v>
      </c>
      <c r="AP52" s="58" t="s">
        <v>53</v>
      </c>
    </row>
    <row r="53" spans="1:42" s="62" customFormat="1" hidden="1" x14ac:dyDescent="0.25">
      <c r="A53" s="58" t="s">
        <v>299</v>
      </c>
      <c r="B53" s="59" t="s">
        <v>410</v>
      </c>
      <c r="C53" s="58" t="s">
        <v>402</v>
      </c>
      <c r="D53" s="63" t="s">
        <v>67</v>
      </c>
      <c r="E53" s="60" t="s">
        <v>494</v>
      </c>
      <c r="F53" s="58" t="s">
        <v>505</v>
      </c>
      <c r="G53" s="58" t="s">
        <v>51</v>
      </c>
      <c r="H53" s="58" t="s">
        <v>506</v>
      </c>
      <c r="I53" s="58" t="s">
        <v>53</v>
      </c>
      <c r="J53" s="61" t="s">
        <v>53</v>
      </c>
      <c r="K53" s="61" t="s">
        <v>53</v>
      </c>
      <c r="L53" s="61" t="s">
        <v>53</v>
      </c>
      <c r="M53" s="61">
        <v>0</v>
      </c>
      <c r="N53" s="58" t="s">
        <v>53</v>
      </c>
      <c r="O53" s="58" t="s">
        <v>54</v>
      </c>
      <c r="P53" s="58" t="s">
        <v>53</v>
      </c>
      <c r="Q53" s="61">
        <v>67383020.709999993</v>
      </c>
      <c r="R53" s="61">
        <v>0</v>
      </c>
      <c r="S53" s="61">
        <v>54003580.969999999</v>
      </c>
      <c r="T53" s="61">
        <v>0</v>
      </c>
      <c r="U53" s="58" t="s">
        <v>50</v>
      </c>
      <c r="V53" s="61">
        <v>0</v>
      </c>
      <c r="W53" s="61">
        <v>11533999.779999999</v>
      </c>
      <c r="X53" s="58" t="s">
        <v>50</v>
      </c>
      <c r="Y53" s="61">
        <v>1845439.96</v>
      </c>
      <c r="Z53" s="61">
        <v>0</v>
      </c>
      <c r="AA53" s="58" t="s">
        <v>50</v>
      </c>
      <c r="AB53" s="61">
        <v>0</v>
      </c>
      <c r="AC53" s="61">
        <v>0</v>
      </c>
      <c r="AD53" s="58" t="s">
        <v>50</v>
      </c>
      <c r="AE53" s="61">
        <v>0</v>
      </c>
      <c r="AF53" s="58">
        <v>0</v>
      </c>
      <c r="AG53" s="58" t="s">
        <v>50</v>
      </c>
      <c r="AH53" s="61">
        <v>0</v>
      </c>
      <c r="AI53" s="61">
        <v>0</v>
      </c>
      <c r="AJ53" s="58" t="s">
        <v>50</v>
      </c>
      <c r="AK53" s="61">
        <v>0</v>
      </c>
      <c r="AL53" s="61">
        <v>0</v>
      </c>
      <c r="AM53" s="59" t="s">
        <v>53</v>
      </c>
      <c r="AN53" s="58" t="s">
        <v>53</v>
      </c>
      <c r="AO53" s="59" t="s">
        <v>53</v>
      </c>
      <c r="AP53" s="58" t="s">
        <v>53</v>
      </c>
    </row>
    <row r="54" spans="1:42" s="62" customFormat="1" hidden="1" x14ac:dyDescent="0.25">
      <c r="A54" s="58" t="s">
        <v>345</v>
      </c>
      <c r="B54" s="59" t="s">
        <v>413</v>
      </c>
      <c r="C54" s="58" t="s">
        <v>402</v>
      </c>
      <c r="D54" s="63" t="s">
        <v>67</v>
      </c>
      <c r="E54" s="60" t="s">
        <v>494</v>
      </c>
      <c r="F54" s="58" t="s">
        <v>507</v>
      </c>
      <c r="G54" s="58" t="s">
        <v>51</v>
      </c>
      <c r="H54" s="58" t="s">
        <v>508</v>
      </c>
      <c r="I54" s="58" t="s">
        <v>53</v>
      </c>
      <c r="J54" s="61" t="s">
        <v>53</v>
      </c>
      <c r="K54" s="61" t="s">
        <v>53</v>
      </c>
      <c r="L54" s="61" t="s">
        <v>53</v>
      </c>
      <c r="M54" s="61">
        <v>0</v>
      </c>
      <c r="N54" s="58" t="s">
        <v>53</v>
      </c>
      <c r="O54" s="58" t="s">
        <v>54</v>
      </c>
      <c r="P54" s="58" t="s">
        <v>53</v>
      </c>
      <c r="Q54" s="61">
        <v>95801313.049999997</v>
      </c>
      <c r="R54" s="61">
        <v>0</v>
      </c>
      <c r="S54" s="61">
        <v>68163289.269999996</v>
      </c>
      <c r="T54" s="61">
        <v>0</v>
      </c>
      <c r="U54" s="58" t="s">
        <v>50</v>
      </c>
      <c r="V54" s="61">
        <v>0</v>
      </c>
      <c r="W54" s="61">
        <v>23825882.57</v>
      </c>
      <c r="X54" s="58" t="s">
        <v>63</v>
      </c>
      <c r="Y54" s="61">
        <v>3812141.21</v>
      </c>
      <c r="Z54" s="61">
        <v>0</v>
      </c>
      <c r="AA54" s="58" t="s">
        <v>50</v>
      </c>
      <c r="AB54" s="61">
        <v>0</v>
      </c>
      <c r="AC54" s="61">
        <v>0</v>
      </c>
      <c r="AD54" s="58" t="s">
        <v>50</v>
      </c>
      <c r="AE54" s="61">
        <v>0</v>
      </c>
      <c r="AF54" s="58">
        <v>0</v>
      </c>
      <c r="AG54" s="58" t="s">
        <v>50</v>
      </c>
      <c r="AH54" s="61">
        <v>0</v>
      </c>
      <c r="AI54" s="61">
        <v>0</v>
      </c>
      <c r="AJ54" s="58" t="s">
        <v>50</v>
      </c>
      <c r="AK54" s="61">
        <v>0</v>
      </c>
      <c r="AL54" s="61">
        <v>0</v>
      </c>
      <c r="AM54" s="59" t="s">
        <v>53</v>
      </c>
      <c r="AN54" s="58" t="s">
        <v>53</v>
      </c>
      <c r="AO54" s="59" t="s">
        <v>53</v>
      </c>
      <c r="AP54" s="58" t="s">
        <v>53</v>
      </c>
    </row>
    <row r="55" spans="1:42" s="62" customFormat="1" hidden="1" x14ac:dyDescent="0.25">
      <c r="A55" s="58" t="s">
        <v>71</v>
      </c>
      <c r="B55" s="59" t="s">
        <v>401</v>
      </c>
      <c r="C55" s="58" t="s">
        <v>47</v>
      </c>
      <c r="D55" s="58" t="s">
        <v>67</v>
      </c>
      <c r="E55" s="58" t="s">
        <v>68</v>
      </c>
      <c r="F55" s="58" t="s">
        <v>509</v>
      </c>
      <c r="G55" s="58" t="s">
        <v>51</v>
      </c>
      <c r="H55" s="58" t="s">
        <v>510</v>
      </c>
      <c r="I55" s="58" t="s">
        <v>53</v>
      </c>
      <c r="J55" s="61" t="s">
        <v>53</v>
      </c>
      <c r="K55" s="61" t="s">
        <v>53</v>
      </c>
      <c r="L55" s="61" t="s">
        <v>53</v>
      </c>
      <c r="M55" s="61">
        <v>0</v>
      </c>
      <c r="N55" s="58" t="s">
        <v>53</v>
      </c>
      <c r="O55" s="58" t="s">
        <v>54</v>
      </c>
      <c r="P55" s="58" t="s">
        <v>53</v>
      </c>
      <c r="Q55" s="61">
        <v>35172190.029200003</v>
      </c>
      <c r="R55" s="61">
        <v>0</v>
      </c>
      <c r="S55" s="61">
        <v>29227067.800000001</v>
      </c>
      <c r="T55" s="61">
        <v>0</v>
      </c>
      <c r="U55" s="58" t="s">
        <v>50</v>
      </c>
      <c r="V55" s="61">
        <v>0</v>
      </c>
      <c r="W55" s="61">
        <v>5125105.370000002</v>
      </c>
      <c r="X55" s="58" t="s">
        <v>50</v>
      </c>
      <c r="Y55" s="61">
        <v>820016.85919999995</v>
      </c>
      <c r="Z55" s="61">
        <v>0</v>
      </c>
      <c r="AA55" s="58" t="s">
        <v>50</v>
      </c>
      <c r="AB55" s="61">
        <v>0</v>
      </c>
      <c r="AC55" s="61">
        <v>0</v>
      </c>
      <c r="AD55" s="58" t="s">
        <v>50</v>
      </c>
      <c r="AE55" s="61">
        <v>0</v>
      </c>
      <c r="AF55" s="58">
        <v>0</v>
      </c>
      <c r="AG55" s="58" t="s">
        <v>50</v>
      </c>
      <c r="AH55" s="61">
        <v>0</v>
      </c>
      <c r="AI55" s="61">
        <v>0</v>
      </c>
      <c r="AJ55" s="58" t="s">
        <v>50</v>
      </c>
      <c r="AK55" s="61">
        <v>0</v>
      </c>
      <c r="AL55" s="61">
        <v>0</v>
      </c>
      <c r="AM55" s="59" t="s">
        <v>53</v>
      </c>
      <c r="AN55" s="58" t="s">
        <v>53</v>
      </c>
      <c r="AO55" s="59" t="s">
        <v>53</v>
      </c>
      <c r="AP55" s="58" t="s">
        <v>53</v>
      </c>
    </row>
    <row r="56" spans="1:42" s="62" customFormat="1" hidden="1" x14ac:dyDescent="0.25">
      <c r="A56" s="58" t="s">
        <v>135</v>
      </c>
      <c r="B56" s="59" t="s">
        <v>407</v>
      </c>
      <c r="C56" s="58" t="s">
        <v>47</v>
      </c>
      <c r="D56" s="58" t="s">
        <v>67</v>
      </c>
      <c r="E56" s="58" t="s">
        <v>68</v>
      </c>
      <c r="F56" s="58" t="s">
        <v>511</v>
      </c>
      <c r="G56" s="58" t="s">
        <v>51</v>
      </c>
      <c r="H56" s="58" t="s">
        <v>512</v>
      </c>
      <c r="I56" s="58" t="s">
        <v>53</v>
      </c>
      <c r="J56" s="61" t="s">
        <v>53</v>
      </c>
      <c r="K56" s="61" t="s">
        <v>53</v>
      </c>
      <c r="L56" s="61" t="s">
        <v>53</v>
      </c>
      <c r="M56" s="61">
        <v>0</v>
      </c>
      <c r="N56" s="58" t="s">
        <v>53</v>
      </c>
      <c r="O56" s="58" t="s">
        <v>54</v>
      </c>
      <c r="P56" s="58" t="s">
        <v>53</v>
      </c>
      <c r="Q56" s="61">
        <v>21808401.353799999</v>
      </c>
      <c r="R56" s="61">
        <v>0</v>
      </c>
      <c r="S56" s="61">
        <v>18776695.904999997</v>
      </c>
      <c r="T56" s="61">
        <v>0</v>
      </c>
      <c r="U56" s="58" t="s">
        <v>50</v>
      </c>
      <c r="V56" s="61">
        <v>0</v>
      </c>
      <c r="W56" s="61">
        <v>2613539.1800000002</v>
      </c>
      <c r="X56" s="58" t="s">
        <v>63</v>
      </c>
      <c r="Y56" s="61">
        <v>418166.26880000002</v>
      </c>
      <c r="Z56" s="61">
        <v>0</v>
      </c>
      <c r="AA56" s="58" t="s">
        <v>50</v>
      </c>
      <c r="AB56" s="61">
        <v>0</v>
      </c>
      <c r="AC56" s="61">
        <v>0</v>
      </c>
      <c r="AD56" s="58" t="s">
        <v>50</v>
      </c>
      <c r="AE56" s="61">
        <v>0</v>
      </c>
      <c r="AF56" s="58">
        <v>0</v>
      </c>
      <c r="AG56" s="58" t="s">
        <v>50</v>
      </c>
      <c r="AH56" s="61">
        <v>0</v>
      </c>
      <c r="AI56" s="61">
        <v>0</v>
      </c>
      <c r="AJ56" s="58" t="s">
        <v>50</v>
      </c>
      <c r="AK56" s="61">
        <v>0</v>
      </c>
      <c r="AL56" s="61">
        <v>0</v>
      </c>
      <c r="AM56" s="59" t="s">
        <v>53</v>
      </c>
      <c r="AN56" s="58" t="s">
        <v>53</v>
      </c>
      <c r="AO56" s="59" t="s">
        <v>53</v>
      </c>
      <c r="AP56" s="58" t="s">
        <v>53</v>
      </c>
    </row>
    <row r="57" spans="1:42" s="62" customFormat="1" hidden="1" x14ac:dyDescent="0.25">
      <c r="A57" s="58" t="s">
        <v>181</v>
      </c>
      <c r="B57" s="59" t="s">
        <v>423</v>
      </c>
      <c r="C57" s="58" t="s">
        <v>47</v>
      </c>
      <c r="D57" s="58" t="s">
        <v>67</v>
      </c>
      <c r="E57" s="58" t="s">
        <v>68</v>
      </c>
      <c r="F57" s="58" t="s">
        <v>513</v>
      </c>
      <c r="G57" s="58" t="s">
        <v>51</v>
      </c>
      <c r="H57" s="58" t="s">
        <v>514</v>
      </c>
      <c r="I57" s="58" t="s">
        <v>53</v>
      </c>
      <c r="J57" s="61" t="s">
        <v>53</v>
      </c>
      <c r="K57" s="61" t="s">
        <v>53</v>
      </c>
      <c r="L57" s="61" t="s">
        <v>53</v>
      </c>
      <c r="M57" s="61">
        <v>0</v>
      </c>
      <c r="N57" s="58" t="s">
        <v>53</v>
      </c>
      <c r="O57" s="58" t="s">
        <v>54</v>
      </c>
      <c r="P57" s="58" t="s">
        <v>53</v>
      </c>
      <c r="Q57" s="61">
        <v>13440872.6428</v>
      </c>
      <c r="R57" s="61">
        <v>0</v>
      </c>
      <c r="S57" s="61">
        <v>10752772.649999999</v>
      </c>
      <c r="T57" s="61">
        <v>0</v>
      </c>
      <c r="U57" s="58" t="s">
        <v>50</v>
      </c>
      <c r="V57" s="61">
        <v>0</v>
      </c>
      <c r="W57" s="61">
        <v>2317327.58</v>
      </c>
      <c r="X57" s="58" t="s">
        <v>63</v>
      </c>
      <c r="Y57" s="61">
        <v>370772.41280000005</v>
      </c>
      <c r="Z57" s="61">
        <v>0</v>
      </c>
      <c r="AA57" s="58" t="s">
        <v>50</v>
      </c>
      <c r="AB57" s="61">
        <v>0</v>
      </c>
      <c r="AC57" s="61">
        <v>0</v>
      </c>
      <c r="AD57" s="58" t="s">
        <v>50</v>
      </c>
      <c r="AE57" s="61">
        <v>0</v>
      </c>
      <c r="AF57" s="58">
        <v>0</v>
      </c>
      <c r="AG57" s="58" t="s">
        <v>50</v>
      </c>
      <c r="AH57" s="61">
        <v>0</v>
      </c>
      <c r="AI57" s="61">
        <v>0</v>
      </c>
      <c r="AJ57" s="58" t="s">
        <v>50</v>
      </c>
      <c r="AK57" s="61">
        <v>0</v>
      </c>
      <c r="AL57" s="61">
        <v>0</v>
      </c>
      <c r="AM57" s="59" t="s">
        <v>53</v>
      </c>
      <c r="AN57" s="58" t="s">
        <v>53</v>
      </c>
      <c r="AO57" s="59" t="s">
        <v>53</v>
      </c>
      <c r="AP57" s="58" t="s">
        <v>53</v>
      </c>
    </row>
    <row r="58" spans="1:42" s="62" customFormat="1" hidden="1" x14ac:dyDescent="0.25">
      <c r="A58" s="58" t="s">
        <v>211</v>
      </c>
      <c r="B58" s="59" t="s">
        <v>426</v>
      </c>
      <c r="C58" s="58" t="s">
        <v>47</v>
      </c>
      <c r="D58" s="58" t="s">
        <v>67</v>
      </c>
      <c r="E58" s="58" t="s">
        <v>68</v>
      </c>
      <c r="F58" s="58" t="s">
        <v>515</v>
      </c>
      <c r="G58" s="58" t="s">
        <v>51</v>
      </c>
      <c r="H58" s="58" t="s">
        <v>516</v>
      </c>
      <c r="I58" s="58" t="s">
        <v>53</v>
      </c>
      <c r="J58" s="61" t="s">
        <v>53</v>
      </c>
      <c r="K58" s="61" t="s">
        <v>53</v>
      </c>
      <c r="L58" s="61" t="s">
        <v>53</v>
      </c>
      <c r="M58" s="61">
        <v>0</v>
      </c>
      <c r="N58" s="58" t="s">
        <v>53</v>
      </c>
      <c r="O58" s="58" t="s">
        <v>54</v>
      </c>
      <c r="P58" s="58" t="s">
        <v>53</v>
      </c>
      <c r="Q58" s="61">
        <v>19091752.327599999</v>
      </c>
      <c r="R58" s="61">
        <v>0</v>
      </c>
      <c r="S58" s="61">
        <v>17649942.09</v>
      </c>
      <c r="T58" s="61">
        <v>0</v>
      </c>
      <c r="U58" s="58" t="s">
        <v>50</v>
      </c>
      <c r="V58" s="61">
        <v>0</v>
      </c>
      <c r="W58" s="61">
        <v>1242939.8600000001</v>
      </c>
      <c r="X58" s="58" t="s">
        <v>50</v>
      </c>
      <c r="Y58" s="61">
        <v>198870.37759999998</v>
      </c>
      <c r="Z58" s="61">
        <v>0</v>
      </c>
      <c r="AA58" s="58" t="s">
        <v>50</v>
      </c>
      <c r="AB58" s="61">
        <v>0</v>
      </c>
      <c r="AC58" s="61">
        <v>0</v>
      </c>
      <c r="AD58" s="58" t="s">
        <v>50</v>
      </c>
      <c r="AE58" s="61">
        <v>0</v>
      </c>
      <c r="AF58" s="58">
        <v>0</v>
      </c>
      <c r="AG58" s="58" t="s">
        <v>50</v>
      </c>
      <c r="AH58" s="61">
        <v>0</v>
      </c>
      <c r="AI58" s="61">
        <v>0</v>
      </c>
      <c r="AJ58" s="58" t="s">
        <v>50</v>
      </c>
      <c r="AK58" s="61">
        <v>0</v>
      </c>
      <c r="AL58" s="61">
        <v>0</v>
      </c>
      <c r="AM58" s="59" t="s">
        <v>53</v>
      </c>
      <c r="AN58" s="58" t="s">
        <v>53</v>
      </c>
      <c r="AO58" s="59" t="s">
        <v>53</v>
      </c>
      <c r="AP58" s="58" t="s">
        <v>53</v>
      </c>
    </row>
    <row r="59" spans="1:42" s="62" customFormat="1" hidden="1" x14ac:dyDescent="0.25">
      <c r="A59" s="58" t="s">
        <v>213</v>
      </c>
      <c r="B59" s="59" t="s">
        <v>426</v>
      </c>
      <c r="C59" s="58" t="s">
        <v>47</v>
      </c>
      <c r="D59" s="58" t="s">
        <v>67</v>
      </c>
      <c r="E59" s="58" t="s">
        <v>68</v>
      </c>
      <c r="F59" s="58" t="s">
        <v>515</v>
      </c>
      <c r="G59" s="58" t="s">
        <v>51</v>
      </c>
      <c r="H59" s="58" t="s">
        <v>517</v>
      </c>
      <c r="I59" s="58" t="s">
        <v>53</v>
      </c>
      <c r="J59" s="61" t="s">
        <v>53</v>
      </c>
      <c r="K59" s="61" t="s">
        <v>53</v>
      </c>
      <c r="L59" s="61" t="s">
        <v>53</v>
      </c>
      <c r="M59" s="61">
        <v>0</v>
      </c>
      <c r="N59" s="58" t="s">
        <v>53</v>
      </c>
      <c r="O59" s="58" t="s">
        <v>518</v>
      </c>
      <c r="P59" s="58" t="s">
        <v>519</v>
      </c>
      <c r="Q59" s="61">
        <v>36328.5</v>
      </c>
      <c r="R59" s="61">
        <v>0</v>
      </c>
      <c r="S59" s="61">
        <v>36328.5</v>
      </c>
      <c r="T59" s="61">
        <v>0</v>
      </c>
      <c r="U59" s="58" t="s">
        <v>50</v>
      </c>
      <c r="V59" s="61">
        <v>0</v>
      </c>
      <c r="W59" s="61">
        <v>0</v>
      </c>
      <c r="X59" s="58" t="s">
        <v>50</v>
      </c>
      <c r="Y59" s="61">
        <v>0</v>
      </c>
      <c r="Z59" s="61">
        <v>0</v>
      </c>
      <c r="AA59" s="58" t="s">
        <v>50</v>
      </c>
      <c r="AB59" s="61">
        <v>0</v>
      </c>
      <c r="AC59" s="61">
        <v>0</v>
      </c>
      <c r="AD59" s="58" t="s">
        <v>50</v>
      </c>
      <c r="AE59" s="61">
        <v>0</v>
      </c>
      <c r="AF59" s="58">
        <v>0</v>
      </c>
      <c r="AG59" s="58" t="s">
        <v>50</v>
      </c>
      <c r="AH59" s="61">
        <v>0</v>
      </c>
      <c r="AI59" s="61">
        <v>0</v>
      </c>
      <c r="AJ59" s="58" t="s">
        <v>50</v>
      </c>
      <c r="AK59" s="61">
        <v>0</v>
      </c>
      <c r="AL59" s="61">
        <v>0</v>
      </c>
      <c r="AM59" s="59" t="s">
        <v>53</v>
      </c>
      <c r="AN59" s="58" t="s">
        <v>53</v>
      </c>
      <c r="AO59" s="59" t="s">
        <v>53</v>
      </c>
      <c r="AP59" s="58" t="s">
        <v>53</v>
      </c>
    </row>
    <row r="60" spans="1:42" s="62" customFormat="1" hidden="1" x14ac:dyDescent="0.25">
      <c r="A60" s="58" t="s">
        <v>215</v>
      </c>
      <c r="B60" s="59" t="s">
        <v>426</v>
      </c>
      <c r="C60" s="58" t="s">
        <v>47</v>
      </c>
      <c r="D60" s="58" t="s">
        <v>67</v>
      </c>
      <c r="E60" s="58" t="s">
        <v>68</v>
      </c>
      <c r="F60" s="58" t="s">
        <v>515</v>
      </c>
      <c r="G60" s="58" t="s">
        <v>51</v>
      </c>
      <c r="H60" s="58" t="s">
        <v>520</v>
      </c>
      <c r="I60" s="58" t="s">
        <v>53</v>
      </c>
      <c r="J60" s="61" t="s">
        <v>53</v>
      </c>
      <c r="K60" s="61" t="s">
        <v>53</v>
      </c>
      <c r="L60" s="61" t="s">
        <v>53</v>
      </c>
      <c r="M60" s="61">
        <v>0</v>
      </c>
      <c r="N60" s="58" t="s">
        <v>53</v>
      </c>
      <c r="O60" s="58" t="s">
        <v>54</v>
      </c>
      <c r="P60" s="58" t="s">
        <v>53</v>
      </c>
      <c r="Q60" s="61">
        <v>8393234.3015999999</v>
      </c>
      <c r="R60" s="61">
        <v>0</v>
      </c>
      <c r="S60" s="61">
        <v>6276908.540000001</v>
      </c>
      <c r="T60" s="61">
        <v>0</v>
      </c>
      <c r="U60" s="58" t="s">
        <v>50</v>
      </c>
      <c r="V60" s="61">
        <v>0</v>
      </c>
      <c r="W60" s="61">
        <v>1824418.76</v>
      </c>
      <c r="X60" s="58" t="s">
        <v>50</v>
      </c>
      <c r="Y60" s="61">
        <v>291907.00159999996</v>
      </c>
      <c r="Z60" s="61">
        <v>0</v>
      </c>
      <c r="AA60" s="58" t="s">
        <v>50</v>
      </c>
      <c r="AB60" s="61">
        <v>0</v>
      </c>
      <c r="AC60" s="61">
        <v>0</v>
      </c>
      <c r="AD60" s="58" t="s">
        <v>50</v>
      </c>
      <c r="AE60" s="61">
        <v>0</v>
      </c>
      <c r="AF60" s="58">
        <v>0</v>
      </c>
      <c r="AG60" s="58" t="s">
        <v>50</v>
      </c>
      <c r="AH60" s="61">
        <v>0</v>
      </c>
      <c r="AI60" s="61">
        <v>0</v>
      </c>
      <c r="AJ60" s="58" t="s">
        <v>50</v>
      </c>
      <c r="AK60" s="61">
        <v>0</v>
      </c>
      <c r="AL60" s="61">
        <v>0</v>
      </c>
      <c r="AM60" s="59" t="s">
        <v>53</v>
      </c>
      <c r="AN60" s="58" t="s">
        <v>53</v>
      </c>
      <c r="AO60" s="59" t="s">
        <v>53</v>
      </c>
      <c r="AP60" s="58" t="s">
        <v>53</v>
      </c>
    </row>
    <row r="61" spans="1:42" s="62" customFormat="1" hidden="1" x14ac:dyDescent="0.25">
      <c r="A61" s="58" t="s">
        <v>279</v>
      </c>
      <c r="B61" s="59" t="s">
        <v>429</v>
      </c>
      <c r="C61" s="58" t="s">
        <v>47</v>
      </c>
      <c r="D61" s="58" t="s">
        <v>67</v>
      </c>
      <c r="E61" s="58" t="s">
        <v>68</v>
      </c>
      <c r="F61" s="58" t="s">
        <v>521</v>
      </c>
      <c r="G61" s="58" t="s">
        <v>51</v>
      </c>
      <c r="H61" s="58" t="s">
        <v>522</v>
      </c>
      <c r="I61" s="58" t="s">
        <v>53</v>
      </c>
      <c r="J61" s="61" t="s">
        <v>53</v>
      </c>
      <c r="K61" s="61" t="s">
        <v>53</v>
      </c>
      <c r="L61" s="61" t="s">
        <v>53</v>
      </c>
      <c r="M61" s="61">
        <v>0</v>
      </c>
      <c r="N61" s="58" t="s">
        <v>53</v>
      </c>
      <c r="O61" s="58" t="s">
        <v>54</v>
      </c>
      <c r="P61" s="58" t="s">
        <v>53</v>
      </c>
      <c r="Q61" s="61">
        <v>25208881.290199999</v>
      </c>
      <c r="R61" s="61">
        <v>0</v>
      </c>
      <c r="S61" s="61">
        <v>23633420.364999998</v>
      </c>
      <c r="T61" s="61">
        <v>0</v>
      </c>
      <c r="U61" s="58" t="s">
        <v>50</v>
      </c>
      <c r="V61" s="61">
        <v>0</v>
      </c>
      <c r="W61" s="61">
        <v>1358155.97</v>
      </c>
      <c r="X61" s="58" t="s">
        <v>50</v>
      </c>
      <c r="Y61" s="61">
        <v>217304.9552</v>
      </c>
      <c r="Z61" s="61">
        <v>0</v>
      </c>
      <c r="AA61" s="58" t="s">
        <v>50</v>
      </c>
      <c r="AB61" s="61">
        <v>0</v>
      </c>
      <c r="AC61" s="61">
        <v>0</v>
      </c>
      <c r="AD61" s="58" t="s">
        <v>50</v>
      </c>
      <c r="AE61" s="61">
        <v>0</v>
      </c>
      <c r="AF61" s="58">
        <v>0</v>
      </c>
      <c r="AG61" s="58" t="s">
        <v>50</v>
      </c>
      <c r="AH61" s="61">
        <v>0</v>
      </c>
      <c r="AI61" s="61">
        <v>0</v>
      </c>
      <c r="AJ61" s="58" t="s">
        <v>50</v>
      </c>
      <c r="AK61" s="61">
        <v>0</v>
      </c>
      <c r="AL61" s="61">
        <v>0</v>
      </c>
      <c r="AM61" s="59" t="s">
        <v>53</v>
      </c>
      <c r="AN61" s="58" t="s">
        <v>53</v>
      </c>
      <c r="AO61" s="59" t="s">
        <v>53</v>
      </c>
      <c r="AP61" s="58" t="s">
        <v>53</v>
      </c>
    </row>
    <row r="62" spans="1:42" s="62" customFormat="1" hidden="1" x14ac:dyDescent="0.25">
      <c r="A62" s="58" t="s">
        <v>317</v>
      </c>
      <c r="B62" s="59" t="s">
        <v>410</v>
      </c>
      <c r="C62" s="58" t="s">
        <v>47</v>
      </c>
      <c r="D62" s="58" t="s">
        <v>67</v>
      </c>
      <c r="E62" s="58" t="s">
        <v>68</v>
      </c>
      <c r="F62" s="58" t="s">
        <v>466</v>
      </c>
      <c r="G62" s="58" t="s">
        <v>51</v>
      </c>
      <c r="H62" s="58" t="s">
        <v>523</v>
      </c>
      <c r="I62" s="58" t="s">
        <v>53</v>
      </c>
      <c r="J62" s="61" t="s">
        <v>53</v>
      </c>
      <c r="K62" s="61" t="s">
        <v>53</v>
      </c>
      <c r="L62" s="61" t="s">
        <v>53</v>
      </c>
      <c r="M62" s="61">
        <v>0</v>
      </c>
      <c r="N62" s="58" t="s">
        <v>53</v>
      </c>
      <c r="O62" s="58" t="s">
        <v>54</v>
      </c>
      <c r="P62" s="58" t="s">
        <v>53</v>
      </c>
      <c r="Q62" s="61">
        <v>26163670.089600001</v>
      </c>
      <c r="R62" s="61">
        <v>0</v>
      </c>
      <c r="S62" s="61">
        <v>23985929.23</v>
      </c>
      <c r="T62" s="61">
        <v>0</v>
      </c>
      <c r="U62" s="58" t="s">
        <v>50</v>
      </c>
      <c r="V62" s="61">
        <v>0</v>
      </c>
      <c r="W62" s="61">
        <v>1743154.4500000002</v>
      </c>
      <c r="X62" s="58" t="s">
        <v>50</v>
      </c>
      <c r="Y62" s="61">
        <v>278904.712</v>
      </c>
      <c r="Z62" s="61">
        <v>0</v>
      </c>
      <c r="AA62" s="58" t="s">
        <v>50</v>
      </c>
      <c r="AB62" s="61">
        <v>0</v>
      </c>
      <c r="AC62" s="61">
        <v>144149.72</v>
      </c>
      <c r="AD62" s="58" t="s">
        <v>72</v>
      </c>
      <c r="AE62" s="61">
        <v>11531.9776</v>
      </c>
      <c r="AF62" s="58">
        <v>0</v>
      </c>
      <c r="AG62" s="58" t="s">
        <v>50</v>
      </c>
      <c r="AH62" s="61">
        <v>0</v>
      </c>
      <c r="AI62" s="61">
        <v>0</v>
      </c>
      <c r="AJ62" s="58" t="s">
        <v>50</v>
      </c>
      <c r="AK62" s="61">
        <v>0</v>
      </c>
      <c r="AL62" s="61">
        <v>0</v>
      </c>
      <c r="AM62" s="59" t="s">
        <v>53</v>
      </c>
      <c r="AN62" s="58" t="s">
        <v>53</v>
      </c>
      <c r="AO62" s="59" t="s">
        <v>53</v>
      </c>
      <c r="AP62" s="58" t="s">
        <v>53</v>
      </c>
    </row>
    <row r="63" spans="1:42" s="62" customFormat="1" hidden="1" x14ac:dyDescent="0.25">
      <c r="A63" s="58" t="s">
        <v>350</v>
      </c>
      <c r="B63" s="59" t="s">
        <v>413</v>
      </c>
      <c r="C63" s="58" t="s">
        <v>47</v>
      </c>
      <c r="D63" s="58" t="s">
        <v>67</v>
      </c>
      <c r="E63" s="58" t="s">
        <v>68</v>
      </c>
      <c r="F63" s="58" t="s">
        <v>474</v>
      </c>
      <c r="G63" s="58" t="s">
        <v>51</v>
      </c>
      <c r="H63" s="58" t="s">
        <v>524</v>
      </c>
      <c r="I63" s="58" t="s">
        <v>53</v>
      </c>
      <c r="J63" s="61" t="s">
        <v>53</v>
      </c>
      <c r="K63" s="61" t="s">
        <v>53</v>
      </c>
      <c r="L63" s="61" t="s">
        <v>53</v>
      </c>
      <c r="M63" s="61">
        <v>0</v>
      </c>
      <c r="N63" s="58" t="s">
        <v>53</v>
      </c>
      <c r="O63" s="58" t="s">
        <v>54</v>
      </c>
      <c r="P63" s="58" t="s">
        <v>53</v>
      </c>
      <c r="Q63" s="61">
        <v>25934513.171799999</v>
      </c>
      <c r="R63" s="61">
        <v>0</v>
      </c>
      <c r="S63" s="61">
        <v>23887759.895</v>
      </c>
      <c r="T63" s="61">
        <v>0</v>
      </c>
      <c r="U63" s="58" t="s">
        <v>50</v>
      </c>
      <c r="V63" s="61">
        <v>0</v>
      </c>
      <c r="W63" s="61">
        <v>1764442.4800000002</v>
      </c>
      <c r="X63" s="58" t="s">
        <v>63</v>
      </c>
      <c r="Y63" s="61">
        <v>282310.79679999995</v>
      </c>
      <c r="Z63" s="61">
        <v>0</v>
      </c>
      <c r="AA63" s="58" t="s">
        <v>50</v>
      </c>
      <c r="AB63" s="61">
        <v>0</v>
      </c>
      <c r="AC63" s="61">
        <v>0</v>
      </c>
      <c r="AD63" s="58" t="s">
        <v>50</v>
      </c>
      <c r="AE63" s="61">
        <v>0</v>
      </c>
      <c r="AF63" s="58">
        <v>0</v>
      </c>
      <c r="AG63" s="58" t="s">
        <v>50</v>
      </c>
      <c r="AH63" s="61">
        <v>0</v>
      </c>
      <c r="AI63" s="61">
        <v>0</v>
      </c>
      <c r="AJ63" s="58" t="s">
        <v>50</v>
      </c>
      <c r="AK63" s="61">
        <v>0</v>
      </c>
      <c r="AL63" s="61">
        <v>0</v>
      </c>
      <c r="AM63" s="59" t="s">
        <v>53</v>
      </c>
      <c r="AN63" s="58" t="s">
        <v>53</v>
      </c>
      <c r="AO63" s="59" t="s">
        <v>53</v>
      </c>
      <c r="AP63" s="58" t="s">
        <v>53</v>
      </c>
    </row>
    <row r="64" spans="1:42" s="62" customFormat="1" hidden="1" x14ac:dyDescent="0.25">
      <c r="A64" s="58" t="s">
        <v>45</v>
      </c>
      <c r="B64" s="59" t="s">
        <v>401</v>
      </c>
      <c r="C64" s="58" t="s">
        <v>402</v>
      </c>
      <c r="D64" s="63" t="s">
        <v>73</v>
      </c>
      <c r="E64" s="60" t="s">
        <v>525</v>
      </c>
      <c r="F64" s="58" t="s">
        <v>452</v>
      </c>
      <c r="G64" s="58" t="s">
        <v>51</v>
      </c>
      <c r="H64" s="58" t="s">
        <v>526</v>
      </c>
      <c r="I64" s="58" t="s">
        <v>53</v>
      </c>
      <c r="J64" s="61" t="s">
        <v>53</v>
      </c>
      <c r="K64" s="61" t="s">
        <v>53</v>
      </c>
      <c r="L64" s="61" t="s">
        <v>53</v>
      </c>
      <c r="M64" s="61">
        <v>0</v>
      </c>
      <c r="N64" s="58" t="s">
        <v>53</v>
      </c>
      <c r="O64" s="58" t="s">
        <v>54</v>
      </c>
      <c r="P64" s="58" t="s">
        <v>53</v>
      </c>
      <c r="Q64" s="61">
        <v>141365298.40000001</v>
      </c>
      <c r="R64" s="61">
        <v>0</v>
      </c>
      <c r="S64" s="61">
        <v>102075983.37</v>
      </c>
      <c r="T64" s="61">
        <v>0</v>
      </c>
      <c r="U64" s="58" t="s">
        <v>50</v>
      </c>
      <c r="V64" s="61">
        <v>0</v>
      </c>
      <c r="W64" s="61">
        <v>33735890.799999997</v>
      </c>
      <c r="X64" s="58" t="s">
        <v>63</v>
      </c>
      <c r="Y64" s="61">
        <v>5397742.5300000003</v>
      </c>
      <c r="Z64" s="61">
        <v>0</v>
      </c>
      <c r="AA64" s="58" t="s">
        <v>50</v>
      </c>
      <c r="AB64" s="61">
        <v>0</v>
      </c>
      <c r="AC64" s="61">
        <v>144149.72</v>
      </c>
      <c r="AD64" s="58" t="s">
        <v>50</v>
      </c>
      <c r="AE64" s="61">
        <v>11531.98</v>
      </c>
      <c r="AF64" s="58">
        <v>0</v>
      </c>
      <c r="AG64" s="58" t="s">
        <v>50</v>
      </c>
      <c r="AH64" s="61">
        <v>0</v>
      </c>
      <c r="AI64" s="61">
        <v>0</v>
      </c>
      <c r="AJ64" s="58" t="s">
        <v>50</v>
      </c>
      <c r="AK64" s="61">
        <v>0</v>
      </c>
      <c r="AL64" s="61">
        <v>0</v>
      </c>
      <c r="AM64" s="59" t="s">
        <v>53</v>
      </c>
      <c r="AN64" s="58" t="s">
        <v>53</v>
      </c>
      <c r="AO64" s="59" t="s">
        <v>53</v>
      </c>
      <c r="AP64" s="58" t="s">
        <v>53</v>
      </c>
    </row>
    <row r="65" spans="1:42" s="62" customFormat="1" hidden="1" x14ac:dyDescent="0.25">
      <c r="A65" s="58" t="s">
        <v>132</v>
      </c>
      <c r="B65" s="59" t="s">
        <v>407</v>
      </c>
      <c r="C65" s="58" t="s">
        <v>402</v>
      </c>
      <c r="D65" s="63" t="s">
        <v>73</v>
      </c>
      <c r="E65" s="60" t="s">
        <v>525</v>
      </c>
      <c r="F65" s="58" t="s">
        <v>454</v>
      </c>
      <c r="G65" s="58" t="s">
        <v>51</v>
      </c>
      <c r="H65" s="58" t="s">
        <v>527</v>
      </c>
      <c r="I65" s="58" t="s">
        <v>53</v>
      </c>
      <c r="J65" s="61" t="s">
        <v>53</v>
      </c>
      <c r="K65" s="61" t="s">
        <v>53</v>
      </c>
      <c r="L65" s="61" t="s">
        <v>53</v>
      </c>
      <c r="M65" s="61">
        <v>0</v>
      </c>
      <c r="N65" s="58" t="s">
        <v>53</v>
      </c>
      <c r="O65" s="58" t="s">
        <v>54</v>
      </c>
      <c r="P65" s="58" t="s">
        <v>53</v>
      </c>
      <c r="Q65" s="61">
        <v>123709321.03</v>
      </c>
      <c r="R65" s="61">
        <v>0</v>
      </c>
      <c r="S65" s="61">
        <v>93047885.019999996</v>
      </c>
      <c r="T65" s="61">
        <v>0</v>
      </c>
      <c r="U65" s="58" t="s">
        <v>50</v>
      </c>
      <c r="V65" s="61">
        <v>0</v>
      </c>
      <c r="W65" s="61">
        <v>26432272.420000002</v>
      </c>
      <c r="X65" s="58" t="s">
        <v>63</v>
      </c>
      <c r="Y65" s="61">
        <v>4229163.59</v>
      </c>
      <c r="Z65" s="61">
        <v>0</v>
      </c>
      <c r="AA65" s="58" t="s">
        <v>50</v>
      </c>
      <c r="AB65" s="61">
        <v>0</v>
      </c>
      <c r="AC65" s="61">
        <v>0</v>
      </c>
      <c r="AD65" s="58" t="s">
        <v>50</v>
      </c>
      <c r="AE65" s="61">
        <v>0</v>
      </c>
      <c r="AF65" s="58">
        <v>0</v>
      </c>
      <c r="AG65" s="58" t="s">
        <v>50</v>
      </c>
      <c r="AH65" s="61">
        <v>0</v>
      </c>
      <c r="AI65" s="61">
        <v>0</v>
      </c>
      <c r="AJ65" s="58" t="s">
        <v>50</v>
      </c>
      <c r="AK65" s="61">
        <v>0</v>
      </c>
      <c r="AL65" s="61">
        <v>0</v>
      </c>
      <c r="AM65" s="59" t="s">
        <v>53</v>
      </c>
      <c r="AN65" s="58" t="s">
        <v>53</v>
      </c>
      <c r="AO65" s="59" t="s">
        <v>53</v>
      </c>
      <c r="AP65" s="58" t="s">
        <v>53</v>
      </c>
    </row>
    <row r="66" spans="1:42" s="62" customFormat="1" hidden="1" x14ac:dyDescent="0.25">
      <c r="A66" s="58" t="s">
        <v>176</v>
      </c>
      <c r="B66" s="59" t="s">
        <v>423</v>
      </c>
      <c r="C66" s="58" t="s">
        <v>402</v>
      </c>
      <c r="D66" s="63" t="s">
        <v>73</v>
      </c>
      <c r="E66" s="60" t="s">
        <v>525</v>
      </c>
      <c r="F66" s="58" t="s">
        <v>456</v>
      </c>
      <c r="G66" s="58" t="s">
        <v>51</v>
      </c>
      <c r="H66" s="58" t="s">
        <v>528</v>
      </c>
      <c r="I66" s="58" t="s">
        <v>53</v>
      </c>
      <c r="J66" s="61" t="s">
        <v>53</v>
      </c>
      <c r="K66" s="61" t="s">
        <v>53</v>
      </c>
      <c r="L66" s="61" t="s">
        <v>53</v>
      </c>
      <c r="M66" s="61">
        <v>0</v>
      </c>
      <c r="N66" s="58" t="s">
        <v>53</v>
      </c>
      <c r="O66" s="58" t="s">
        <v>54</v>
      </c>
      <c r="P66" s="58" t="s">
        <v>53</v>
      </c>
      <c r="Q66" s="61">
        <v>84855179.000000015</v>
      </c>
      <c r="R66" s="61">
        <v>0</v>
      </c>
      <c r="S66" s="61">
        <v>69513218.870000005</v>
      </c>
      <c r="T66" s="61">
        <v>0</v>
      </c>
      <c r="U66" s="58" t="s">
        <v>50</v>
      </c>
      <c r="V66" s="61">
        <v>0</v>
      </c>
      <c r="W66" s="61">
        <v>13225827.699999999</v>
      </c>
      <c r="X66" s="58" t="s">
        <v>63</v>
      </c>
      <c r="Y66" s="61">
        <v>2116132.4300000002</v>
      </c>
      <c r="Z66" s="61">
        <v>0</v>
      </c>
      <c r="AA66" s="58" t="s">
        <v>50</v>
      </c>
      <c r="AB66" s="61">
        <v>0</v>
      </c>
      <c r="AC66" s="61">
        <v>0</v>
      </c>
      <c r="AD66" s="58" t="s">
        <v>50</v>
      </c>
      <c r="AE66" s="61">
        <v>0</v>
      </c>
      <c r="AF66" s="58">
        <v>0</v>
      </c>
      <c r="AG66" s="58" t="s">
        <v>50</v>
      </c>
      <c r="AH66" s="61">
        <v>0</v>
      </c>
      <c r="AI66" s="61">
        <v>0</v>
      </c>
      <c r="AJ66" s="58" t="s">
        <v>50</v>
      </c>
      <c r="AK66" s="61">
        <v>0</v>
      </c>
      <c r="AL66" s="61">
        <v>0</v>
      </c>
      <c r="AM66" s="59" t="s">
        <v>53</v>
      </c>
      <c r="AN66" s="58" t="s">
        <v>53</v>
      </c>
      <c r="AO66" s="59" t="s">
        <v>53</v>
      </c>
      <c r="AP66" s="58" t="s">
        <v>53</v>
      </c>
    </row>
    <row r="67" spans="1:42" s="62" customFormat="1" hidden="1" x14ac:dyDescent="0.25">
      <c r="A67" s="58" t="s">
        <v>201</v>
      </c>
      <c r="B67" s="59" t="s">
        <v>426</v>
      </c>
      <c r="C67" s="58" t="s">
        <v>402</v>
      </c>
      <c r="D67" s="63" t="s">
        <v>73</v>
      </c>
      <c r="E67" s="60" t="s">
        <v>525</v>
      </c>
      <c r="F67" s="58" t="s">
        <v>458</v>
      </c>
      <c r="G67" s="58" t="s">
        <v>51</v>
      </c>
      <c r="H67" s="58" t="s">
        <v>529</v>
      </c>
      <c r="I67" s="58" t="s">
        <v>53</v>
      </c>
      <c r="J67" s="61" t="s">
        <v>53</v>
      </c>
      <c r="K67" s="61" t="s">
        <v>53</v>
      </c>
      <c r="L67" s="61" t="s">
        <v>53</v>
      </c>
      <c r="M67" s="61">
        <v>0</v>
      </c>
      <c r="N67" s="58" t="s">
        <v>53</v>
      </c>
      <c r="O67" s="58" t="s">
        <v>54</v>
      </c>
      <c r="P67" s="58" t="s">
        <v>53</v>
      </c>
      <c r="Q67" s="61">
        <v>70820118.150000006</v>
      </c>
      <c r="R67" s="61">
        <v>0</v>
      </c>
      <c r="S67" s="61">
        <v>52769981.060000002</v>
      </c>
      <c r="T67" s="61">
        <v>0</v>
      </c>
      <c r="U67" s="58" t="s">
        <v>50</v>
      </c>
      <c r="V67" s="61">
        <v>0</v>
      </c>
      <c r="W67" s="61">
        <v>15560463.01</v>
      </c>
      <c r="X67" s="58" t="s">
        <v>50</v>
      </c>
      <c r="Y67" s="61">
        <v>2489674.08</v>
      </c>
      <c r="Z67" s="61">
        <v>0</v>
      </c>
      <c r="AA67" s="58" t="s">
        <v>50</v>
      </c>
      <c r="AB67" s="61">
        <v>0</v>
      </c>
      <c r="AC67" s="61">
        <v>0</v>
      </c>
      <c r="AD67" s="58" t="s">
        <v>50</v>
      </c>
      <c r="AE67" s="61">
        <v>0</v>
      </c>
      <c r="AF67" s="58">
        <v>0</v>
      </c>
      <c r="AG67" s="58" t="s">
        <v>50</v>
      </c>
      <c r="AH67" s="61">
        <v>0</v>
      </c>
      <c r="AI67" s="61">
        <v>0</v>
      </c>
      <c r="AJ67" s="58" t="s">
        <v>50</v>
      </c>
      <c r="AK67" s="61">
        <v>0</v>
      </c>
      <c r="AL67" s="61">
        <v>0</v>
      </c>
      <c r="AM67" s="59" t="s">
        <v>53</v>
      </c>
      <c r="AN67" s="58" t="s">
        <v>53</v>
      </c>
      <c r="AO67" s="59" t="s">
        <v>53</v>
      </c>
      <c r="AP67" s="58" t="s">
        <v>53</v>
      </c>
    </row>
    <row r="68" spans="1:42" s="62" customFormat="1" hidden="1" x14ac:dyDescent="0.25">
      <c r="A68" s="58" t="s">
        <v>275</v>
      </c>
      <c r="B68" s="59" t="s">
        <v>429</v>
      </c>
      <c r="C68" s="58" t="s">
        <v>402</v>
      </c>
      <c r="D68" s="63" t="s">
        <v>73</v>
      </c>
      <c r="E68" s="60" t="s">
        <v>525</v>
      </c>
      <c r="F68" s="58" t="s">
        <v>460</v>
      </c>
      <c r="G68" s="58" t="s">
        <v>51</v>
      </c>
      <c r="H68" s="58" t="s">
        <v>530</v>
      </c>
      <c r="I68" s="58" t="s">
        <v>53</v>
      </c>
      <c r="J68" s="61" t="s">
        <v>53</v>
      </c>
      <c r="K68" s="61" t="s">
        <v>53</v>
      </c>
      <c r="L68" s="61" t="s">
        <v>53</v>
      </c>
      <c r="M68" s="61">
        <v>0</v>
      </c>
      <c r="N68" s="58" t="s">
        <v>53</v>
      </c>
      <c r="O68" s="58" t="s">
        <v>54</v>
      </c>
      <c r="P68" s="58" t="s">
        <v>53</v>
      </c>
      <c r="Q68" s="61">
        <v>70762692.640000001</v>
      </c>
      <c r="R68" s="61">
        <v>0</v>
      </c>
      <c r="S68" s="61">
        <v>56894764.729999997</v>
      </c>
      <c r="T68" s="61">
        <v>0</v>
      </c>
      <c r="U68" s="58" t="s">
        <v>50</v>
      </c>
      <c r="V68" s="61">
        <v>0</v>
      </c>
      <c r="W68" s="61">
        <v>11955110.27</v>
      </c>
      <c r="X68" s="58" t="s">
        <v>50</v>
      </c>
      <c r="Y68" s="61">
        <v>1912817.64</v>
      </c>
      <c r="Z68" s="61">
        <v>0</v>
      </c>
      <c r="AA68" s="58" t="s">
        <v>50</v>
      </c>
      <c r="AB68" s="61">
        <v>0</v>
      </c>
      <c r="AC68" s="61">
        <v>0</v>
      </c>
      <c r="AD68" s="58" t="s">
        <v>50</v>
      </c>
      <c r="AE68" s="61">
        <v>0</v>
      </c>
      <c r="AF68" s="58">
        <v>0</v>
      </c>
      <c r="AG68" s="58" t="s">
        <v>50</v>
      </c>
      <c r="AH68" s="61">
        <v>0</v>
      </c>
      <c r="AI68" s="61">
        <v>0</v>
      </c>
      <c r="AJ68" s="58" t="s">
        <v>50</v>
      </c>
      <c r="AK68" s="61">
        <v>0</v>
      </c>
      <c r="AL68" s="61">
        <v>0</v>
      </c>
      <c r="AM68" s="59" t="s">
        <v>53</v>
      </c>
      <c r="AN68" s="58" t="s">
        <v>53</v>
      </c>
      <c r="AO68" s="59" t="s">
        <v>53</v>
      </c>
      <c r="AP68" s="58" t="s">
        <v>53</v>
      </c>
    </row>
    <row r="69" spans="1:42" s="62" customFormat="1" hidden="1" x14ac:dyDescent="0.25">
      <c r="A69" s="58" t="s">
        <v>299</v>
      </c>
      <c r="B69" s="59" t="s">
        <v>410</v>
      </c>
      <c r="C69" s="58" t="s">
        <v>402</v>
      </c>
      <c r="D69" s="63" t="s">
        <v>73</v>
      </c>
      <c r="E69" s="60" t="s">
        <v>525</v>
      </c>
      <c r="F69" s="58" t="s">
        <v>462</v>
      </c>
      <c r="G69" s="58" t="s">
        <v>51</v>
      </c>
      <c r="H69" s="58" t="s">
        <v>531</v>
      </c>
      <c r="I69" s="58" t="s">
        <v>53</v>
      </c>
      <c r="J69" s="61" t="s">
        <v>53</v>
      </c>
      <c r="K69" s="61" t="s">
        <v>53</v>
      </c>
      <c r="L69" s="61" t="s">
        <v>53</v>
      </c>
      <c r="M69" s="61">
        <v>0</v>
      </c>
      <c r="N69" s="58" t="s">
        <v>53</v>
      </c>
      <c r="O69" s="58" t="s">
        <v>54</v>
      </c>
      <c r="P69" s="58" t="s">
        <v>53</v>
      </c>
      <c r="Q69" s="61">
        <v>68721633.560000002</v>
      </c>
      <c r="R69" s="61">
        <v>0</v>
      </c>
      <c r="S69" s="61">
        <v>52414020.57</v>
      </c>
      <c r="T69" s="61">
        <v>0</v>
      </c>
      <c r="U69" s="58" t="s">
        <v>50</v>
      </c>
      <c r="V69" s="61">
        <v>0</v>
      </c>
      <c r="W69" s="61">
        <v>14058287.060000001</v>
      </c>
      <c r="X69" s="58" t="s">
        <v>50</v>
      </c>
      <c r="Y69" s="61">
        <v>2249325.9300000002</v>
      </c>
      <c r="Z69" s="61">
        <v>0</v>
      </c>
      <c r="AA69" s="58" t="s">
        <v>50</v>
      </c>
      <c r="AB69" s="61">
        <v>0</v>
      </c>
      <c r="AC69" s="61">
        <v>0</v>
      </c>
      <c r="AD69" s="58" t="s">
        <v>50</v>
      </c>
      <c r="AE69" s="61">
        <v>0</v>
      </c>
      <c r="AF69" s="58">
        <v>0</v>
      </c>
      <c r="AG69" s="58" t="s">
        <v>50</v>
      </c>
      <c r="AH69" s="61">
        <v>0</v>
      </c>
      <c r="AI69" s="61">
        <v>0</v>
      </c>
      <c r="AJ69" s="58" t="s">
        <v>50</v>
      </c>
      <c r="AK69" s="61">
        <v>0</v>
      </c>
      <c r="AL69" s="61">
        <v>0</v>
      </c>
      <c r="AM69" s="59" t="s">
        <v>53</v>
      </c>
      <c r="AN69" s="58" t="s">
        <v>53</v>
      </c>
      <c r="AO69" s="59" t="s">
        <v>53</v>
      </c>
      <c r="AP69" s="58" t="s">
        <v>53</v>
      </c>
    </row>
    <row r="70" spans="1:42" s="62" customFormat="1" hidden="1" x14ac:dyDescent="0.25">
      <c r="A70" s="58" t="s">
        <v>345</v>
      </c>
      <c r="B70" s="59" t="s">
        <v>413</v>
      </c>
      <c r="C70" s="58" t="s">
        <v>402</v>
      </c>
      <c r="D70" s="63" t="s">
        <v>73</v>
      </c>
      <c r="E70" s="60" t="s">
        <v>525</v>
      </c>
      <c r="F70" s="58" t="s">
        <v>464</v>
      </c>
      <c r="G70" s="58" t="s">
        <v>51</v>
      </c>
      <c r="H70" s="58" t="s">
        <v>532</v>
      </c>
      <c r="I70" s="58" t="s">
        <v>53</v>
      </c>
      <c r="J70" s="61" t="s">
        <v>53</v>
      </c>
      <c r="K70" s="61" t="s">
        <v>53</v>
      </c>
      <c r="L70" s="61" t="s">
        <v>53</v>
      </c>
      <c r="M70" s="61">
        <v>0</v>
      </c>
      <c r="N70" s="58" t="s">
        <v>53</v>
      </c>
      <c r="O70" s="58" t="s">
        <v>54</v>
      </c>
      <c r="P70" s="58" t="s">
        <v>53</v>
      </c>
      <c r="Q70" s="61">
        <v>71235390.409999996</v>
      </c>
      <c r="R70" s="61">
        <v>0</v>
      </c>
      <c r="S70" s="61">
        <v>56733151.810000002</v>
      </c>
      <c r="T70" s="61">
        <v>0</v>
      </c>
      <c r="U70" s="58" t="s">
        <v>50</v>
      </c>
      <c r="V70" s="61">
        <v>0</v>
      </c>
      <c r="W70" s="61">
        <v>12501929.83</v>
      </c>
      <c r="X70" s="58" t="s">
        <v>63</v>
      </c>
      <c r="Y70" s="61">
        <v>2000308.77</v>
      </c>
      <c r="Z70" s="61">
        <v>0</v>
      </c>
      <c r="AA70" s="58" t="s">
        <v>50</v>
      </c>
      <c r="AB70" s="61">
        <v>0</v>
      </c>
      <c r="AC70" s="61">
        <v>0</v>
      </c>
      <c r="AD70" s="58" t="s">
        <v>50</v>
      </c>
      <c r="AE70" s="61">
        <v>0</v>
      </c>
      <c r="AF70" s="58">
        <v>0</v>
      </c>
      <c r="AG70" s="58" t="s">
        <v>50</v>
      </c>
      <c r="AH70" s="61">
        <v>0</v>
      </c>
      <c r="AI70" s="61">
        <v>0</v>
      </c>
      <c r="AJ70" s="58" t="s">
        <v>50</v>
      </c>
      <c r="AK70" s="61">
        <v>0</v>
      </c>
      <c r="AL70" s="61">
        <v>0</v>
      </c>
      <c r="AM70" s="59" t="s">
        <v>53</v>
      </c>
      <c r="AN70" s="58" t="s">
        <v>53</v>
      </c>
      <c r="AO70" s="59" t="s">
        <v>53</v>
      </c>
      <c r="AP70" s="58" t="s">
        <v>53</v>
      </c>
    </row>
    <row r="71" spans="1:42" s="62" customFormat="1" hidden="1" x14ac:dyDescent="0.25">
      <c r="A71" s="58" t="s">
        <v>45</v>
      </c>
      <c r="B71" s="59" t="s">
        <v>401</v>
      </c>
      <c r="C71" s="58" t="s">
        <v>402</v>
      </c>
      <c r="D71" s="63" t="s">
        <v>112</v>
      </c>
      <c r="E71" s="60" t="s">
        <v>533</v>
      </c>
      <c r="F71" s="58" t="s">
        <v>534</v>
      </c>
      <c r="G71" s="58" t="s">
        <v>51</v>
      </c>
      <c r="H71" s="58" t="s">
        <v>535</v>
      </c>
      <c r="I71" s="58" t="s">
        <v>53</v>
      </c>
      <c r="J71" s="61" t="s">
        <v>53</v>
      </c>
      <c r="K71" s="61" t="s">
        <v>53</v>
      </c>
      <c r="L71" s="61" t="s">
        <v>53</v>
      </c>
      <c r="M71" s="61">
        <v>0</v>
      </c>
      <c r="N71" s="58" t="s">
        <v>53</v>
      </c>
      <c r="O71" s="58" t="s">
        <v>54</v>
      </c>
      <c r="P71" s="58" t="s">
        <v>53</v>
      </c>
      <c r="Q71" s="61">
        <v>114813582.94</v>
      </c>
      <c r="R71" s="61">
        <v>0</v>
      </c>
      <c r="S71" s="61">
        <v>87400809.760000005</v>
      </c>
      <c r="T71" s="61">
        <v>0</v>
      </c>
      <c r="U71" s="58" t="s">
        <v>50</v>
      </c>
      <c r="V71" s="61">
        <v>0</v>
      </c>
      <c r="W71" s="61">
        <v>23631701.02</v>
      </c>
      <c r="X71" s="58" t="s">
        <v>63</v>
      </c>
      <c r="Y71" s="61">
        <v>3781072.16</v>
      </c>
      <c r="Z71" s="61">
        <v>0</v>
      </c>
      <c r="AA71" s="58" t="s">
        <v>50</v>
      </c>
      <c r="AB71" s="61">
        <v>0</v>
      </c>
      <c r="AC71" s="61">
        <v>0</v>
      </c>
      <c r="AD71" s="58" t="s">
        <v>50</v>
      </c>
      <c r="AE71" s="61">
        <v>0</v>
      </c>
      <c r="AF71" s="58">
        <v>0</v>
      </c>
      <c r="AG71" s="58" t="s">
        <v>50</v>
      </c>
      <c r="AH71" s="61">
        <v>0</v>
      </c>
      <c r="AI71" s="61">
        <v>0</v>
      </c>
      <c r="AJ71" s="58" t="s">
        <v>50</v>
      </c>
      <c r="AK71" s="61">
        <v>0</v>
      </c>
      <c r="AL71" s="61">
        <v>0</v>
      </c>
      <c r="AM71" s="59" t="s">
        <v>53</v>
      </c>
      <c r="AN71" s="58" t="s">
        <v>53</v>
      </c>
      <c r="AO71" s="59" t="s">
        <v>53</v>
      </c>
      <c r="AP71" s="58" t="s">
        <v>53</v>
      </c>
    </row>
    <row r="72" spans="1:42" s="62" customFormat="1" hidden="1" x14ac:dyDescent="0.25">
      <c r="A72" s="58" t="s">
        <v>132</v>
      </c>
      <c r="B72" s="59" t="s">
        <v>407</v>
      </c>
      <c r="C72" s="58" t="s">
        <v>402</v>
      </c>
      <c r="D72" s="63" t="s">
        <v>112</v>
      </c>
      <c r="E72" s="60" t="s">
        <v>533</v>
      </c>
      <c r="F72" s="58" t="s">
        <v>536</v>
      </c>
      <c r="G72" s="58" t="s">
        <v>51</v>
      </c>
      <c r="H72" s="58" t="s">
        <v>537</v>
      </c>
      <c r="I72" s="58" t="s">
        <v>53</v>
      </c>
      <c r="J72" s="61" t="s">
        <v>53</v>
      </c>
      <c r="K72" s="61" t="s">
        <v>53</v>
      </c>
      <c r="L72" s="61" t="s">
        <v>53</v>
      </c>
      <c r="M72" s="61">
        <v>0</v>
      </c>
      <c r="N72" s="58" t="s">
        <v>53</v>
      </c>
      <c r="O72" s="58" t="s">
        <v>54</v>
      </c>
      <c r="P72" s="58" t="s">
        <v>53</v>
      </c>
      <c r="Q72" s="61">
        <v>114314995.48999999</v>
      </c>
      <c r="R72" s="61">
        <v>0</v>
      </c>
      <c r="S72" s="61">
        <v>82292625.189999998</v>
      </c>
      <c r="T72" s="61">
        <v>0</v>
      </c>
      <c r="U72" s="58" t="s">
        <v>50</v>
      </c>
      <c r="V72" s="61">
        <v>0</v>
      </c>
      <c r="W72" s="61">
        <v>27471283.280000001</v>
      </c>
      <c r="X72" s="58" t="s">
        <v>63</v>
      </c>
      <c r="Y72" s="61">
        <v>4395405.32</v>
      </c>
      <c r="Z72" s="61">
        <v>0</v>
      </c>
      <c r="AA72" s="58" t="s">
        <v>50</v>
      </c>
      <c r="AB72" s="61">
        <v>0</v>
      </c>
      <c r="AC72" s="61">
        <v>144149.72</v>
      </c>
      <c r="AD72" s="58" t="s">
        <v>50</v>
      </c>
      <c r="AE72" s="61">
        <v>11531.98</v>
      </c>
      <c r="AF72" s="58">
        <v>0</v>
      </c>
      <c r="AG72" s="58" t="s">
        <v>50</v>
      </c>
      <c r="AH72" s="61">
        <v>0</v>
      </c>
      <c r="AI72" s="61">
        <v>0</v>
      </c>
      <c r="AJ72" s="58" t="s">
        <v>50</v>
      </c>
      <c r="AK72" s="61">
        <v>0</v>
      </c>
      <c r="AL72" s="61">
        <v>0</v>
      </c>
      <c r="AM72" s="59" t="s">
        <v>53</v>
      </c>
      <c r="AN72" s="58" t="s">
        <v>53</v>
      </c>
      <c r="AO72" s="59" t="s">
        <v>53</v>
      </c>
      <c r="AP72" s="58" t="s">
        <v>53</v>
      </c>
    </row>
    <row r="73" spans="1:42" s="62" customFormat="1" hidden="1" x14ac:dyDescent="0.25">
      <c r="A73" s="58" t="s">
        <v>176</v>
      </c>
      <c r="B73" s="59" t="s">
        <v>423</v>
      </c>
      <c r="C73" s="58" t="s">
        <v>402</v>
      </c>
      <c r="D73" s="63" t="s">
        <v>112</v>
      </c>
      <c r="E73" s="60" t="s">
        <v>533</v>
      </c>
      <c r="F73" s="58" t="s">
        <v>538</v>
      </c>
      <c r="G73" s="58" t="s">
        <v>51</v>
      </c>
      <c r="H73" s="58" t="s">
        <v>539</v>
      </c>
      <c r="I73" s="58" t="s">
        <v>53</v>
      </c>
      <c r="J73" s="61" t="s">
        <v>53</v>
      </c>
      <c r="K73" s="61" t="s">
        <v>53</v>
      </c>
      <c r="L73" s="61" t="s">
        <v>53</v>
      </c>
      <c r="M73" s="61">
        <v>0</v>
      </c>
      <c r="N73" s="58" t="s">
        <v>53</v>
      </c>
      <c r="O73" s="58" t="s">
        <v>54</v>
      </c>
      <c r="P73" s="58" t="s">
        <v>53</v>
      </c>
      <c r="Q73" s="61">
        <v>66807552.789999999</v>
      </c>
      <c r="R73" s="61">
        <v>0</v>
      </c>
      <c r="S73" s="61">
        <v>48757777.149999999</v>
      </c>
      <c r="T73" s="61">
        <v>0</v>
      </c>
      <c r="U73" s="58" t="s">
        <v>50</v>
      </c>
      <c r="V73" s="61">
        <v>0</v>
      </c>
      <c r="W73" s="61">
        <v>15560151.41</v>
      </c>
      <c r="X73" s="58" t="s">
        <v>63</v>
      </c>
      <c r="Y73" s="61">
        <v>2489624.23</v>
      </c>
      <c r="Z73" s="61">
        <v>0</v>
      </c>
      <c r="AA73" s="58" t="s">
        <v>50</v>
      </c>
      <c r="AB73" s="61">
        <v>0</v>
      </c>
      <c r="AC73" s="61">
        <v>0</v>
      </c>
      <c r="AD73" s="58" t="s">
        <v>50</v>
      </c>
      <c r="AE73" s="61">
        <v>0</v>
      </c>
      <c r="AF73" s="58">
        <v>0</v>
      </c>
      <c r="AG73" s="58" t="s">
        <v>50</v>
      </c>
      <c r="AH73" s="61">
        <v>0</v>
      </c>
      <c r="AI73" s="61">
        <v>0</v>
      </c>
      <c r="AJ73" s="58" t="s">
        <v>50</v>
      </c>
      <c r="AK73" s="61">
        <v>0</v>
      </c>
      <c r="AL73" s="61">
        <v>0</v>
      </c>
      <c r="AM73" s="59" t="s">
        <v>53</v>
      </c>
      <c r="AN73" s="58" t="s">
        <v>53</v>
      </c>
      <c r="AO73" s="59" t="s">
        <v>53</v>
      </c>
      <c r="AP73" s="58" t="s">
        <v>53</v>
      </c>
    </row>
    <row r="74" spans="1:42" s="62" customFormat="1" hidden="1" x14ac:dyDescent="0.25">
      <c r="A74" s="58" t="s">
        <v>201</v>
      </c>
      <c r="B74" s="59" t="s">
        <v>426</v>
      </c>
      <c r="C74" s="58" t="s">
        <v>402</v>
      </c>
      <c r="D74" s="63" t="s">
        <v>112</v>
      </c>
      <c r="E74" s="60" t="s">
        <v>533</v>
      </c>
      <c r="F74" s="58" t="s">
        <v>540</v>
      </c>
      <c r="G74" s="58" t="s">
        <v>51</v>
      </c>
      <c r="H74" s="58" t="s">
        <v>541</v>
      </c>
      <c r="I74" s="58" t="s">
        <v>53</v>
      </c>
      <c r="J74" s="61" t="s">
        <v>53</v>
      </c>
      <c r="K74" s="61" t="s">
        <v>53</v>
      </c>
      <c r="L74" s="61" t="s">
        <v>53</v>
      </c>
      <c r="M74" s="61">
        <v>0</v>
      </c>
      <c r="N74" s="58" t="s">
        <v>53</v>
      </c>
      <c r="O74" s="58" t="s">
        <v>54</v>
      </c>
      <c r="P74" s="58" t="s">
        <v>53</v>
      </c>
      <c r="Q74" s="61">
        <v>68143366.110000014</v>
      </c>
      <c r="R74" s="61">
        <v>0</v>
      </c>
      <c r="S74" s="61">
        <v>53961298.270000003</v>
      </c>
      <c r="T74" s="61">
        <v>0</v>
      </c>
      <c r="U74" s="58" t="s">
        <v>50</v>
      </c>
      <c r="V74" s="61">
        <v>0</v>
      </c>
      <c r="W74" s="61">
        <v>12225920.550000001</v>
      </c>
      <c r="X74" s="58" t="s">
        <v>50</v>
      </c>
      <c r="Y74" s="61">
        <v>1956147.29</v>
      </c>
      <c r="Z74" s="61">
        <v>0</v>
      </c>
      <c r="AA74" s="58" t="s">
        <v>50</v>
      </c>
      <c r="AB74" s="61">
        <v>0</v>
      </c>
      <c r="AC74" s="61">
        <v>0</v>
      </c>
      <c r="AD74" s="58" t="s">
        <v>50</v>
      </c>
      <c r="AE74" s="61">
        <v>0</v>
      </c>
      <c r="AF74" s="58">
        <v>0</v>
      </c>
      <c r="AG74" s="58" t="s">
        <v>50</v>
      </c>
      <c r="AH74" s="61">
        <v>0</v>
      </c>
      <c r="AI74" s="61">
        <v>0</v>
      </c>
      <c r="AJ74" s="58" t="s">
        <v>50</v>
      </c>
      <c r="AK74" s="61">
        <v>0</v>
      </c>
      <c r="AL74" s="61">
        <v>0</v>
      </c>
      <c r="AM74" s="59" t="s">
        <v>53</v>
      </c>
      <c r="AN74" s="58" t="s">
        <v>53</v>
      </c>
      <c r="AO74" s="59" t="s">
        <v>53</v>
      </c>
      <c r="AP74" s="58" t="s">
        <v>53</v>
      </c>
    </row>
    <row r="75" spans="1:42" s="62" customFormat="1" hidden="1" x14ac:dyDescent="0.25">
      <c r="A75" s="58" t="s">
        <v>275</v>
      </c>
      <c r="B75" s="59" t="s">
        <v>429</v>
      </c>
      <c r="C75" s="58" t="s">
        <v>402</v>
      </c>
      <c r="D75" s="63" t="s">
        <v>112</v>
      </c>
      <c r="E75" s="60" t="s">
        <v>533</v>
      </c>
      <c r="F75" s="58" t="s">
        <v>542</v>
      </c>
      <c r="G75" s="58" t="s">
        <v>51</v>
      </c>
      <c r="H75" s="58" t="s">
        <v>543</v>
      </c>
      <c r="I75" s="58" t="s">
        <v>53</v>
      </c>
      <c r="J75" s="61" t="s">
        <v>53</v>
      </c>
      <c r="K75" s="61" t="s">
        <v>53</v>
      </c>
      <c r="L75" s="61" t="s">
        <v>53</v>
      </c>
      <c r="M75" s="61">
        <v>0</v>
      </c>
      <c r="N75" s="58" t="s">
        <v>53</v>
      </c>
      <c r="O75" s="58" t="s">
        <v>54</v>
      </c>
      <c r="P75" s="58" t="s">
        <v>53</v>
      </c>
      <c r="Q75" s="61">
        <v>63457603.640000001</v>
      </c>
      <c r="R75" s="61">
        <v>0</v>
      </c>
      <c r="S75" s="61">
        <v>49487561.869999997</v>
      </c>
      <c r="T75" s="61">
        <v>0</v>
      </c>
      <c r="U75" s="58" t="s">
        <v>50</v>
      </c>
      <c r="V75" s="61">
        <v>0</v>
      </c>
      <c r="W75" s="61">
        <v>12043139.460000001</v>
      </c>
      <c r="X75" s="58" t="s">
        <v>50</v>
      </c>
      <c r="Y75" s="61">
        <v>1926902.31</v>
      </c>
      <c r="Z75" s="61">
        <v>0</v>
      </c>
      <c r="AA75" s="58" t="s">
        <v>50</v>
      </c>
      <c r="AB75" s="61">
        <v>0</v>
      </c>
      <c r="AC75" s="61">
        <v>0</v>
      </c>
      <c r="AD75" s="58" t="s">
        <v>50</v>
      </c>
      <c r="AE75" s="61">
        <v>0</v>
      </c>
      <c r="AF75" s="58">
        <v>0</v>
      </c>
      <c r="AG75" s="58" t="s">
        <v>50</v>
      </c>
      <c r="AH75" s="61">
        <v>0</v>
      </c>
      <c r="AI75" s="61">
        <v>0</v>
      </c>
      <c r="AJ75" s="58" t="s">
        <v>50</v>
      </c>
      <c r="AK75" s="61">
        <v>0</v>
      </c>
      <c r="AL75" s="61">
        <v>0</v>
      </c>
      <c r="AM75" s="59" t="s">
        <v>53</v>
      </c>
      <c r="AN75" s="58" t="s">
        <v>53</v>
      </c>
      <c r="AO75" s="59" t="s">
        <v>53</v>
      </c>
      <c r="AP75" s="58" t="s">
        <v>53</v>
      </c>
    </row>
    <row r="76" spans="1:42" s="62" customFormat="1" hidden="1" x14ac:dyDescent="0.25">
      <c r="A76" s="58" t="s">
        <v>299</v>
      </c>
      <c r="B76" s="59" t="s">
        <v>410</v>
      </c>
      <c r="C76" s="58" t="s">
        <v>402</v>
      </c>
      <c r="D76" s="63" t="s">
        <v>112</v>
      </c>
      <c r="E76" s="60" t="s">
        <v>533</v>
      </c>
      <c r="F76" s="58" t="s">
        <v>544</v>
      </c>
      <c r="G76" s="58" t="s">
        <v>51</v>
      </c>
      <c r="H76" s="58" t="s">
        <v>545</v>
      </c>
      <c r="I76" s="58" t="s">
        <v>53</v>
      </c>
      <c r="J76" s="61" t="s">
        <v>53</v>
      </c>
      <c r="K76" s="61" t="s">
        <v>53</v>
      </c>
      <c r="L76" s="61" t="s">
        <v>53</v>
      </c>
      <c r="M76" s="61">
        <v>0</v>
      </c>
      <c r="N76" s="58" t="s">
        <v>53</v>
      </c>
      <c r="O76" s="58" t="s">
        <v>54</v>
      </c>
      <c r="P76" s="58" t="s">
        <v>53</v>
      </c>
      <c r="Q76" s="61">
        <v>82029135.700000018</v>
      </c>
      <c r="R76" s="61">
        <v>0</v>
      </c>
      <c r="S76" s="61">
        <v>68182590.590000004</v>
      </c>
      <c r="T76" s="61">
        <v>0</v>
      </c>
      <c r="U76" s="58" t="s">
        <v>50</v>
      </c>
      <c r="V76" s="61">
        <v>0</v>
      </c>
      <c r="W76" s="61">
        <v>11802468.460000001</v>
      </c>
      <c r="X76" s="58" t="s">
        <v>50</v>
      </c>
      <c r="Y76" s="61">
        <v>1888394.95</v>
      </c>
      <c r="Z76" s="61">
        <v>0</v>
      </c>
      <c r="AA76" s="58" t="s">
        <v>50</v>
      </c>
      <c r="AB76" s="61">
        <v>0</v>
      </c>
      <c r="AC76" s="61">
        <v>144149.72</v>
      </c>
      <c r="AD76" s="58" t="s">
        <v>50</v>
      </c>
      <c r="AE76" s="61">
        <v>11531.98</v>
      </c>
      <c r="AF76" s="58">
        <v>0</v>
      </c>
      <c r="AG76" s="58" t="s">
        <v>50</v>
      </c>
      <c r="AH76" s="61">
        <v>0</v>
      </c>
      <c r="AI76" s="61">
        <v>0</v>
      </c>
      <c r="AJ76" s="58" t="s">
        <v>50</v>
      </c>
      <c r="AK76" s="61">
        <v>0</v>
      </c>
      <c r="AL76" s="61">
        <v>0</v>
      </c>
      <c r="AM76" s="59" t="s">
        <v>53</v>
      </c>
      <c r="AN76" s="58" t="s">
        <v>53</v>
      </c>
      <c r="AO76" s="59" t="s">
        <v>53</v>
      </c>
      <c r="AP76" s="58" t="s">
        <v>53</v>
      </c>
    </row>
    <row r="77" spans="1:42" s="62" customFormat="1" hidden="1" x14ac:dyDescent="0.25">
      <c r="A77" s="58" t="s">
        <v>345</v>
      </c>
      <c r="B77" s="59" t="s">
        <v>413</v>
      </c>
      <c r="C77" s="58" t="s">
        <v>402</v>
      </c>
      <c r="D77" s="63" t="s">
        <v>112</v>
      </c>
      <c r="E77" s="60" t="s">
        <v>533</v>
      </c>
      <c r="F77" s="58" t="s">
        <v>546</v>
      </c>
      <c r="G77" s="58" t="s">
        <v>51</v>
      </c>
      <c r="H77" s="58" t="s">
        <v>547</v>
      </c>
      <c r="I77" s="58" t="s">
        <v>53</v>
      </c>
      <c r="J77" s="61" t="s">
        <v>53</v>
      </c>
      <c r="K77" s="61" t="s">
        <v>53</v>
      </c>
      <c r="L77" s="61" t="s">
        <v>53</v>
      </c>
      <c r="M77" s="61">
        <v>0</v>
      </c>
      <c r="N77" s="58" t="s">
        <v>53</v>
      </c>
      <c r="O77" s="58" t="s">
        <v>54</v>
      </c>
      <c r="P77" s="58" t="s">
        <v>53</v>
      </c>
      <c r="Q77" s="61">
        <v>67238886.390000001</v>
      </c>
      <c r="R77" s="61">
        <v>0</v>
      </c>
      <c r="S77" s="61">
        <v>52158400.57</v>
      </c>
      <c r="T77" s="61">
        <v>0</v>
      </c>
      <c r="U77" s="58" t="s">
        <v>50</v>
      </c>
      <c r="V77" s="61">
        <v>0</v>
      </c>
      <c r="W77" s="61">
        <v>12866210.449999999</v>
      </c>
      <c r="X77" s="58" t="s">
        <v>63</v>
      </c>
      <c r="Y77" s="61">
        <v>2058593.67</v>
      </c>
      <c r="Z77" s="61">
        <v>0</v>
      </c>
      <c r="AA77" s="58" t="s">
        <v>50</v>
      </c>
      <c r="AB77" s="61">
        <v>0</v>
      </c>
      <c r="AC77" s="61">
        <v>144149.72</v>
      </c>
      <c r="AD77" s="58" t="s">
        <v>50</v>
      </c>
      <c r="AE77" s="61">
        <v>11531.98</v>
      </c>
      <c r="AF77" s="58">
        <v>0</v>
      </c>
      <c r="AG77" s="58" t="s">
        <v>50</v>
      </c>
      <c r="AH77" s="61">
        <v>0</v>
      </c>
      <c r="AI77" s="61">
        <v>0</v>
      </c>
      <c r="AJ77" s="58" t="s">
        <v>50</v>
      </c>
      <c r="AK77" s="61">
        <v>0</v>
      </c>
      <c r="AL77" s="61">
        <v>0</v>
      </c>
      <c r="AM77" s="59" t="s">
        <v>53</v>
      </c>
      <c r="AN77" s="58" t="s">
        <v>53</v>
      </c>
      <c r="AO77" s="59" t="s">
        <v>53</v>
      </c>
      <c r="AP77" s="58" t="s">
        <v>53</v>
      </c>
    </row>
    <row r="78" spans="1:42" s="62" customFormat="1" hidden="1" x14ac:dyDescent="0.25">
      <c r="A78" s="58" t="s">
        <v>45</v>
      </c>
      <c r="B78" s="59" t="s">
        <v>401</v>
      </c>
      <c r="C78" s="63" t="s">
        <v>402</v>
      </c>
      <c r="D78" s="64" t="s">
        <v>548</v>
      </c>
      <c r="E78" s="64" t="s">
        <v>549</v>
      </c>
      <c r="F78" s="58" t="s">
        <v>550</v>
      </c>
      <c r="G78" s="58" t="s">
        <v>51</v>
      </c>
      <c r="H78" s="58" t="s">
        <v>551</v>
      </c>
      <c r="I78" s="58" t="s">
        <v>53</v>
      </c>
      <c r="J78" s="61" t="s">
        <v>53</v>
      </c>
      <c r="K78" s="61" t="s">
        <v>53</v>
      </c>
      <c r="L78" s="61" t="s">
        <v>53</v>
      </c>
      <c r="M78" s="61">
        <v>0</v>
      </c>
      <c r="N78" s="58" t="s">
        <v>53</v>
      </c>
      <c r="O78" s="58" t="s">
        <v>54</v>
      </c>
      <c r="P78" s="58" t="s">
        <v>53</v>
      </c>
      <c r="Q78" s="61">
        <v>103930212.04000001</v>
      </c>
      <c r="R78" s="61">
        <v>0</v>
      </c>
      <c r="S78" s="61">
        <v>75801795.890000001</v>
      </c>
      <c r="T78" s="61">
        <v>0</v>
      </c>
      <c r="U78" s="58" t="s">
        <v>50</v>
      </c>
      <c r="V78" s="61">
        <v>0</v>
      </c>
      <c r="W78" s="61">
        <v>24248634.609999999</v>
      </c>
      <c r="X78" s="58" t="s">
        <v>63</v>
      </c>
      <c r="Y78" s="61">
        <v>3879781.54</v>
      </c>
      <c r="Z78" s="61">
        <v>0</v>
      </c>
      <c r="AA78" s="58" t="s">
        <v>50</v>
      </c>
      <c r="AB78" s="61">
        <v>0</v>
      </c>
      <c r="AC78" s="61">
        <v>0</v>
      </c>
      <c r="AD78" s="58" t="s">
        <v>50</v>
      </c>
      <c r="AE78" s="61">
        <v>0</v>
      </c>
      <c r="AF78" s="58">
        <v>0</v>
      </c>
      <c r="AG78" s="58" t="s">
        <v>50</v>
      </c>
      <c r="AH78" s="61">
        <v>0</v>
      </c>
      <c r="AI78" s="61">
        <v>0</v>
      </c>
      <c r="AJ78" s="58" t="s">
        <v>50</v>
      </c>
      <c r="AK78" s="61">
        <v>0</v>
      </c>
      <c r="AL78" s="61">
        <v>0</v>
      </c>
      <c r="AM78" s="59" t="s">
        <v>53</v>
      </c>
      <c r="AN78" s="58" t="s">
        <v>53</v>
      </c>
      <c r="AO78" s="59" t="s">
        <v>53</v>
      </c>
      <c r="AP78" s="58" t="s">
        <v>53</v>
      </c>
    </row>
    <row r="79" spans="1:42" s="62" customFormat="1" hidden="1" x14ac:dyDescent="0.25">
      <c r="A79" s="58" t="s">
        <v>132</v>
      </c>
      <c r="B79" s="59" t="s">
        <v>407</v>
      </c>
      <c r="C79" s="63" t="s">
        <v>402</v>
      </c>
      <c r="D79" s="64" t="s">
        <v>548</v>
      </c>
      <c r="E79" s="64" t="s">
        <v>549</v>
      </c>
      <c r="F79" s="58" t="s">
        <v>552</v>
      </c>
      <c r="G79" s="58" t="s">
        <v>51</v>
      </c>
      <c r="H79" s="58" t="s">
        <v>553</v>
      </c>
      <c r="I79" s="58" t="s">
        <v>53</v>
      </c>
      <c r="J79" s="61" t="s">
        <v>53</v>
      </c>
      <c r="K79" s="61" t="s">
        <v>53</v>
      </c>
      <c r="L79" s="61" t="s">
        <v>53</v>
      </c>
      <c r="M79" s="61">
        <v>0</v>
      </c>
      <c r="N79" s="58" t="s">
        <v>53</v>
      </c>
      <c r="O79" s="58" t="s">
        <v>54</v>
      </c>
      <c r="P79" s="58" t="s">
        <v>53</v>
      </c>
      <c r="Q79" s="61">
        <v>74370304.229999989</v>
      </c>
      <c r="R79" s="61">
        <v>0</v>
      </c>
      <c r="S79" s="61">
        <v>58372072.68</v>
      </c>
      <c r="T79" s="61">
        <v>0</v>
      </c>
      <c r="U79" s="58" t="s">
        <v>50</v>
      </c>
      <c r="V79" s="61">
        <v>0</v>
      </c>
      <c r="W79" s="61">
        <v>13791578.92</v>
      </c>
      <c r="X79" s="58" t="s">
        <v>63</v>
      </c>
      <c r="Y79" s="61">
        <v>2206652.63</v>
      </c>
      <c r="Z79" s="61">
        <v>0</v>
      </c>
      <c r="AA79" s="58" t="s">
        <v>50</v>
      </c>
      <c r="AB79" s="61">
        <v>0</v>
      </c>
      <c r="AC79" s="61">
        <v>0</v>
      </c>
      <c r="AD79" s="58" t="s">
        <v>50</v>
      </c>
      <c r="AE79" s="61">
        <v>0</v>
      </c>
      <c r="AF79" s="58">
        <v>0</v>
      </c>
      <c r="AG79" s="58" t="s">
        <v>50</v>
      </c>
      <c r="AH79" s="61">
        <v>0</v>
      </c>
      <c r="AI79" s="61">
        <v>0</v>
      </c>
      <c r="AJ79" s="58" t="s">
        <v>50</v>
      </c>
      <c r="AK79" s="61">
        <v>0</v>
      </c>
      <c r="AL79" s="61">
        <v>0</v>
      </c>
      <c r="AM79" s="59" t="s">
        <v>53</v>
      </c>
      <c r="AN79" s="58" t="s">
        <v>53</v>
      </c>
      <c r="AO79" s="59" t="s">
        <v>53</v>
      </c>
      <c r="AP79" s="58" t="s">
        <v>53</v>
      </c>
    </row>
    <row r="80" spans="1:42" s="62" customFormat="1" hidden="1" x14ac:dyDescent="0.25">
      <c r="A80" s="58" t="s">
        <v>176</v>
      </c>
      <c r="B80" s="59" t="s">
        <v>423</v>
      </c>
      <c r="C80" s="63" t="s">
        <v>402</v>
      </c>
      <c r="D80" s="64" t="s">
        <v>548</v>
      </c>
      <c r="E80" s="64" t="s">
        <v>549</v>
      </c>
      <c r="F80" s="58" t="s">
        <v>554</v>
      </c>
      <c r="G80" s="58" t="s">
        <v>51</v>
      </c>
      <c r="H80" s="58" t="s">
        <v>555</v>
      </c>
      <c r="I80" s="58" t="s">
        <v>53</v>
      </c>
      <c r="J80" s="61" t="s">
        <v>53</v>
      </c>
      <c r="K80" s="61" t="s">
        <v>53</v>
      </c>
      <c r="L80" s="61" t="s">
        <v>53</v>
      </c>
      <c r="M80" s="61">
        <v>0</v>
      </c>
      <c r="N80" s="58" t="s">
        <v>53</v>
      </c>
      <c r="O80" s="58" t="s">
        <v>54</v>
      </c>
      <c r="P80" s="58" t="s">
        <v>53</v>
      </c>
      <c r="Q80" s="61">
        <v>83934558.219999999</v>
      </c>
      <c r="R80" s="61">
        <v>0</v>
      </c>
      <c r="S80" s="61">
        <v>63675226.159999996</v>
      </c>
      <c r="T80" s="61">
        <v>0</v>
      </c>
      <c r="U80" s="58" t="s">
        <v>50</v>
      </c>
      <c r="V80" s="61">
        <v>0</v>
      </c>
      <c r="W80" s="61">
        <v>17464941.43</v>
      </c>
      <c r="X80" s="58" t="s">
        <v>63</v>
      </c>
      <c r="Y80" s="61">
        <v>2794390.63</v>
      </c>
      <c r="Z80" s="61">
        <v>0</v>
      </c>
      <c r="AA80" s="58" t="s">
        <v>50</v>
      </c>
      <c r="AB80" s="61">
        <v>0</v>
      </c>
      <c r="AC80" s="61">
        <v>0</v>
      </c>
      <c r="AD80" s="58" t="s">
        <v>50</v>
      </c>
      <c r="AE80" s="61">
        <v>0</v>
      </c>
      <c r="AF80" s="58">
        <v>0</v>
      </c>
      <c r="AG80" s="58" t="s">
        <v>50</v>
      </c>
      <c r="AH80" s="61">
        <v>0</v>
      </c>
      <c r="AI80" s="61">
        <v>0</v>
      </c>
      <c r="AJ80" s="58" t="s">
        <v>50</v>
      </c>
      <c r="AK80" s="61">
        <v>0</v>
      </c>
      <c r="AL80" s="61">
        <v>0</v>
      </c>
      <c r="AM80" s="59" t="s">
        <v>53</v>
      </c>
      <c r="AN80" s="58" t="s">
        <v>53</v>
      </c>
      <c r="AO80" s="59" t="s">
        <v>53</v>
      </c>
      <c r="AP80" s="58" t="s">
        <v>53</v>
      </c>
    </row>
    <row r="81" spans="1:42" s="62" customFormat="1" hidden="1" x14ac:dyDescent="0.25">
      <c r="A81" s="58" t="s">
        <v>201</v>
      </c>
      <c r="B81" s="59" t="s">
        <v>426</v>
      </c>
      <c r="C81" s="63" t="s">
        <v>402</v>
      </c>
      <c r="D81" s="64" t="s">
        <v>548</v>
      </c>
      <c r="E81" s="64" t="s">
        <v>549</v>
      </c>
      <c r="F81" s="58" t="s">
        <v>556</v>
      </c>
      <c r="G81" s="58" t="s">
        <v>51</v>
      </c>
      <c r="H81" s="58" t="s">
        <v>557</v>
      </c>
      <c r="I81" s="58" t="s">
        <v>53</v>
      </c>
      <c r="J81" s="61" t="s">
        <v>53</v>
      </c>
      <c r="K81" s="61" t="s">
        <v>53</v>
      </c>
      <c r="L81" s="61" t="s">
        <v>53</v>
      </c>
      <c r="M81" s="61">
        <v>0</v>
      </c>
      <c r="N81" s="58" t="s">
        <v>53</v>
      </c>
      <c r="O81" s="58" t="s">
        <v>54</v>
      </c>
      <c r="P81" s="58" t="s">
        <v>53</v>
      </c>
      <c r="Q81" s="61">
        <v>37710001.030000001</v>
      </c>
      <c r="R81" s="61">
        <v>0</v>
      </c>
      <c r="S81" s="61">
        <v>29157730.030000001</v>
      </c>
      <c r="T81" s="61">
        <v>0</v>
      </c>
      <c r="U81" s="58" t="s">
        <v>50</v>
      </c>
      <c r="V81" s="61">
        <v>0</v>
      </c>
      <c r="W81" s="61">
        <v>7372647.4100000001</v>
      </c>
      <c r="X81" s="58" t="s">
        <v>50</v>
      </c>
      <c r="Y81" s="61">
        <v>1179623.5900000001</v>
      </c>
      <c r="Z81" s="61">
        <v>0</v>
      </c>
      <c r="AA81" s="58" t="s">
        <v>50</v>
      </c>
      <c r="AB81" s="61">
        <v>0</v>
      </c>
      <c r="AC81" s="61">
        <v>0</v>
      </c>
      <c r="AD81" s="58" t="s">
        <v>50</v>
      </c>
      <c r="AE81" s="61">
        <v>0</v>
      </c>
      <c r="AF81" s="58">
        <v>0</v>
      </c>
      <c r="AG81" s="58" t="s">
        <v>50</v>
      </c>
      <c r="AH81" s="61">
        <v>0</v>
      </c>
      <c r="AI81" s="61">
        <v>0</v>
      </c>
      <c r="AJ81" s="58" t="s">
        <v>50</v>
      </c>
      <c r="AK81" s="61">
        <v>0</v>
      </c>
      <c r="AL81" s="61">
        <v>0</v>
      </c>
      <c r="AM81" s="59" t="s">
        <v>53</v>
      </c>
      <c r="AN81" s="58" t="s">
        <v>53</v>
      </c>
      <c r="AO81" s="59" t="s">
        <v>53</v>
      </c>
      <c r="AP81" s="58" t="s">
        <v>53</v>
      </c>
    </row>
    <row r="82" spans="1:42" s="62" customFormat="1" hidden="1" x14ac:dyDescent="0.25">
      <c r="A82" s="58" t="s">
        <v>275</v>
      </c>
      <c r="B82" s="59" t="s">
        <v>429</v>
      </c>
      <c r="C82" s="63" t="s">
        <v>402</v>
      </c>
      <c r="D82" s="64" t="s">
        <v>548</v>
      </c>
      <c r="E82" s="64" t="s">
        <v>549</v>
      </c>
      <c r="F82" s="58" t="s">
        <v>558</v>
      </c>
      <c r="G82" s="58" t="s">
        <v>51</v>
      </c>
      <c r="H82" s="58" t="s">
        <v>559</v>
      </c>
      <c r="I82" s="58" t="s">
        <v>53</v>
      </c>
      <c r="J82" s="61" t="s">
        <v>53</v>
      </c>
      <c r="K82" s="61" t="s">
        <v>53</v>
      </c>
      <c r="L82" s="61" t="s">
        <v>53</v>
      </c>
      <c r="M82" s="61">
        <v>0</v>
      </c>
      <c r="N82" s="58" t="s">
        <v>53</v>
      </c>
      <c r="O82" s="58" t="s">
        <v>54</v>
      </c>
      <c r="P82" s="58" t="s">
        <v>53</v>
      </c>
      <c r="Q82" s="61">
        <v>52452600.039999999</v>
      </c>
      <c r="R82" s="61">
        <v>0</v>
      </c>
      <c r="S82" s="61">
        <v>44558984.100000001</v>
      </c>
      <c r="T82" s="61">
        <v>0</v>
      </c>
      <c r="U82" s="58" t="s">
        <v>50</v>
      </c>
      <c r="V82" s="61">
        <v>0</v>
      </c>
      <c r="W82" s="61">
        <v>6804841.3300000001</v>
      </c>
      <c r="X82" s="58" t="s">
        <v>50</v>
      </c>
      <c r="Y82" s="61">
        <v>1088774.6100000001</v>
      </c>
      <c r="Z82" s="61">
        <v>0</v>
      </c>
      <c r="AA82" s="58" t="s">
        <v>50</v>
      </c>
      <c r="AB82" s="61">
        <v>0</v>
      </c>
      <c r="AC82" s="61">
        <v>0</v>
      </c>
      <c r="AD82" s="58" t="s">
        <v>50</v>
      </c>
      <c r="AE82" s="61">
        <v>0</v>
      </c>
      <c r="AF82" s="58">
        <v>0</v>
      </c>
      <c r="AG82" s="58" t="s">
        <v>50</v>
      </c>
      <c r="AH82" s="61">
        <v>0</v>
      </c>
      <c r="AI82" s="61">
        <v>0</v>
      </c>
      <c r="AJ82" s="58" t="s">
        <v>50</v>
      </c>
      <c r="AK82" s="61">
        <v>0</v>
      </c>
      <c r="AL82" s="61">
        <v>0</v>
      </c>
      <c r="AM82" s="59" t="s">
        <v>53</v>
      </c>
      <c r="AN82" s="58" t="s">
        <v>53</v>
      </c>
      <c r="AO82" s="59" t="s">
        <v>53</v>
      </c>
      <c r="AP82" s="58" t="s">
        <v>53</v>
      </c>
    </row>
    <row r="83" spans="1:42" s="62" customFormat="1" hidden="1" x14ac:dyDescent="0.25">
      <c r="A83" s="58" t="s">
        <v>299</v>
      </c>
      <c r="B83" s="59" t="s">
        <v>410</v>
      </c>
      <c r="C83" s="63" t="s">
        <v>402</v>
      </c>
      <c r="D83" s="64" t="s">
        <v>548</v>
      </c>
      <c r="E83" s="64" t="s">
        <v>549</v>
      </c>
      <c r="F83" s="58" t="s">
        <v>560</v>
      </c>
      <c r="G83" s="58" t="s">
        <v>51</v>
      </c>
      <c r="H83" s="58" t="s">
        <v>561</v>
      </c>
      <c r="I83" s="58" t="s">
        <v>53</v>
      </c>
      <c r="J83" s="61" t="s">
        <v>53</v>
      </c>
      <c r="K83" s="61" t="s">
        <v>53</v>
      </c>
      <c r="L83" s="61" t="s">
        <v>53</v>
      </c>
      <c r="M83" s="61">
        <v>0</v>
      </c>
      <c r="N83" s="58" t="s">
        <v>53</v>
      </c>
      <c r="O83" s="58" t="s">
        <v>54</v>
      </c>
      <c r="P83" s="58" t="s">
        <v>53</v>
      </c>
      <c r="Q83" s="61">
        <v>57619497.410000004</v>
      </c>
      <c r="R83" s="61">
        <v>0</v>
      </c>
      <c r="S83" s="61">
        <v>47580036.350000001</v>
      </c>
      <c r="T83" s="61">
        <v>0</v>
      </c>
      <c r="U83" s="58" t="s">
        <v>50</v>
      </c>
      <c r="V83" s="61">
        <v>0</v>
      </c>
      <c r="W83" s="61">
        <v>8654707.8100000005</v>
      </c>
      <c r="X83" s="58" t="s">
        <v>50</v>
      </c>
      <c r="Y83" s="61">
        <v>1384753.25</v>
      </c>
      <c r="Z83" s="61">
        <v>0</v>
      </c>
      <c r="AA83" s="58" t="s">
        <v>50</v>
      </c>
      <c r="AB83" s="61">
        <v>0</v>
      </c>
      <c r="AC83" s="61">
        <v>0</v>
      </c>
      <c r="AD83" s="58" t="s">
        <v>50</v>
      </c>
      <c r="AE83" s="61">
        <v>0</v>
      </c>
      <c r="AF83" s="58">
        <v>0</v>
      </c>
      <c r="AG83" s="58" t="s">
        <v>50</v>
      </c>
      <c r="AH83" s="61">
        <v>0</v>
      </c>
      <c r="AI83" s="61">
        <v>0</v>
      </c>
      <c r="AJ83" s="58" t="s">
        <v>50</v>
      </c>
      <c r="AK83" s="61">
        <v>0</v>
      </c>
      <c r="AL83" s="61">
        <v>0</v>
      </c>
      <c r="AM83" s="59" t="s">
        <v>53</v>
      </c>
      <c r="AN83" s="58" t="s">
        <v>53</v>
      </c>
      <c r="AO83" s="59" t="s">
        <v>53</v>
      </c>
      <c r="AP83" s="58" t="s">
        <v>53</v>
      </c>
    </row>
    <row r="84" spans="1:42" s="62" customFormat="1" hidden="1" x14ac:dyDescent="0.25">
      <c r="A84" s="58" t="s">
        <v>345</v>
      </c>
      <c r="B84" s="59" t="s">
        <v>413</v>
      </c>
      <c r="C84" s="63" t="s">
        <v>402</v>
      </c>
      <c r="D84" s="64" t="s">
        <v>548</v>
      </c>
      <c r="E84" s="64" t="s">
        <v>549</v>
      </c>
      <c r="F84" s="58" t="s">
        <v>562</v>
      </c>
      <c r="G84" s="58" t="s">
        <v>51</v>
      </c>
      <c r="H84" s="58" t="s">
        <v>563</v>
      </c>
      <c r="I84" s="58" t="s">
        <v>53</v>
      </c>
      <c r="J84" s="61" t="s">
        <v>53</v>
      </c>
      <c r="K84" s="61" t="s">
        <v>53</v>
      </c>
      <c r="L84" s="61" t="s">
        <v>53</v>
      </c>
      <c r="M84" s="61">
        <v>0</v>
      </c>
      <c r="N84" s="58" t="s">
        <v>53</v>
      </c>
      <c r="O84" s="58" t="s">
        <v>406</v>
      </c>
      <c r="P84" s="58" t="s">
        <v>53</v>
      </c>
      <c r="Q84" s="61">
        <v>0</v>
      </c>
      <c r="R84" s="61">
        <v>0</v>
      </c>
      <c r="S84" s="61">
        <v>0</v>
      </c>
      <c r="T84" s="61">
        <v>0</v>
      </c>
      <c r="U84" s="58" t="s">
        <v>50</v>
      </c>
      <c r="V84" s="61">
        <v>0</v>
      </c>
      <c r="W84" s="61">
        <v>0</v>
      </c>
      <c r="X84" s="58" t="s">
        <v>63</v>
      </c>
      <c r="Y84" s="61">
        <v>0</v>
      </c>
      <c r="Z84" s="61">
        <v>0</v>
      </c>
      <c r="AA84" s="58" t="s">
        <v>50</v>
      </c>
      <c r="AB84" s="61">
        <v>0</v>
      </c>
      <c r="AC84" s="61">
        <v>0</v>
      </c>
      <c r="AD84" s="58" t="s">
        <v>50</v>
      </c>
      <c r="AE84" s="61">
        <v>0</v>
      </c>
      <c r="AF84" s="58">
        <v>0</v>
      </c>
      <c r="AG84" s="58" t="s">
        <v>50</v>
      </c>
      <c r="AH84" s="61">
        <v>0</v>
      </c>
      <c r="AI84" s="61">
        <v>0</v>
      </c>
      <c r="AJ84" s="58" t="s">
        <v>50</v>
      </c>
      <c r="AK84" s="61">
        <v>0</v>
      </c>
      <c r="AL84" s="61">
        <v>0</v>
      </c>
      <c r="AM84" s="59" t="s">
        <v>53</v>
      </c>
      <c r="AN84" s="58" t="s">
        <v>53</v>
      </c>
      <c r="AO84" s="59" t="s">
        <v>53</v>
      </c>
      <c r="AP84" s="58" t="s">
        <v>53</v>
      </c>
    </row>
    <row r="85" spans="1:42" s="62" customFormat="1" hidden="1" x14ac:dyDescent="0.25">
      <c r="A85" s="58" t="s">
        <v>45</v>
      </c>
      <c r="B85" s="59" t="s">
        <v>401</v>
      </c>
      <c r="C85" s="58" t="s">
        <v>402</v>
      </c>
      <c r="D85" s="58" t="s">
        <v>564</v>
      </c>
      <c r="E85" s="58" t="s">
        <v>565</v>
      </c>
      <c r="F85" s="58" t="s">
        <v>566</v>
      </c>
      <c r="G85" s="58" t="s">
        <v>51</v>
      </c>
      <c r="H85" s="58" t="s">
        <v>567</v>
      </c>
      <c r="I85" s="58" t="s">
        <v>53</v>
      </c>
      <c r="J85" s="61" t="s">
        <v>53</v>
      </c>
      <c r="K85" s="61" t="s">
        <v>53</v>
      </c>
      <c r="L85" s="61" t="s">
        <v>53</v>
      </c>
      <c r="M85" s="61">
        <v>0</v>
      </c>
      <c r="N85" s="58" t="s">
        <v>53</v>
      </c>
      <c r="O85" s="58" t="s">
        <v>54</v>
      </c>
      <c r="P85" s="58" t="s">
        <v>53</v>
      </c>
      <c r="Q85" s="61">
        <v>24732889.349999998</v>
      </c>
      <c r="R85" s="61">
        <v>0</v>
      </c>
      <c r="S85" s="61">
        <v>20276755.649999999</v>
      </c>
      <c r="T85" s="61">
        <v>0</v>
      </c>
      <c r="U85" s="58" t="s">
        <v>50</v>
      </c>
      <c r="V85" s="61">
        <v>0</v>
      </c>
      <c r="W85" s="61">
        <v>3841494.57</v>
      </c>
      <c r="X85" s="58" t="s">
        <v>63</v>
      </c>
      <c r="Y85" s="61">
        <v>614639.13</v>
      </c>
      <c r="Z85" s="61">
        <v>0</v>
      </c>
      <c r="AA85" s="58" t="s">
        <v>50</v>
      </c>
      <c r="AB85" s="61">
        <v>0</v>
      </c>
      <c r="AC85" s="61">
        <v>0</v>
      </c>
      <c r="AD85" s="58" t="s">
        <v>50</v>
      </c>
      <c r="AE85" s="61">
        <v>0</v>
      </c>
      <c r="AF85" s="58">
        <v>0</v>
      </c>
      <c r="AG85" s="58" t="s">
        <v>50</v>
      </c>
      <c r="AH85" s="61">
        <v>0</v>
      </c>
      <c r="AI85" s="61">
        <v>0</v>
      </c>
      <c r="AJ85" s="58" t="s">
        <v>50</v>
      </c>
      <c r="AK85" s="61">
        <v>0</v>
      </c>
      <c r="AL85" s="61">
        <v>0</v>
      </c>
      <c r="AM85" s="59" t="s">
        <v>53</v>
      </c>
      <c r="AN85" s="58" t="s">
        <v>53</v>
      </c>
      <c r="AO85" s="59" t="s">
        <v>53</v>
      </c>
      <c r="AP85" s="58" t="s">
        <v>53</v>
      </c>
    </row>
    <row r="86" spans="1:42" s="62" customFormat="1" hidden="1" x14ac:dyDescent="0.25">
      <c r="A86" s="58" t="s">
        <v>132</v>
      </c>
      <c r="B86" s="59" t="s">
        <v>407</v>
      </c>
      <c r="C86" s="63" t="s">
        <v>402</v>
      </c>
      <c r="D86" s="58" t="s">
        <v>564</v>
      </c>
      <c r="E86" s="58" t="s">
        <v>565</v>
      </c>
      <c r="F86" s="58" t="s">
        <v>568</v>
      </c>
      <c r="G86" s="58" t="s">
        <v>51</v>
      </c>
      <c r="H86" s="58" t="s">
        <v>569</v>
      </c>
      <c r="I86" s="58" t="s">
        <v>53</v>
      </c>
      <c r="J86" s="61" t="s">
        <v>53</v>
      </c>
      <c r="K86" s="61" t="s">
        <v>53</v>
      </c>
      <c r="L86" s="61" t="s">
        <v>53</v>
      </c>
      <c r="M86" s="61">
        <v>0</v>
      </c>
      <c r="N86" s="58" t="s">
        <v>53</v>
      </c>
      <c r="O86" s="58" t="s">
        <v>54</v>
      </c>
      <c r="P86" s="58" t="s">
        <v>53</v>
      </c>
      <c r="Q86" s="61">
        <v>56962803.700000003</v>
      </c>
      <c r="R86" s="61">
        <v>0</v>
      </c>
      <c r="S86" s="61">
        <v>40639445.649999999</v>
      </c>
      <c r="T86" s="61">
        <v>0</v>
      </c>
      <c r="U86" s="58" t="s">
        <v>50</v>
      </c>
      <c r="V86" s="61">
        <v>0</v>
      </c>
      <c r="W86" s="61">
        <v>14071860.390000001</v>
      </c>
      <c r="X86" s="58" t="s">
        <v>63</v>
      </c>
      <c r="Y86" s="61">
        <v>2251497.66</v>
      </c>
      <c r="Z86" s="61">
        <v>0</v>
      </c>
      <c r="AA86" s="58" t="s">
        <v>50</v>
      </c>
      <c r="AB86" s="61">
        <v>0</v>
      </c>
      <c r="AC86" s="61">
        <v>0</v>
      </c>
      <c r="AD86" s="58" t="s">
        <v>50</v>
      </c>
      <c r="AE86" s="61">
        <v>0</v>
      </c>
      <c r="AF86" s="58">
        <v>0</v>
      </c>
      <c r="AG86" s="58" t="s">
        <v>50</v>
      </c>
      <c r="AH86" s="61">
        <v>0</v>
      </c>
      <c r="AI86" s="61">
        <v>0</v>
      </c>
      <c r="AJ86" s="58" t="s">
        <v>50</v>
      </c>
      <c r="AK86" s="61">
        <v>0</v>
      </c>
      <c r="AL86" s="61">
        <v>0</v>
      </c>
      <c r="AM86" s="59" t="s">
        <v>53</v>
      </c>
      <c r="AN86" s="58" t="s">
        <v>53</v>
      </c>
      <c r="AO86" s="59" t="s">
        <v>53</v>
      </c>
      <c r="AP86" s="58" t="s">
        <v>53</v>
      </c>
    </row>
    <row r="87" spans="1:42" s="62" customFormat="1" hidden="1" x14ac:dyDescent="0.25">
      <c r="A87" s="58" t="s">
        <v>176</v>
      </c>
      <c r="B87" s="59" t="s">
        <v>423</v>
      </c>
      <c r="C87" s="63" t="s">
        <v>402</v>
      </c>
      <c r="D87" s="58" t="s">
        <v>564</v>
      </c>
      <c r="E87" s="58" t="s">
        <v>565</v>
      </c>
      <c r="F87" s="58" t="s">
        <v>570</v>
      </c>
      <c r="G87" s="58" t="s">
        <v>51</v>
      </c>
      <c r="H87" s="58" t="s">
        <v>571</v>
      </c>
      <c r="I87" s="58" t="s">
        <v>53</v>
      </c>
      <c r="J87" s="61" t="s">
        <v>53</v>
      </c>
      <c r="K87" s="61" t="s">
        <v>53</v>
      </c>
      <c r="L87" s="61" t="s">
        <v>53</v>
      </c>
      <c r="M87" s="61">
        <v>0</v>
      </c>
      <c r="N87" s="58" t="s">
        <v>53</v>
      </c>
      <c r="O87" s="58" t="s">
        <v>54</v>
      </c>
      <c r="P87" s="58" t="s">
        <v>53</v>
      </c>
      <c r="Q87" s="61">
        <v>84061836.78199999</v>
      </c>
      <c r="R87" s="61">
        <v>0</v>
      </c>
      <c r="S87" s="61">
        <v>61269718.601999998</v>
      </c>
      <c r="T87" s="61">
        <v>0</v>
      </c>
      <c r="U87" s="58" t="s">
        <v>50</v>
      </c>
      <c r="V87" s="61">
        <v>0</v>
      </c>
      <c r="W87" s="61">
        <v>19648377.739999998</v>
      </c>
      <c r="X87" s="58" t="s">
        <v>63</v>
      </c>
      <c r="Y87" s="61">
        <v>3143740.44</v>
      </c>
      <c r="Z87" s="61">
        <v>0</v>
      </c>
      <c r="AA87" s="58" t="s">
        <v>50</v>
      </c>
      <c r="AB87" s="61">
        <v>0</v>
      </c>
      <c r="AC87" s="61">
        <v>0</v>
      </c>
      <c r="AD87" s="58" t="s">
        <v>50</v>
      </c>
      <c r="AE87" s="61">
        <v>0</v>
      </c>
      <c r="AF87" s="58">
        <v>0</v>
      </c>
      <c r="AG87" s="58" t="s">
        <v>50</v>
      </c>
      <c r="AH87" s="61">
        <v>0</v>
      </c>
      <c r="AI87" s="61">
        <v>0</v>
      </c>
      <c r="AJ87" s="58" t="s">
        <v>50</v>
      </c>
      <c r="AK87" s="61">
        <v>0</v>
      </c>
      <c r="AL87" s="61">
        <v>0</v>
      </c>
      <c r="AM87" s="59" t="s">
        <v>53</v>
      </c>
      <c r="AN87" s="58" t="s">
        <v>53</v>
      </c>
      <c r="AO87" s="59" t="s">
        <v>53</v>
      </c>
      <c r="AP87" s="58" t="s">
        <v>53</v>
      </c>
    </row>
    <row r="88" spans="1:42" s="62" customFormat="1" hidden="1" x14ac:dyDescent="0.25">
      <c r="A88" s="58" t="s">
        <v>201</v>
      </c>
      <c r="B88" s="59" t="s">
        <v>426</v>
      </c>
      <c r="C88" s="63" t="s">
        <v>402</v>
      </c>
      <c r="D88" s="58" t="s">
        <v>564</v>
      </c>
      <c r="E88" s="58" t="s">
        <v>565</v>
      </c>
      <c r="F88" s="58" t="s">
        <v>572</v>
      </c>
      <c r="G88" s="58" t="s">
        <v>51</v>
      </c>
      <c r="H88" s="58" t="s">
        <v>573</v>
      </c>
      <c r="I88" s="58" t="s">
        <v>53</v>
      </c>
      <c r="J88" s="61" t="s">
        <v>53</v>
      </c>
      <c r="K88" s="61" t="s">
        <v>53</v>
      </c>
      <c r="L88" s="61" t="s">
        <v>53</v>
      </c>
      <c r="M88" s="61">
        <v>0</v>
      </c>
      <c r="N88" s="58" t="s">
        <v>53</v>
      </c>
      <c r="O88" s="58" t="s">
        <v>54</v>
      </c>
      <c r="P88" s="58" t="s">
        <v>53</v>
      </c>
      <c r="Q88" s="61">
        <v>49572631.490000002</v>
      </c>
      <c r="R88" s="61">
        <v>0</v>
      </c>
      <c r="S88" s="61">
        <v>37327796.600000001</v>
      </c>
      <c r="T88" s="61">
        <v>0</v>
      </c>
      <c r="U88" s="58" t="s">
        <v>50</v>
      </c>
      <c r="V88" s="61">
        <v>0</v>
      </c>
      <c r="W88" s="61">
        <v>10555892.15</v>
      </c>
      <c r="X88" s="58" t="s">
        <v>50</v>
      </c>
      <c r="Y88" s="61">
        <v>1688942.74</v>
      </c>
      <c r="Z88" s="61">
        <v>0</v>
      </c>
      <c r="AA88" s="58" t="s">
        <v>50</v>
      </c>
      <c r="AB88" s="61">
        <v>0</v>
      </c>
      <c r="AC88" s="61">
        <v>0</v>
      </c>
      <c r="AD88" s="58" t="s">
        <v>50</v>
      </c>
      <c r="AE88" s="61">
        <v>0</v>
      </c>
      <c r="AF88" s="58">
        <v>0</v>
      </c>
      <c r="AG88" s="58" t="s">
        <v>50</v>
      </c>
      <c r="AH88" s="61">
        <v>0</v>
      </c>
      <c r="AI88" s="61">
        <v>0</v>
      </c>
      <c r="AJ88" s="58" t="s">
        <v>50</v>
      </c>
      <c r="AK88" s="61">
        <v>0</v>
      </c>
      <c r="AL88" s="61">
        <v>0</v>
      </c>
      <c r="AM88" s="59" t="s">
        <v>53</v>
      </c>
      <c r="AN88" s="58" t="s">
        <v>53</v>
      </c>
      <c r="AO88" s="59" t="s">
        <v>53</v>
      </c>
      <c r="AP88" s="58" t="s">
        <v>53</v>
      </c>
    </row>
    <row r="89" spans="1:42" s="62" customFormat="1" hidden="1" x14ac:dyDescent="0.25">
      <c r="A89" s="58" t="s">
        <v>275</v>
      </c>
      <c r="B89" s="59" t="s">
        <v>429</v>
      </c>
      <c r="C89" s="63" t="s">
        <v>402</v>
      </c>
      <c r="D89" s="58" t="s">
        <v>564</v>
      </c>
      <c r="E89" s="58" t="s">
        <v>565</v>
      </c>
      <c r="F89" s="58" t="s">
        <v>574</v>
      </c>
      <c r="G89" s="58" t="s">
        <v>51</v>
      </c>
      <c r="H89" s="58" t="s">
        <v>575</v>
      </c>
      <c r="I89" s="58" t="s">
        <v>53</v>
      </c>
      <c r="J89" s="61" t="s">
        <v>53</v>
      </c>
      <c r="K89" s="61" t="s">
        <v>53</v>
      </c>
      <c r="L89" s="61" t="s">
        <v>53</v>
      </c>
      <c r="M89" s="61">
        <v>0</v>
      </c>
      <c r="N89" s="58" t="s">
        <v>53</v>
      </c>
      <c r="O89" s="58" t="s">
        <v>54</v>
      </c>
      <c r="P89" s="58" t="s">
        <v>53</v>
      </c>
      <c r="Q89" s="61">
        <v>50976177.370000005</v>
      </c>
      <c r="R89" s="61">
        <v>0</v>
      </c>
      <c r="S89" s="61">
        <v>41783822.170000002</v>
      </c>
      <c r="T89" s="61">
        <v>0</v>
      </c>
      <c r="U89" s="58" t="s">
        <v>50</v>
      </c>
      <c r="V89" s="61">
        <v>0</v>
      </c>
      <c r="W89" s="61">
        <v>7924444.1399999997</v>
      </c>
      <c r="X89" s="58" t="s">
        <v>50</v>
      </c>
      <c r="Y89" s="61">
        <v>1267911.06</v>
      </c>
      <c r="Z89" s="61">
        <v>0</v>
      </c>
      <c r="AA89" s="58" t="s">
        <v>50</v>
      </c>
      <c r="AB89" s="61">
        <v>0</v>
      </c>
      <c r="AC89" s="61">
        <v>0</v>
      </c>
      <c r="AD89" s="58" t="s">
        <v>50</v>
      </c>
      <c r="AE89" s="61">
        <v>0</v>
      </c>
      <c r="AF89" s="58">
        <v>0</v>
      </c>
      <c r="AG89" s="58" t="s">
        <v>50</v>
      </c>
      <c r="AH89" s="61">
        <v>0</v>
      </c>
      <c r="AI89" s="61">
        <v>0</v>
      </c>
      <c r="AJ89" s="58" t="s">
        <v>50</v>
      </c>
      <c r="AK89" s="61">
        <v>0</v>
      </c>
      <c r="AL89" s="61">
        <v>0</v>
      </c>
      <c r="AM89" s="59" t="s">
        <v>53</v>
      </c>
      <c r="AN89" s="58" t="s">
        <v>53</v>
      </c>
      <c r="AO89" s="59" t="s">
        <v>53</v>
      </c>
      <c r="AP89" s="58" t="s">
        <v>53</v>
      </c>
    </row>
    <row r="90" spans="1:42" s="62" customFormat="1" hidden="1" x14ac:dyDescent="0.25">
      <c r="A90" s="58" t="s">
        <v>299</v>
      </c>
      <c r="B90" s="59" t="s">
        <v>410</v>
      </c>
      <c r="C90" s="63" t="s">
        <v>402</v>
      </c>
      <c r="D90" s="58" t="s">
        <v>564</v>
      </c>
      <c r="E90" s="58" t="s">
        <v>565</v>
      </c>
      <c r="F90" s="58" t="s">
        <v>576</v>
      </c>
      <c r="G90" s="58" t="s">
        <v>51</v>
      </c>
      <c r="H90" s="58" t="s">
        <v>577</v>
      </c>
      <c r="I90" s="58" t="s">
        <v>53</v>
      </c>
      <c r="J90" s="61" t="s">
        <v>53</v>
      </c>
      <c r="K90" s="61" t="s">
        <v>53</v>
      </c>
      <c r="L90" s="61" t="s">
        <v>53</v>
      </c>
      <c r="M90" s="61">
        <v>0</v>
      </c>
      <c r="N90" s="58" t="s">
        <v>53</v>
      </c>
      <c r="O90" s="58" t="s">
        <v>54</v>
      </c>
      <c r="P90" s="58" t="s">
        <v>53</v>
      </c>
      <c r="Q90" s="61">
        <v>68161584.260000005</v>
      </c>
      <c r="R90" s="61">
        <v>0</v>
      </c>
      <c r="S90" s="61">
        <v>58329245.060000002</v>
      </c>
      <c r="T90" s="61">
        <v>0</v>
      </c>
      <c r="U90" s="58" t="s">
        <v>50</v>
      </c>
      <c r="V90" s="61">
        <v>0</v>
      </c>
      <c r="W90" s="61">
        <v>8341946.1200000001</v>
      </c>
      <c r="X90" s="58" t="s">
        <v>50</v>
      </c>
      <c r="Y90" s="61">
        <v>1334711.3799999999</v>
      </c>
      <c r="Z90" s="61">
        <v>0</v>
      </c>
      <c r="AA90" s="58" t="s">
        <v>50</v>
      </c>
      <c r="AB90" s="61">
        <v>0</v>
      </c>
      <c r="AC90" s="61">
        <v>144149.72</v>
      </c>
      <c r="AD90" s="58" t="s">
        <v>50</v>
      </c>
      <c r="AE90" s="61">
        <v>11531.98</v>
      </c>
      <c r="AF90" s="58">
        <v>0</v>
      </c>
      <c r="AG90" s="58" t="s">
        <v>50</v>
      </c>
      <c r="AH90" s="61">
        <v>0</v>
      </c>
      <c r="AI90" s="61">
        <v>0</v>
      </c>
      <c r="AJ90" s="58" t="s">
        <v>50</v>
      </c>
      <c r="AK90" s="61">
        <v>0</v>
      </c>
      <c r="AL90" s="61">
        <v>0</v>
      </c>
      <c r="AM90" s="59" t="s">
        <v>53</v>
      </c>
      <c r="AN90" s="58" t="s">
        <v>53</v>
      </c>
      <c r="AO90" s="59" t="s">
        <v>53</v>
      </c>
      <c r="AP90" s="58" t="s">
        <v>53</v>
      </c>
    </row>
    <row r="91" spans="1:42" s="62" customFormat="1" hidden="1" x14ac:dyDescent="0.25">
      <c r="A91" s="58" t="s">
        <v>345</v>
      </c>
      <c r="B91" s="59" t="s">
        <v>413</v>
      </c>
      <c r="C91" s="63" t="s">
        <v>402</v>
      </c>
      <c r="D91" s="58" t="s">
        <v>564</v>
      </c>
      <c r="E91" s="58" t="s">
        <v>565</v>
      </c>
      <c r="F91" s="58" t="s">
        <v>578</v>
      </c>
      <c r="G91" s="58" t="s">
        <v>51</v>
      </c>
      <c r="H91" s="58" t="s">
        <v>579</v>
      </c>
      <c r="I91" s="58" t="s">
        <v>53</v>
      </c>
      <c r="J91" s="61" t="s">
        <v>53</v>
      </c>
      <c r="K91" s="61" t="s">
        <v>53</v>
      </c>
      <c r="L91" s="61" t="s">
        <v>53</v>
      </c>
      <c r="M91" s="61">
        <v>0</v>
      </c>
      <c r="N91" s="58" t="s">
        <v>53</v>
      </c>
      <c r="O91" s="58" t="s">
        <v>406</v>
      </c>
      <c r="P91" s="58" t="s">
        <v>53</v>
      </c>
      <c r="Q91" s="61">
        <v>0</v>
      </c>
      <c r="R91" s="61">
        <v>0</v>
      </c>
      <c r="S91" s="61">
        <v>0</v>
      </c>
      <c r="T91" s="61">
        <v>0</v>
      </c>
      <c r="U91" s="58" t="s">
        <v>50</v>
      </c>
      <c r="V91" s="61">
        <v>0</v>
      </c>
      <c r="W91" s="61">
        <v>0</v>
      </c>
      <c r="X91" s="58" t="s">
        <v>63</v>
      </c>
      <c r="Y91" s="61">
        <v>0</v>
      </c>
      <c r="Z91" s="61">
        <v>0</v>
      </c>
      <c r="AA91" s="58" t="s">
        <v>50</v>
      </c>
      <c r="AB91" s="61">
        <v>0</v>
      </c>
      <c r="AC91" s="61">
        <v>0</v>
      </c>
      <c r="AD91" s="58" t="s">
        <v>50</v>
      </c>
      <c r="AE91" s="61">
        <v>0</v>
      </c>
      <c r="AF91" s="58">
        <v>0</v>
      </c>
      <c r="AG91" s="58" t="s">
        <v>50</v>
      </c>
      <c r="AH91" s="61">
        <v>0</v>
      </c>
      <c r="AI91" s="61">
        <v>0</v>
      </c>
      <c r="AJ91" s="58" t="s">
        <v>50</v>
      </c>
      <c r="AK91" s="61">
        <v>0</v>
      </c>
      <c r="AL91" s="61">
        <v>0</v>
      </c>
      <c r="AM91" s="59" t="s">
        <v>53</v>
      </c>
      <c r="AN91" s="58" t="s">
        <v>53</v>
      </c>
      <c r="AO91" s="59" t="s">
        <v>53</v>
      </c>
      <c r="AP91" s="58" t="s">
        <v>53</v>
      </c>
    </row>
    <row r="92" spans="1:42" s="62" customFormat="1" hidden="1" x14ac:dyDescent="0.25">
      <c r="A92" s="58" t="s">
        <v>45</v>
      </c>
      <c r="B92" s="59" t="s">
        <v>401</v>
      </c>
      <c r="C92" s="63" t="s">
        <v>402</v>
      </c>
      <c r="D92" s="64" t="s">
        <v>580</v>
      </c>
      <c r="E92" s="64" t="s">
        <v>581</v>
      </c>
      <c r="F92" s="58" t="s">
        <v>582</v>
      </c>
      <c r="G92" s="58" t="s">
        <v>51</v>
      </c>
      <c r="H92" s="58" t="s">
        <v>583</v>
      </c>
      <c r="I92" s="58" t="s">
        <v>53</v>
      </c>
      <c r="J92" s="61" t="s">
        <v>53</v>
      </c>
      <c r="K92" s="61" t="s">
        <v>53</v>
      </c>
      <c r="L92" s="61" t="s">
        <v>53</v>
      </c>
      <c r="M92" s="61">
        <v>0</v>
      </c>
      <c r="N92" s="58" t="s">
        <v>53</v>
      </c>
      <c r="O92" s="58" t="s">
        <v>54</v>
      </c>
      <c r="P92" s="58" t="s">
        <v>53</v>
      </c>
      <c r="Q92" s="61">
        <v>47410326.109999999</v>
      </c>
      <c r="R92" s="61">
        <v>0</v>
      </c>
      <c r="S92" s="61">
        <v>34260529.57</v>
      </c>
      <c r="T92" s="61">
        <v>0</v>
      </c>
      <c r="U92" s="58" t="s">
        <v>50</v>
      </c>
      <c r="V92" s="61">
        <v>0</v>
      </c>
      <c r="W92" s="61">
        <v>11336031.5</v>
      </c>
      <c r="X92" s="58" t="s">
        <v>63</v>
      </c>
      <c r="Y92" s="61">
        <v>1813765.04</v>
      </c>
      <c r="Z92" s="61">
        <v>0</v>
      </c>
      <c r="AA92" s="58" t="s">
        <v>50</v>
      </c>
      <c r="AB92" s="61">
        <v>0</v>
      </c>
      <c r="AC92" s="61">
        <v>0</v>
      </c>
      <c r="AD92" s="58" t="s">
        <v>50</v>
      </c>
      <c r="AE92" s="61">
        <v>0</v>
      </c>
      <c r="AF92" s="58">
        <v>0</v>
      </c>
      <c r="AG92" s="58" t="s">
        <v>50</v>
      </c>
      <c r="AH92" s="61">
        <v>0</v>
      </c>
      <c r="AI92" s="61">
        <v>0</v>
      </c>
      <c r="AJ92" s="58" t="s">
        <v>50</v>
      </c>
      <c r="AK92" s="61">
        <v>0</v>
      </c>
      <c r="AL92" s="61">
        <v>0</v>
      </c>
      <c r="AM92" s="59" t="s">
        <v>53</v>
      </c>
      <c r="AN92" s="58" t="s">
        <v>53</v>
      </c>
      <c r="AO92" s="59" t="s">
        <v>53</v>
      </c>
      <c r="AP92" s="58" t="s">
        <v>53</v>
      </c>
    </row>
    <row r="93" spans="1:42" s="62" customFormat="1" hidden="1" x14ac:dyDescent="0.25">
      <c r="A93" s="58" t="s">
        <v>132</v>
      </c>
      <c r="B93" s="59" t="s">
        <v>407</v>
      </c>
      <c r="C93" s="63" t="s">
        <v>402</v>
      </c>
      <c r="D93" s="64" t="s">
        <v>580</v>
      </c>
      <c r="E93" s="64" t="s">
        <v>581</v>
      </c>
      <c r="F93" s="58" t="s">
        <v>584</v>
      </c>
      <c r="G93" s="58" t="s">
        <v>51</v>
      </c>
      <c r="H93" s="58" t="s">
        <v>585</v>
      </c>
      <c r="I93" s="58" t="s">
        <v>53</v>
      </c>
      <c r="J93" s="61" t="s">
        <v>53</v>
      </c>
      <c r="K93" s="61" t="s">
        <v>53</v>
      </c>
      <c r="L93" s="61" t="s">
        <v>53</v>
      </c>
      <c r="M93" s="61">
        <v>0</v>
      </c>
      <c r="N93" s="58" t="s">
        <v>53</v>
      </c>
      <c r="O93" s="58" t="s">
        <v>54</v>
      </c>
      <c r="P93" s="58" t="s">
        <v>53</v>
      </c>
      <c r="Q93" s="61">
        <v>43565227.439999998</v>
      </c>
      <c r="R93" s="61">
        <v>0</v>
      </c>
      <c r="S93" s="61">
        <v>29273394.079999998</v>
      </c>
      <c r="T93" s="61">
        <v>0</v>
      </c>
      <c r="U93" s="58" t="s">
        <v>50</v>
      </c>
      <c r="V93" s="61">
        <v>0</v>
      </c>
      <c r="W93" s="61">
        <v>11917920.92</v>
      </c>
      <c r="X93" s="58" t="s">
        <v>63</v>
      </c>
      <c r="Y93" s="61">
        <v>1906867.35</v>
      </c>
      <c r="Z93" s="61">
        <v>0</v>
      </c>
      <c r="AA93" s="58" t="s">
        <v>50</v>
      </c>
      <c r="AB93" s="61">
        <v>0</v>
      </c>
      <c r="AC93" s="61">
        <v>432449.16</v>
      </c>
      <c r="AD93" s="58" t="s">
        <v>50</v>
      </c>
      <c r="AE93" s="61">
        <v>34595.93</v>
      </c>
      <c r="AF93" s="58">
        <v>0</v>
      </c>
      <c r="AG93" s="58" t="s">
        <v>50</v>
      </c>
      <c r="AH93" s="61">
        <v>0</v>
      </c>
      <c r="AI93" s="61">
        <v>0</v>
      </c>
      <c r="AJ93" s="58" t="s">
        <v>50</v>
      </c>
      <c r="AK93" s="61">
        <v>0</v>
      </c>
      <c r="AL93" s="61">
        <v>0</v>
      </c>
      <c r="AM93" s="59" t="s">
        <v>53</v>
      </c>
      <c r="AN93" s="58" t="s">
        <v>53</v>
      </c>
      <c r="AO93" s="59" t="s">
        <v>53</v>
      </c>
      <c r="AP93" s="58" t="s">
        <v>53</v>
      </c>
    </row>
    <row r="94" spans="1:42" s="62" customFormat="1" hidden="1" x14ac:dyDescent="0.25">
      <c r="A94" s="58" t="s">
        <v>176</v>
      </c>
      <c r="B94" s="59" t="s">
        <v>423</v>
      </c>
      <c r="C94" s="63" t="s">
        <v>402</v>
      </c>
      <c r="D94" s="64" t="s">
        <v>580</v>
      </c>
      <c r="E94" s="64" t="s">
        <v>581</v>
      </c>
      <c r="F94" s="58" t="s">
        <v>586</v>
      </c>
      <c r="G94" s="58" t="s">
        <v>51</v>
      </c>
      <c r="H94" s="58" t="s">
        <v>587</v>
      </c>
      <c r="I94" s="58" t="s">
        <v>53</v>
      </c>
      <c r="J94" s="61" t="s">
        <v>53</v>
      </c>
      <c r="K94" s="61" t="s">
        <v>53</v>
      </c>
      <c r="L94" s="61" t="s">
        <v>53</v>
      </c>
      <c r="M94" s="61">
        <v>0</v>
      </c>
      <c r="N94" s="58" t="s">
        <v>53</v>
      </c>
      <c r="O94" s="58" t="s">
        <v>54</v>
      </c>
      <c r="P94" s="58" t="s">
        <v>53</v>
      </c>
      <c r="Q94" s="61">
        <v>60291014.270000003</v>
      </c>
      <c r="R94" s="61">
        <v>0</v>
      </c>
      <c r="S94" s="61">
        <v>44260811.460000001</v>
      </c>
      <c r="T94" s="61">
        <v>0</v>
      </c>
      <c r="U94" s="58" t="s">
        <v>50</v>
      </c>
      <c r="V94" s="61">
        <v>0</v>
      </c>
      <c r="W94" s="61">
        <v>13819140.35</v>
      </c>
      <c r="X94" s="58" t="s">
        <v>63</v>
      </c>
      <c r="Y94" s="61">
        <v>2211062.46</v>
      </c>
      <c r="Z94" s="61">
        <v>0</v>
      </c>
      <c r="AA94" s="58" t="s">
        <v>50</v>
      </c>
      <c r="AB94" s="61">
        <v>0</v>
      </c>
      <c r="AC94" s="61">
        <v>0</v>
      </c>
      <c r="AD94" s="58" t="s">
        <v>50</v>
      </c>
      <c r="AE94" s="61">
        <v>0</v>
      </c>
      <c r="AF94" s="58">
        <v>0</v>
      </c>
      <c r="AG94" s="58" t="s">
        <v>50</v>
      </c>
      <c r="AH94" s="61">
        <v>0</v>
      </c>
      <c r="AI94" s="61">
        <v>0</v>
      </c>
      <c r="AJ94" s="58" t="s">
        <v>50</v>
      </c>
      <c r="AK94" s="61">
        <v>0</v>
      </c>
      <c r="AL94" s="61">
        <v>0</v>
      </c>
      <c r="AM94" s="59" t="s">
        <v>53</v>
      </c>
      <c r="AN94" s="58" t="s">
        <v>53</v>
      </c>
      <c r="AO94" s="59" t="s">
        <v>53</v>
      </c>
      <c r="AP94" s="58" t="s">
        <v>53</v>
      </c>
    </row>
    <row r="95" spans="1:42" s="62" customFormat="1" hidden="1" x14ac:dyDescent="0.25">
      <c r="A95" s="58" t="s">
        <v>201</v>
      </c>
      <c r="B95" s="59" t="s">
        <v>426</v>
      </c>
      <c r="C95" s="63" t="s">
        <v>402</v>
      </c>
      <c r="D95" s="64" t="s">
        <v>580</v>
      </c>
      <c r="E95" s="64" t="s">
        <v>581</v>
      </c>
      <c r="F95" s="58" t="s">
        <v>437</v>
      </c>
      <c r="G95" s="58" t="s">
        <v>51</v>
      </c>
      <c r="H95" s="58" t="s">
        <v>588</v>
      </c>
      <c r="I95" s="58" t="s">
        <v>53</v>
      </c>
      <c r="J95" s="61" t="s">
        <v>53</v>
      </c>
      <c r="K95" s="61" t="s">
        <v>53</v>
      </c>
      <c r="L95" s="61" t="s">
        <v>53</v>
      </c>
      <c r="M95" s="61">
        <v>0</v>
      </c>
      <c r="N95" s="58" t="s">
        <v>53</v>
      </c>
      <c r="O95" s="58" t="s">
        <v>54</v>
      </c>
      <c r="P95" s="58" t="s">
        <v>53</v>
      </c>
      <c r="Q95" s="61">
        <v>75996573.589999989</v>
      </c>
      <c r="R95" s="61">
        <v>0</v>
      </c>
      <c r="S95" s="61">
        <v>58941427.509999998</v>
      </c>
      <c r="T95" s="61">
        <v>0</v>
      </c>
      <c r="U95" s="58" t="s">
        <v>50</v>
      </c>
      <c r="V95" s="61">
        <v>0</v>
      </c>
      <c r="W95" s="61">
        <v>14568503.779999999</v>
      </c>
      <c r="X95" s="58" t="s">
        <v>50</v>
      </c>
      <c r="Y95" s="61">
        <v>2330960.6</v>
      </c>
      <c r="Z95" s="61">
        <v>0</v>
      </c>
      <c r="AA95" s="58" t="s">
        <v>50</v>
      </c>
      <c r="AB95" s="61">
        <v>0</v>
      </c>
      <c r="AC95" s="61">
        <v>144149.72</v>
      </c>
      <c r="AD95" s="58" t="s">
        <v>50</v>
      </c>
      <c r="AE95" s="61">
        <v>11531.98</v>
      </c>
      <c r="AF95" s="58">
        <v>0</v>
      </c>
      <c r="AG95" s="58" t="s">
        <v>50</v>
      </c>
      <c r="AH95" s="61">
        <v>0</v>
      </c>
      <c r="AI95" s="61">
        <v>0</v>
      </c>
      <c r="AJ95" s="58" t="s">
        <v>50</v>
      </c>
      <c r="AK95" s="61">
        <v>0</v>
      </c>
      <c r="AL95" s="61">
        <v>0</v>
      </c>
      <c r="AM95" s="59" t="s">
        <v>53</v>
      </c>
      <c r="AN95" s="58" t="s">
        <v>53</v>
      </c>
      <c r="AO95" s="59" t="s">
        <v>53</v>
      </c>
      <c r="AP95" s="58" t="s">
        <v>53</v>
      </c>
    </row>
    <row r="96" spans="1:42" s="62" customFormat="1" hidden="1" x14ac:dyDescent="0.25">
      <c r="A96" s="58" t="s">
        <v>275</v>
      </c>
      <c r="B96" s="59" t="s">
        <v>429</v>
      </c>
      <c r="C96" s="63" t="s">
        <v>402</v>
      </c>
      <c r="D96" s="64" t="s">
        <v>580</v>
      </c>
      <c r="E96" s="64" t="s">
        <v>581</v>
      </c>
      <c r="F96" s="58" t="s">
        <v>439</v>
      </c>
      <c r="G96" s="58" t="s">
        <v>51</v>
      </c>
      <c r="H96" s="58" t="s">
        <v>589</v>
      </c>
      <c r="I96" s="58" t="s">
        <v>53</v>
      </c>
      <c r="J96" s="61" t="s">
        <v>53</v>
      </c>
      <c r="K96" s="61" t="s">
        <v>53</v>
      </c>
      <c r="L96" s="61" t="s">
        <v>53</v>
      </c>
      <c r="M96" s="61">
        <v>0</v>
      </c>
      <c r="N96" s="58" t="s">
        <v>53</v>
      </c>
      <c r="O96" s="58" t="s">
        <v>54</v>
      </c>
      <c r="P96" s="58" t="s">
        <v>53</v>
      </c>
      <c r="Q96" s="61">
        <v>52158177.989999987</v>
      </c>
      <c r="R96" s="61">
        <v>0</v>
      </c>
      <c r="S96" s="61">
        <v>41517487.729999997</v>
      </c>
      <c r="T96" s="61">
        <v>0</v>
      </c>
      <c r="U96" s="58" t="s">
        <v>50</v>
      </c>
      <c r="V96" s="61">
        <v>0</v>
      </c>
      <c r="W96" s="61">
        <v>9038800.4800000004</v>
      </c>
      <c r="X96" s="58" t="s">
        <v>50</v>
      </c>
      <c r="Y96" s="61">
        <v>1446208.08</v>
      </c>
      <c r="Z96" s="61">
        <v>0</v>
      </c>
      <c r="AA96" s="58" t="s">
        <v>50</v>
      </c>
      <c r="AB96" s="61">
        <v>0</v>
      </c>
      <c r="AC96" s="61">
        <v>144149.72</v>
      </c>
      <c r="AD96" s="58" t="s">
        <v>50</v>
      </c>
      <c r="AE96" s="61">
        <v>11531.98</v>
      </c>
      <c r="AF96" s="58">
        <v>0</v>
      </c>
      <c r="AG96" s="58" t="s">
        <v>50</v>
      </c>
      <c r="AH96" s="61">
        <v>0</v>
      </c>
      <c r="AI96" s="61">
        <v>0</v>
      </c>
      <c r="AJ96" s="58" t="s">
        <v>50</v>
      </c>
      <c r="AK96" s="61">
        <v>0</v>
      </c>
      <c r="AL96" s="61">
        <v>0</v>
      </c>
      <c r="AM96" s="59" t="s">
        <v>53</v>
      </c>
      <c r="AN96" s="58" t="s">
        <v>53</v>
      </c>
      <c r="AO96" s="59" t="s">
        <v>53</v>
      </c>
      <c r="AP96" s="58" t="s">
        <v>53</v>
      </c>
    </row>
    <row r="97" spans="1:42" s="62" customFormat="1" hidden="1" x14ac:dyDescent="0.25">
      <c r="A97" s="58" t="s">
        <v>299</v>
      </c>
      <c r="B97" s="59" t="s">
        <v>410</v>
      </c>
      <c r="C97" s="63" t="s">
        <v>402</v>
      </c>
      <c r="D97" s="64" t="s">
        <v>580</v>
      </c>
      <c r="E97" s="64" t="s">
        <v>581</v>
      </c>
      <c r="F97" s="58" t="s">
        <v>441</v>
      </c>
      <c r="G97" s="58" t="s">
        <v>51</v>
      </c>
      <c r="H97" s="58" t="s">
        <v>590</v>
      </c>
      <c r="I97" s="58" t="s">
        <v>53</v>
      </c>
      <c r="J97" s="61" t="s">
        <v>53</v>
      </c>
      <c r="K97" s="61" t="s">
        <v>53</v>
      </c>
      <c r="L97" s="61" t="s">
        <v>53</v>
      </c>
      <c r="M97" s="61">
        <v>0</v>
      </c>
      <c r="N97" s="58" t="s">
        <v>53</v>
      </c>
      <c r="O97" s="58" t="s">
        <v>54</v>
      </c>
      <c r="P97" s="58" t="s">
        <v>53</v>
      </c>
      <c r="Q97" s="61">
        <v>73439576.219999999</v>
      </c>
      <c r="R97" s="61">
        <v>0</v>
      </c>
      <c r="S97" s="61">
        <v>54819608.060000002</v>
      </c>
      <c r="T97" s="61">
        <v>0</v>
      </c>
      <c r="U97" s="58" t="s">
        <v>50</v>
      </c>
      <c r="V97" s="61">
        <v>0</v>
      </c>
      <c r="W97" s="61">
        <v>16051696.689999999</v>
      </c>
      <c r="X97" s="58" t="s">
        <v>50</v>
      </c>
      <c r="Y97" s="61">
        <v>2568271.4700000002</v>
      </c>
      <c r="Z97" s="61">
        <v>0</v>
      </c>
      <c r="AA97" s="58" t="s">
        <v>50</v>
      </c>
      <c r="AB97" s="61">
        <v>0</v>
      </c>
      <c r="AC97" s="61"/>
      <c r="AD97" s="58" t="s">
        <v>50</v>
      </c>
      <c r="AE97" s="61"/>
      <c r="AF97" s="58">
        <v>0</v>
      </c>
      <c r="AG97" s="58" t="s">
        <v>50</v>
      </c>
      <c r="AH97" s="61">
        <v>0</v>
      </c>
      <c r="AI97" s="61">
        <v>0</v>
      </c>
      <c r="AJ97" s="58" t="s">
        <v>50</v>
      </c>
      <c r="AK97" s="61">
        <v>0</v>
      </c>
      <c r="AL97" s="61">
        <v>0</v>
      </c>
      <c r="AM97" s="59" t="s">
        <v>53</v>
      </c>
      <c r="AN97" s="58" t="s">
        <v>53</v>
      </c>
      <c r="AO97" s="59" t="s">
        <v>53</v>
      </c>
      <c r="AP97" s="58" t="s">
        <v>53</v>
      </c>
    </row>
    <row r="98" spans="1:42" s="62" customFormat="1" hidden="1" x14ac:dyDescent="0.25">
      <c r="A98" s="58" t="s">
        <v>345</v>
      </c>
      <c r="B98" s="59" t="s">
        <v>413</v>
      </c>
      <c r="C98" s="63" t="s">
        <v>402</v>
      </c>
      <c r="D98" s="64" t="s">
        <v>580</v>
      </c>
      <c r="E98" s="64" t="s">
        <v>581</v>
      </c>
      <c r="F98" s="58" t="s">
        <v>443</v>
      </c>
      <c r="G98" s="58" t="s">
        <v>51</v>
      </c>
      <c r="H98" s="58" t="s">
        <v>591</v>
      </c>
      <c r="I98" s="58" t="s">
        <v>53</v>
      </c>
      <c r="J98" s="61" t="s">
        <v>53</v>
      </c>
      <c r="K98" s="61" t="s">
        <v>53</v>
      </c>
      <c r="L98" s="61" t="s">
        <v>53</v>
      </c>
      <c r="M98" s="61">
        <v>0</v>
      </c>
      <c r="N98" s="58" t="s">
        <v>53</v>
      </c>
      <c r="O98" s="58" t="s">
        <v>54</v>
      </c>
      <c r="P98" s="58" t="s">
        <v>53</v>
      </c>
      <c r="Q98" s="61">
        <v>36438021.910000004</v>
      </c>
      <c r="R98" s="61">
        <v>0</v>
      </c>
      <c r="S98" s="61">
        <v>28681878.739999998</v>
      </c>
      <c r="T98" s="61">
        <v>0</v>
      </c>
      <c r="U98" s="58" t="s">
        <v>50</v>
      </c>
      <c r="V98" s="61">
        <v>0</v>
      </c>
      <c r="W98" s="61">
        <v>6686330.3200000003</v>
      </c>
      <c r="X98" s="58" t="s">
        <v>63</v>
      </c>
      <c r="Y98" s="61">
        <v>1069812.8500000001</v>
      </c>
      <c r="Z98" s="61">
        <v>0</v>
      </c>
      <c r="AA98" s="58" t="s">
        <v>50</v>
      </c>
      <c r="AB98" s="61">
        <v>0</v>
      </c>
      <c r="AC98" s="61">
        <v>0</v>
      </c>
      <c r="AD98" s="58" t="s">
        <v>50</v>
      </c>
      <c r="AE98" s="61">
        <v>0</v>
      </c>
      <c r="AF98" s="58">
        <v>0</v>
      </c>
      <c r="AG98" s="58" t="s">
        <v>50</v>
      </c>
      <c r="AH98" s="61">
        <v>0</v>
      </c>
      <c r="AI98" s="61">
        <v>0</v>
      </c>
      <c r="AJ98" s="58" t="s">
        <v>50</v>
      </c>
      <c r="AK98" s="61">
        <v>0</v>
      </c>
      <c r="AL98" s="61">
        <v>0</v>
      </c>
      <c r="AM98" s="59" t="s">
        <v>53</v>
      </c>
      <c r="AN98" s="58" t="s">
        <v>53</v>
      </c>
      <c r="AO98" s="59" t="s">
        <v>53</v>
      </c>
      <c r="AP98" s="58" t="s">
        <v>53</v>
      </c>
    </row>
    <row r="99" spans="1:42" s="62" customFormat="1" hidden="1" x14ac:dyDescent="0.25">
      <c r="A99" s="58" t="s">
        <v>45</v>
      </c>
      <c r="B99" s="59" t="s">
        <v>401</v>
      </c>
      <c r="C99" s="58" t="s">
        <v>402</v>
      </c>
      <c r="D99" s="64" t="s">
        <v>592</v>
      </c>
      <c r="E99" s="64" t="s">
        <v>593</v>
      </c>
      <c r="F99" s="58" t="s">
        <v>594</v>
      </c>
      <c r="G99" s="58" t="s">
        <v>51</v>
      </c>
      <c r="H99" s="58" t="s">
        <v>595</v>
      </c>
      <c r="I99" s="58" t="s">
        <v>53</v>
      </c>
      <c r="J99" s="61" t="s">
        <v>53</v>
      </c>
      <c r="K99" s="61" t="s">
        <v>53</v>
      </c>
      <c r="L99" s="61" t="s">
        <v>53</v>
      </c>
      <c r="M99" s="61">
        <v>0</v>
      </c>
      <c r="N99" s="58" t="s">
        <v>53</v>
      </c>
      <c r="O99" s="58" t="s">
        <v>54</v>
      </c>
      <c r="P99" s="58" t="s">
        <v>53</v>
      </c>
      <c r="Q99" s="61">
        <v>41712046.25</v>
      </c>
      <c r="R99" s="61">
        <v>0</v>
      </c>
      <c r="S99" s="61">
        <v>32571164.960000001</v>
      </c>
      <c r="T99" s="61">
        <v>0</v>
      </c>
      <c r="U99" s="58" t="s">
        <v>50</v>
      </c>
      <c r="V99" s="61">
        <v>0</v>
      </c>
      <c r="W99" s="61">
        <v>7880070.0800000001</v>
      </c>
      <c r="X99" s="58" t="s">
        <v>63</v>
      </c>
      <c r="Y99" s="61">
        <v>1260811.21</v>
      </c>
      <c r="Z99" s="61">
        <v>0</v>
      </c>
      <c r="AA99" s="58" t="s">
        <v>50</v>
      </c>
      <c r="AB99" s="61">
        <v>0</v>
      </c>
      <c r="AC99" s="61">
        <v>0</v>
      </c>
      <c r="AD99" s="58" t="s">
        <v>50</v>
      </c>
      <c r="AE99" s="61">
        <v>0</v>
      </c>
      <c r="AF99" s="58">
        <v>0</v>
      </c>
      <c r="AG99" s="58" t="s">
        <v>50</v>
      </c>
      <c r="AH99" s="61">
        <v>0</v>
      </c>
      <c r="AI99" s="61">
        <v>0</v>
      </c>
      <c r="AJ99" s="58" t="s">
        <v>50</v>
      </c>
      <c r="AK99" s="61">
        <v>0</v>
      </c>
      <c r="AL99" s="61">
        <v>0</v>
      </c>
      <c r="AM99" s="59" t="s">
        <v>53</v>
      </c>
      <c r="AN99" s="58" t="s">
        <v>53</v>
      </c>
      <c r="AO99" s="59" t="s">
        <v>53</v>
      </c>
      <c r="AP99" s="58" t="s">
        <v>53</v>
      </c>
    </row>
    <row r="100" spans="1:42" s="62" customFormat="1" hidden="1" x14ac:dyDescent="0.25">
      <c r="A100" s="58" t="s">
        <v>132</v>
      </c>
      <c r="B100" s="59" t="s">
        <v>407</v>
      </c>
      <c r="C100" s="63" t="s">
        <v>402</v>
      </c>
      <c r="D100" s="64" t="s">
        <v>592</v>
      </c>
      <c r="E100" s="64" t="s">
        <v>593</v>
      </c>
      <c r="F100" s="58" t="s">
        <v>596</v>
      </c>
      <c r="G100" s="58" t="s">
        <v>51</v>
      </c>
      <c r="H100" s="58" t="s">
        <v>597</v>
      </c>
      <c r="I100" s="58" t="s">
        <v>53</v>
      </c>
      <c r="J100" s="61" t="s">
        <v>53</v>
      </c>
      <c r="K100" s="61" t="s">
        <v>53</v>
      </c>
      <c r="L100" s="61" t="s">
        <v>53</v>
      </c>
      <c r="M100" s="61">
        <v>0</v>
      </c>
      <c r="N100" s="58" t="s">
        <v>53</v>
      </c>
      <c r="O100" s="58" t="s">
        <v>54</v>
      </c>
      <c r="P100" s="58" t="s">
        <v>53</v>
      </c>
      <c r="Q100" s="61">
        <v>39453007.939999998</v>
      </c>
      <c r="R100" s="61">
        <v>0</v>
      </c>
      <c r="S100" s="61">
        <v>28892464.449999999</v>
      </c>
      <c r="T100" s="61">
        <v>0</v>
      </c>
      <c r="U100" s="58" t="s">
        <v>50</v>
      </c>
      <c r="V100" s="61">
        <v>0</v>
      </c>
      <c r="W100" s="61">
        <v>9103916.8000000007</v>
      </c>
      <c r="X100" s="58" t="s">
        <v>63</v>
      </c>
      <c r="Y100" s="61">
        <v>1456626.69</v>
      </c>
      <c r="Z100" s="61">
        <v>0</v>
      </c>
      <c r="AA100" s="58" t="s">
        <v>50</v>
      </c>
      <c r="AB100" s="61">
        <v>0</v>
      </c>
      <c r="AC100" s="61">
        <v>0</v>
      </c>
      <c r="AD100" s="58" t="s">
        <v>50</v>
      </c>
      <c r="AE100" s="61">
        <v>0</v>
      </c>
      <c r="AF100" s="58">
        <v>0</v>
      </c>
      <c r="AG100" s="58" t="s">
        <v>50</v>
      </c>
      <c r="AH100" s="61">
        <v>0</v>
      </c>
      <c r="AI100" s="61">
        <v>0</v>
      </c>
      <c r="AJ100" s="58" t="s">
        <v>50</v>
      </c>
      <c r="AK100" s="61">
        <v>0</v>
      </c>
      <c r="AL100" s="61">
        <v>0</v>
      </c>
      <c r="AM100" s="59" t="s">
        <v>53</v>
      </c>
      <c r="AN100" s="58" t="s">
        <v>53</v>
      </c>
      <c r="AO100" s="59" t="s">
        <v>53</v>
      </c>
      <c r="AP100" s="58" t="s">
        <v>53</v>
      </c>
    </row>
    <row r="101" spans="1:42" s="62" customFormat="1" hidden="1" x14ac:dyDescent="0.25">
      <c r="A101" s="58" t="s">
        <v>176</v>
      </c>
      <c r="B101" s="59" t="s">
        <v>423</v>
      </c>
      <c r="C101" s="63" t="s">
        <v>402</v>
      </c>
      <c r="D101" s="64" t="s">
        <v>592</v>
      </c>
      <c r="E101" s="64" t="s">
        <v>593</v>
      </c>
      <c r="F101" s="58" t="s">
        <v>598</v>
      </c>
      <c r="G101" s="58" t="s">
        <v>51</v>
      </c>
      <c r="H101" s="58" t="s">
        <v>599</v>
      </c>
      <c r="I101" s="58" t="s">
        <v>53</v>
      </c>
      <c r="J101" s="61" t="s">
        <v>53</v>
      </c>
      <c r="K101" s="61" t="s">
        <v>53</v>
      </c>
      <c r="L101" s="61" t="s">
        <v>53</v>
      </c>
      <c r="M101" s="61">
        <v>0</v>
      </c>
      <c r="N101" s="58" t="s">
        <v>53</v>
      </c>
      <c r="O101" s="58" t="s">
        <v>54</v>
      </c>
      <c r="P101" s="58" t="s">
        <v>53</v>
      </c>
      <c r="Q101" s="61">
        <v>39781515.530000001</v>
      </c>
      <c r="R101" s="61">
        <v>0</v>
      </c>
      <c r="S101" s="61">
        <v>29298868.140000001</v>
      </c>
      <c r="T101" s="61">
        <v>0</v>
      </c>
      <c r="U101" s="58" t="s">
        <v>50</v>
      </c>
      <c r="V101" s="61">
        <v>0</v>
      </c>
      <c r="W101" s="61">
        <v>9036764.9900000002</v>
      </c>
      <c r="X101" s="58" t="s">
        <v>63</v>
      </c>
      <c r="Y101" s="61">
        <v>1445882.4</v>
      </c>
      <c r="Z101" s="61">
        <v>0</v>
      </c>
      <c r="AA101" s="58" t="s">
        <v>50</v>
      </c>
      <c r="AB101" s="61">
        <v>0</v>
      </c>
      <c r="AC101" s="61">
        <v>0</v>
      </c>
      <c r="AD101" s="58" t="s">
        <v>50</v>
      </c>
      <c r="AE101" s="61">
        <v>0</v>
      </c>
      <c r="AF101" s="58">
        <v>0</v>
      </c>
      <c r="AG101" s="58" t="s">
        <v>50</v>
      </c>
      <c r="AH101" s="61">
        <v>0</v>
      </c>
      <c r="AI101" s="61">
        <v>0</v>
      </c>
      <c r="AJ101" s="58" t="s">
        <v>50</v>
      </c>
      <c r="AK101" s="61">
        <v>0</v>
      </c>
      <c r="AL101" s="61">
        <v>0</v>
      </c>
      <c r="AM101" s="59" t="s">
        <v>53</v>
      </c>
      <c r="AN101" s="58" t="s">
        <v>53</v>
      </c>
      <c r="AO101" s="59" t="s">
        <v>53</v>
      </c>
      <c r="AP101" s="58" t="s">
        <v>53</v>
      </c>
    </row>
    <row r="102" spans="1:42" s="62" customFormat="1" hidden="1" x14ac:dyDescent="0.25">
      <c r="A102" s="58" t="s">
        <v>201</v>
      </c>
      <c r="B102" s="59" t="s">
        <v>426</v>
      </c>
      <c r="C102" s="63" t="s">
        <v>402</v>
      </c>
      <c r="D102" s="64" t="s">
        <v>592</v>
      </c>
      <c r="E102" s="64" t="s">
        <v>593</v>
      </c>
      <c r="F102" s="58" t="s">
        <v>582</v>
      </c>
      <c r="G102" s="58" t="s">
        <v>51</v>
      </c>
      <c r="H102" s="58" t="s">
        <v>600</v>
      </c>
      <c r="I102" s="58" t="s">
        <v>53</v>
      </c>
      <c r="J102" s="61" t="s">
        <v>53</v>
      </c>
      <c r="K102" s="61" t="s">
        <v>53</v>
      </c>
      <c r="L102" s="61" t="s">
        <v>53</v>
      </c>
      <c r="M102" s="61">
        <v>0</v>
      </c>
      <c r="N102" s="58" t="s">
        <v>53</v>
      </c>
      <c r="O102" s="58" t="s">
        <v>54</v>
      </c>
      <c r="P102" s="58" t="s">
        <v>53</v>
      </c>
      <c r="Q102" s="61">
        <v>72457540.63000001</v>
      </c>
      <c r="R102" s="61">
        <v>0</v>
      </c>
      <c r="S102" s="61">
        <v>56528579.090000004</v>
      </c>
      <c r="T102" s="61">
        <v>0</v>
      </c>
      <c r="U102" s="58" t="s">
        <v>50</v>
      </c>
      <c r="V102" s="61">
        <v>0</v>
      </c>
      <c r="W102" s="61">
        <v>13731863.4</v>
      </c>
      <c r="X102" s="58" t="s">
        <v>50</v>
      </c>
      <c r="Y102" s="61">
        <v>2197098.14</v>
      </c>
      <c r="Z102" s="61">
        <v>0</v>
      </c>
      <c r="AA102" s="58" t="s">
        <v>50</v>
      </c>
      <c r="AB102" s="61">
        <v>0</v>
      </c>
      <c r="AC102" s="61">
        <v>0</v>
      </c>
      <c r="AD102" s="58" t="s">
        <v>50</v>
      </c>
      <c r="AE102" s="61">
        <v>0</v>
      </c>
      <c r="AF102" s="58">
        <v>0</v>
      </c>
      <c r="AG102" s="58" t="s">
        <v>50</v>
      </c>
      <c r="AH102" s="61">
        <v>0</v>
      </c>
      <c r="AI102" s="61">
        <v>0</v>
      </c>
      <c r="AJ102" s="58" t="s">
        <v>50</v>
      </c>
      <c r="AK102" s="61">
        <v>0</v>
      </c>
      <c r="AL102" s="61">
        <v>0</v>
      </c>
      <c r="AM102" s="59" t="s">
        <v>53</v>
      </c>
      <c r="AN102" s="58" t="s">
        <v>53</v>
      </c>
      <c r="AO102" s="59" t="s">
        <v>53</v>
      </c>
      <c r="AP102" s="58" t="s">
        <v>53</v>
      </c>
    </row>
    <row r="103" spans="1:42" s="62" customFormat="1" hidden="1" x14ac:dyDescent="0.25">
      <c r="A103" s="58" t="s">
        <v>275</v>
      </c>
      <c r="B103" s="59" t="s">
        <v>429</v>
      </c>
      <c r="C103" s="63" t="s">
        <v>402</v>
      </c>
      <c r="D103" s="64" t="s">
        <v>592</v>
      </c>
      <c r="E103" s="64" t="s">
        <v>593</v>
      </c>
      <c r="F103" s="58" t="s">
        <v>584</v>
      </c>
      <c r="G103" s="58" t="s">
        <v>51</v>
      </c>
      <c r="H103" s="58" t="s">
        <v>601</v>
      </c>
      <c r="I103" s="58" t="s">
        <v>53</v>
      </c>
      <c r="J103" s="61" t="s">
        <v>53</v>
      </c>
      <c r="K103" s="61" t="s">
        <v>53</v>
      </c>
      <c r="L103" s="61" t="s">
        <v>53</v>
      </c>
      <c r="M103" s="61">
        <v>0</v>
      </c>
      <c r="N103" s="58" t="s">
        <v>53</v>
      </c>
      <c r="O103" s="58" t="s">
        <v>54</v>
      </c>
      <c r="P103" s="58" t="s">
        <v>53</v>
      </c>
      <c r="Q103" s="61">
        <v>12894134.799999999</v>
      </c>
      <c r="R103" s="61">
        <v>0</v>
      </c>
      <c r="S103" s="61">
        <v>9742242.5299999993</v>
      </c>
      <c r="T103" s="61">
        <v>0</v>
      </c>
      <c r="U103" s="58" t="s">
        <v>50</v>
      </c>
      <c r="V103" s="61">
        <v>0</v>
      </c>
      <c r="W103" s="61">
        <v>2717148.51</v>
      </c>
      <c r="X103" s="58" t="s">
        <v>50</v>
      </c>
      <c r="Y103" s="61">
        <v>434743.76</v>
      </c>
      <c r="Z103" s="61">
        <v>0</v>
      </c>
      <c r="AA103" s="58" t="s">
        <v>50</v>
      </c>
      <c r="AB103" s="61">
        <v>0</v>
      </c>
      <c r="AC103" s="61">
        <v>0</v>
      </c>
      <c r="AD103" s="58" t="s">
        <v>50</v>
      </c>
      <c r="AE103" s="61">
        <v>0</v>
      </c>
      <c r="AF103" s="58">
        <v>0</v>
      </c>
      <c r="AG103" s="58" t="s">
        <v>50</v>
      </c>
      <c r="AH103" s="61">
        <v>0</v>
      </c>
      <c r="AI103" s="61">
        <v>0</v>
      </c>
      <c r="AJ103" s="58" t="s">
        <v>50</v>
      </c>
      <c r="AK103" s="61">
        <v>0</v>
      </c>
      <c r="AL103" s="61">
        <v>0</v>
      </c>
      <c r="AM103" s="59" t="s">
        <v>53</v>
      </c>
      <c r="AN103" s="58" t="s">
        <v>53</v>
      </c>
      <c r="AO103" s="59" t="s">
        <v>53</v>
      </c>
      <c r="AP103" s="58" t="s">
        <v>53</v>
      </c>
    </row>
    <row r="104" spans="1:42" s="62" customFormat="1" hidden="1" x14ac:dyDescent="0.25">
      <c r="A104" s="58" t="s">
        <v>299</v>
      </c>
      <c r="B104" s="59" t="s">
        <v>410</v>
      </c>
      <c r="C104" s="63" t="s">
        <v>402</v>
      </c>
      <c r="D104" s="64" t="s">
        <v>592</v>
      </c>
      <c r="E104" s="64" t="s">
        <v>593</v>
      </c>
      <c r="F104" s="58" t="s">
        <v>586</v>
      </c>
      <c r="G104" s="58" t="s">
        <v>51</v>
      </c>
      <c r="H104" s="58" t="s">
        <v>602</v>
      </c>
      <c r="I104" s="58" t="s">
        <v>53</v>
      </c>
      <c r="J104" s="61" t="s">
        <v>53</v>
      </c>
      <c r="K104" s="61" t="s">
        <v>53</v>
      </c>
      <c r="L104" s="61" t="s">
        <v>53</v>
      </c>
      <c r="M104" s="61">
        <v>0</v>
      </c>
      <c r="N104" s="58" t="s">
        <v>53</v>
      </c>
      <c r="O104" s="58" t="s">
        <v>54</v>
      </c>
      <c r="P104" s="58" t="s">
        <v>53</v>
      </c>
      <c r="Q104" s="61">
        <v>46889415.829999998</v>
      </c>
      <c r="R104" s="61">
        <v>0</v>
      </c>
      <c r="S104" s="61">
        <v>36449342.200000003</v>
      </c>
      <c r="T104" s="61">
        <v>0</v>
      </c>
      <c r="U104" s="58" t="s">
        <v>50</v>
      </c>
      <c r="V104" s="61">
        <v>0</v>
      </c>
      <c r="W104" s="61">
        <v>8865855.1099999994</v>
      </c>
      <c r="X104" s="58" t="s">
        <v>50</v>
      </c>
      <c r="Y104" s="61">
        <v>1418536.82</v>
      </c>
      <c r="Z104" s="61">
        <v>0</v>
      </c>
      <c r="AA104" s="58" t="s">
        <v>50</v>
      </c>
      <c r="AB104" s="61">
        <v>0</v>
      </c>
      <c r="AC104" s="61">
        <v>144149.72</v>
      </c>
      <c r="AD104" s="58" t="s">
        <v>50</v>
      </c>
      <c r="AE104" s="61">
        <v>11531.98</v>
      </c>
      <c r="AF104" s="58">
        <v>0</v>
      </c>
      <c r="AG104" s="58" t="s">
        <v>50</v>
      </c>
      <c r="AH104" s="61">
        <v>0</v>
      </c>
      <c r="AI104" s="61">
        <v>0</v>
      </c>
      <c r="AJ104" s="58" t="s">
        <v>50</v>
      </c>
      <c r="AK104" s="61">
        <v>0</v>
      </c>
      <c r="AL104" s="61">
        <v>0</v>
      </c>
      <c r="AM104" s="59" t="s">
        <v>53</v>
      </c>
      <c r="AN104" s="58" t="s">
        <v>53</v>
      </c>
      <c r="AO104" s="59" t="s">
        <v>53</v>
      </c>
      <c r="AP104" s="58" t="s">
        <v>53</v>
      </c>
    </row>
    <row r="105" spans="1:42" s="62" customFormat="1" hidden="1" x14ac:dyDescent="0.25">
      <c r="A105" s="58" t="s">
        <v>345</v>
      </c>
      <c r="B105" s="59" t="s">
        <v>413</v>
      </c>
      <c r="C105" s="63" t="s">
        <v>402</v>
      </c>
      <c r="D105" s="64" t="s">
        <v>592</v>
      </c>
      <c r="E105" s="64" t="s">
        <v>593</v>
      </c>
      <c r="F105" s="58" t="s">
        <v>437</v>
      </c>
      <c r="G105" s="58" t="s">
        <v>51</v>
      </c>
      <c r="H105" s="58" t="s">
        <v>603</v>
      </c>
      <c r="I105" s="58" t="s">
        <v>53</v>
      </c>
      <c r="J105" s="61" t="s">
        <v>53</v>
      </c>
      <c r="K105" s="61" t="s">
        <v>53</v>
      </c>
      <c r="L105" s="61" t="s">
        <v>53</v>
      </c>
      <c r="M105" s="61">
        <v>0</v>
      </c>
      <c r="N105" s="58" t="s">
        <v>53</v>
      </c>
      <c r="O105" s="58" t="s">
        <v>54</v>
      </c>
      <c r="P105" s="58" t="s">
        <v>53</v>
      </c>
      <c r="Q105" s="61">
        <v>59277815.889999993</v>
      </c>
      <c r="R105" s="61">
        <v>0</v>
      </c>
      <c r="S105" s="61">
        <v>41977336.130000003</v>
      </c>
      <c r="T105" s="61">
        <v>0</v>
      </c>
      <c r="U105" s="58" t="s">
        <v>50</v>
      </c>
      <c r="V105" s="61">
        <v>0</v>
      </c>
      <c r="W105" s="61">
        <v>14779998.33</v>
      </c>
      <c r="X105" s="58" t="s">
        <v>63</v>
      </c>
      <c r="Y105" s="61">
        <v>2364799.73</v>
      </c>
      <c r="Z105" s="61">
        <v>0</v>
      </c>
      <c r="AA105" s="58" t="s">
        <v>50</v>
      </c>
      <c r="AB105" s="61">
        <v>0</v>
      </c>
      <c r="AC105" s="61">
        <v>144149.72</v>
      </c>
      <c r="AD105" s="58" t="s">
        <v>50</v>
      </c>
      <c r="AE105" s="61">
        <v>11531.98</v>
      </c>
      <c r="AF105" s="58">
        <v>0</v>
      </c>
      <c r="AG105" s="58" t="s">
        <v>50</v>
      </c>
      <c r="AH105" s="61">
        <v>0</v>
      </c>
      <c r="AI105" s="61">
        <v>0</v>
      </c>
      <c r="AJ105" s="58" t="s">
        <v>50</v>
      </c>
      <c r="AK105" s="61">
        <v>0</v>
      </c>
      <c r="AL105" s="61">
        <v>0</v>
      </c>
      <c r="AM105" s="59" t="s">
        <v>53</v>
      </c>
      <c r="AN105" s="58" t="s">
        <v>53</v>
      </c>
      <c r="AO105" s="59" t="s">
        <v>53</v>
      </c>
      <c r="AP105" s="58" t="s">
        <v>53</v>
      </c>
    </row>
    <row r="106" spans="1:42" s="62" customFormat="1" hidden="1" x14ac:dyDescent="0.25">
      <c r="A106" s="58" t="s">
        <v>45</v>
      </c>
      <c r="B106" s="59" t="s">
        <v>401</v>
      </c>
      <c r="C106" s="58" t="s">
        <v>402</v>
      </c>
      <c r="D106" s="58" t="s">
        <v>604</v>
      </c>
      <c r="E106" s="58" t="s">
        <v>605</v>
      </c>
      <c r="F106" s="58" t="s">
        <v>606</v>
      </c>
      <c r="G106" s="58" t="s">
        <v>51</v>
      </c>
      <c r="H106" s="58" t="s">
        <v>607</v>
      </c>
      <c r="I106" s="58" t="s">
        <v>53</v>
      </c>
      <c r="J106" s="61" t="s">
        <v>53</v>
      </c>
      <c r="K106" s="61" t="s">
        <v>53</v>
      </c>
      <c r="L106" s="61" t="s">
        <v>53</v>
      </c>
      <c r="M106" s="61">
        <v>0</v>
      </c>
      <c r="N106" s="58" t="s">
        <v>53</v>
      </c>
      <c r="O106" s="58" t="s">
        <v>54</v>
      </c>
      <c r="P106" s="58" t="s">
        <v>53</v>
      </c>
      <c r="Q106" s="61">
        <v>127999</v>
      </c>
      <c r="R106" s="61">
        <v>0</v>
      </c>
      <c r="S106" s="61">
        <v>127999</v>
      </c>
      <c r="T106" s="61">
        <v>0</v>
      </c>
      <c r="U106" s="58" t="s">
        <v>50</v>
      </c>
      <c r="V106" s="61">
        <v>0</v>
      </c>
      <c r="W106" s="61"/>
      <c r="X106" s="58" t="s">
        <v>63</v>
      </c>
      <c r="Y106" s="61"/>
      <c r="Z106" s="61">
        <v>0</v>
      </c>
      <c r="AA106" s="58" t="s">
        <v>50</v>
      </c>
      <c r="AB106" s="61">
        <v>0</v>
      </c>
      <c r="AC106" s="61">
        <v>0</v>
      </c>
      <c r="AD106" s="58" t="s">
        <v>50</v>
      </c>
      <c r="AE106" s="61">
        <v>0</v>
      </c>
      <c r="AF106" s="58">
        <v>0</v>
      </c>
      <c r="AG106" s="58" t="s">
        <v>50</v>
      </c>
      <c r="AH106" s="61">
        <v>0</v>
      </c>
      <c r="AI106" s="61">
        <v>0</v>
      </c>
      <c r="AJ106" s="58" t="s">
        <v>50</v>
      </c>
      <c r="AK106" s="61">
        <v>0</v>
      </c>
      <c r="AL106" s="61">
        <v>0</v>
      </c>
      <c r="AM106" s="59" t="s">
        <v>53</v>
      </c>
      <c r="AN106" s="58" t="s">
        <v>53</v>
      </c>
      <c r="AO106" s="59" t="s">
        <v>53</v>
      </c>
      <c r="AP106" s="58" t="s">
        <v>53</v>
      </c>
    </row>
    <row r="107" spans="1:42" s="62" customFormat="1" hidden="1" x14ac:dyDescent="0.25">
      <c r="A107" s="58" t="s">
        <v>45</v>
      </c>
      <c r="B107" s="59" t="s">
        <v>401</v>
      </c>
      <c r="C107" s="58" t="s">
        <v>402</v>
      </c>
      <c r="D107" s="58" t="s">
        <v>604</v>
      </c>
      <c r="E107" s="58" t="s">
        <v>605</v>
      </c>
      <c r="F107" s="58" t="s">
        <v>606</v>
      </c>
      <c r="G107" s="58" t="s">
        <v>89</v>
      </c>
      <c r="H107" s="58"/>
      <c r="I107" s="58" t="s">
        <v>608</v>
      </c>
      <c r="J107" s="61" t="s">
        <v>53</v>
      </c>
      <c r="K107" s="61" t="s">
        <v>53</v>
      </c>
      <c r="L107" s="61" t="s">
        <v>53</v>
      </c>
      <c r="M107" s="61">
        <v>0</v>
      </c>
      <c r="N107" s="58" t="s">
        <v>53</v>
      </c>
      <c r="O107" s="58" t="s">
        <v>54</v>
      </c>
      <c r="P107" s="58" t="s">
        <v>53</v>
      </c>
      <c r="Q107" s="61">
        <v>-127999</v>
      </c>
      <c r="R107" s="61">
        <v>0</v>
      </c>
      <c r="S107" s="61">
        <v>-127999</v>
      </c>
      <c r="T107" s="61">
        <v>0</v>
      </c>
      <c r="U107" s="58" t="s">
        <v>50</v>
      </c>
      <c r="V107" s="61">
        <v>0</v>
      </c>
      <c r="W107" s="61"/>
      <c r="X107" s="58" t="s">
        <v>63</v>
      </c>
      <c r="Y107" s="61"/>
      <c r="Z107" s="61">
        <v>0</v>
      </c>
      <c r="AA107" s="58" t="s">
        <v>50</v>
      </c>
      <c r="AB107" s="61">
        <v>0</v>
      </c>
      <c r="AC107" s="61">
        <v>0</v>
      </c>
      <c r="AD107" s="58" t="s">
        <v>50</v>
      </c>
      <c r="AE107" s="61">
        <v>0</v>
      </c>
      <c r="AF107" s="58">
        <v>0</v>
      </c>
      <c r="AG107" s="58" t="s">
        <v>50</v>
      </c>
      <c r="AH107" s="61">
        <v>0</v>
      </c>
      <c r="AI107" s="61">
        <v>0</v>
      </c>
      <c r="AJ107" s="58" t="s">
        <v>50</v>
      </c>
      <c r="AK107" s="61">
        <v>0</v>
      </c>
      <c r="AL107" s="61">
        <v>0</v>
      </c>
      <c r="AM107" s="59" t="s">
        <v>53</v>
      </c>
      <c r="AN107" s="58" t="s">
        <v>53</v>
      </c>
      <c r="AO107" s="59" t="s">
        <v>53</v>
      </c>
      <c r="AP107" s="58" t="s">
        <v>53</v>
      </c>
    </row>
    <row r="108" spans="1:42" s="62" customFormat="1" hidden="1" x14ac:dyDescent="0.25">
      <c r="A108" s="58" t="s">
        <v>132</v>
      </c>
      <c r="B108" s="59" t="s">
        <v>407</v>
      </c>
      <c r="C108" s="63" t="s">
        <v>402</v>
      </c>
      <c r="D108" s="58" t="s">
        <v>604</v>
      </c>
      <c r="E108" s="58" t="s">
        <v>605</v>
      </c>
      <c r="F108" s="58" t="s">
        <v>609</v>
      </c>
      <c r="G108" s="58" t="s">
        <v>51</v>
      </c>
      <c r="H108" s="58" t="s">
        <v>610</v>
      </c>
      <c r="I108" s="58" t="s">
        <v>53</v>
      </c>
      <c r="J108" s="61" t="s">
        <v>53</v>
      </c>
      <c r="K108" s="61" t="s">
        <v>53</v>
      </c>
      <c r="L108" s="61" t="s">
        <v>53</v>
      </c>
      <c r="M108" s="61">
        <v>0</v>
      </c>
      <c r="N108" s="58" t="s">
        <v>53</v>
      </c>
      <c r="O108" s="58" t="s">
        <v>406</v>
      </c>
      <c r="P108" s="58" t="s">
        <v>53</v>
      </c>
      <c r="Q108" s="61">
        <v>0</v>
      </c>
      <c r="R108" s="61">
        <v>0</v>
      </c>
      <c r="S108" s="61">
        <v>0</v>
      </c>
      <c r="T108" s="61">
        <v>0</v>
      </c>
      <c r="U108" s="58" t="s">
        <v>50</v>
      </c>
      <c r="V108" s="61">
        <v>0</v>
      </c>
      <c r="W108" s="61">
        <v>0</v>
      </c>
      <c r="X108" s="58" t="s">
        <v>63</v>
      </c>
      <c r="Y108" s="61">
        <v>0</v>
      </c>
      <c r="Z108" s="61">
        <v>0</v>
      </c>
      <c r="AA108" s="58" t="s">
        <v>50</v>
      </c>
      <c r="AB108" s="61">
        <v>0</v>
      </c>
      <c r="AC108" s="61">
        <v>0</v>
      </c>
      <c r="AD108" s="58" t="s">
        <v>50</v>
      </c>
      <c r="AE108" s="61">
        <v>0</v>
      </c>
      <c r="AF108" s="58">
        <v>0</v>
      </c>
      <c r="AG108" s="58" t="s">
        <v>50</v>
      </c>
      <c r="AH108" s="61">
        <v>0</v>
      </c>
      <c r="AI108" s="61">
        <v>0</v>
      </c>
      <c r="AJ108" s="58" t="s">
        <v>50</v>
      </c>
      <c r="AK108" s="61">
        <v>0</v>
      </c>
      <c r="AL108" s="61">
        <v>0</v>
      </c>
      <c r="AM108" s="59" t="s">
        <v>53</v>
      </c>
      <c r="AN108" s="58" t="s">
        <v>53</v>
      </c>
      <c r="AO108" s="59" t="s">
        <v>53</v>
      </c>
      <c r="AP108" s="58" t="s">
        <v>53</v>
      </c>
    </row>
    <row r="109" spans="1:42" s="62" customFormat="1" hidden="1" x14ac:dyDescent="0.25">
      <c r="A109" s="58" t="s">
        <v>176</v>
      </c>
      <c r="B109" s="59" t="s">
        <v>423</v>
      </c>
      <c r="C109" s="63" t="s">
        <v>402</v>
      </c>
      <c r="D109" s="58" t="s">
        <v>604</v>
      </c>
      <c r="E109" s="58" t="s">
        <v>605</v>
      </c>
      <c r="F109" s="58" t="s">
        <v>611</v>
      </c>
      <c r="G109" s="58" t="s">
        <v>51</v>
      </c>
      <c r="H109" s="58" t="s">
        <v>612</v>
      </c>
      <c r="I109" s="58" t="s">
        <v>53</v>
      </c>
      <c r="J109" s="61" t="s">
        <v>53</v>
      </c>
      <c r="K109" s="61" t="s">
        <v>53</v>
      </c>
      <c r="L109" s="61" t="s">
        <v>53</v>
      </c>
      <c r="M109" s="61">
        <v>0</v>
      </c>
      <c r="N109" s="58" t="s">
        <v>53</v>
      </c>
      <c r="O109" s="58" t="s">
        <v>54</v>
      </c>
      <c r="P109" s="58" t="s">
        <v>53</v>
      </c>
      <c r="Q109" s="61">
        <v>861420.46</v>
      </c>
      <c r="R109" s="61">
        <v>0</v>
      </c>
      <c r="S109" s="61">
        <v>593869.93999999994</v>
      </c>
      <c r="T109" s="61">
        <v>0</v>
      </c>
      <c r="U109" s="58" t="s">
        <v>50</v>
      </c>
      <c r="V109" s="61">
        <v>0</v>
      </c>
      <c r="W109" s="61">
        <v>230647</v>
      </c>
      <c r="X109" s="58" t="s">
        <v>63</v>
      </c>
      <c r="Y109" s="61">
        <v>36903.519999999997</v>
      </c>
      <c r="Z109" s="61">
        <v>0</v>
      </c>
      <c r="AA109" s="58" t="s">
        <v>50</v>
      </c>
      <c r="AB109" s="61">
        <v>0</v>
      </c>
      <c r="AC109" s="61">
        <v>0</v>
      </c>
      <c r="AD109" s="58" t="s">
        <v>50</v>
      </c>
      <c r="AE109" s="61">
        <v>0</v>
      </c>
      <c r="AF109" s="58">
        <v>0</v>
      </c>
      <c r="AG109" s="58" t="s">
        <v>50</v>
      </c>
      <c r="AH109" s="61">
        <v>0</v>
      </c>
      <c r="AI109" s="61">
        <v>0</v>
      </c>
      <c r="AJ109" s="58" t="s">
        <v>50</v>
      </c>
      <c r="AK109" s="61">
        <v>0</v>
      </c>
      <c r="AL109" s="61">
        <v>0</v>
      </c>
      <c r="AM109" s="59" t="s">
        <v>53</v>
      </c>
      <c r="AN109" s="58" t="s">
        <v>53</v>
      </c>
      <c r="AO109" s="59" t="s">
        <v>53</v>
      </c>
      <c r="AP109" s="58" t="s">
        <v>53</v>
      </c>
    </row>
    <row r="110" spans="1:42" s="62" customFormat="1" hidden="1" x14ac:dyDescent="0.25">
      <c r="A110" s="58" t="s">
        <v>201</v>
      </c>
      <c r="B110" s="59" t="s">
        <v>426</v>
      </c>
      <c r="C110" s="63" t="s">
        <v>402</v>
      </c>
      <c r="D110" s="58" t="s">
        <v>604</v>
      </c>
      <c r="E110" s="58" t="s">
        <v>605</v>
      </c>
      <c r="F110" s="58" t="s">
        <v>613</v>
      </c>
      <c r="G110" s="58" t="s">
        <v>51</v>
      </c>
      <c r="H110" s="58" t="s">
        <v>614</v>
      </c>
      <c r="I110" s="58" t="s">
        <v>53</v>
      </c>
      <c r="J110" s="61" t="s">
        <v>53</v>
      </c>
      <c r="K110" s="61" t="s">
        <v>53</v>
      </c>
      <c r="L110" s="61" t="s">
        <v>53</v>
      </c>
      <c r="M110" s="61">
        <v>0</v>
      </c>
      <c r="N110" s="58" t="s">
        <v>53</v>
      </c>
      <c r="O110" s="58" t="s">
        <v>406</v>
      </c>
      <c r="P110" s="58" t="s">
        <v>53</v>
      </c>
      <c r="Q110" s="61">
        <v>0</v>
      </c>
      <c r="R110" s="61">
        <v>0</v>
      </c>
      <c r="S110" s="61">
        <v>0</v>
      </c>
      <c r="T110" s="61">
        <v>0</v>
      </c>
      <c r="U110" s="58" t="s">
        <v>50</v>
      </c>
      <c r="V110" s="61">
        <v>0</v>
      </c>
      <c r="W110" s="61">
        <v>0</v>
      </c>
      <c r="X110" s="58" t="s">
        <v>50</v>
      </c>
      <c r="Y110" s="61">
        <v>0</v>
      </c>
      <c r="Z110" s="61">
        <v>0</v>
      </c>
      <c r="AA110" s="58" t="s">
        <v>50</v>
      </c>
      <c r="AB110" s="61">
        <v>0</v>
      </c>
      <c r="AC110" s="61">
        <v>0</v>
      </c>
      <c r="AD110" s="58" t="s">
        <v>50</v>
      </c>
      <c r="AE110" s="61">
        <v>0</v>
      </c>
      <c r="AF110" s="58">
        <v>0</v>
      </c>
      <c r="AG110" s="58" t="s">
        <v>50</v>
      </c>
      <c r="AH110" s="61">
        <v>0</v>
      </c>
      <c r="AI110" s="61">
        <v>0</v>
      </c>
      <c r="AJ110" s="58" t="s">
        <v>50</v>
      </c>
      <c r="AK110" s="61">
        <v>0</v>
      </c>
      <c r="AL110" s="61">
        <v>0</v>
      </c>
      <c r="AM110" s="59" t="s">
        <v>53</v>
      </c>
      <c r="AN110" s="58" t="s">
        <v>53</v>
      </c>
      <c r="AO110" s="59" t="s">
        <v>53</v>
      </c>
      <c r="AP110" s="58" t="s">
        <v>53</v>
      </c>
    </row>
    <row r="111" spans="1:42" s="62" customFormat="1" hidden="1" x14ac:dyDescent="0.25">
      <c r="A111" s="58" t="s">
        <v>275</v>
      </c>
      <c r="B111" s="59" t="s">
        <v>429</v>
      </c>
      <c r="C111" s="63" t="s">
        <v>402</v>
      </c>
      <c r="D111" s="58" t="s">
        <v>604</v>
      </c>
      <c r="E111" s="58" t="s">
        <v>605</v>
      </c>
      <c r="F111" s="58" t="s">
        <v>615</v>
      </c>
      <c r="G111" s="58" t="s">
        <v>51</v>
      </c>
      <c r="H111" s="58" t="s">
        <v>616</v>
      </c>
      <c r="I111" s="58" t="s">
        <v>53</v>
      </c>
      <c r="J111" s="61" t="s">
        <v>53</v>
      </c>
      <c r="K111" s="61" t="s">
        <v>53</v>
      </c>
      <c r="L111" s="61" t="s">
        <v>53</v>
      </c>
      <c r="M111" s="61">
        <v>0</v>
      </c>
      <c r="N111" s="58" t="s">
        <v>53</v>
      </c>
      <c r="O111" s="58" t="s">
        <v>54</v>
      </c>
      <c r="P111" s="58" t="s">
        <v>53</v>
      </c>
      <c r="Q111" s="61">
        <v>44405942.770000003</v>
      </c>
      <c r="R111" s="61">
        <v>0</v>
      </c>
      <c r="S111" s="61">
        <v>28345561.879999999</v>
      </c>
      <c r="T111" s="61">
        <v>0</v>
      </c>
      <c r="U111" s="58" t="s">
        <v>50</v>
      </c>
      <c r="V111" s="61">
        <v>0</v>
      </c>
      <c r="W111" s="61">
        <v>13845155.939999999</v>
      </c>
      <c r="X111" s="58" t="s">
        <v>50</v>
      </c>
      <c r="Y111" s="61">
        <v>2215224.9500000002</v>
      </c>
      <c r="Z111" s="61">
        <v>0</v>
      </c>
      <c r="AA111" s="58" t="s">
        <v>50</v>
      </c>
      <c r="AB111" s="61">
        <v>0</v>
      </c>
      <c r="AC111" s="61">
        <v>0</v>
      </c>
      <c r="AD111" s="58" t="s">
        <v>50</v>
      </c>
      <c r="AE111" s="61">
        <v>0</v>
      </c>
      <c r="AF111" s="58">
        <v>0</v>
      </c>
      <c r="AG111" s="58" t="s">
        <v>50</v>
      </c>
      <c r="AH111" s="61">
        <v>0</v>
      </c>
      <c r="AI111" s="61">
        <v>0</v>
      </c>
      <c r="AJ111" s="58" t="s">
        <v>50</v>
      </c>
      <c r="AK111" s="61">
        <v>0</v>
      </c>
      <c r="AL111" s="61">
        <v>0</v>
      </c>
      <c r="AM111" s="59" t="s">
        <v>53</v>
      </c>
      <c r="AN111" s="58" t="s">
        <v>53</v>
      </c>
      <c r="AO111" s="59" t="s">
        <v>53</v>
      </c>
      <c r="AP111" s="58" t="s">
        <v>53</v>
      </c>
    </row>
    <row r="112" spans="1:42" s="62" customFormat="1" hidden="1" x14ac:dyDescent="0.25">
      <c r="A112" s="58" t="s">
        <v>299</v>
      </c>
      <c r="B112" s="59" t="s">
        <v>410</v>
      </c>
      <c r="C112" s="63" t="s">
        <v>402</v>
      </c>
      <c r="D112" s="58" t="s">
        <v>604</v>
      </c>
      <c r="E112" s="58" t="s">
        <v>605</v>
      </c>
      <c r="F112" s="58" t="s">
        <v>617</v>
      </c>
      <c r="G112" s="58" t="s">
        <v>51</v>
      </c>
      <c r="H112" s="58" t="s">
        <v>618</v>
      </c>
      <c r="I112" s="58" t="s">
        <v>53</v>
      </c>
      <c r="J112" s="61" t="s">
        <v>53</v>
      </c>
      <c r="K112" s="61" t="s">
        <v>53</v>
      </c>
      <c r="L112" s="61" t="s">
        <v>53</v>
      </c>
      <c r="M112" s="61">
        <v>0</v>
      </c>
      <c r="N112" s="58" t="s">
        <v>53</v>
      </c>
      <c r="O112" s="58" t="s">
        <v>54</v>
      </c>
      <c r="P112" s="58" t="s">
        <v>53</v>
      </c>
      <c r="Q112" s="61">
        <v>65664537.170000002</v>
      </c>
      <c r="R112" s="61">
        <v>0</v>
      </c>
      <c r="S112" s="61">
        <v>52870308.640000001</v>
      </c>
      <c r="T112" s="61">
        <v>0</v>
      </c>
      <c r="U112" s="58" t="s">
        <v>50</v>
      </c>
      <c r="V112" s="61">
        <v>0</v>
      </c>
      <c r="W112" s="61">
        <v>10895298.99</v>
      </c>
      <c r="X112" s="58" t="s">
        <v>50</v>
      </c>
      <c r="Y112" s="61">
        <v>1743247.84</v>
      </c>
      <c r="Z112" s="61">
        <v>0</v>
      </c>
      <c r="AA112" s="58" t="s">
        <v>50</v>
      </c>
      <c r="AB112" s="61">
        <v>0</v>
      </c>
      <c r="AC112" s="61">
        <v>144149.72</v>
      </c>
      <c r="AD112" s="58" t="s">
        <v>50</v>
      </c>
      <c r="AE112" s="61">
        <v>11531.98</v>
      </c>
      <c r="AF112" s="58">
        <v>0</v>
      </c>
      <c r="AG112" s="58" t="s">
        <v>50</v>
      </c>
      <c r="AH112" s="61">
        <v>0</v>
      </c>
      <c r="AI112" s="61">
        <v>0</v>
      </c>
      <c r="AJ112" s="58" t="s">
        <v>50</v>
      </c>
      <c r="AK112" s="61">
        <v>0</v>
      </c>
      <c r="AL112" s="61">
        <v>0</v>
      </c>
      <c r="AM112" s="59" t="s">
        <v>53</v>
      </c>
      <c r="AN112" s="58" t="s">
        <v>53</v>
      </c>
      <c r="AO112" s="59" t="s">
        <v>53</v>
      </c>
      <c r="AP112" s="58" t="s">
        <v>53</v>
      </c>
    </row>
    <row r="113" spans="1:42" s="62" customFormat="1" hidden="1" x14ac:dyDescent="0.25">
      <c r="A113" s="58" t="s">
        <v>345</v>
      </c>
      <c r="B113" s="59" t="s">
        <v>413</v>
      </c>
      <c r="C113" s="63" t="s">
        <v>402</v>
      </c>
      <c r="D113" s="58" t="s">
        <v>604</v>
      </c>
      <c r="E113" s="58" t="s">
        <v>605</v>
      </c>
      <c r="F113" s="58" t="s">
        <v>619</v>
      </c>
      <c r="G113" s="58" t="s">
        <v>51</v>
      </c>
      <c r="H113" s="58" t="s">
        <v>620</v>
      </c>
      <c r="I113" s="58" t="s">
        <v>53</v>
      </c>
      <c r="J113" s="61" t="s">
        <v>53</v>
      </c>
      <c r="K113" s="61" t="s">
        <v>53</v>
      </c>
      <c r="L113" s="61" t="s">
        <v>53</v>
      </c>
      <c r="M113" s="61">
        <v>0</v>
      </c>
      <c r="N113" s="58" t="s">
        <v>53</v>
      </c>
      <c r="O113" s="58" t="s">
        <v>54</v>
      </c>
      <c r="P113" s="58" t="s">
        <v>53</v>
      </c>
      <c r="Q113" s="61">
        <v>63800736.640000001</v>
      </c>
      <c r="R113" s="61">
        <v>0</v>
      </c>
      <c r="S113" s="61">
        <v>44919419.240000002</v>
      </c>
      <c r="T113" s="61">
        <v>0</v>
      </c>
      <c r="U113" s="58" t="s">
        <v>50</v>
      </c>
      <c r="V113" s="61">
        <v>0</v>
      </c>
      <c r="W113" s="61">
        <v>16276997.76</v>
      </c>
      <c r="X113" s="58" t="s">
        <v>63</v>
      </c>
      <c r="Y113" s="61">
        <v>2604319.64</v>
      </c>
      <c r="Z113" s="61">
        <v>0</v>
      </c>
      <c r="AA113" s="58" t="s">
        <v>50</v>
      </c>
      <c r="AB113" s="61">
        <v>0</v>
      </c>
      <c r="AC113" s="61">
        <v>0</v>
      </c>
      <c r="AD113" s="58" t="s">
        <v>50</v>
      </c>
      <c r="AE113" s="61">
        <v>0</v>
      </c>
      <c r="AF113" s="58">
        <v>0</v>
      </c>
      <c r="AG113" s="58" t="s">
        <v>50</v>
      </c>
      <c r="AH113" s="61">
        <v>0</v>
      </c>
      <c r="AI113" s="61">
        <v>0</v>
      </c>
      <c r="AJ113" s="58" t="s">
        <v>50</v>
      </c>
      <c r="AK113" s="61">
        <v>0</v>
      </c>
      <c r="AL113" s="61">
        <v>0</v>
      </c>
      <c r="AM113" s="59" t="s">
        <v>53</v>
      </c>
      <c r="AN113" s="58" t="s">
        <v>53</v>
      </c>
      <c r="AO113" s="59" t="s">
        <v>53</v>
      </c>
      <c r="AP113" s="58" t="s">
        <v>53</v>
      </c>
    </row>
    <row r="114" spans="1:42" s="62" customFormat="1" hidden="1" x14ac:dyDescent="0.25">
      <c r="A114" s="58" t="s">
        <v>45</v>
      </c>
      <c r="B114" s="59" t="s">
        <v>401</v>
      </c>
      <c r="C114" s="58" t="s">
        <v>402</v>
      </c>
      <c r="D114" s="58" t="s">
        <v>621</v>
      </c>
      <c r="E114" s="58" t="s">
        <v>49</v>
      </c>
      <c r="F114" s="58" t="s">
        <v>622</v>
      </c>
      <c r="G114" s="58" t="s">
        <v>51</v>
      </c>
      <c r="H114" s="58" t="s">
        <v>623</v>
      </c>
      <c r="I114" s="58" t="s">
        <v>53</v>
      </c>
      <c r="J114" s="61" t="s">
        <v>53</v>
      </c>
      <c r="K114" s="61" t="s">
        <v>53</v>
      </c>
      <c r="L114" s="61" t="s">
        <v>53</v>
      </c>
      <c r="M114" s="61">
        <v>0</v>
      </c>
      <c r="N114" s="58" t="s">
        <v>53</v>
      </c>
      <c r="O114" s="58" t="s">
        <v>54</v>
      </c>
      <c r="P114" s="58" t="s">
        <v>53</v>
      </c>
      <c r="Q114" s="61">
        <v>22443763.5046</v>
      </c>
      <c r="R114" s="61">
        <v>0</v>
      </c>
      <c r="S114" s="61">
        <v>19320204.465</v>
      </c>
      <c r="T114" s="61">
        <v>0</v>
      </c>
      <c r="U114" s="58" t="s">
        <v>50</v>
      </c>
      <c r="V114" s="61">
        <v>0</v>
      </c>
      <c r="W114" s="61">
        <v>2692723.3099999996</v>
      </c>
      <c r="X114" s="58" t="s">
        <v>63</v>
      </c>
      <c r="Y114" s="61">
        <v>430835.72960000002</v>
      </c>
      <c r="Z114" s="61">
        <v>0</v>
      </c>
      <c r="AA114" s="58" t="s">
        <v>50</v>
      </c>
      <c r="AB114" s="61">
        <v>0</v>
      </c>
      <c r="AC114" s="61">
        <v>0</v>
      </c>
      <c r="AD114" s="58" t="s">
        <v>50</v>
      </c>
      <c r="AE114" s="61">
        <v>0</v>
      </c>
      <c r="AF114" s="58">
        <v>0</v>
      </c>
      <c r="AG114" s="58" t="s">
        <v>50</v>
      </c>
      <c r="AH114" s="61">
        <v>0</v>
      </c>
      <c r="AI114" s="61">
        <v>0</v>
      </c>
      <c r="AJ114" s="58" t="s">
        <v>50</v>
      </c>
      <c r="AK114" s="61">
        <v>0</v>
      </c>
      <c r="AL114" s="61">
        <v>0</v>
      </c>
      <c r="AM114" s="59" t="s">
        <v>53</v>
      </c>
      <c r="AN114" s="58" t="s">
        <v>53</v>
      </c>
      <c r="AO114" s="59" t="s">
        <v>53</v>
      </c>
      <c r="AP114" s="58" t="s">
        <v>53</v>
      </c>
    </row>
    <row r="115" spans="1:42" s="62" customFormat="1" hidden="1" x14ac:dyDescent="0.25">
      <c r="A115" s="58" t="s">
        <v>132</v>
      </c>
      <c r="B115" s="59" t="s">
        <v>407</v>
      </c>
      <c r="C115" s="58" t="s">
        <v>402</v>
      </c>
      <c r="D115" s="58" t="s">
        <v>621</v>
      </c>
      <c r="E115" s="58" t="s">
        <v>49</v>
      </c>
      <c r="F115" s="58" t="s">
        <v>624</v>
      </c>
      <c r="G115" s="58" t="s">
        <v>51</v>
      </c>
      <c r="H115" s="58" t="s">
        <v>625</v>
      </c>
      <c r="I115" s="58" t="s">
        <v>53</v>
      </c>
      <c r="J115" s="61" t="s">
        <v>53</v>
      </c>
      <c r="K115" s="61" t="s">
        <v>53</v>
      </c>
      <c r="L115" s="61" t="s">
        <v>53</v>
      </c>
      <c r="M115" s="61">
        <v>0</v>
      </c>
      <c r="N115" s="58" t="s">
        <v>53</v>
      </c>
      <c r="O115" s="58" t="s">
        <v>54</v>
      </c>
      <c r="P115" s="58" t="s">
        <v>53</v>
      </c>
      <c r="Q115" s="61">
        <v>40048727.671799988</v>
      </c>
      <c r="R115" s="61">
        <v>0</v>
      </c>
      <c r="S115" s="61">
        <v>33948674.554999992</v>
      </c>
      <c r="T115" s="61">
        <v>0</v>
      </c>
      <c r="U115" s="58" t="s">
        <v>50</v>
      </c>
      <c r="V115" s="61">
        <v>0</v>
      </c>
      <c r="W115" s="61">
        <v>5258666.4799999995</v>
      </c>
      <c r="X115" s="58" t="s">
        <v>63</v>
      </c>
      <c r="Y115" s="61">
        <v>841386.63680000009</v>
      </c>
      <c r="Z115" s="61">
        <v>0</v>
      </c>
      <c r="AA115" s="58" t="s">
        <v>50</v>
      </c>
      <c r="AB115" s="61">
        <v>0</v>
      </c>
      <c r="AC115" s="61">
        <v>0</v>
      </c>
      <c r="AD115" s="58" t="s">
        <v>50</v>
      </c>
      <c r="AE115" s="61">
        <v>0</v>
      </c>
      <c r="AF115" s="58">
        <v>0</v>
      </c>
      <c r="AG115" s="58" t="s">
        <v>50</v>
      </c>
      <c r="AH115" s="61">
        <v>0</v>
      </c>
      <c r="AI115" s="61">
        <v>0</v>
      </c>
      <c r="AJ115" s="58" t="s">
        <v>50</v>
      </c>
      <c r="AK115" s="61">
        <v>0</v>
      </c>
      <c r="AL115" s="61">
        <v>0</v>
      </c>
      <c r="AM115" s="59" t="s">
        <v>53</v>
      </c>
      <c r="AN115" s="58" t="s">
        <v>53</v>
      </c>
      <c r="AO115" s="59" t="s">
        <v>53</v>
      </c>
      <c r="AP115" s="58" t="s">
        <v>53</v>
      </c>
    </row>
    <row r="116" spans="1:42" s="62" customFormat="1" hidden="1" x14ac:dyDescent="0.25">
      <c r="A116" s="58" t="s">
        <v>176</v>
      </c>
      <c r="B116" s="59" t="s">
        <v>423</v>
      </c>
      <c r="C116" s="58" t="s">
        <v>402</v>
      </c>
      <c r="D116" s="58" t="s">
        <v>621</v>
      </c>
      <c r="E116" s="58" t="s">
        <v>49</v>
      </c>
      <c r="F116" s="58" t="s">
        <v>626</v>
      </c>
      <c r="G116" s="58" t="s">
        <v>51</v>
      </c>
      <c r="H116" s="58" t="s">
        <v>627</v>
      </c>
      <c r="I116" s="58" t="s">
        <v>53</v>
      </c>
      <c r="J116" s="61" t="s">
        <v>53</v>
      </c>
      <c r="K116" s="61" t="s">
        <v>53</v>
      </c>
      <c r="L116" s="61" t="s">
        <v>53</v>
      </c>
      <c r="M116" s="61">
        <v>0</v>
      </c>
      <c r="N116" s="58" t="s">
        <v>53</v>
      </c>
      <c r="O116" s="58" t="s">
        <v>54</v>
      </c>
      <c r="P116" s="58" t="s">
        <v>53</v>
      </c>
      <c r="Q116" s="61">
        <v>35945785.548</v>
      </c>
      <c r="R116" s="61">
        <v>0</v>
      </c>
      <c r="S116" s="61">
        <v>31526579.599999998</v>
      </c>
      <c r="T116" s="61">
        <v>0</v>
      </c>
      <c r="U116" s="58" t="s">
        <v>50</v>
      </c>
      <c r="V116" s="61">
        <v>0</v>
      </c>
      <c r="W116" s="61">
        <v>3809660.3000000003</v>
      </c>
      <c r="X116" s="58" t="s">
        <v>63</v>
      </c>
      <c r="Y116" s="61">
        <v>609545.64800000004</v>
      </c>
      <c r="Z116" s="61">
        <v>0</v>
      </c>
      <c r="AA116" s="58" t="s">
        <v>50</v>
      </c>
      <c r="AB116" s="61">
        <v>0</v>
      </c>
      <c r="AC116" s="61">
        <v>0</v>
      </c>
      <c r="AD116" s="58" t="s">
        <v>50</v>
      </c>
      <c r="AE116" s="61">
        <v>0</v>
      </c>
      <c r="AF116" s="58">
        <v>0</v>
      </c>
      <c r="AG116" s="58" t="s">
        <v>50</v>
      </c>
      <c r="AH116" s="61">
        <v>0</v>
      </c>
      <c r="AI116" s="61">
        <v>0</v>
      </c>
      <c r="AJ116" s="58" t="s">
        <v>50</v>
      </c>
      <c r="AK116" s="61">
        <v>0</v>
      </c>
      <c r="AL116" s="61">
        <v>0</v>
      </c>
      <c r="AM116" s="59" t="s">
        <v>53</v>
      </c>
      <c r="AN116" s="58" t="s">
        <v>53</v>
      </c>
      <c r="AO116" s="59" t="s">
        <v>53</v>
      </c>
      <c r="AP116" s="58" t="s">
        <v>53</v>
      </c>
    </row>
    <row r="117" spans="1:42" s="62" customFormat="1" hidden="1" x14ac:dyDescent="0.25">
      <c r="A117" s="58" t="s">
        <v>201</v>
      </c>
      <c r="B117" s="59" t="s">
        <v>426</v>
      </c>
      <c r="C117" s="58" t="s">
        <v>402</v>
      </c>
      <c r="D117" s="58" t="s">
        <v>621</v>
      </c>
      <c r="E117" s="58" t="s">
        <v>49</v>
      </c>
      <c r="F117" s="58" t="s">
        <v>628</v>
      </c>
      <c r="G117" s="58" t="s">
        <v>51</v>
      </c>
      <c r="H117" s="58" t="s">
        <v>629</v>
      </c>
      <c r="I117" s="58" t="s">
        <v>53</v>
      </c>
      <c r="J117" s="61" t="s">
        <v>53</v>
      </c>
      <c r="K117" s="61" t="s">
        <v>53</v>
      </c>
      <c r="L117" s="61" t="s">
        <v>53</v>
      </c>
      <c r="M117" s="61">
        <v>0</v>
      </c>
      <c r="N117" s="58" t="s">
        <v>53</v>
      </c>
      <c r="O117" s="58" t="s">
        <v>54</v>
      </c>
      <c r="P117" s="58" t="s">
        <v>53</v>
      </c>
      <c r="Q117" s="61">
        <v>29359787.038599998</v>
      </c>
      <c r="R117" s="61">
        <v>0</v>
      </c>
      <c r="S117" s="61">
        <v>25279458.664999995</v>
      </c>
      <c r="T117" s="61">
        <v>0</v>
      </c>
      <c r="U117" s="58" t="s">
        <v>50</v>
      </c>
      <c r="V117" s="61">
        <v>0</v>
      </c>
      <c r="W117" s="61">
        <v>3517524.4599999995</v>
      </c>
      <c r="X117" s="58" t="s">
        <v>50</v>
      </c>
      <c r="Y117" s="61">
        <v>562803.91360000009</v>
      </c>
      <c r="Z117" s="61">
        <v>0</v>
      </c>
      <c r="AA117" s="58" t="s">
        <v>50</v>
      </c>
      <c r="AB117" s="61">
        <v>0</v>
      </c>
      <c r="AC117" s="61">
        <v>0</v>
      </c>
      <c r="AD117" s="58" t="s">
        <v>50</v>
      </c>
      <c r="AE117" s="61">
        <v>0</v>
      </c>
      <c r="AF117" s="58">
        <v>0</v>
      </c>
      <c r="AG117" s="58" t="s">
        <v>50</v>
      </c>
      <c r="AH117" s="61">
        <v>0</v>
      </c>
      <c r="AI117" s="61">
        <v>0</v>
      </c>
      <c r="AJ117" s="58" t="s">
        <v>50</v>
      </c>
      <c r="AK117" s="61">
        <v>0</v>
      </c>
      <c r="AL117" s="61">
        <v>0</v>
      </c>
      <c r="AM117" s="59" t="s">
        <v>53</v>
      </c>
      <c r="AN117" s="58" t="s">
        <v>53</v>
      </c>
      <c r="AO117" s="59" t="s">
        <v>53</v>
      </c>
      <c r="AP117" s="58" t="s">
        <v>53</v>
      </c>
    </row>
    <row r="118" spans="1:42" s="62" customFormat="1" hidden="1" x14ac:dyDescent="0.25">
      <c r="A118" s="58" t="s">
        <v>205</v>
      </c>
      <c r="B118" s="59" t="s">
        <v>426</v>
      </c>
      <c r="C118" s="58" t="s">
        <v>402</v>
      </c>
      <c r="D118" s="58" t="s">
        <v>621</v>
      </c>
      <c r="E118" s="58" t="s">
        <v>49</v>
      </c>
      <c r="F118" s="58" t="s">
        <v>628</v>
      </c>
      <c r="G118" s="58" t="s">
        <v>51</v>
      </c>
      <c r="H118" s="58" t="s">
        <v>630</v>
      </c>
      <c r="I118" s="58" t="s">
        <v>53</v>
      </c>
      <c r="J118" s="61" t="s">
        <v>53</v>
      </c>
      <c r="K118" s="61" t="s">
        <v>53</v>
      </c>
      <c r="L118" s="61" t="s">
        <v>53</v>
      </c>
      <c r="M118" s="61">
        <v>0</v>
      </c>
      <c r="N118" s="58" t="s">
        <v>53</v>
      </c>
      <c r="O118" s="58" t="s">
        <v>631</v>
      </c>
      <c r="P118" s="58" t="s">
        <v>632</v>
      </c>
      <c r="Q118" s="61">
        <v>471975</v>
      </c>
      <c r="R118" s="61">
        <v>0</v>
      </c>
      <c r="S118" s="61">
        <v>471975</v>
      </c>
      <c r="T118" s="61">
        <v>0</v>
      </c>
      <c r="U118" s="58" t="s">
        <v>50</v>
      </c>
      <c r="V118" s="61">
        <v>0</v>
      </c>
      <c r="W118" s="61">
        <v>0</v>
      </c>
      <c r="X118" s="58" t="s">
        <v>50</v>
      </c>
      <c r="Y118" s="61">
        <v>0</v>
      </c>
      <c r="Z118" s="61">
        <v>0</v>
      </c>
      <c r="AA118" s="58" t="s">
        <v>50</v>
      </c>
      <c r="AB118" s="61">
        <v>0</v>
      </c>
      <c r="AC118" s="61">
        <v>0</v>
      </c>
      <c r="AD118" s="58" t="s">
        <v>50</v>
      </c>
      <c r="AE118" s="61">
        <v>0</v>
      </c>
      <c r="AF118" s="58">
        <v>0</v>
      </c>
      <c r="AG118" s="58" t="s">
        <v>50</v>
      </c>
      <c r="AH118" s="61">
        <v>0</v>
      </c>
      <c r="AI118" s="61">
        <v>0</v>
      </c>
      <c r="AJ118" s="58" t="s">
        <v>50</v>
      </c>
      <c r="AK118" s="61">
        <v>0</v>
      </c>
      <c r="AL118" s="61">
        <v>0</v>
      </c>
      <c r="AM118" s="59" t="s">
        <v>53</v>
      </c>
      <c r="AN118" s="58" t="s">
        <v>53</v>
      </c>
      <c r="AO118" s="59" t="s">
        <v>53</v>
      </c>
      <c r="AP118" s="58" t="s">
        <v>53</v>
      </c>
    </row>
    <row r="119" spans="1:42" s="62" customFormat="1" hidden="1" x14ac:dyDescent="0.25">
      <c r="A119" s="58" t="s">
        <v>207</v>
      </c>
      <c r="B119" s="59" t="s">
        <v>426</v>
      </c>
      <c r="C119" s="58" t="s">
        <v>402</v>
      </c>
      <c r="D119" s="58" t="s">
        <v>621</v>
      </c>
      <c r="E119" s="58" t="s">
        <v>49</v>
      </c>
      <c r="F119" s="58" t="s">
        <v>628</v>
      </c>
      <c r="G119" s="58" t="s">
        <v>51</v>
      </c>
      <c r="H119" s="58" t="s">
        <v>633</v>
      </c>
      <c r="I119" s="58" t="s">
        <v>53</v>
      </c>
      <c r="J119" s="61" t="s">
        <v>53</v>
      </c>
      <c r="K119" s="61" t="s">
        <v>53</v>
      </c>
      <c r="L119" s="61" t="s">
        <v>53</v>
      </c>
      <c r="M119" s="61">
        <v>0</v>
      </c>
      <c r="N119" s="58" t="s">
        <v>53</v>
      </c>
      <c r="O119" s="58" t="s">
        <v>54</v>
      </c>
      <c r="P119" s="58" t="s">
        <v>53</v>
      </c>
      <c r="Q119" s="61">
        <v>4022941.96</v>
      </c>
      <c r="R119" s="61">
        <v>0</v>
      </c>
      <c r="S119" s="61">
        <v>3788946.76</v>
      </c>
      <c r="T119" s="61">
        <v>0</v>
      </c>
      <c r="U119" s="58" t="s">
        <v>50</v>
      </c>
      <c r="V119" s="61">
        <v>0</v>
      </c>
      <c r="W119" s="61">
        <v>201720</v>
      </c>
      <c r="X119" s="58" t="s">
        <v>50</v>
      </c>
      <c r="Y119" s="61">
        <v>32275.199999999997</v>
      </c>
      <c r="Z119" s="61">
        <v>0</v>
      </c>
      <c r="AA119" s="58" t="s">
        <v>50</v>
      </c>
      <c r="AB119" s="61">
        <v>0</v>
      </c>
      <c r="AC119" s="61">
        <v>0</v>
      </c>
      <c r="AD119" s="58" t="s">
        <v>50</v>
      </c>
      <c r="AE119" s="61">
        <v>0</v>
      </c>
      <c r="AF119" s="58">
        <v>0</v>
      </c>
      <c r="AG119" s="58" t="s">
        <v>50</v>
      </c>
      <c r="AH119" s="61">
        <v>0</v>
      </c>
      <c r="AI119" s="61">
        <v>0</v>
      </c>
      <c r="AJ119" s="58" t="s">
        <v>50</v>
      </c>
      <c r="AK119" s="61">
        <v>0</v>
      </c>
      <c r="AL119" s="61">
        <v>0</v>
      </c>
      <c r="AM119" s="59" t="s">
        <v>53</v>
      </c>
      <c r="AN119" s="58" t="s">
        <v>53</v>
      </c>
      <c r="AO119" s="59" t="s">
        <v>53</v>
      </c>
      <c r="AP119" s="58" t="s">
        <v>53</v>
      </c>
    </row>
    <row r="120" spans="1:42" s="62" customFormat="1" hidden="1" x14ac:dyDescent="0.25">
      <c r="A120" s="58" t="s">
        <v>275</v>
      </c>
      <c r="B120" s="59" t="s">
        <v>429</v>
      </c>
      <c r="C120" s="58" t="s">
        <v>402</v>
      </c>
      <c r="D120" s="58" t="s">
        <v>621</v>
      </c>
      <c r="E120" s="58" t="s">
        <v>49</v>
      </c>
      <c r="F120" s="58" t="s">
        <v>634</v>
      </c>
      <c r="G120" s="58" t="s">
        <v>51</v>
      </c>
      <c r="H120" s="58" t="s">
        <v>635</v>
      </c>
      <c r="I120" s="58" t="s">
        <v>53</v>
      </c>
      <c r="J120" s="61" t="s">
        <v>53</v>
      </c>
      <c r="K120" s="61" t="s">
        <v>53</v>
      </c>
      <c r="L120" s="61" t="s">
        <v>53</v>
      </c>
      <c r="M120" s="61">
        <v>0</v>
      </c>
      <c r="N120" s="58" t="s">
        <v>53</v>
      </c>
      <c r="O120" s="58" t="s">
        <v>54</v>
      </c>
      <c r="P120" s="58" t="s">
        <v>53</v>
      </c>
      <c r="Q120" s="61">
        <v>22409154.279800002</v>
      </c>
      <c r="R120" s="61">
        <v>0</v>
      </c>
      <c r="S120" s="61">
        <v>21072268.455000002</v>
      </c>
      <c r="T120" s="61">
        <v>0</v>
      </c>
      <c r="U120" s="58" t="s">
        <v>50</v>
      </c>
      <c r="V120" s="61">
        <v>0</v>
      </c>
      <c r="W120" s="61">
        <v>1152487.78</v>
      </c>
      <c r="X120" s="58" t="s">
        <v>50</v>
      </c>
      <c r="Y120" s="61">
        <v>184398.04479999997</v>
      </c>
      <c r="Z120" s="61">
        <v>0</v>
      </c>
      <c r="AA120" s="58" t="s">
        <v>50</v>
      </c>
      <c r="AB120" s="61">
        <v>0</v>
      </c>
      <c r="AC120" s="61">
        <v>0</v>
      </c>
      <c r="AD120" s="58" t="s">
        <v>50</v>
      </c>
      <c r="AE120" s="61">
        <v>0</v>
      </c>
      <c r="AF120" s="58">
        <v>0</v>
      </c>
      <c r="AG120" s="58" t="s">
        <v>50</v>
      </c>
      <c r="AH120" s="61">
        <v>0</v>
      </c>
      <c r="AI120" s="61">
        <v>0</v>
      </c>
      <c r="AJ120" s="58" t="s">
        <v>50</v>
      </c>
      <c r="AK120" s="61">
        <v>0</v>
      </c>
      <c r="AL120" s="61">
        <v>0</v>
      </c>
      <c r="AM120" s="59" t="s">
        <v>53</v>
      </c>
      <c r="AN120" s="58" t="s">
        <v>53</v>
      </c>
      <c r="AO120" s="59" t="s">
        <v>53</v>
      </c>
      <c r="AP120" s="58" t="s">
        <v>53</v>
      </c>
    </row>
    <row r="121" spans="1:42" s="62" customFormat="1" hidden="1" x14ac:dyDescent="0.25">
      <c r="A121" s="58" t="s">
        <v>299</v>
      </c>
      <c r="B121" s="59" t="s">
        <v>410</v>
      </c>
      <c r="C121" s="58" t="s">
        <v>402</v>
      </c>
      <c r="D121" s="58" t="s">
        <v>621</v>
      </c>
      <c r="E121" s="58" t="s">
        <v>49</v>
      </c>
      <c r="F121" s="58" t="s">
        <v>636</v>
      </c>
      <c r="G121" s="58" t="s">
        <v>51</v>
      </c>
      <c r="H121" s="58" t="s">
        <v>637</v>
      </c>
      <c r="I121" s="58" t="s">
        <v>53</v>
      </c>
      <c r="J121" s="61" t="s">
        <v>53</v>
      </c>
      <c r="K121" s="61" t="s">
        <v>53</v>
      </c>
      <c r="L121" s="61" t="s">
        <v>53</v>
      </c>
      <c r="M121" s="61">
        <v>0</v>
      </c>
      <c r="N121" s="58" t="s">
        <v>53</v>
      </c>
      <c r="O121" s="58" t="s">
        <v>54</v>
      </c>
      <c r="P121" s="58" t="s">
        <v>53</v>
      </c>
      <c r="Q121" s="61">
        <v>770023.19</v>
      </c>
      <c r="R121" s="61">
        <v>0</v>
      </c>
      <c r="S121" s="61">
        <v>770023.19</v>
      </c>
      <c r="T121" s="61">
        <v>0</v>
      </c>
      <c r="U121" s="58" t="s">
        <v>50</v>
      </c>
      <c r="V121" s="61">
        <v>0</v>
      </c>
      <c r="W121" s="61">
        <v>0</v>
      </c>
      <c r="X121" s="58" t="s">
        <v>50</v>
      </c>
      <c r="Y121" s="61">
        <v>0</v>
      </c>
      <c r="Z121" s="61">
        <v>0</v>
      </c>
      <c r="AA121" s="58" t="s">
        <v>50</v>
      </c>
      <c r="AB121" s="61">
        <v>0</v>
      </c>
      <c r="AC121" s="61">
        <v>0</v>
      </c>
      <c r="AD121" s="58" t="s">
        <v>50</v>
      </c>
      <c r="AE121" s="61">
        <v>0</v>
      </c>
      <c r="AF121" s="58">
        <v>0</v>
      </c>
      <c r="AG121" s="58" t="s">
        <v>50</v>
      </c>
      <c r="AH121" s="61">
        <v>0</v>
      </c>
      <c r="AI121" s="61">
        <v>0</v>
      </c>
      <c r="AJ121" s="58" t="s">
        <v>50</v>
      </c>
      <c r="AK121" s="61">
        <v>0</v>
      </c>
      <c r="AL121" s="61">
        <v>0</v>
      </c>
      <c r="AM121" s="59" t="s">
        <v>53</v>
      </c>
      <c r="AN121" s="58" t="s">
        <v>53</v>
      </c>
      <c r="AO121" s="59" t="s">
        <v>53</v>
      </c>
      <c r="AP121" s="58" t="s">
        <v>53</v>
      </c>
    </row>
    <row r="122" spans="1:42" s="62" customFormat="1" hidden="1" x14ac:dyDescent="0.25">
      <c r="A122" s="58" t="s">
        <v>305</v>
      </c>
      <c r="B122" s="59" t="s">
        <v>410</v>
      </c>
      <c r="C122" s="58" t="s">
        <v>402</v>
      </c>
      <c r="D122" s="58" t="s">
        <v>621</v>
      </c>
      <c r="E122" s="58" t="s">
        <v>49</v>
      </c>
      <c r="F122" s="58" t="s">
        <v>636</v>
      </c>
      <c r="G122" s="58" t="s">
        <v>51</v>
      </c>
      <c r="H122" s="58" t="s">
        <v>638</v>
      </c>
      <c r="I122" s="58" t="s">
        <v>53</v>
      </c>
      <c r="J122" s="61" t="s">
        <v>53</v>
      </c>
      <c r="K122" s="61" t="s">
        <v>53</v>
      </c>
      <c r="L122" s="61" t="s">
        <v>53</v>
      </c>
      <c r="M122" s="61">
        <v>0</v>
      </c>
      <c r="N122" s="58" t="s">
        <v>53</v>
      </c>
      <c r="O122" s="58" t="s">
        <v>54</v>
      </c>
      <c r="P122" s="58" t="s">
        <v>53</v>
      </c>
      <c r="Q122" s="61">
        <v>1640638.5767999999</v>
      </c>
      <c r="R122" s="61">
        <v>0</v>
      </c>
      <c r="S122" s="61">
        <v>1591646</v>
      </c>
      <c r="T122" s="61">
        <v>0</v>
      </c>
      <c r="U122" s="58" t="s">
        <v>50</v>
      </c>
      <c r="V122" s="61">
        <v>0</v>
      </c>
      <c r="W122" s="61">
        <v>42234.98</v>
      </c>
      <c r="X122" s="58" t="s">
        <v>50</v>
      </c>
      <c r="Y122" s="61">
        <v>6757.5968000000003</v>
      </c>
      <c r="Z122" s="61">
        <v>0</v>
      </c>
      <c r="AA122" s="58" t="s">
        <v>50</v>
      </c>
      <c r="AB122" s="61">
        <v>0</v>
      </c>
      <c r="AC122" s="61">
        <v>0</v>
      </c>
      <c r="AD122" s="58" t="s">
        <v>50</v>
      </c>
      <c r="AE122" s="61">
        <v>0</v>
      </c>
      <c r="AF122" s="58">
        <v>0</v>
      </c>
      <c r="AG122" s="58" t="s">
        <v>50</v>
      </c>
      <c r="AH122" s="61">
        <v>0</v>
      </c>
      <c r="AI122" s="61">
        <v>0</v>
      </c>
      <c r="AJ122" s="58" t="s">
        <v>50</v>
      </c>
      <c r="AK122" s="61">
        <v>0</v>
      </c>
      <c r="AL122" s="61">
        <v>0</v>
      </c>
      <c r="AM122" s="59" t="s">
        <v>53</v>
      </c>
      <c r="AN122" s="58" t="s">
        <v>53</v>
      </c>
      <c r="AO122" s="59" t="s">
        <v>53</v>
      </c>
      <c r="AP122" s="58" t="s">
        <v>53</v>
      </c>
    </row>
    <row r="123" spans="1:42" s="62" customFormat="1" hidden="1" x14ac:dyDescent="0.25">
      <c r="A123" s="58" t="s">
        <v>307</v>
      </c>
      <c r="B123" s="59" t="s">
        <v>410</v>
      </c>
      <c r="C123" s="58" t="s">
        <v>402</v>
      </c>
      <c r="D123" s="58" t="s">
        <v>621</v>
      </c>
      <c r="E123" s="58" t="s">
        <v>49</v>
      </c>
      <c r="F123" s="58" t="s">
        <v>636</v>
      </c>
      <c r="G123" s="58" t="s">
        <v>51</v>
      </c>
      <c r="H123" s="58" t="s">
        <v>639</v>
      </c>
      <c r="I123" s="58" t="s">
        <v>53</v>
      </c>
      <c r="J123" s="61" t="s">
        <v>53</v>
      </c>
      <c r="K123" s="61" t="s">
        <v>53</v>
      </c>
      <c r="L123" s="61" t="s">
        <v>53</v>
      </c>
      <c r="M123" s="61">
        <v>0</v>
      </c>
      <c r="N123" s="58" t="s">
        <v>53</v>
      </c>
      <c r="O123" s="58" t="s">
        <v>54</v>
      </c>
      <c r="P123" s="58" t="s">
        <v>53</v>
      </c>
      <c r="Q123" s="61">
        <v>24949024.841800001</v>
      </c>
      <c r="R123" s="61">
        <v>0</v>
      </c>
      <c r="S123" s="61">
        <v>23689534.274999999</v>
      </c>
      <c r="T123" s="61">
        <v>0</v>
      </c>
      <c r="U123" s="58" t="s">
        <v>50</v>
      </c>
      <c r="V123" s="61">
        <v>0</v>
      </c>
      <c r="W123" s="61">
        <v>1085767.73</v>
      </c>
      <c r="X123" s="58" t="s">
        <v>63</v>
      </c>
      <c r="Y123" s="61">
        <v>173722.83679999999</v>
      </c>
      <c r="Z123" s="61">
        <v>0</v>
      </c>
      <c r="AA123" s="58" t="s">
        <v>50</v>
      </c>
      <c r="AB123" s="61">
        <v>0</v>
      </c>
      <c r="AC123" s="61">
        <v>0</v>
      </c>
      <c r="AD123" s="58" t="s">
        <v>50</v>
      </c>
      <c r="AE123" s="61">
        <v>0</v>
      </c>
      <c r="AF123" s="58">
        <v>0</v>
      </c>
      <c r="AG123" s="58" t="s">
        <v>50</v>
      </c>
      <c r="AH123" s="61">
        <v>0</v>
      </c>
      <c r="AI123" s="61">
        <v>0</v>
      </c>
      <c r="AJ123" s="58" t="s">
        <v>50</v>
      </c>
      <c r="AK123" s="61">
        <v>0</v>
      </c>
      <c r="AL123" s="61">
        <v>0</v>
      </c>
      <c r="AM123" s="59" t="s">
        <v>53</v>
      </c>
      <c r="AN123" s="58" t="s">
        <v>53</v>
      </c>
      <c r="AO123" s="59" t="s">
        <v>53</v>
      </c>
      <c r="AP123" s="58" t="s">
        <v>53</v>
      </c>
    </row>
    <row r="124" spans="1:42" s="62" customFormat="1" hidden="1" x14ac:dyDescent="0.25">
      <c r="A124" s="58" t="s">
        <v>345</v>
      </c>
      <c r="B124" s="59" t="s">
        <v>413</v>
      </c>
      <c r="C124" s="58" t="s">
        <v>402</v>
      </c>
      <c r="D124" s="58" t="s">
        <v>621</v>
      </c>
      <c r="E124" s="58" t="s">
        <v>49</v>
      </c>
      <c r="F124" s="58" t="s">
        <v>640</v>
      </c>
      <c r="G124" s="58" t="s">
        <v>51</v>
      </c>
      <c r="H124" s="58" t="s">
        <v>641</v>
      </c>
      <c r="I124" s="58" t="s">
        <v>53</v>
      </c>
      <c r="J124" s="61" t="s">
        <v>53</v>
      </c>
      <c r="K124" s="61" t="s">
        <v>53</v>
      </c>
      <c r="L124" s="61" t="s">
        <v>53</v>
      </c>
      <c r="M124" s="61">
        <v>0</v>
      </c>
      <c r="N124" s="58" t="s">
        <v>53</v>
      </c>
      <c r="O124" s="58" t="s">
        <v>54</v>
      </c>
      <c r="P124" s="58" t="s">
        <v>53</v>
      </c>
      <c r="Q124" s="61">
        <v>23191470.7346</v>
      </c>
      <c r="R124" s="61">
        <v>0</v>
      </c>
      <c r="S124" s="61">
        <v>21015395.635000002</v>
      </c>
      <c r="T124" s="61">
        <v>0</v>
      </c>
      <c r="U124" s="58" t="s">
        <v>50</v>
      </c>
      <c r="V124" s="61">
        <v>0</v>
      </c>
      <c r="W124" s="61">
        <v>1875926.81</v>
      </c>
      <c r="X124" s="58" t="s">
        <v>63</v>
      </c>
      <c r="Y124" s="61">
        <v>300148.28960000002</v>
      </c>
      <c r="Z124" s="61">
        <v>0</v>
      </c>
      <c r="AA124" s="58" t="s">
        <v>50</v>
      </c>
      <c r="AB124" s="61">
        <v>0</v>
      </c>
      <c r="AC124" s="61">
        <v>0</v>
      </c>
      <c r="AD124" s="58" t="s">
        <v>50</v>
      </c>
      <c r="AE124" s="61">
        <v>0</v>
      </c>
      <c r="AF124" s="58">
        <v>0</v>
      </c>
      <c r="AG124" s="58" t="s">
        <v>50</v>
      </c>
      <c r="AH124" s="61">
        <v>0</v>
      </c>
      <c r="AI124" s="61">
        <v>0</v>
      </c>
      <c r="AJ124" s="58" t="s">
        <v>50</v>
      </c>
      <c r="AK124" s="61">
        <v>0</v>
      </c>
      <c r="AL124" s="61">
        <v>0</v>
      </c>
      <c r="AM124" s="59" t="s">
        <v>53</v>
      </c>
      <c r="AN124" s="58" t="s">
        <v>53</v>
      </c>
      <c r="AO124" s="59" t="s">
        <v>53</v>
      </c>
      <c r="AP124" s="58" t="s">
        <v>53</v>
      </c>
    </row>
    <row r="125" spans="1:42" s="62" customFormat="1" hidden="1" x14ac:dyDescent="0.25">
      <c r="A125" s="58" t="s">
        <v>45</v>
      </c>
      <c r="B125" s="59" t="s">
        <v>401</v>
      </c>
      <c r="C125" s="58" t="s">
        <v>402</v>
      </c>
      <c r="D125" s="63" t="s">
        <v>642</v>
      </c>
      <c r="E125" s="63" t="s">
        <v>643</v>
      </c>
      <c r="F125" s="58" t="s">
        <v>644</v>
      </c>
      <c r="G125" s="58" t="s">
        <v>51</v>
      </c>
      <c r="H125" s="58" t="s">
        <v>645</v>
      </c>
      <c r="I125" s="58" t="s">
        <v>53</v>
      </c>
      <c r="J125" s="61" t="s">
        <v>53</v>
      </c>
      <c r="K125" s="61" t="s">
        <v>53</v>
      </c>
      <c r="L125" s="61" t="s">
        <v>53</v>
      </c>
      <c r="M125" s="61">
        <v>0</v>
      </c>
      <c r="N125" s="58" t="s">
        <v>53</v>
      </c>
      <c r="O125" s="58" t="s">
        <v>54</v>
      </c>
      <c r="P125" s="58" t="s">
        <v>53</v>
      </c>
      <c r="Q125" s="61">
        <v>6370744.8200000003</v>
      </c>
      <c r="R125" s="61">
        <v>0</v>
      </c>
      <c r="S125" s="61">
        <v>4265100.7300000004</v>
      </c>
      <c r="T125" s="61">
        <v>0</v>
      </c>
      <c r="U125" s="58" t="s">
        <v>50</v>
      </c>
      <c r="V125" s="61">
        <v>0</v>
      </c>
      <c r="W125" s="61">
        <v>1815210.42</v>
      </c>
      <c r="X125" s="58" t="s">
        <v>63</v>
      </c>
      <c r="Y125" s="61">
        <v>290433.67</v>
      </c>
      <c r="Z125" s="61">
        <v>0</v>
      </c>
      <c r="AA125" s="58" t="s">
        <v>50</v>
      </c>
      <c r="AB125" s="61">
        <v>0</v>
      </c>
      <c r="AC125" s="61">
        <v>0</v>
      </c>
      <c r="AD125" s="58" t="s">
        <v>50</v>
      </c>
      <c r="AE125" s="61">
        <v>0</v>
      </c>
      <c r="AF125" s="58">
        <v>0</v>
      </c>
      <c r="AG125" s="58" t="s">
        <v>50</v>
      </c>
      <c r="AH125" s="61">
        <v>0</v>
      </c>
      <c r="AI125" s="61">
        <v>0</v>
      </c>
      <c r="AJ125" s="58" t="s">
        <v>50</v>
      </c>
      <c r="AK125" s="61">
        <v>0</v>
      </c>
      <c r="AL125" s="61">
        <v>0</v>
      </c>
      <c r="AM125" s="59" t="s">
        <v>53</v>
      </c>
      <c r="AN125" s="58" t="s">
        <v>53</v>
      </c>
      <c r="AO125" s="59" t="s">
        <v>53</v>
      </c>
      <c r="AP125" s="58" t="s">
        <v>53</v>
      </c>
    </row>
    <row r="126" spans="1:42" s="62" customFormat="1" hidden="1" x14ac:dyDescent="0.25">
      <c r="A126" s="58" t="s">
        <v>132</v>
      </c>
      <c r="B126" s="59" t="s">
        <v>407</v>
      </c>
      <c r="C126" s="63" t="s">
        <v>402</v>
      </c>
      <c r="D126" s="63" t="s">
        <v>642</v>
      </c>
      <c r="E126" s="63" t="s">
        <v>643</v>
      </c>
      <c r="F126" s="58" t="s">
        <v>646</v>
      </c>
      <c r="G126" s="58" t="s">
        <v>51</v>
      </c>
      <c r="H126" s="58" t="s">
        <v>647</v>
      </c>
      <c r="I126" s="58" t="s">
        <v>53</v>
      </c>
      <c r="J126" s="61" t="s">
        <v>53</v>
      </c>
      <c r="K126" s="61" t="s">
        <v>53</v>
      </c>
      <c r="L126" s="61" t="s">
        <v>53</v>
      </c>
      <c r="M126" s="61">
        <v>0</v>
      </c>
      <c r="N126" s="58" t="s">
        <v>53</v>
      </c>
      <c r="O126" s="58" t="s">
        <v>54</v>
      </c>
      <c r="P126" s="58" t="s">
        <v>53</v>
      </c>
      <c r="Q126" s="61">
        <v>4126413.78</v>
      </c>
      <c r="R126" s="61">
        <v>0</v>
      </c>
      <c r="S126" s="61">
        <v>915469.84</v>
      </c>
      <c r="T126" s="61">
        <v>0</v>
      </c>
      <c r="U126" s="58" t="s">
        <v>50</v>
      </c>
      <c r="V126" s="61">
        <v>0</v>
      </c>
      <c r="W126" s="61">
        <v>2768055.12</v>
      </c>
      <c r="X126" s="58" t="s">
        <v>63</v>
      </c>
      <c r="Y126" s="61">
        <v>442888.82</v>
      </c>
      <c r="Z126" s="61">
        <v>0</v>
      </c>
      <c r="AA126" s="58" t="s">
        <v>50</v>
      </c>
      <c r="AB126" s="61">
        <v>0</v>
      </c>
      <c r="AC126" s="61">
        <v>0</v>
      </c>
      <c r="AD126" s="58" t="s">
        <v>50</v>
      </c>
      <c r="AE126" s="61">
        <v>0</v>
      </c>
      <c r="AF126" s="58">
        <v>0</v>
      </c>
      <c r="AG126" s="58" t="s">
        <v>50</v>
      </c>
      <c r="AH126" s="61">
        <v>0</v>
      </c>
      <c r="AI126" s="61">
        <v>0</v>
      </c>
      <c r="AJ126" s="58" t="s">
        <v>50</v>
      </c>
      <c r="AK126" s="61">
        <v>0</v>
      </c>
      <c r="AL126" s="61">
        <v>0</v>
      </c>
      <c r="AM126" s="59" t="s">
        <v>53</v>
      </c>
      <c r="AN126" s="58" t="s">
        <v>53</v>
      </c>
      <c r="AO126" s="59" t="s">
        <v>53</v>
      </c>
      <c r="AP126" s="58" t="s">
        <v>53</v>
      </c>
    </row>
    <row r="127" spans="1:42" x14ac:dyDescent="0.25">
      <c r="A127" s="9" t="s">
        <v>126</v>
      </c>
      <c r="B127" s="13" t="s">
        <v>401</v>
      </c>
      <c r="C127" s="9" t="s">
        <v>75</v>
      </c>
      <c r="D127" s="9" t="s">
        <v>67</v>
      </c>
      <c r="E127" s="9" t="s">
        <v>648</v>
      </c>
      <c r="F127" s="9" t="s">
        <v>649</v>
      </c>
      <c r="G127" s="9" t="s">
        <v>51</v>
      </c>
      <c r="H127" s="9" t="s">
        <v>650</v>
      </c>
      <c r="I127" s="12" t="s">
        <v>53</v>
      </c>
      <c r="J127" s="12" t="s">
        <v>53</v>
      </c>
      <c r="K127" s="12" t="s">
        <v>53</v>
      </c>
      <c r="L127" s="12" t="s">
        <v>53</v>
      </c>
      <c r="M127" s="12">
        <v>0</v>
      </c>
      <c r="N127" s="9" t="s">
        <v>53</v>
      </c>
      <c r="O127" s="9" t="s">
        <v>54</v>
      </c>
      <c r="P127" s="9" t="s">
        <v>53</v>
      </c>
      <c r="Q127" s="12">
        <v>120374692.50470001</v>
      </c>
      <c r="R127" s="12">
        <v>0</v>
      </c>
      <c r="S127" s="12">
        <v>85443602.900000006</v>
      </c>
      <c r="T127" s="12">
        <v>0</v>
      </c>
      <c r="U127" s="9" t="s">
        <v>50</v>
      </c>
      <c r="V127" s="12">
        <v>0</v>
      </c>
      <c r="W127" s="12">
        <v>29978799.9199</v>
      </c>
      <c r="X127" s="9" t="s">
        <v>63</v>
      </c>
      <c r="Y127" s="12">
        <v>4796607.9872000013</v>
      </c>
      <c r="Z127" s="12">
        <v>0</v>
      </c>
      <c r="AA127" s="9" t="s">
        <v>50</v>
      </c>
      <c r="AB127" s="12">
        <v>0</v>
      </c>
      <c r="AC127" s="12">
        <v>144149.72</v>
      </c>
      <c r="AD127" s="9" t="s">
        <v>72</v>
      </c>
      <c r="AE127" s="12">
        <v>11531.9776</v>
      </c>
      <c r="AF127" s="9">
        <v>0</v>
      </c>
      <c r="AG127" s="9" t="s">
        <v>50</v>
      </c>
      <c r="AH127" s="12">
        <v>0</v>
      </c>
      <c r="AI127" s="12">
        <v>0</v>
      </c>
      <c r="AJ127" s="9" t="s">
        <v>50</v>
      </c>
      <c r="AK127" s="12">
        <v>0</v>
      </c>
      <c r="AL127" s="12">
        <v>0</v>
      </c>
      <c r="AM127" s="13" t="s">
        <v>53</v>
      </c>
      <c r="AN127" s="9" t="s">
        <v>53</v>
      </c>
      <c r="AO127" s="13" t="s">
        <v>53</v>
      </c>
      <c r="AP127" s="9" t="s">
        <v>53</v>
      </c>
    </row>
    <row r="128" spans="1:42" x14ac:dyDescent="0.25">
      <c r="A128" s="9" t="s">
        <v>128</v>
      </c>
      <c r="B128" s="13" t="s">
        <v>401</v>
      </c>
      <c r="C128" s="9" t="s">
        <v>75</v>
      </c>
      <c r="D128" s="9" t="s">
        <v>67</v>
      </c>
      <c r="E128" s="9" t="s">
        <v>648</v>
      </c>
      <c r="F128" s="9" t="s">
        <v>649</v>
      </c>
      <c r="G128" s="9" t="s">
        <v>51</v>
      </c>
      <c r="H128" s="9" t="s">
        <v>651</v>
      </c>
      <c r="I128" s="12" t="s">
        <v>53</v>
      </c>
      <c r="J128" s="12" t="s">
        <v>53</v>
      </c>
      <c r="K128" s="12" t="s">
        <v>53</v>
      </c>
      <c r="L128" s="12" t="s">
        <v>53</v>
      </c>
      <c r="M128" s="12">
        <v>0</v>
      </c>
      <c r="N128" s="9" t="s">
        <v>53</v>
      </c>
      <c r="O128" s="9" t="s">
        <v>652</v>
      </c>
      <c r="P128" s="9" t="s">
        <v>653</v>
      </c>
      <c r="Q128" s="12">
        <v>384974.0024</v>
      </c>
      <c r="R128" s="12">
        <v>0</v>
      </c>
      <c r="S128" s="12">
        <v>0</v>
      </c>
      <c r="T128" s="12">
        <v>331874.14</v>
      </c>
      <c r="U128" s="9" t="s">
        <v>63</v>
      </c>
      <c r="V128" s="12">
        <v>53099.862399999998</v>
      </c>
      <c r="W128" s="12">
        <v>0</v>
      </c>
      <c r="X128" s="9" t="s">
        <v>50</v>
      </c>
      <c r="Y128" s="12">
        <v>0</v>
      </c>
      <c r="Z128" s="12">
        <v>0</v>
      </c>
      <c r="AA128" s="9" t="s">
        <v>50</v>
      </c>
      <c r="AB128" s="12">
        <v>0</v>
      </c>
      <c r="AC128" s="12">
        <v>0</v>
      </c>
      <c r="AD128" s="9" t="s">
        <v>50</v>
      </c>
      <c r="AE128" s="12">
        <v>0</v>
      </c>
      <c r="AF128" s="9">
        <v>0</v>
      </c>
      <c r="AG128" s="9" t="s">
        <v>50</v>
      </c>
      <c r="AH128" s="12">
        <v>0</v>
      </c>
      <c r="AI128" s="12">
        <v>0</v>
      </c>
      <c r="AJ128" s="9" t="s">
        <v>50</v>
      </c>
      <c r="AK128" s="12">
        <v>0</v>
      </c>
      <c r="AL128" s="12">
        <v>0</v>
      </c>
      <c r="AM128" s="13" t="s">
        <v>53</v>
      </c>
      <c r="AN128" s="9" t="s">
        <v>53</v>
      </c>
      <c r="AO128" s="13" t="s">
        <v>53</v>
      </c>
      <c r="AP128" s="9" t="s">
        <v>53</v>
      </c>
    </row>
    <row r="129" spans="1:42" x14ac:dyDescent="0.25">
      <c r="A129" s="9" t="s">
        <v>130</v>
      </c>
      <c r="B129" s="13" t="s">
        <v>401</v>
      </c>
      <c r="C129" s="9" t="s">
        <v>75</v>
      </c>
      <c r="D129" s="9" t="s">
        <v>67</v>
      </c>
      <c r="E129" s="9" t="s">
        <v>648</v>
      </c>
      <c r="F129" s="9" t="s">
        <v>649</v>
      </c>
      <c r="G129" s="9" t="s">
        <v>51</v>
      </c>
      <c r="H129" s="9" t="s">
        <v>654</v>
      </c>
      <c r="I129" s="12" t="s">
        <v>53</v>
      </c>
      <c r="J129" s="12" t="s">
        <v>53</v>
      </c>
      <c r="K129" s="12" t="s">
        <v>53</v>
      </c>
      <c r="L129" s="12" t="s">
        <v>53</v>
      </c>
      <c r="M129" s="12">
        <v>0</v>
      </c>
      <c r="N129" s="9" t="s">
        <v>53</v>
      </c>
      <c r="O129" s="9" t="s">
        <v>54</v>
      </c>
      <c r="P129" s="9" t="s">
        <v>53</v>
      </c>
      <c r="Q129" s="12">
        <v>8205451.0735999998</v>
      </c>
      <c r="R129" s="12">
        <v>0</v>
      </c>
      <c r="S129" s="12">
        <v>6039999.9500000002</v>
      </c>
      <c r="T129" s="12">
        <v>0</v>
      </c>
      <c r="U129" s="9" t="s">
        <v>50</v>
      </c>
      <c r="V129" s="12">
        <v>0</v>
      </c>
      <c r="W129" s="12">
        <v>1866768.21</v>
      </c>
      <c r="X129" s="9" t="s">
        <v>50</v>
      </c>
      <c r="Y129" s="12">
        <v>298682.91360000003</v>
      </c>
      <c r="Z129" s="12">
        <v>0</v>
      </c>
      <c r="AA129" s="9" t="s">
        <v>50</v>
      </c>
      <c r="AB129" s="12">
        <v>0</v>
      </c>
      <c r="AC129" s="12">
        <v>0</v>
      </c>
      <c r="AD129" s="9" t="s">
        <v>50</v>
      </c>
      <c r="AE129" s="12">
        <v>0</v>
      </c>
      <c r="AF129" s="9">
        <v>0</v>
      </c>
      <c r="AG129" s="9" t="s">
        <v>50</v>
      </c>
      <c r="AH129" s="12">
        <v>0</v>
      </c>
      <c r="AI129" s="12">
        <v>0</v>
      </c>
      <c r="AJ129" s="9" t="s">
        <v>50</v>
      </c>
      <c r="AK129" s="12">
        <v>0</v>
      </c>
      <c r="AL129" s="12">
        <v>0</v>
      </c>
      <c r="AM129" s="13" t="s">
        <v>53</v>
      </c>
      <c r="AN129" s="9" t="s">
        <v>53</v>
      </c>
      <c r="AO129" s="13" t="s">
        <v>53</v>
      </c>
      <c r="AP129" s="9" t="s">
        <v>53</v>
      </c>
    </row>
    <row r="130" spans="1:42" x14ac:dyDescent="0.25">
      <c r="A130" s="9" t="s">
        <v>170</v>
      </c>
      <c r="B130" s="13" t="s">
        <v>407</v>
      </c>
      <c r="C130" s="9" t="s">
        <v>75</v>
      </c>
      <c r="D130" s="9" t="s">
        <v>67</v>
      </c>
      <c r="E130" s="9" t="s">
        <v>648</v>
      </c>
      <c r="F130" s="9" t="s">
        <v>655</v>
      </c>
      <c r="G130" s="9" t="s">
        <v>51</v>
      </c>
      <c r="H130" s="9" t="s">
        <v>656</v>
      </c>
      <c r="I130" s="12" t="s">
        <v>53</v>
      </c>
      <c r="J130" s="12" t="s">
        <v>53</v>
      </c>
      <c r="K130" s="12" t="s">
        <v>53</v>
      </c>
      <c r="L130" s="12" t="s">
        <v>53</v>
      </c>
      <c r="M130" s="12">
        <v>0</v>
      </c>
      <c r="N130" s="9" t="s">
        <v>53</v>
      </c>
      <c r="O130" s="9" t="s">
        <v>54</v>
      </c>
      <c r="P130" s="9" t="s">
        <v>53</v>
      </c>
      <c r="Q130" s="12">
        <v>81250975.141650021</v>
      </c>
      <c r="R130" s="12">
        <v>0</v>
      </c>
      <c r="S130" s="12">
        <v>57249062.850000001</v>
      </c>
      <c r="T130" s="12">
        <v>0</v>
      </c>
      <c r="U130" s="9" t="s">
        <v>50</v>
      </c>
      <c r="V130" s="12">
        <v>0</v>
      </c>
      <c r="W130" s="12">
        <v>20691303.69975001</v>
      </c>
      <c r="X130" s="9" t="s">
        <v>50</v>
      </c>
      <c r="Y130" s="12">
        <v>3310608.5919000008</v>
      </c>
      <c r="Z130" s="12">
        <v>0</v>
      </c>
      <c r="AA130" s="9" t="s">
        <v>50</v>
      </c>
      <c r="AB130" s="12">
        <v>0</v>
      </c>
      <c r="AC130" s="12">
        <v>0</v>
      </c>
      <c r="AD130" s="9" t="s">
        <v>50</v>
      </c>
      <c r="AE130" s="12">
        <v>0</v>
      </c>
      <c r="AF130" s="9">
        <v>0</v>
      </c>
      <c r="AG130" s="9" t="s">
        <v>50</v>
      </c>
      <c r="AH130" s="12">
        <v>0</v>
      </c>
      <c r="AI130" s="12">
        <v>0</v>
      </c>
      <c r="AJ130" s="9" t="s">
        <v>50</v>
      </c>
      <c r="AK130" s="12">
        <v>0</v>
      </c>
      <c r="AL130" s="12">
        <v>0</v>
      </c>
      <c r="AM130" s="13" t="s">
        <v>53</v>
      </c>
      <c r="AN130" s="9" t="s">
        <v>53</v>
      </c>
      <c r="AO130" s="13" t="s">
        <v>53</v>
      </c>
      <c r="AP130" s="9" t="s">
        <v>53</v>
      </c>
    </row>
    <row r="131" spans="1:42" x14ac:dyDescent="0.25">
      <c r="A131" s="9" t="s">
        <v>186</v>
      </c>
      <c r="B131" s="13" t="s">
        <v>423</v>
      </c>
      <c r="C131" s="9" t="s">
        <v>75</v>
      </c>
      <c r="D131" s="9" t="s">
        <v>67</v>
      </c>
      <c r="E131" s="9" t="s">
        <v>648</v>
      </c>
      <c r="F131" s="9" t="s">
        <v>657</v>
      </c>
      <c r="G131" s="9" t="s">
        <v>51</v>
      </c>
      <c r="H131" s="9" t="s">
        <v>658</v>
      </c>
      <c r="I131" s="12" t="s">
        <v>53</v>
      </c>
      <c r="J131" s="12" t="s">
        <v>53</v>
      </c>
      <c r="K131" s="12" t="s">
        <v>53</v>
      </c>
      <c r="L131" s="12" t="s">
        <v>53</v>
      </c>
      <c r="M131" s="12">
        <v>0</v>
      </c>
      <c r="N131" s="9" t="s">
        <v>53</v>
      </c>
      <c r="O131" s="9" t="s">
        <v>54</v>
      </c>
      <c r="P131" s="9" t="s">
        <v>53</v>
      </c>
      <c r="Q131" s="12">
        <v>17140209.385949999</v>
      </c>
      <c r="R131" s="12">
        <v>0</v>
      </c>
      <c r="S131" s="12">
        <v>13962356.441949999</v>
      </c>
      <c r="T131" s="12">
        <v>0</v>
      </c>
      <c r="U131" s="9" t="s">
        <v>50</v>
      </c>
      <c r="V131" s="12">
        <v>0</v>
      </c>
      <c r="W131" s="12">
        <v>2739528.4</v>
      </c>
      <c r="X131" s="9" t="s">
        <v>63</v>
      </c>
      <c r="Y131" s="12">
        <v>438324.54399999994</v>
      </c>
      <c r="Z131" s="12">
        <v>0</v>
      </c>
      <c r="AA131" s="9" t="s">
        <v>50</v>
      </c>
      <c r="AB131" s="12">
        <v>0</v>
      </c>
      <c r="AC131" s="12">
        <v>0</v>
      </c>
      <c r="AD131" s="9" t="s">
        <v>50</v>
      </c>
      <c r="AE131" s="12">
        <v>0</v>
      </c>
      <c r="AF131" s="9">
        <v>0</v>
      </c>
      <c r="AG131" s="9" t="s">
        <v>50</v>
      </c>
      <c r="AH131" s="12">
        <v>0</v>
      </c>
      <c r="AI131" s="12">
        <v>0</v>
      </c>
      <c r="AJ131" s="9" t="s">
        <v>50</v>
      </c>
      <c r="AK131" s="12">
        <v>0</v>
      </c>
      <c r="AL131" s="12">
        <v>0</v>
      </c>
      <c r="AM131" s="13" t="s">
        <v>53</v>
      </c>
      <c r="AN131" s="9" t="s">
        <v>53</v>
      </c>
      <c r="AO131" s="13" t="s">
        <v>53</v>
      </c>
      <c r="AP131" s="9" t="s">
        <v>53</v>
      </c>
    </row>
    <row r="132" spans="1:42" x14ac:dyDescent="0.25">
      <c r="A132" s="9" t="s">
        <v>187</v>
      </c>
      <c r="B132" s="13" t="s">
        <v>423</v>
      </c>
      <c r="C132" s="9" t="s">
        <v>75</v>
      </c>
      <c r="D132" s="9" t="s">
        <v>67</v>
      </c>
      <c r="E132" s="9" t="s">
        <v>648</v>
      </c>
      <c r="F132" s="9" t="s">
        <v>657</v>
      </c>
      <c r="G132" s="9" t="s">
        <v>51</v>
      </c>
      <c r="H132" s="9" t="s">
        <v>659</v>
      </c>
      <c r="I132" s="12" t="s">
        <v>53</v>
      </c>
      <c r="J132" s="12" t="s">
        <v>53</v>
      </c>
      <c r="K132" s="12" t="s">
        <v>53</v>
      </c>
      <c r="L132" s="12" t="s">
        <v>53</v>
      </c>
      <c r="M132" s="12">
        <v>0</v>
      </c>
      <c r="N132" s="9" t="s">
        <v>53</v>
      </c>
      <c r="O132" s="9" t="s">
        <v>156</v>
      </c>
      <c r="P132" s="9" t="s">
        <v>157</v>
      </c>
      <c r="Q132" s="12">
        <v>197609.6004</v>
      </c>
      <c r="R132" s="12">
        <v>0</v>
      </c>
      <c r="S132" s="12">
        <v>64000</v>
      </c>
      <c r="T132" s="12">
        <v>115180.69</v>
      </c>
      <c r="U132" s="9" t="s">
        <v>63</v>
      </c>
      <c r="V132" s="12">
        <v>18428.910400000001</v>
      </c>
      <c r="W132" s="12">
        <v>0</v>
      </c>
      <c r="X132" s="9" t="s">
        <v>50</v>
      </c>
      <c r="Y132" s="12">
        <v>0</v>
      </c>
      <c r="Z132" s="12">
        <v>0</v>
      </c>
      <c r="AA132" s="9" t="s">
        <v>50</v>
      </c>
      <c r="AB132" s="12">
        <v>0</v>
      </c>
      <c r="AC132" s="12">
        <v>0</v>
      </c>
      <c r="AD132" s="9" t="s">
        <v>50</v>
      </c>
      <c r="AE132" s="12">
        <v>0</v>
      </c>
      <c r="AF132" s="9">
        <v>0</v>
      </c>
      <c r="AG132" s="9" t="s">
        <v>50</v>
      </c>
      <c r="AH132" s="12">
        <v>0</v>
      </c>
      <c r="AI132" s="12">
        <v>0</v>
      </c>
      <c r="AJ132" s="9" t="s">
        <v>50</v>
      </c>
      <c r="AK132" s="12">
        <v>0</v>
      </c>
      <c r="AL132" s="12">
        <v>0</v>
      </c>
      <c r="AM132" s="13" t="s">
        <v>53</v>
      </c>
      <c r="AN132" s="9" t="s">
        <v>53</v>
      </c>
      <c r="AO132" s="13" t="s">
        <v>53</v>
      </c>
      <c r="AP132" s="9" t="s">
        <v>53</v>
      </c>
    </row>
    <row r="133" spans="1:42" x14ac:dyDescent="0.25">
      <c r="A133" s="9" t="s">
        <v>189</v>
      </c>
      <c r="B133" s="13" t="s">
        <v>423</v>
      </c>
      <c r="C133" s="9" t="s">
        <v>75</v>
      </c>
      <c r="D133" s="9" t="s">
        <v>67</v>
      </c>
      <c r="E133" s="9" t="s">
        <v>648</v>
      </c>
      <c r="F133" s="9" t="s">
        <v>657</v>
      </c>
      <c r="G133" s="9" t="s">
        <v>51</v>
      </c>
      <c r="H133" s="9" t="s">
        <v>660</v>
      </c>
      <c r="I133" s="12" t="s">
        <v>53</v>
      </c>
      <c r="J133" s="12" t="s">
        <v>53</v>
      </c>
      <c r="K133" s="12" t="s">
        <v>53</v>
      </c>
      <c r="L133" s="12" t="s">
        <v>53</v>
      </c>
      <c r="M133" s="12">
        <v>0</v>
      </c>
      <c r="N133" s="9" t="s">
        <v>53</v>
      </c>
      <c r="O133" s="9" t="s">
        <v>54</v>
      </c>
      <c r="P133" s="9" t="s">
        <v>53</v>
      </c>
      <c r="Q133" s="12">
        <v>45151998.711350009</v>
      </c>
      <c r="R133" s="12">
        <v>0</v>
      </c>
      <c r="S133" s="12">
        <v>37266032.284150004</v>
      </c>
      <c r="T133" s="12">
        <v>0</v>
      </c>
      <c r="U133" s="9" t="s">
        <v>50</v>
      </c>
      <c r="V133" s="12">
        <v>0</v>
      </c>
      <c r="W133" s="12">
        <v>6529830.2000000002</v>
      </c>
      <c r="X133" s="9" t="s">
        <v>50</v>
      </c>
      <c r="Y133" s="12">
        <v>1044772.8319999999</v>
      </c>
      <c r="Z133" s="12">
        <v>0</v>
      </c>
      <c r="AA133" s="9" t="s">
        <v>50</v>
      </c>
      <c r="AB133" s="12">
        <v>0</v>
      </c>
      <c r="AC133" s="12">
        <v>288299.44</v>
      </c>
      <c r="AD133" s="9" t="s">
        <v>72</v>
      </c>
      <c r="AE133" s="12">
        <v>23063.9552</v>
      </c>
      <c r="AF133" s="9">
        <v>0</v>
      </c>
      <c r="AG133" s="9" t="s">
        <v>50</v>
      </c>
      <c r="AH133" s="12">
        <v>0</v>
      </c>
      <c r="AI133" s="12">
        <v>0</v>
      </c>
      <c r="AJ133" s="9" t="s">
        <v>50</v>
      </c>
      <c r="AK133" s="12">
        <v>0</v>
      </c>
      <c r="AL133" s="12">
        <v>0</v>
      </c>
      <c r="AM133" s="13" t="s">
        <v>53</v>
      </c>
      <c r="AN133" s="9" t="s">
        <v>53</v>
      </c>
      <c r="AO133" s="13" t="s">
        <v>53</v>
      </c>
      <c r="AP133" s="9" t="s">
        <v>53</v>
      </c>
    </row>
    <row r="134" spans="1:42" x14ac:dyDescent="0.25">
      <c r="A134" s="9" t="s">
        <v>258</v>
      </c>
      <c r="B134" s="13" t="s">
        <v>426</v>
      </c>
      <c r="C134" s="9" t="s">
        <v>75</v>
      </c>
      <c r="D134" s="9" t="s">
        <v>67</v>
      </c>
      <c r="E134" s="9" t="s">
        <v>648</v>
      </c>
      <c r="F134" s="9" t="s">
        <v>657</v>
      </c>
      <c r="G134" s="9" t="s">
        <v>51</v>
      </c>
      <c r="H134" s="9" t="s">
        <v>661</v>
      </c>
      <c r="I134" s="12" t="s">
        <v>53</v>
      </c>
      <c r="J134" s="12" t="s">
        <v>53</v>
      </c>
      <c r="K134" s="12" t="s">
        <v>53</v>
      </c>
      <c r="L134" s="12" t="s">
        <v>53</v>
      </c>
      <c r="M134" s="12">
        <v>0</v>
      </c>
      <c r="N134" s="9" t="s">
        <v>53</v>
      </c>
      <c r="O134" s="9" t="s">
        <v>54</v>
      </c>
      <c r="P134" s="9" t="s">
        <v>53</v>
      </c>
      <c r="Q134" s="12">
        <v>68626876.984799996</v>
      </c>
      <c r="R134" s="12">
        <v>0</v>
      </c>
      <c r="S134" s="12">
        <v>48753181.270299993</v>
      </c>
      <c r="T134" s="12">
        <v>0</v>
      </c>
      <c r="U134" s="9" t="s">
        <v>50</v>
      </c>
      <c r="V134" s="12">
        <v>0</v>
      </c>
      <c r="W134" s="12">
        <v>17132496.305600002</v>
      </c>
      <c r="X134" s="9" t="s">
        <v>50</v>
      </c>
      <c r="Y134" s="12">
        <v>2741199.4089000006</v>
      </c>
      <c r="Z134" s="12">
        <v>0</v>
      </c>
      <c r="AA134" s="9" t="s">
        <v>50</v>
      </c>
      <c r="AB134" s="12">
        <v>0</v>
      </c>
      <c r="AC134" s="12">
        <v>0</v>
      </c>
      <c r="AD134" s="9" t="s">
        <v>50</v>
      </c>
      <c r="AE134" s="12">
        <v>0</v>
      </c>
      <c r="AF134" s="9">
        <v>0</v>
      </c>
      <c r="AG134" s="9" t="s">
        <v>50</v>
      </c>
      <c r="AH134" s="12">
        <v>0</v>
      </c>
      <c r="AI134" s="12">
        <v>0</v>
      </c>
      <c r="AJ134" s="9" t="s">
        <v>50</v>
      </c>
      <c r="AK134" s="12">
        <v>0</v>
      </c>
      <c r="AL134" s="12">
        <v>0</v>
      </c>
      <c r="AM134" s="13" t="s">
        <v>53</v>
      </c>
      <c r="AN134" s="9" t="s">
        <v>53</v>
      </c>
      <c r="AO134" s="13" t="s">
        <v>53</v>
      </c>
      <c r="AP134" s="9" t="s">
        <v>53</v>
      </c>
    </row>
    <row r="135" spans="1:42" x14ac:dyDescent="0.25">
      <c r="A135" s="9" t="s">
        <v>292</v>
      </c>
      <c r="B135" s="13" t="s">
        <v>429</v>
      </c>
      <c r="C135" s="9" t="s">
        <v>75</v>
      </c>
      <c r="D135" s="9" t="s">
        <v>67</v>
      </c>
      <c r="E135" s="9" t="s">
        <v>648</v>
      </c>
      <c r="F135" s="9" t="s">
        <v>657</v>
      </c>
      <c r="G135" s="9" t="s">
        <v>51</v>
      </c>
      <c r="H135" s="9" t="s">
        <v>662</v>
      </c>
      <c r="I135" s="12" t="s">
        <v>53</v>
      </c>
      <c r="J135" s="12" t="s">
        <v>53</v>
      </c>
      <c r="K135" s="12" t="s">
        <v>53</v>
      </c>
      <c r="L135" s="12" t="s">
        <v>53</v>
      </c>
      <c r="M135" s="12">
        <v>0</v>
      </c>
      <c r="N135" s="9" t="s">
        <v>53</v>
      </c>
      <c r="O135" s="9" t="s">
        <v>54</v>
      </c>
      <c r="P135" s="9" t="s">
        <v>53</v>
      </c>
      <c r="Q135" s="12">
        <v>81060017.495849997</v>
      </c>
      <c r="R135" s="12">
        <v>0</v>
      </c>
      <c r="S135" s="12">
        <v>55100446.212850004</v>
      </c>
      <c r="T135" s="12">
        <v>0</v>
      </c>
      <c r="U135" s="9" t="s">
        <v>50</v>
      </c>
      <c r="V135" s="12">
        <v>0</v>
      </c>
      <c r="W135" s="12">
        <v>22378940.7612</v>
      </c>
      <c r="X135" s="9" t="s">
        <v>63</v>
      </c>
      <c r="Y135" s="12">
        <v>3580630.5217999993</v>
      </c>
      <c r="Z135" s="12">
        <v>0</v>
      </c>
      <c r="AA135" s="9" t="s">
        <v>50</v>
      </c>
      <c r="AB135" s="12">
        <v>0</v>
      </c>
      <c r="AC135" s="12">
        <v>0</v>
      </c>
      <c r="AD135" s="9" t="s">
        <v>50</v>
      </c>
      <c r="AE135" s="12">
        <v>0</v>
      </c>
      <c r="AF135" s="9">
        <v>0</v>
      </c>
      <c r="AG135" s="9" t="s">
        <v>50</v>
      </c>
      <c r="AH135" s="12">
        <v>0</v>
      </c>
      <c r="AI135" s="12">
        <v>0</v>
      </c>
      <c r="AJ135" s="9" t="s">
        <v>50</v>
      </c>
      <c r="AK135" s="12">
        <v>0</v>
      </c>
      <c r="AL135" s="12">
        <v>0</v>
      </c>
      <c r="AM135" s="13" t="s">
        <v>53</v>
      </c>
      <c r="AN135" s="9" t="s">
        <v>53</v>
      </c>
      <c r="AO135" s="13" t="s">
        <v>53</v>
      </c>
      <c r="AP135" s="9" t="s">
        <v>53</v>
      </c>
    </row>
    <row r="136" spans="1:42" x14ac:dyDescent="0.25">
      <c r="A136" s="9" t="s">
        <v>340</v>
      </c>
      <c r="B136" s="13" t="s">
        <v>410</v>
      </c>
      <c r="C136" s="9" t="s">
        <v>75</v>
      </c>
      <c r="D136" s="9" t="s">
        <v>67</v>
      </c>
      <c r="E136" s="9" t="s">
        <v>648</v>
      </c>
      <c r="F136" s="9" t="s">
        <v>663</v>
      </c>
      <c r="G136" s="9" t="s">
        <v>51</v>
      </c>
      <c r="H136" s="9" t="s">
        <v>664</v>
      </c>
      <c r="I136" s="12" t="s">
        <v>53</v>
      </c>
      <c r="J136" s="12" t="s">
        <v>53</v>
      </c>
      <c r="K136" s="12" t="s">
        <v>53</v>
      </c>
      <c r="L136" s="12" t="s">
        <v>53</v>
      </c>
      <c r="M136" s="12">
        <v>0</v>
      </c>
      <c r="N136" s="9" t="s">
        <v>53</v>
      </c>
      <c r="O136" s="9" t="s">
        <v>54</v>
      </c>
      <c r="P136" s="9" t="s">
        <v>53</v>
      </c>
      <c r="Q136" s="12">
        <v>113233112.29705003</v>
      </c>
      <c r="R136" s="12">
        <v>0</v>
      </c>
      <c r="S136" s="12">
        <v>74788058.110850021</v>
      </c>
      <c r="T136" s="12">
        <v>0</v>
      </c>
      <c r="U136" s="9" t="s">
        <v>50</v>
      </c>
      <c r="V136" s="12">
        <v>0</v>
      </c>
      <c r="W136" s="12">
        <v>33142288.091600001</v>
      </c>
      <c r="X136" s="9" t="s">
        <v>50</v>
      </c>
      <c r="Y136" s="12">
        <v>5302766.0946000004</v>
      </c>
      <c r="Z136" s="12">
        <v>0</v>
      </c>
      <c r="AA136" s="9" t="s">
        <v>50</v>
      </c>
      <c r="AB136" s="12">
        <v>0</v>
      </c>
      <c r="AC136" s="12">
        <v>0</v>
      </c>
      <c r="AD136" s="9" t="s">
        <v>50</v>
      </c>
      <c r="AE136" s="12">
        <v>0</v>
      </c>
      <c r="AF136" s="9">
        <v>0</v>
      </c>
      <c r="AG136" s="9" t="s">
        <v>50</v>
      </c>
      <c r="AH136" s="12">
        <v>0</v>
      </c>
      <c r="AI136" s="12">
        <v>0</v>
      </c>
      <c r="AJ136" s="9" t="s">
        <v>50</v>
      </c>
      <c r="AK136" s="12">
        <v>0</v>
      </c>
      <c r="AL136" s="12">
        <v>0</v>
      </c>
      <c r="AM136" s="13" t="s">
        <v>53</v>
      </c>
      <c r="AN136" s="9" t="s">
        <v>53</v>
      </c>
      <c r="AO136" s="13" t="s">
        <v>53</v>
      </c>
      <c r="AP136" s="9" t="s">
        <v>53</v>
      </c>
    </row>
    <row r="137" spans="1:42" x14ac:dyDescent="0.25">
      <c r="A137" s="9" t="s">
        <v>375</v>
      </c>
      <c r="B137" s="13" t="s">
        <v>413</v>
      </c>
      <c r="C137" s="9" t="s">
        <v>75</v>
      </c>
      <c r="D137" s="9" t="s">
        <v>67</v>
      </c>
      <c r="E137" s="9" t="s">
        <v>648</v>
      </c>
      <c r="F137" s="9" t="s">
        <v>665</v>
      </c>
      <c r="G137" s="9" t="s">
        <v>51</v>
      </c>
      <c r="H137" s="9" t="s">
        <v>666</v>
      </c>
      <c r="I137" s="12" t="s">
        <v>53</v>
      </c>
      <c r="J137" s="12" t="s">
        <v>53</v>
      </c>
      <c r="K137" s="12" t="s">
        <v>53</v>
      </c>
      <c r="L137" s="12" t="s">
        <v>53</v>
      </c>
      <c r="M137" s="12">
        <v>0</v>
      </c>
      <c r="N137" s="9" t="s">
        <v>53</v>
      </c>
      <c r="O137" s="9" t="s">
        <v>54</v>
      </c>
      <c r="P137" s="9" t="s">
        <v>53</v>
      </c>
      <c r="Q137" s="12">
        <v>75349060.488299966</v>
      </c>
      <c r="R137" s="12">
        <v>0</v>
      </c>
      <c r="S137" s="12">
        <v>51074263.870599985</v>
      </c>
      <c r="T137" s="12">
        <v>0</v>
      </c>
      <c r="U137" s="9" t="s">
        <v>50</v>
      </c>
      <c r="V137" s="12">
        <v>0</v>
      </c>
      <c r="W137" s="12">
        <v>20792340.448399995</v>
      </c>
      <c r="X137" s="9" t="s">
        <v>63</v>
      </c>
      <c r="Y137" s="12">
        <v>3326774.4716999996</v>
      </c>
      <c r="Z137" s="12">
        <v>0</v>
      </c>
      <c r="AA137" s="9" t="s">
        <v>50</v>
      </c>
      <c r="AB137" s="12">
        <v>0</v>
      </c>
      <c r="AC137" s="12">
        <v>144149.72</v>
      </c>
      <c r="AD137" s="9" t="s">
        <v>72</v>
      </c>
      <c r="AE137" s="12">
        <v>11531.9776</v>
      </c>
      <c r="AF137" s="9">
        <v>0</v>
      </c>
      <c r="AG137" s="9" t="s">
        <v>50</v>
      </c>
      <c r="AH137" s="12">
        <v>0</v>
      </c>
      <c r="AI137" s="12">
        <v>0</v>
      </c>
      <c r="AJ137" s="9" t="s">
        <v>50</v>
      </c>
      <c r="AK137" s="12">
        <v>0</v>
      </c>
      <c r="AL137" s="12">
        <v>0</v>
      </c>
      <c r="AM137" s="13" t="s">
        <v>53</v>
      </c>
      <c r="AN137" s="9" t="s">
        <v>53</v>
      </c>
      <c r="AO137" s="13" t="s">
        <v>53</v>
      </c>
      <c r="AP137" s="9" t="s">
        <v>53</v>
      </c>
    </row>
    <row r="138" spans="1:42" x14ac:dyDescent="0.25">
      <c r="A138" s="9" t="s">
        <v>131</v>
      </c>
      <c r="B138" s="13" t="s">
        <v>401</v>
      </c>
      <c r="C138" s="9" t="s">
        <v>75</v>
      </c>
      <c r="D138" s="9" t="s">
        <v>73</v>
      </c>
      <c r="E138" s="9" t="s">
        <v>107</v>
      </c>
      <c r="F138" s="9" t="s">
        <v>657</v>
      </c>
      <c r="G138" s="9" t="s">
        <v>51</v>
      </c>
      <c r="H138" s="9" t="s">
        <v>667</v>
      </c>
      <c r="I138" s="12" t="s">
        <v>53</v>
      </c>
      <c r="J138" s="12" t="s">
        <v>53</v>
      </c>
      <c r="K138" s="12" t="s">
        <v>53</v>
      </c>
      <c r="L138" s="12" t="s">
        <v>53</v>
      </c>
      <c r="M138" s="12">
        <v>0</v>
      </c>
      <c r="N138" s="9" t="s">
        <v>53</v>
      </c>
      <c r="O138" s="9" t="s">
        <v>54</v>
      </c>
      <c r="P138" s="9" t="s">
        <v>53</v>
      </c>
      <c r="Q138" s="12">
        <v>22702335.933799997</v>
      </c>
      <c r="R138" s="12">
        <v>0</v>
      </c>
      <c r="S138" s="12">
        <v>18211070.17825</v>
      </c>
      <c r="T138" s="12">
        <v>0</v>
      </c>
      <c r="U138" s="9" t="s">
        <v>50</v>
      </c>
      <c r="V138" s="12">
        <v>0</v>
      </c>
      <c r="W138" s="12">
        <v>3871780.82375</v>
      </c>
      <c r="X138" s="9" t="s">
        <v>63</v>
      </c>
      <c r="Y138" s="12">
        <v>619484.9317999999</v>
      </c>
      <c r="Z138" s="12">
        <v>0</v>
      </c>
      <c r="AA138" s="9" t="s">
        <v>50</v>
      </c>
      <c r="AB138" s="12">
        <v>0</v>
      </c>
      <c r="AC138" s="12">
        <v>0</v>
      </c>
      <c r="AD138" s="9" t="s">
        <v>50</v>
      </c>
      <c r="AE138" s="12">
        <v>0</v>
      </c>
      <c r="AF138" s="9">
        <v>0</v>
      </c>
      <c r="AG138" s="9" t="s">
        <v>50</v>
      </c>
      <c r="AH138" s="12">
        <v>0</v>
      </c>
      <c r="AI138" s="12">
        <v>0</v>
      </c>
      <c r="AJ138" s="9" t="s">
        <v>50</v>
      </c>
      <c r="AK138" s="12">
        <v>0</v>
      </c>
      <c r="AL138" s="12">
        <v>0</v>
      </c>
      <c r="AM138" s="13" t="s">
        <v>53</v>
      </c>
      <c r="AN138" s="9" t="s">
        <v>53</v>
      </c>
      <c r="AO138" s="13" t="s">
        <v>53</v>
      </c>
      <c r="AP138" s="9" t="s">
        <v>53</v>
      </c>
    </row>
    <row r="139" spans="1:42" x14ac:dyDescent="0.25">
      <c r="A139" s="9" t="s">
        <v>172</v>
      </c>
      <c r="B139" s="13" t="s">
        <v>407</v>
      </c>
      <c r="C139" s="9" t="s">
        <v>75</v>
      </c>
      <c r="D139" s="9" t="s">
        <v>73</v>
      </c>
      <c r="E139" s="9" t="s">
        <v>107</v>
      </c>
      <c r="F139" s="9" t="s">
        <v>663</v>
      </c>
      <c r="G139" s="9" t="s">
        <v>51</v>
      </c>
      <c r="H139" s="9" t="s">
        <v>668</v>
      </c>
      <c r="I139" s="12" t="s">
        <v>53</v>
      </c>
      <c r="J139" s="12" t="s">
        <v>53</v>
      </c>
      <c r="K139" s="12" t="s">
        <v>53</v>
      </c>
      <c r="L139" s="12" t="s">
        <v>53</v>
      </c>
      <c r="M139" s="12">
        <v>0</v>
      </c>
      <c r="N139" s="9" t="s">
        <v>53</v>
      </c>
      <c r="O139" s="9" t="s">
        <v>54</v>
      </c>
      <c r="P139" s="9" t="s">
        <v>53</v>
      </c>
      <c r="Q139" s="12">
        <v>29560187.084600002</v>
      </c>
      <c r="R139" s="12">
        <v>0</v>
      </c>
      <c r="S139" s="12">
        <v>20904311.470700003</v>
      </c>
      <c r="T139" s="12">
        <v>0</v>
      </c>
      <c r="U139" s="9" t="s">
        <v>50</v>
      </c>
      <c r="V139" s="12">
        <v>0</v>
      </c>
      <c r="W139" s="12">
        <v>7461961.7361000003</v>
      </c>
      <c r="X139" s="9" t="s">
        <v>50</v>
      </c>
      <c r="Y139" s="12">
        <v>1193913.8777999999</v>
      </c>
      <c r="Z139" s="12">
        <v>0</v>
      </c>
      <c r="AA139" s="9" t="s">
        <v>50</v>
      </c>
      <c r="AB139" s="12">
        <v>0</v>
      </c>
      <c r="AC139" s="12">
        <v>0</v>
      </c>
      <c r="AD139" s="9" t="s">
        <v>50</v>
      </c>
      <c r="AE139" s="12">
        <v>0</v>
      </c>
      <c r="AF139" s="9">
        <v>0</v>
      </c>
      <c r="AG139" s="9" t="s">
        <v>50</v>
      </c>
      <c r="AH139" s="12">
        <v>0</v>
      </c>
      <c r="AI139" s="12">
        <v>0</v>
      </c>
      <c r="AJ139" s="9" t="s">
        <v>50</v>
      </c>
      <c r="AK139" s="12">
        <v>0</v>
      </c>
      <c r="AL139" s="12">
        <v>0</v>
      </c>
      <c r="AM139" s="13" t="s">
        <v>53</v>
      </c>
      <c r="AN139" s="9" t="s">
        <v>53</v>
      </c>
      <c r="AO139" s="13" t="s">
        <v>53</v>
      </c>
      <c r="AP139" s="9" t="s">
        <v>53</v>
      </c>
    </row>
    <row r="140" spans="1:42" x14ac:dyDescent="0.25">
      <c r="A140" s="9" t="s">
        <v>193</v>
      </c>
      <c r="B140" s="13" t="s">
        <v>423</v>
      </c>
      <c r="C140" s="9" t="s">
        <v>75</v>
      </c>
      <c r="D140" s="9" t="s">
        <v>73</v>
      </c>
      <c r="E140" s="9" t="s">
        <v>107</v>
      </c>
      <c r="F140" s="9" t="s">
        <v>663</v>
      </c>
      <c r="G140" s="9" t="s">
        <v>51</v>
      </c>
      <c r="H140" s="9" t="s">
        <v>669</v>
      </c>
      <c r="I140" s="12" t="s">
        <v>53</v>
      </c>
      <c r="J140" s="12" t="s">
        <v>53</v>
      </c>
      <c r="K140" s="12" t="s">
        <v>53</v>
      </c>
      <c r="L140" s="12" t="s">
        <v>53</v>
      </c>
      <c r="M140" s="12">
        <v>0</v>
      </c>
      <c r="N140" s="9" t="s">
        <v>53</v>
      </c>
      <c r="O140" s="9" t="s">
        <v>54</v>
      </c>
      <c r="P140" s="9" t="s">
        <v>53</v>
      </c>
      <c r="Q140" s="12">
        <v>4349672.5289000003</v>
      </c>
      <c r="R140" s="12">
        <v>0</v>
      </c>
      <c r="S140" s="12">
        <v>3886690.0460999999</v>
      </c>
      <c r="T140" s="12">
        <v>0</v>
      </c>
      <c r="U140" s="9" t="s">
        <v>50</v>
      </c>
      <c r="V140" s="12">
        <v>0</v>
      </c>
      <c r="W140" s="12">
        <v>399122.83</v>
      </c>
      <c r="X140" s="9" t="s">
        <v>50</v>
      </c>
      <c r="Y140" s="12">
        <v>63859.652800000003</v>
      </c>
      <c r="Z140" s="12">
        <v>0</v>
      </c>
      <c r="AA140" s="9" t="s">
        <v>50</v>
      </c>
      <c r="AB140" s="12">
        <v>0</v>
      </c>
      <c r="AC140" s="12">
        <v>0</v>
      </c>
      <c r="AD140" s="9" t="s">
        <v>50</v>
      </c>
      <c r="AE140" s="12">
        <v>0</v>
      </c>
      <c r="AF140" s="9">
        <v>0</v>
      </c>
      <c r="AG140" s="9" t="s">
        <v>50</v>
      </c>
      <c r="AH140" s="12">
        <v>0</v>
      </c>
      <c r="AI140" s="12">
        <v>0</v>
      </c>
      <c r="AJ140" s="9" t="s">
        <v>50</v>
      </c>
      <c r="AK140" s="12">
        <v>0</v>
      </c>
      <c r="AL140" s="12">
        <v>0</v>
      </c>
      <c r="AM140" s="13" t="s">
        <v>53</v>
      </c>
      <c r="AN140" s="9" t="s">
        <v>53</v>
      </c>
      <c r="AO140" s="13" t="s">
        <v>53</v>
      </c>
      <c r="AP140" s="9" t="s">
        <v>53</v>
      </c>
    </row>
    <row r="141" spans="1:42" x14ac:dyDescent="0.25">
      <c r="A141" s="9" t="s">
        <v>260</v>
      </c>
      <c r="B141" s="13" t="s">
        <v>426</v>
      </c>
      <c r="C141" s="9" t="s">
        <v>75</v>
      </c>
      <c r="D141" s="9" t="s">
        <v>73</v>
      </c>
      <c r="E141" s="9" t="s">
        <v>107</v>
      </c>
      <c r="F141" s="9" t="s">
        <v>663</v>
      </c>
      <c r="G141" s="9" t="s">
        <v>51</v>
      </c>
      <c r="H141" s="9" t="s">
        <v>670</v>
      </c>
      <c r="I141" s="12" t="s">
        <v>53</v>
      </c>
      <c r="J141" s="12" t="s">
        <v>53</v>
      </c>
      <c r="K141" s="12" t="s">
        <v>53</v>
      </c>
      <c r="L141" s="12" t="s">
        <v>53</v>
      </c>
      <c r="M141" s="12">
        <v>0</v>
      </c>
      <c r="N141" s="9" t="s">
        <v>53</v>
      </c>
      <c r="O141" s="9" t="s">
        <v>54</v>
      </c>
      <c r="P141" s="9" t="s">
        <v>53</v>
      </c>
      <c r="Q141" s="12">
        <v>5406337.3193999995</v>
      </c>
      <c r="R141" s="12">
        <v>0</v>
      </c>
      <c r="S141" s="12">
        <v>4118317.4806000004</v>
      </c>
      <c r="T141" s="12">
        <v>0</v>
      </c>
      <c r="U141" s="9" t="s">
        <v>50</v>
      </c>
      <c r="V141" s="12">
        <v>0</v>
      </c>
      <c r="W141" s="12">
        <v>1110361.93</v>
      </c>
      <c r="X141" s="9" t="s">
        <v>63</v>
      </c>
      <c r="Y141" s="12">
        <v>177657.90880000003</v>
      </c>
      <c r="Z141" s="12">
        <v>0</v>
      </c>
      <c r="AA141" s="9" t="s">
        <v>50</v>
      </c>
      <c r="AB141" s="12">
        <v>0</v>
      </c>
      <c r="AC141" s="12">
        <v>0</v>
      </c>
      <c r="AD141" s="9" t="s">
        <v>50</v>
      </c>
      <c r="AE141" s="12">
        <v>0</v>
      </c>
      <c r="AF141" s="9">
        <v>0</v>
      </c>
      <c r="AG141" s="9" t="s">
        <v>50</v>
      </c>
      <c r="AH141" s="12">
        <v>0</v>
      </c>
      <c r="AI141" s="12">
        <v>0</v>
      </c>
      <c r="AJ141" s="9" t="s">
        <v>50</v>
      </c>
      <c r="AK141" s="12">
        <v>0</v>
      </c>
      <c r="AL141" s="12">
        <v>0</v>
      </c>
      <c r="AM141" s="13" t="s">
        <v>53</v>
      </c>
      <c r="AN141" s="9" t="s">
        <v>53</v>
      </c>
      <c r="AO141" s="13" t="s">
        <v>53</v>
      </c>
      <c r="AP141" s="9" t="s">
        <v>53</v>
      </c>
    </row>
    <row r="142" spans="1:42" x14ac:dyDescent="0.25">
      <c r="A142" s="9" t="s">
        <v>293</v>
      </c>
      <c r="B142" s="13" t="s">
        <v>429</v>
      </c>
      <c r="C142" s="9" t="s">
        <v>75</v>
      </c>
      <c r="D142" s="9" t="s">
        <v>73</v>
      </c>
      <c r="E142" s="9" t="s">
        <v>107</v>
      </c>
      <c r="F142" s="9" t="s">
        <v>663</v>
      </c>
      <c r="G142" s="9" t="s">
        <v>51</v>
      </c>
      <c r="H142" s="9" t="s">
        <v>671</v>
      </c>
      <c r="I142" s="12" t="s">
        <v>53</v>
      </c>
      <c r="J142" s="12" t="s">
        <v>53</v>
      </c>
      <c r="K142" s="12" t="s">
        <v>53</v>
      </c>
      <c r="L142" s="12" t="s">
        <v>53</v>
      </c>
      <c r="M142" s="12">
        <v>0</v>
      </c>
      <c r="N142" s="9" t="s">
        <v>53</v>
      </c>
      <c r="O142" s="9" t="s">
        <v>54</v>
      </c>
      <c r="P142" s="9" t="s">
        <v>53</v>
      </c>
      <c r="Q142" s="12">
        <v>30243535.331549991</v>
      </c>
      <c r="R142" s="12">
        <v>0</v>
      </c>
      <c r="S142" s="12">
        <v>20933830.5801</v>
      </c>
      <c r="T142" s="12">
        <v>0</v>
      </c>
      <c r="U142" s="9" t="s">
        <v>50</v>
      </c>
      <c r="V142" s="12">
        <v>0</v>
      </c>
      <c r="W142" s="12">
        <v>8025607.5443500001</v>
      </c>
      <c r="X142" s="9" t="s">
        <v>63</v>
      </c>
      <c r="Y142" s="12">
        <v>1284097.2071</v>
      </c>
      <c r="Z142" s="12">
        <v>0</v>
      </c>
      <c r="AA142" s="9" t="s">
        <v>50</v>
      </c>
      <c r="AB142" s="12">
        <v>0</v>
      </c>
      <c r="AC142" s="12">
        <v>0</v>
      </c>
      <c r="AD142" s="9" t="s">
        <v>50</v>
      </c>
      <c r="AE142" s="12">
        <v>0</v>
      </c>
      <c r="AF142" s="9">
        <v>0</v>
      </c>
      <c r="AG142" s="9" t="s">
        <v>50</v>
      </c>
      <c r="AH142" s="12">
        <v>0</v>
      </c>
      <c r="AI142" s="12">
        <v>0</v>
      </c>
      <c r="AJ142" s="9" t="s">
        <v>50</v>
      </c>
      <c r="AK142" s="12">
        <v>0</v>
      </c>
      <c r="AL142" s="12">
        <v>0</v>
      </c>
      <c r="AM142" s="13" t="s">
        <v>53</v>
      </c>
      <c r="AN142" s="9" t="s">
        <v>53</v>
      </c>
      <c r="AO142" s="13" t="s">
        <v>53</v>
      </c>
      <c r="AP142" s="9" t="s">
        <v>53</v>
      </c>
    </row>
    <row r="143" spans="1:42" x14ac:dyDescent="0.25">
      <c r="A143" s="9" t="s">
        <v>341</v>
      </c>
      <c r="B143" s="13" t="s">
        <v>410</v>
      </c>
      <c r="C143" s="9" t="s">
        <v>75</v>
      </c>
      <c r="D143" s="9" t="s">
        <v>73</v>
      </c>
      <c r="E143" s="9" t="s">
        <v>107</v>
      </c>
      <c r="F143" s="9" t="s">
        <v>665</v>
      </c>
      <c r="G143" s="9" t="s">
        <v>51</v>
      </c>
      <c r="H143" s="9" t="s">
        <v>672</v>
      </c>
      <c r="I143" s="12" t="s">
        <v>53</v>
      </c>
      <c r="J143" s="12" t="s">
        <v>53</v>
      </c>
      <c r="K143" s="12" t="s">
        <v>53</v>
      </c>
      <c r="L143" s="12" t="s">
        <v>53</v>
      </c>
      <c r="M143" s="12">
        <v>0</v>
      </c>
      <c r="N143" s="9" t="s">
        <v>53</v>
      </c>
      <c r="O143" s="9" t="s">
        <v>54</v>
      </c>
      <c r="P143" s="9" t="s">
        <v>53</v>
      </c>
      <c r="Q143" s="12">
        <v>49691691.320399985</v>
      </c>
      <c r="R143" s="12">
        <v>0</v>
      </c>
      <c r="S143" s="12">
        <v>37148414.165650003</v>
      </c>
      <c r="T143" s="12">
        <v>0</v>
      </c>
      <c r="U143" s="9" t="s">
        <v>50</v>
      </c>
      <c r="V143" s="12">
        <v>0</v>
      </c>
      <c r="W143" s="12">
        <v>10813169.961050002</v>
      </c>
      <c r="X143" s="9" t="s">
        <v>50</v>
      </c>
      <c r="Y143" s="12">
        <v>1730107.1936999999</v>
      </c>
      <c r="Z143" s="12">
        <v>0</v>
      </c>
      <c r="AA143" s="9" t="s">
        <v>50</v>
      </c>
      <c r="AB143" s="12">
        <v>0</v>
      </c>
      <c r="AC143" s="12">
        <v>0</v>
      </c>
      <c r="AD143" s="9" t="s">
        <v>50</v>
      </c>
      <c r="AE143" s="12">
        <v>0</v>
      </c>
      <c r="AF143" s="9">
        <v>0</v>
      </c>
      <c r="AG143" s="9" t="s">
        <v>50</v>
      </c>
      <c r="AH143" s="12">
        <v>0</v>
      </c>
      <c r="AI143" s="12">
        <v>0</v>
      </c>
      <c r="AJ143" s="9" t="s">
        <v>50</v>
      </c>
      <c r="AK143" s="12">
        <v>0</v>
      </c>
      <c r="AL143" s="12">
        <v>0</v>
      </c>
      <c r="AM143" s="13" t="s">
        <v>53</v>
      </c>
      <c r="AN143" s="9" t="s">
        <v>53</v>
      </c>
      <c r="AO143" s="13" t="s">
        <v>53</v>
      </c>
      <c r="AP143" s="9" t="s">
        <v>53</v>
      </c>
    </row>
    <row r="144" spans="1:42" x14ac:dyDescent="0.25">
      <c r="A144" s="9" t="s">
        <v>377</v>
      </c>
      <c r="B144" s="13" t="s">
        <v>413</v>
      </c>
      <c r="C144" s="9" t="s">
        <v>75</v>
      </c>
      <c r="D144" s="9" t="s">
        <v>73</v>
      </c>
      <c r="E144" s="9" t="s">
        <v>107</v>
      </c>
      <c r="F144" s="9" t="s">
        <v>673</v>
      </c>
      <c r="G144" s="9" t="s">
        <v>51</v>
      </c>
      <c r="H144" s="9" t="s">
        <v>674</v>
      </c>
      <c r="I144" s="12" t="s">
        <v>53</v>
      </c>
      <c r="J144" s="12" t="s">
        <v>53</v>
      </c>
      <c r="K144" s="12" t="s">
        <v>53</v>
      </c>
      <c r="L144" s="12" t="s">
        <v>53</v>
      </c>
      <c r="M144" s="12">
        <v>0</v>
      </c>
      <c r="N144" s="9" t="s">
        <v>53</v>
      </c>
      <c r="O144" s="9" t="s">
        <v>54</v>
      </c>
      <c r="P144" s="9" t="s">
        <v>53</v>
      </c>
      <c r="Q144" s="12">
        <v>13547361.357799999</v>
      </c>
      <c r="R144" s="12">
        <v>0</v>
      </c>
      <c r="S144" s="12">
        <v>7159715.6121999994</v>
      </c>
      <c r="T144" s="12">
        <v>0</v>
      </c>
      <c r="U144" s="9" t="s">
        <v>50</v>
      </c>
      <c r="V144" s="12">
        <v>0</v>
      </c>
      <c r="W144" s="12">
        <v>5506591.1600000001</v>
      </c>
      <c r="X144" s="9" t="s">
        <v>50</v>
      </c>
      <c r="Y144" s="12">
        <v>881054.58559999999</v>
      </c>
      <c r="Z144" s="12">
        <v>0</v>
      </c>
      <c r="AA144" s="9" t="s">
        <v>50</v>
      </c>
      <c r="AB144" s="12">
        <v>0</v>
      </c>
      <c r="AC144" s="12">
        <v>0</v>
      </c>
      <c r="AD144" s="9" t="s">
        <v>50</v>
      </c>
      <c r="AE144" s="12">
        <v>0</v>
      </c>
      <c r="AF144" s="9">
        <v>0</v>
      </c>
      <c r="AG144" s="9" t="s">
        <v>50</v>
      </c>
      <c r="AH144" s="12">
        <v>0</v>
      </c>
      <c r="AI144" s="12">
        <v>0</v>
      </c>
      <c r="AJ144" s="9" t="s">
        <v>50</v>
      </c>
      <c r="AK144" s="12">
        <v>0</v>
      </c>
      <c r="AL144" s="12">
        <v>0</v>
      </c>
      <c r="AM144" s="13" t="s">
        <v>53</v>
      </c>
      <c r="AN144" s="9" t="s">
        <v>53</v>
      </c>
      <c r="AO144" s="13" t="s">
        <v>53</v>
      </c>
      <c r="AP144" s="9" t="s">
        <v>53</v>
      </c>
    </row>
    <row r="145" spans="1:42" x14ac:dyDescent="0.25">
      <c r="A145" s="9" t="s">
        <v>378</v>
      </c>
      <c r="B145" s="13" t="s">
        <v>413</v>
      </c>
      <c r="C145" s="9" t="s">
        <v>75</v>
      </c>
      <c r="D145" s="9" t="s">
        <v>73</v>
      </c>
      <c r="E145" s="9" t="s">
        <v>107</v>
      </c>
      <c r="F145" s="9" t="s">
        <v>673</v>
      </c>
      <c r="G145" s="9" t="s">
        <v>51</v>
      </c>
      <c r="H145" s="9" t="s">
        <v>675</v>
      </c>
      <c r="I145" s="12" t="s">
        <v>53</v>
      </c>
      <c r="J145" s="12" t="s">
        <v>53</v>
      </c>
      <c r="K145" s="12" t="s">
        <v>53</v>
      </c>
      <c r="L145" s="12" t="s">
        <v>53</v>
      </c>
      <c r="M145" s="12">
        <v>0</v>
      </c>
      <c r="N145" s="9" t="s">
        <v>53</v>
      </c>
      <c r="O145" s="9" t="s">
        <v>676</v>
      </c>
      <c r="P145" s="9" t="s">
        <v>677</v>
      </c>
      <c r="Q145" s="12">
        <v>564635.87</v>
      </c>
      <c r="R145" s="12">
        <v>0</v>
      </c>
      <c r="S145" s="12">
        <v>416791.55000000005</v>
      </c>
      <c r="T145" s="12">
        <v>127452</v>
      </c>
      <c r="U145" s="9" t="s">
        <v>63</v>
      </c>
      <c r="V145" s="12">
        <v>20392.32</v>
      </c>
      <c r="W145" s="12">
        <v>0</v>
      </c>
      <c r="X145" s="9" t="s">
        <v>50</v>
      </c>
      <c r="Y145" s="12">
        <v>0</v>
      </c>
      <c r="Z145" s="12">
        <v>0</v>
      </c>
      <c r="AA145" s="9" t="s">
        <v>50</v>
      </c>
      <c r="AB145" s="12">
        <v>0</v>
      </c>
      <c r="AC145" s="12">
        <v>0</v>
      </c>
      <c r="AD145" s="9" t="s">
        <v>50</v>
      </c>
      <c r="AE145" s="12">
        <v>0</v>
      </c>
      <c r="AF145" s="9">
        <v>0</v>
      </c>
      <c r="AG145" s="9" t="s">
        <v>50</v>
      </c>
      <c r="AH145" s="12">
        <v>0</v>
      </c>
      <c r="AI145" s="12">
        <v>0</v>
      </c>
      <c r="AJ145" s="9" t="s">
        <v>50</v>
      </c>
      <c r="AK145" s="12">
        <v>0</v>
      </c>
      <c r="AL145" s="12">
        <v>0</v>
      </c>
      <c r="AM145" s="13" t="s">
        <v>53</v>
      </c>
      <c r="AN145" s="9" t="s">
        <v>53</v>
      </c>
      <c r="AO145" s="13" t="s">
        <v>53</v>
      </c>
      <c r="AP145" s="9" t="s">
        <v>53</v>
      </c>
    </row>
    <row r="146" spans="1:42" x14ac:dyDescent="0.25">
      <c r="A146" s="9" t="s">
        <v>379</v>
      </c>
      <c r="B146" s="13" t="s">
        <v>413</v>
      </c>
      <c r="C146" s="9" t="s">
        <v>75</v>
      </c>
      <c r="D146" s="9" t="s">
        <v>73</v>
      </c>
      <c r="E146" s="9" t="s">
        <v>107</v>
      </c>
      <c r="F146" s="9" t="s">
        <v>673</v>
      </c>
      <c r="G146" s="9" t="s">
        <v>51</v>
      </c>
      <c r="H146" s="9" t="s">
        <v>678</v>
      </c>
      <c r="I146" s="12" t="s">
        <v>53</v>
      </c>
      <c r="J146" s="12" t="s">
        <v>53</v>
      </c>
      <c r="K146" s="12" t="s">
        <v>53</v>
      </c>
      <c r="L146" s="12" t="s">
        <v>53</v>
      </c>
      <c r="M146" s="12">
        <v>0</v>
      </c>
      <c r="N146" s="9" t="s">
        <v>53</v>
      </c>
      <c r="O146" s="9" t="s">
        <v>54</v>
      </c>
      <c r="P146" s="9" t="s">
        <v>53</v>
      </c>
      <c r="Q146" s="12">
        <v>16081327.571449999</v>
      </c>
      <c r="R146" s="12">
        <v>0</v>
      </c>
      <c r="S146" s="12">
        <v>8729694.0911999997</v>
      </c>
      <c r="T146" s="12">
        <v>0</v>
      </c>
      <c r="U146" s="9" t="s">
        <v>50</v>
      </c>
      <c r="V146" s="12">
        <v>0</v>
      </c>
      <c r="W146" s="12">
        <v>6337615.0691499989</v>
      </c>
      <c r="X146" s="9" t="s">
        <v>63</v>
      </c>
      <c r="Y146" s="12">
        <v>1014018.4110999999</v>
      </c>
      <c r="Z146" s="12">
        <v>0</v>
      </c>
      <c r="AA146" s="9" t="s">
        <v>50</v>
      </c>
      <c r="AB146" s="12">
        <v>0</v>
      </c>
      <c r="AC146" s="12">
        <v>0</v>
      </c>
      <c r="AD146" s="9" t="s">
        <v>50</v>
      </c>
      <c r="AE146" s="12">
        <v>0</v>
      </c>
      <c r="AF146" s="9">
        <v>0</v>
      </c>
      <c r="AG146" s="9" t="s">
        <v>50</v>
      </c>
      <c r="AH146" s="12">
        <v>0</v>
      </c>
      <c r="AI146" s="12">
        <v>0</v>
      </c>
      <c r="AJ146" s="9" t="s">
        <v>50</v>
      </c>
      <c r="AK146" s="12">
        <v>0</v>
      </c>
      <c r="AL146" s="12">
        <v>0</v>
      </c>
      <c r="AM146" s="13" t="s">
        <v>53</v>
      </c>
      <c r="AN146" s="9" t="s">
        <v>53</v>
      </c>
      <c r="AO146" s="13" t="s">
        <v>53</v>
      </c>
      <c r="AP146" s="9" t="s">
        <v>53</v>
      </c>
    </row>
    <row r="147" spans="1:42" x14ac:dyDescent="0.25">
      <c r="A147" s="9" t="s">
        <v>174</v>
      </c>
      <c r="B147" s="13" t="s">
        <v>407</v>
      </c>
      <c r="C147" s="9" t="s">
        <v>75</v>
      </c>
      <c r="D147" s="9" t="s">
        <v>112</v>
      </c>
      <c r="E147" s="9" t="s">
        <v>113</v>
      </c>
      <c r="F147" s="9" t="s">
        <v>679</v>
      </c>
      <c r="G147" s="9" t="s">
        <v>51</v>
      </c>
      <c r="H147" s="9" t="s">
        <v>680</v>
      </c>
      <c r="I147" s="12" t="s">
        <v>53</v>
      </c>
      <c r="J147" s="12" t="s">
        <v>53</v>
      </c>
      <c r="K147" s="12" t="s">
        <v>53</v>
      </c>
      <c r="L147" s="12" t="s">
        <v>53</v>
      </c>
      <c r="M147" s="12">
        <v>0</v>
      </c>
      <c r="N147" s="9" t="s">
        <v>53</v>
      </c>
      <c r="O147" s="9" t="s">
        <v>54</v>
      </c>
      <c r="P147" s="9" t="s">
        <v>53</v>
      </c>
      <c r="Q147" s="12">
        <v>4156170.9356000004</v>
      </c>
      <c r="R147" s="12">
        <v>0</v>
      </c>
      <c r="S147" s="12">
        <v>3960550.6120000007</v>
      </c>
      <c r="T147" s="12">
        <v>0</v>
      </c>
      <c r="U147" s="9" t="s">
        <v>50</v>
      </c>
      <c r="V147" s="12">
        <v>0</v>
      </c>
      <c r="W147" s="12">
        <v>168638.21000000002</v>
      </c>
      <c r="X147" s="9" t="s">
        <v>50</v>
      </c>
      <c r="Y147" s="12">
        <v>26982.113600000001</v>
      </c>
      <c r="Z147" s="12">
        <v>0</v>
      </c>
      <c r="AA147" s="9" t="s">
        <v>50</v>
      </c>
      <c r="AB147" s="12">
        <v>0</v>
      </c>
      <c r="AC147" s="12">
        <v>0</v>
      </c>
      <c r="AD147" s="9" t="s">
        <v>50</v>
      </c>
      <c r="AE147" s="12">
        <v>0</v>
      </c>
      <c r="AF147" s="9">
        <v>0</v>
      </c>
      <c r="AG147" s="9" t="s">
        <v>50</v>
      </c>
      <c r="AH147" s="12">
        <v>0</v>
      </c>
      <c r="AI147" s="12">
        <v>0</v>
      </c>
      <c r="AJ147" s="9" t="s">
        <v>50</v>
      </c>
      <c r="AK147" s="12">
        <v>0</v>
      </c>
      <c r="AL147" s="12">
        <v>0</v>
      </c>
      <c r="AM147" s="13" t="s">
        <v>53</v>
      </c>
      <c r="AN147" s="9" t="s">
        <v>53</v>
      </c>
      <c r="AO147" s="13" t="s">
        <v>53</v>
      </c>
      <c r="AP147" s="9" t="s">
        <v>53</v>
      </c>
    </row>
    <row r="148" spans="1:42" x14ac:dyDescent="0.25">
      <c r="A148" s="9" t="s">
        <v>195</v>
      </c>
      <c r="B148" s="13" t="s">
        <v>423</v>
      </c>
      <c r="C148" s="9" t="s">
        <v>75</v>
      </c>
      <c r="D148" s="9" t="s">
        <v>112</v>
      </c>
      <c r="E148" s="9" t="s">
        <v>113</v>
      </c>
      <c r="F148" s="9" t="s">
        <v>681</v>
      </c>
      <c r="G148" s="9" t="s">
        <v>51</v>
      </c>
      <c r="H148" s="9" t="s">
        <v>682</v>
      </c>
      <c r="I148" s="12" t="s">
        <v>53</v>
      </c>
      <c r="J148" s="12" t="s">
        <v>53</v>
      </c>
      <c r="K148" s="12" t="s">
        <v>53</v>
      </c>
      <c r="L148" s="12" t="s">
        <v>53</v>
      </c>
      <c r="M148" s="12">
        <v>0</v>
      </c>
      <c r="N148" s="9" t="s">
        <v>53</v>
      </c>
      <c r="O148" s="9" t="s">
        <v>54</v>
      </c>
      <c r="P148" s="9" t="s">
        <v>53</v>
      </c>
      <c r="Q148" s="12">
        <v>42713578.120350011</v>
      </c>
      <c r="R148" s="12">
        <v>0</v>
      </c>
      <c r="S148" s="12">
        <v>31770657.019749999</v>
      </c>
      <c r="T148" s="12">
        <v>0</v>
      </c>
      <c r="U148" s="9" t="s">
        <v>50</v>
      </c>
      <c r="V148" s="12">
        <v>0</v>
      </c>
      <c r="W148" s="12">
        <v>9165135.9529999997</v>
      </c>
      <c r="X148" s="9" t="s">
        <v>50</v>
      </c>
      <c r="Y148" s="12">
        <v>1466421.7524000001</v>
      </c>
      <c r="Z148" s="12">
        <v>0</v>
      </c>
      <c r="AA148" s="9" t="s">
        <v>50</v>
      </c>
      <c r="AB148" s="12">
        <v>0</v>
      </c>
      <c r="AC148" s="12">
        <v>288299.44</v>
      </c>
      <c r="AD148" s="9" t="s">
        <v>72</v>
      </c>
      <c r="AE148" s="12">
        <v>23063.9552</v>
      </c>
      <c r="AF148" s="9">
        <v>0</v>
      </c>
      <c r="AG148" s="9" t="s">
        <v>50</v>
      </c>
      <c r="AH148" s="12">
        <v>0</v>
      </c>
      <c r="AI148" s="12">
        <v>0</v>
      </c>
      <c r="AJ148" s="9" t="s">
        <v>50</v>
      </c>
      <c r="AK148" s="12">
        <v>0</v>
      </c>
      <c r="AL148" s="12">
        <v>0</v>
      </c>
      <c r="AM148" s="13" t="s">
        <v>53</v>
      </c>
      <c r="AN148" s="9" t="s">
        <v>53</v>
      </c>
      <c r="AO148" s="13" t="s">
        <v>53</v>
      </c>
      <c r="AP148" s="9" t="s">
        <v>53</v>
      </c>
    </row>
    <row r="149" spans="1:42" x14ac:dyDescent="0.25">
      <c r="A149" s="9" t="s">
        <v>197</v>
      </c>
      <c r="B149" s="13" t="s">
        <v>423</v>
      </c>
      <c r="C149" s="9" t="s">
        <v>75</v>
      </c>
      <c r="D149" s="9" t="s">
        <v>112</v>
      </c>
      <c r="E149" s="9" t="s">
        <v>113</v>
      </c>
      <c r="F149" s="9" t="s">
        <v>681</v>
      </c>
      <c r="G149" s="9" t="s">
        <v>51</v>
      </c>
      <c r="H149" s="9" t="s">
        <v>683</v>
      </c>
      <c r="I149" s="12" t="s">
        <v>53</v>
      </c>
      <c r="J149" s="12" t="s">
        <v>53</v>
      </c>
      <c r="K149" s="12" t="s">
        <v>53</v>
      </c>
      <c r="L149" s="12" t="s">
        <v>53</v>
      </c>
      <c r="M149" s="12">
        <v>0</v>
      </c>
      <c r="N149" s="9" t="s">
        <v>53</v>
      </c>
      <c r="O149" s="9" t="s">
        <v>191</v>
      </c>
      <c r="P149" s="9" t="s">
        <v>192</v>
      </c>
      <c r="Q149" s="12">
        <v>1293659.1528</v>
      </c>
      <c r="R149" s="12">
        <v>0</v>
      </c>
      <c r="S149" s="12">
        <v>902038.12999999989</v>
      </c>
      <c r="T149" s="12">
        <v>337604.33</v>
      </c>
      <c r="U149" s="9" t="s">
        <v>63</v>
      </c>
      <c r="V149" s="12">
        <v>54016.692799999997</v>
      </c>
      <c r="W149" s="12">
        <v>0</v>
      </c>
      <c r="X149" s="9" t="s">
        <v>50</v>
      </c>
      <c r="Y149" s="12">
        <v>0</v>
      </c>
      <c r="Z149" s="12">
        <v>0</v>
      </c>
      <c r="AA149" s="9" t="s">
        <v>50</v>
      </c>
      <c r="AB149" s="12">
        <v>0</v>
      </c>
      <c r="AC149" s="12">
        <v>0</v>
      </c>
      <c r="AD149" s="9" t="s">
        <v>50</v>
      </c>
      <c r="AE149" s="12">
        <v>0</v>
      </c>
      <c r="AF149" s="9">
        <v>0</v>
      </c>
      <c r="AG149" s="9" t="s">
        <v>50</v>
      </c>
      <c r="AH149" s="12">
        <v>0</v>
      </c>
      <c r="AI149" s="12">
        <v>0</v>
      </c>
      <c r="AJ149" s="9" t="s">
        <v>50</v>
      </c>
      <c r="AK149" s="12">
        <v>0</v>
      </c>
      <c r="AL149" s="12">
        <v>0</v>
      </c>
      <c r="AM149" s="13" t="s">
        <v>53</v>
      </c>
      <c r="AN149" s="9" t="s">
        <v>53</v>
      </c>
      <c r="AO149" s="13" t="s">
        <v>53</v>
      </c>
      <c r="AP149" s="9" t="s">
        <v>53</v>
      </c>
    </row>
    <row r="150" spans="1:42" x14ac:dyDescent="0.25">
      <c r="A150" s="9" t="s">
        <v>199</v>
      </c>
      <c r="B150" s="13" t="s">
        <v>423</v>
      </c>
      <c r="C150" s="9" t="s">
        <v>75</v>
      </c>
      <c r="D150" s="9" t="s">
        <v>112</v>
      </c>
      <c r="E150" s="9" t="s">
        <v>113</v>
      </c>
      <c r="F150" s="9" t="s">
        <v>681</v>
      </c>
      <c r="G150" s="9" t="s">
        <v>51</v>
      </c>
      <c r="H150" s="9" t="s">
        <v>684</v>
      </c>
      <c r="I150" s="12" t="s">
        <v>53</v>
      </c>
      <c r="J150" s="12" t="s">
        <v>53</v>
      </c>
      <c r="K150" s="12" t="s">
        <v>53</v>
      </c>
      <c r="L150" s="12" t="s">
        <v>53</v>
      </c>
      <c r="M150" s="12">
        <v>0</v>
      </c>
      <c r="N150" s="9" t="s">
        <v>53</v>
      </c>
      <c r="O150" s="9" t="s">
        <v>54</v>
      </c>
      <c r="P150" s="9" t="s">
        <v>53</v>
      </c>
      <c r="Q150" s="12">
        <v>2644840.4612000003</v>
      </c>
      <c r="R150" s="12">
        <v>0</v>
      </c>
      <c r="S150" s="12">
        <v>2327824.85</v>
      </c>
      <c r="T150" s="12">
        <v>0</v>
      </c>
      <c r="U150" s="9" t="s">
        <v>50</v>
      </c>
      <c r="V150" s="12">
        <v>0</v>
      </c>
      <c r="W150" s="12">
        <v>273289.32</v>
      </c>
      <c r="X150" s="9" t="s">
        <v>50</v>
      </c>
      <c r="Y150" s="12">
        <v>43726.2912</v>
      </c>
      <c r="Z150" s="12">
        <v>0</v>
      </c>
      <c r="AA150" s="9" t="s">
        <v>50</v>
      </c>
      <c r="AB150" s="12">
        <v>0</v>
      </c>
      <c r="AC150" s="12">
        <v>0</v>
      </c>
      <c r="AD150" s="9" t="s">
        <v>50</v>
      </c>
      <c r="AE150" s="12">
        <v>0</v>
      </c>
      <c r="AF150" s="9">
        <v>0</v>
      </c>
      <c r="AG150" s="9" t="s">
        <v>50</v>
      </c>
      <c r="AH150" s="12">
        <v>0</v>
      </c>
      <c r="AI150" s="12">
        <v>0</v>
      </c>
      <c r="AJ150" s="9" t="s">
        <v>50</v>
      </c>
      <c r="AK150" s="12">
        <v>0</v>
      </c>
      <c r="AL150" s="12">
        <v>0</v>
      </c>
      <c r="AM150" s="13" t="s">
        <v>53</v>
      </c>
      <c r="AN150" s="9" t="s">
        <v>53</v>
      </c>
      <c r="AO150" s="13" t="s">
        <v>53</v>
      </c>
      <c r="AP150" s="9" t="s">
        <v>53</v>
      </c>
    </row>
    <row r="151" spans="1:42" x14ac:dyDescent="0.25">
      <c r="A151" s="9" t="s">
        <v>265</v>
      </c>
      <c r="B151" s="13" t="s">
        <v>426</v>
      </c>
      <c r="C151" s="9" t="s">
        <v>75</v>
      </c>
      <c r="D151" s="9" t="s">
        <v>112</v>
      </c>
      <c r="E151" s="9" t="s">
        <v>113</v>
      </c>
      <c r="F151" s="9" t="s">
        <v>685</v>
      </c>
      <c r="G151" s="9" t="s">
        <v>51</v>
      </c>
      <c r="H151" s="9" t="s">
        <v>686</v>
      </c>
      <c r="I151" s="12" t="s">
        <v>53</v>
      </c>
      <c r="J151" s="12" t="s">
        <v>53</v>
      </c>
      <c r="K151" s="12" t="s">
        <v>53</v>
      </c>
      <c r="L151" s="12" t="s">
        <v>53</v>
      </c>
      <c r="M151" s="12">
        <v>0</v>
      </c>
      <c r="N151" s="9" t="s">
        <v>53</v>
      </c>
      <c r="O151" s="9" t="s">
        <v>54</v>
      </c>
      <c r="P151" s="9" t="s">
        <v>53</v>
      </c>
      <c r="Q151" s="12">
        <v>3778753.1115999995</v>
      </c>
      <c r="R151" s="12">
        <v>0</v>
      </c>
      <c r="S151" s="12">
        <v>3537510.8115999997</v>
      </c>
      <c r="T151" s="12">
        <v>0</v>
      </c>
      <c r="U151" s="9" t="s">
        <v>50</v>
      </c>
      <c r="V151" s="12">
        <v>0</v>
      </c>
      <c r="W151" s="12">
        <v>207967.5</v>
      </c>
      <c r="X151" s="9" t="s">
        <v>63</v>
      </c>
      <c r="Y151" s="12">
        <v>33274.800000000003</v>
      </c>
      <c r="Z151" s="12">
        <v>0</v>
      </c>
      <c r="AA151" s="9" t="s">
        <v>50</v>
      </c>
      <c r="AB151" s="12">
        <v>0</v>
      </c>
      <c r="AC151" s="12">
        <v>0</v>
      </c>
      <c r="AD151" s="9" t="s">
        <v>50</v>
      </c>
      <c r="AE151" s="12">
        <v>0</v>
      </c>
      <c r="AF151" s="9">
        <v>0</v>
      </c>
      <c r="AG151" s="9" t="s">
        <v>50</v>
      </c>
      <c r="AH151" s="12">
        <v>0</v>
      </c>
      <c r="AI151" s="12">
        <v>0</v>
      </c>
      <c r="AJ151" s="9" t="s">
        <v>50</v>
      </c>
      <c r="AK151" s="12">
        <v>0</v>
      </c>
      <c r="AL151" s="12">
        <v>0</v>
      </c>
      <c r="AM151" s="13" t="s">
        <v>53</v>
      </c>
      <c r="AN151" s="9" t="s">
        <v>53</v>
      </c>
      <c r="AO151" s="13" t="s">
        <v>53</v>
      </c>
      <c r="AP151" s="9" t="s">
        <v>53</v>
      </c>
    </row>
    <row r="152" spans="1:42" x14ac:dyDescent="0.25">
      <c r="A152" s="9" t="s">
        <v>267</v>
      </c>
      <c r="B152" s="13" t="s">
        <v>426</v>
      </c>
      <c r="C152" s="9" t="s">
        <v>75</v>
      </c>
      <c r="D152" s="9" t="s">
        <v>112</v>
      </c>
      <c r="E152" s="9" t="s">
        <v>113</v>
      </c>
      <c r="F152" s="9" t="s">
        <v>685</v>
      </c>
      <c r="G152" s="9" t="s">
        <v>51</v>
      </c>
      <c r="H152" s="9" t="s">
        <v>687</v>
      </c>
      <c r="I152" s="12" t="s">
        <v>53</v>
      </c>
      <c r="J152" s="12" t="s">
        <v>53</v>
      </c>
      <c r="K152" s="12" t="s">
        <v>53</v>
      </c>
      <c r="L152" s="12" t="s">
        <v>53</v>
      </c>
      <c r="M152" s="12">
        <v>0</v>
      </c>
      <c r="N152" s="9" t="s">
        <v>53</v>
      </c>
      <c r="O152" s="9" t="s">
        <v>688</v>
      </c>
      <c r="P152" s="9" t="s">
        <v>689</v>
      </c>
      <c r="Q152" s="12">
        <v>9317945.2065999992</v>
      </c>
      <c r="R152" s="12">
        <v>0</v>
      </c>
      <c r="S152" s="12">
        <v>4858149.165000001</v>
      </c>
      <c r="T152" s="12">
        <v>3844651.76</v>
      </c>
      <c r="U152" s="9" t="s">
        <v>63</v>
      </c>
      <c r="V152" s="12">
        <v>615144.28159999999</v>
      </c>
      <c r="W152" s="12">
        <v>0</v>
      </c>
      <c r="X152" s="9" t="s">
        <v>50</v>
      </c>
      <c r="Y152" s="12">
        <v>0</v>
      </c>
      <c r="Z152" s="12">
        <v>0</v>
      </c>
      <c r="AA152" s="9" t="s">
        <v>50</v>
      </c>
      <c r="AB152" s="12">
        <v>0</v>
      </c>
      <c r="AC152" s="12">
        <v>0</v>
      </c>
      <c r="AD152" s="9" t="s">
        <v>50</v>
      </c>
      <c r="AE152" s="12">
        <v>0</v>
      </c>
      <c r="AF152" s="9">
        <v>0</v>
      </c>
      <c r="AG152" s="9" t="s">
        <v>50</v>
      </c>
      <c r="AH152" s="12">
        <v>0</v>
      </c>
      <c r="AI152" s="12">
        <v>0</v>
      </c>
      <c r="AJ152" s="9" t="s">
        <v>50</v>
      </c>
      <c r="AK152" s="12">
        <v>0</v>
      </c>
      <c r="AL152" s="12">
        <v>0</v>
      </c>
      <c r="AM152" s="13" t="s">
        <v>53</v>
      </c>
      <c r="AN152" s="9" t="s">
        <v>53</v>
      </c>
      <c r="AO152" s="13" t="s">
        <v>53</v>
      </c>
      <c r="AP152" s="9" t="s">
        <v>53</v>
      </c>
    </row>
    <row r="153" spans="1:42" x14ac:dyDescent="0.25">
      <c r="A153" s="9" t="s">
        <v>271</v>
      </c>
      <c r="B153" s="13" t="s">
        <v>426</v>
      </c>
      <c r="C153" s="9" t="s">
        <v>75</v>
      </c>
      <c r="D153" s="9" t="s">
        <v>112</v>
      </c>
      <c r="E153" s="9" t="s">
        <v>113</v>
      </c>
      <c r="F153" s="9" t="s">
        <v>685</v>
      </c>
      <c r="G153" s="9" t="s">
        <v>51</v>
      </c>
      <c r="H153" s="9" t="s">
        <v>690</v>
      </c>
      <c r="I153" s="12" t="s">
        <v>53</v>
      </c>
      <c r="J153" s="12" t="s">
        <v>53</v>
      </c>
      <c r="K153" s="12" t="s">
        <v>53</v>
      </c>
      <c r="L153" s="12" t="s">
        <v>53</v>
      </c>
      <c r="M153" s="12">
        <v>0</v>
      </c>
      <c r="N153" s="9" t="s">
        <v>53</v>
      </c>
      <c r="O153" s="9" t="s">
        <v>54</v>
      </c>
      <c r="P153" s="9" t="s">
        <v>53</v>
      </c>
      <c r="Q153" s="12">
        <v>67573762.966700003</v>
      </c>
      <c r="R153" s="12">
        <v>0</v>
      </c>
      <c r="S153" s="12">
        <v>45369914.99089998</v>
      </c>
      <c r="T153" s="12">
        <v>0</v>
      </c>
      <c r="U153" s="9" t="s">
        <v>50</v>
      </c>
      <c r="V153" s="12">
        <v>0</v>
      </c>
      <c r="W153" s="12">
        <v>19007039.895</v>
      </c>
      <c r="X153" s="9" t="s">
        <v>63</v>
      </c>
      <c r="Y153" s="12">
        <v>3041126.3831999996</v>
      </c>
      <c r="Z153" s="12">
        <v>0</v>
      </c>
      <c r="AA153" s="9" t="s">
        <v>50</v>
      </c>
      <c r="AB153" s="12">
        <v>0</v>
      </c>
      <c r="AC153" s="12">
        <v>144149.72</v>
      </c>
      <c r="AD153" s="9" t="s">
        <v>72</v>
      </c>
      <c r="AE153" s="12">
        <v>11531.9776</v>
      </c>
      <c r="AF153" s="9">
        <v>0</v>
      </c>
      <c r="AG153" s="9" t="s">
        <v>50</v>
      </c>
      <c r="AH153" s="12">
        <v>0</v>
      </c>
      <c r="AI153" s="12">
        <v>0</v>
      </c>
      <c r="AJ153" s="9" t="s">
        <v>50</v>
      </c>
      <c r="AK153" s="12">
        <v>0</v>
      </c>
      <c r="AL153" s="12">
        <v>0</v>
      </c>
      <c r="AM153" s="13" t="s">
        <v>53</v>
      </c>
      <c r="AN153" s="9" t="s">
        <v>53</v>
      </c>
      <c r="AO153" s="13" t="s">
        <v>53</v>
      </c>
      <c r="AP153" s="9" t="s">
        <v>53</v>
      </c>
    </row>
    <row r="154" spans="1:42" x14ac:dyDescent="0.25">
      <c r="A154" s="9" t="s">
        <v>294</v>
      </c>
      <c r="B154" s="13" t="s">
        <v>429</v>
      </c>
      <c r="C154" s="9" t="s">
        <v>75</v>
      </c>
      <c r="D154" s="9" t="s">
        <v>112</v>
      </c>
      <c r="E154" s="9" t="s">
        <v>113</v>
      </c>
      <c r="F154" s="9" t="s">
        <v>649</v>
      </c>
      <c r="G154" s="9" t="s">
        <v>51</v>
      </c>
      <c r="H154" s="9" t="s">
        <v>691</v>
      </c>
      <c r="I154" s="12" t="s">
        <v>53</v>
      </c>
      <c r="J154" s="12" t="s">
        <v>53</v>
      </c>
      <c r="K154" s="12" t="s">
        <v>53</v>
      </c>
      <c r="L154" s="12" t="s">
        <v>53</v>
      </c>
      <c r="M154" s="12">
        <v>0</v>
      </c>
      <c r="N154" s="9" t="s">
        <v>53</v>
      </c>
      <c r="O154" s="9" t="s">
        <v>54</v>
      </c>
      <c r="P154" s="9" t="s">
        <v>53</v>
      </c>
      <c r="Q154" s="12">
        <v>13959366.233550001</v>
      </c>
      <c r="R154" s="12">
        <v>0</v>
      </c>
      <c r="S154" s="12">
        <v>9143815.3462999985</v>
      </c>
      <c r="T154" s="12">
        <v>0</v>
      </c>
      <c r="U154" s="9" t="s">
        <v>50</v>
      </c>
      <c r="V154" s="12">
        <v>0</v>
      </c>
      <c r="W154" s="12">
        <v>4151336.9717499996</v>
      </c>
      <c r="X154" s="9" t="s">
        <v>63</v>
      </c>
      <c r="Y154" s="12">
        <v>664213.9155</v>
      </c>
      <c r="Z154" s="12">
        <v>0</v>
      </c>
      <c r="AA154" s="9" t="s">
        <v>50</v>
      </c>
      <c r="AB154" s="12">
        <v>0</v>
      </c>
      <c r="AC154" s="12">
        <v>0</v>
      </c>
      <c r="AD154" s="9" t="s">
        <v>50</v>
      </c>
      <c r="AE154" s="12">
        <v>0</v>
      </c>
      <c r="AF154" s="9">
        <v>0</v>
      </c>
      <c r="AG154" s="9" t="s">
        <v>50</v>
      </c>
      <c r="AH154" s="12">
        <v>0</v>
      </c>
      <c r="AI154" s="12">
        <v>0</v>
      </c>
      <c r="AJ154" s="9" t="s">
        <v>50</v>
      </c>
      <c r="AK154" s="12">
        <v>0</v>
      </c>
      <c r="AL154" s="12">
        <v>0</v>
      </c>
      <c r="AM154" s="13" t="s">
        <v>53</v>
      </c>
      <c r="AN154" s="9" t="s">
        <v>53</v>
      </c>
      <c r="AO154" s="13" t="s">
        <v>53</v>
      </c>
      <c r="AP154" s="9" t="s">
        <v>53</v>
      </c>
    </row>
    <row r="155" spans="1:42" x14ac:dyDescent="0.25">
      <c r="A155" s="9" t="s">
        <v>295</v>
      </c>
      <c r="B155" s="13" t="s">
        <v>429</v>
      </c>
      <c r="C155" s="9" t="s">
        <v>75</v>
      </c>
      <c r="D155" s="9" t="s">
        <v>112</v>
      </c>
      <c r="E155" s="9" t="s">
        <v>113</v>
      </c>
      <c r="F155" s="9" t="s">
        <v>649</v>
      </c>
      <c r="G155" s="9" t="s">
        <v>51</v>
      </c>
      <c r="H155" s="9" t="s">
        <v>692</v>
      </c>
      <c r="I155" s="12" t="s">
        <v>53</v>
      </c>
      <c r="J155" s="12" t="s">
        <v>53</v>
      </c>
      <c r="K155" s="12" t="s">
        <v>53</v>
      </c>
      <c r="L155" s="12" t="s">
        <v>53</v>
      </c>
      <c r="M155" s="12">
        <v>0</v>
      </c>
      <c r="N155" s="9" t="s">
        <v>53</v>
      </c>
      <c r="O155" s="9" t="s">
        <v>693</v>
      </c>
      <c r="P155" s="9" t="s">
        <v>694</v>
      </c>
      <c r="Q155" s="12">
        <v>452966.2</v>
      </c>
      <c r="R155" s="12">
        <v>0</v>
      </c>
      <c r="S155" s="12">
        <v>275869</v>
      </c>
      <c r="T155" s="12">
        <v>152670</v>
      </c>
      <c r="U155" s="9" t="s">
        <v>63</v>
      </c>
      <c r="V155" s="12">
        <v>24427.200000000001</v>
      </c>
      <c r="W155" s="12">
        <v>0</v>
      </c>
      <c r="X155" s="9" t="s">
        <v>50</v>
      </c>
      <c r="Y155" s="12">
        <v>0</v>
      </c>
      <c r="Z155" s="12">
        <v>0</v>
      </c>
      <c r="AA155" s="9" t="s">
        <v>50</v>
      </c>
      <c r="AB155" s="12">
        <v>0</v>
      </c>
      <c r="AC155" s="12">
        <v>0</v>
      </c>
      <c r="AD155" s="9" t="s">
        <v>50</v>
      </c>
      <c r="AE155" s="12">
        <v>0</v>
      </c>
      <c r="AF155" s="9">
        <v>0</v>
      </c>
      <c r="AG155" s="9" t="s">
        <v>50</v>
      </c>
      <c r="AH155" s="12">
        <v>0</v>
      </c>
      <c r="AI155" s="12">
        <v>0</v>
      </c>
      <c r="AJ155" s="9" t="s">
        <v>50</v>
      </c>
      <c r="AK155" s="12">
        <v>0</v>
      </c>
      <c r="AL155" s="12">
        <v>0</v>
      </c>
      <c r="AM155" s="13" t="s">
        <v>53</v>
      </c>
      <c r="AN155" s="9" t="s">
        <v>53</v>
      </c>
      <c r="AO155" s="13" t="s">
        <v>53</v>
      </c>
      <c r="AP155" s="9" t="s">
        <v>53</v>
      </c>
    </row>
    <row r="156" spans="1:42" x14ac:dyDescent="0.25">
      <c r="A156" s="9" t="s">
        <v>297</v>
      </c>
      <c r="B156" s="13" t="s">
        <v>429</v>
      </c>
      <c r="C156" s="9" t="s">
        <v>75</v>
      </c>
      <c r="D156" s="9" t="s">
        <v>112</v>
      </c>
      <c r="E156" s="9" t="s">
        <v>113</v>
      </c>
      <c r="F156" s="9" t="s">
        <v>649</v>
      </c>
      <c r="G156" s="9" t="s">
        <v>51</v>
      </c>
      <c r="H156" s="9" t="s">
        <v>695</v>
      </c>
      <c r="I156" s="12" t="s">
        <v>53</v>
      </c>
      <c r="J156" s="12" t="s">
        <v>53</v>
      </c>
      <c r="K156" s="12" t="s">
        <v>53</v>
      </c>
      <c r="L156" s="12" t="s">
        <v>53</v>
      </c>
      <c r="M156" s="12">
        <v>0</v>
      </c>
      <c r="N156" s="9" t="s">
        <v>53</v>
      </c>
      <c r="O156" s="9" t="s">
        <v>54</v>
      </c>
      <c r="P156" s="9" t="s">
        <v>53</v>
      </c>
      <c r="Q156" s="12">
        <v>59968949.565099999</v>
      </c>
      <c r="R156" s="12">
        <v>0</v>
      </c>
      <c r="S156" s="12">
        <v>39391911.747299999</v>
      </c>
      <c r="T156" s="12">
        <v>0</v>
      </c>
      <c r="U156" s="9" t="s">
        <v>50</v>
      </c>
      <c r="V156" s="12">
        <v>0</v>
      </c>
      <c r="W156" s="12">
        <v>17738825.704999998</v>
      </c>
      <c r="X156" s="9" t="s">
        <v>50</v>
      </c>
      <c r="Y156" s="12">
        <v>2838212.1128000007</v>
      </c>
      <c r="Z156" s="12">
        <v>0</v>
      </c>
      <c r="AA156" s="9" t="s">
        <v>50</v>
      </c>
      <c r="AB156" s="12">
        <v>0</v>
      </c>
      <c r="AC156" s="12">
        <v>0</v>
      </c>
      <c r="AD156" s="9" t="s">
        <v>50</v>
      </c>
      <c r="AE156" s="12">
        <v>0</v>
      </c>
      <c r="AF156" s="9">
        <v>0</v>
      </c>
      <c r="AG156" s="9" t="s">
        <v>50</v>
      </c>
      <c r="AH156" s="12">
        <v>0</v>
      </c>
      <c r="AI156" s="12">
        <v>0</v>
      </c>
      <c r="AJ156" s="9" t="s">
        <v>50</v>
      </c>
      <c r="AK156" s="12">
        <v>0</v>
      </c>
      <c r="AL156" s="12">
        <v>0</v>
      </c>
      <c r="AM156" s="13" t="s">
        <v>53</v>
      </c>
      <c r="AN156" s="9" t="s">
        <v>53</v>
      </c>
      <c r="AO156" s="13" t="s">
        <v>53</v>
      </c>
      <c r="AP156" s="9" t="s">
        <v>53</v>
      </c>
    </row>
    <row r="157" spans="1:42" x14ac:dyDescent="0.25">
      <c r="A157" s="9" t="s">
        <v>342</v>
      </c>
      <c r="B157" s="13" t="s">
        <v>410</v>
      </c>
      <c r="C157" s="9" t="s">
        <v>75</v>
      </c>
      <c r="D157" s="9" t="s">
        <v>112</v>
      </c>
      <c r="E157" s="9" t="s">
        <v>113</v>
      </c>
      <c r="F157" s="9" t="s">
        <v>655</v>
      </c>
      <c r="G157" s="9" t="s">
        <v>51</v>
      </c>
      <c r="H157" s="9" t="s">
        <v>696</v>
      </c>
      <c r="I157" s="12" t="s">
        <v>53</v>
      </c>
      <c r="J157" s="12" t="s">
        <v>53</v>
      </c>
      <c r="K157" s="12" t="s">
        <v>53</v>
      </c>
      <c r="L157" s="12" t="s">
        <v>53</v>
      </c>
      <c r="M157" s="12">
        <v>0</v>
      </c>
      <c r="N157" s="9" t="s">
        <v>53</v>
      </c>
      <c r="O157" s="9" t="s">
        <v>54</v>
      </c>
      <c r="P157" s="9" t="s">
        <v>53</v>
      </c>
      <c r="Q157" s="12">
        <v>94579029.81659998</v>
      </c>
      <c r="R157" s="12">
        <v>0</v>
      </c>
      <c r="S157" s="12">
        <v>57609001.372549996</v>
      </c>
      <c r="T157" s="12">
        <v>0</v>
      </c>
      <c r="U157" s="9" t="s">
        <v>50</v>
      </c>
      <c r="V157" s="12">
        <v>0</v>
      </c>
      <c r="W157" s="12">
        <v>31870714.175950006</v>
      </c>
      <c r="X157" s="9" t="s">
        <v>63</v>
      </c>
      <c r="Y157" s="12">
        <v>5099314.2680999991</v>
      </c>
      <c r="Z157" s="12">
        <v>0</v>
      </c>
      <c r="AA157" s="9" t="s">
        <v>50</v>
      </c>
      <c r="AB157" s="12">
        <v>0</v>
      </c>
      <c r="AC157" s="12">
        <v>0</v>
      </c>
      <c r="AD157" s="9" t="s">
        <v>50</v>
      </c>
      <c r="AE157" s="12">
        <v>0</v>
      </c>
      <c r="AF157" s="9">
        <v>0</v>
      </c>
      <c r="AG157" s="9" t="s">
        <v>50</v>
      </c>
      <c r="AH157" s="12">
        <v>0</v>
      </c>
      <c r="AI157" s="12">
        <v>0</v>
      </c>
      <c r="AJ157" s="9" t="s">
        <v>50</v>
      </c>
      <c r="AK157" s="12">
        <v>0</v>
      </c>
      <c r="AL157" s="12">
        <v>0</v>
      </c>
      <c r="AM157" s="13" t="s">
        <v>53</v>
      </c>
      <c r="AN157" s="9" t="s">
        <v>53</v>
      </c>
      <c r="AO157" s="13" t="s">
        <v>53</v>
      </c>
      <c r="AP157" s="9" t="s">
        <v>53</v>
      </c>
    </row>
    <row r="158" spans="1:42" x14ac:dyDescent="0.25">
      <c r="A158" s="9" t="s">
        <v>343</v>
      </c>
      <c r="B158" s="13" t="s">
        <v>410</v>
      </c>
      <c r="C158" s="9" t="s">
        <v>75</v>
      </c>
      <c r="D158" s="9" t="s">
        <v>112</v>
      </c>
      <c r="E158" s="9" t="s">
        <v>113</v>
      </c>
      <c r="F158" s="9" t="s">
        <v>655</v>
      </c>
      <c r="G158" s="9" t="s">
        <v>51</v>
      </c>
      <c r="H158" s="9" t="s">
        <v>697</v>
      </c>
      <c r="I158" s="12" t="s">
        <v>53</v>
      </c>
      <c r="J158" s="12" t="s">
        <v>53</v>
      </c>
      <c r="K158" s="12" t="s">
        <v>53</v>
      </c>
      <c r="L158" s="12" t="s">
        <v>53</v>
      </c>
      <c r="M158" s="12">
        <v>0</v>
      </c>
      <c r="N158" s="9" t="s">
        <v>53</v>
      </c>
      <c r="O158" s="9" t="s">
        <v>269</v>
      </c>
      <c r="P158" s="9" t="s">
        <v>270</v>
      </c>
      <c r="Q158" s="12">
        <v>858736.495</v>
      </c>
      <c r="R158" s="12">
        <v>0</v>
      </c>
      <c r="S158" s="12">
        <v>580359.69499999995</v>
      </c>
      <c r="T158" s="12">
        <v>239980</v>
      </c>
      <c r="U158" s="9" t="s">
        <v>63</v>
      </c>
      <c r="V158" s="12">
        <v>38396.800000000003</v>
      </c>
      <c r="W158" s="12">
        <v>0</v>
      </c>
      <c r="X158" s="9" t="s">
        <v>50</v>
      </c>
      <c r="Y158" s="12">
        <v>0</v>
      </c>
      <c r="Z158" s="12">
        <v>0</v>
      </c>
      <c r="AA158" s="9" t="s">
        <v>50</v>
      </c>
      <c r="AB158" s="12">
        <v>0</v>
      </c>
      <c r="AC158" s="12">
        <v>0</v>
      </c>
      <c r="AD158" s="9" t="s">
        <v>50</v>
      </c>
      <c r="AE158" s="12">
        <v>0</v>
      </c>
      <c r="AF158" s="9">
        <v>0</v>
      </c>
      <c r="AG158" s="9" t="s">
        <v>50</v>
      </c>
      <c r="AH158" s="12">
        <v>0</v>
      </c>
      <c r="AI158" s="12">
        <v>0</v>
      </c>
      <c r="AJ158" s="9" t="s">
        <v>50</v>
      </c>
      <c r="AK158" s="12">
        <v>0</v>
      </c>
      <c r="AL158" s="12">
        <v>0</v>
      </c>
      <c r="AM158" s="13" t="s">
        <v>53</v>
      </c>
      <c r="AN158" s="9" t="s">
        <v>53</v>
      </c>
      <c r="AO158" s="13" t="s">
        <v>53</v>
      </c>
      <c r="AP158" s="9" t="s">
        <v>53</v>
      </c>
    </row>
    <row r="159" spans="1:42" x14ac:dyDescent="0.25">
      <c r="A159" s="9" t="s">
        <v>344</v>
      </c>
      <c r="B159" s="13" t="s">
        <v>410</v>
      </c>
      <c r="C159" s="9" t="s">
        <v>75</v>
      </c>
      <c r="D159" s="9" t="s">
        <v>112</v>
      </c>
      <c r="E159" s="9" t="s">
        <v>113</v>
      </c>
      <c r="F159" s="9" t="s">
        <v>655</v>
      </c>
      <c r="G159" s="9" t="s">
        <v>51</v>
      </c>
      <c r="H159" s="9" t="s">
        <v>698</v>
      </c>
      <c r="I159" s="12" t="s">
        <v>53</v>
      </c>
      <c r="J159" s="12" t="s">
        <v>53</v>
      </c>
      <c r="K159" s="12" t="s">
        <v>53</v>
      </c>
      <c r="L159" s="12" t="s">
        <v>53</v>
      </c>
      <c r="M159" s="12">
        <v>0</v>
      </c>
      <c r="N159" s="9" t="s">
        <v>53</v>
      </c>
      <c r="O159" s="9" t="s">
        <v>54</v>
      </c>
      <c r="P159" s="9" t="s">
        <v>53</v>
      </c>
      <c r="Q159" s="12">
        <v>6951884.1299000001</v>
      </c>
      <c r="R159" s="12">
        <v>0</v>
      </c>
      <c r="S159" s="12">
        <v>5410150.0655000005</v>
      </c>
      <c r="T159" s="12">
        <v>0</v>
      </c>
      <c r="U159" s="9" t="s">
        <v>50</v>
      </c>
      <c r="V159" s="12">
        <v>0</v>
      </c>
      <c r="W159" s="12">
        <v>1329081.0900000001</v>
      </c>
      <c r="X159" s="9" t="s">
        <v>50</v>
      </c>
      <c r="Y159" s="12">
        <v>212652.97440000001</v>
      </c>
      <c r="Z159" s="12">
        <v>0</v>
      </c>
      <c r="AA159" s="9" t="s">
        <v>50</v>
      </c>
      <c r="AB159" s="12">
        <v>0</v>
      </c>
      <c r="AC159" s="12">
        <v>0</v>
      </c>
      <c r="AD159" s="9" t="s">
        <v>50</v>
      </c>
      <c r="AE159" s="12">
        <v>0</v>
      </c>
      <c r="AF159" s="9">
        <v>0</v>
      </c>
      <c r="AG159" s="9" t="s">
        <v>50</v>
      </c>
      <c r="AH159" s="12">
        <v>0</v>
      </c>
      <c r="AI159" s="12">
        <v>0</v>
      </c>
      <c r="AJ159" s="9" t="s">
        <v>50</v>
      </c>
      <c r="AK159" s="12">
        <v>0</v>
      </c>
      <c r="AL159" s="12">
        <v>0</v>
      </c>
      <c r="AM159" s="13" t="s">
        <v>53</v>
      </c>
      <c r="AN159" s="9" t="s">
        <v>53</v>
      </c>
      <c r="AO159" s="13" t="s">
        <v>53</v>
      </c>
      <c r="AP159" s="9" t="s">
        <v>53</v>
      </c>
    </row>
    <row r="160" spans="1:42" x14ac:dyDescent="0.25">
      <c r="A160" s="9" t="s">
        <v>380</v>
      </c>
      <c r="B160" s="13" t="s">
        <v>413</v>
      </c>
      <c r="C160" s="9" t="s">
        <v>75</v>
      </c>
      <c r="D160" s="9" t="s">
        <v>112</v>
      </c>
      <c r="E160" s="9" t="s">
        <v>113</v>
      </c>
      <c r="F160" s="9" t="s">
        <v>657</v>
      </c>
      <c r="G160" s="9" t="s">
        <v>51</v>
      </c>
      <c r="H160" s="9" t="s">
        <v>699</v>
      </c>
      <c r="I160" s="12" t="s">
        <v>53</v>
      </c>
      <c r="J160" s="12" t="s">
        <v>53</v>
      </c>
      <c r="K160" s="12" t="s">
        <v>53</v>
      </c>
      <c r="L160" s="12" t="s">
        <v>53</v>
      </c>
      <c r="M160" s="12">
        <v>0</v>
      </c>
      <c r="N160" s="9" t="s">
        <v>53</v>
      </c>
      <c r="O160" s="9" t="s">
        <v>54</v>
      </c>
      <c r="P160" s="9" t="s">
        <v>53</v>
      </c>
      <c r="Q160" s="12">
        <v>69000460.209849983</v>
      </c>
      <c r="R160" s="12">
        <v>0</v>
      </c>
      <c r="S160" s="12">
        <v>49574854.99614998</v>
      </c>
      <c r="T160" s="12">
        <v>0</v>
      </c>
      <c r="U160" s="9" t="s">
        <v>50</v>
      </c>
      <c r="V160" s="12">
        <v>0</v>
      </c>
      <c r="W160" s="12">
        <v>16746211.391100002</v>
      </c>
      <c r="X160" s="9" t="s">
        <v>50</v>
      </c>
      <c r="Y160" s="12">
        <v>2679393.8226000001</v>
      </c>
      <c r="Z160" s="12">
        <v>0</v>
      </c>
      <c r="AA160" s="9" t="s">
        <v>50</v>
      </c>
      <c r="AB160" s="12">
        <v>0</v>
      </c>
      <c r="AC160" s="12">
        <v>0</v>
      </c>
      <c r="AD160" s="9" t="s">
        <v>50</v>
      </c>
      <c r="AE160" s="12">
        <v>0</v>
      </c>
      <c r="AF160" s="9">
        <v>0</v>
      </c>
      <c r="AG160" s="9" t="s">
        <v>50</v>
      </c>
      <c r="AH160" s="12">
        <v>0</v>
      </c>
      <c r="AI160" s="12">
        <v>0</v>
      </c>
      <c r="AJ160" s="9" t="s">
        <v>50</v>
      </c>
      <c r="AK160" s="12">
        <v>0</v>
      </c>
      <c r="AL160" s="12">
        <v>0</v>
      </c>
      <c r="AM160" s="13" t="s">
        <v>53</v>
      </c>
      <c r="AN160" s="9" t="s">
        <v>53</v>
      </c>
      <c r="AO160" s="13" t="s">
        <v>53</v>
      </c>
      <c r="AP160" s="9" t="s">
        <v>53</v>
      </c>
    </row>
    <row r="161" spans="1:42" s="62" customFormat="1" hidden="1" x14ac:dyDescent="0.25">
      <c r="A161" s="58" t="s">
        <v>176</v>
      </c>
      <c r="B161" s="59" t="s">
        <v>423</v>
      </c>
      <c r="C161" s="63" t="s">
        <v>402</v>
      </c>
      <c r="D161" s="63" t="s">
        <v>642</v>
      </c>
      <c r="E161" s="63" t="s">
        <v>643</v>
      </c>
      <c r="F161" s="58" t="s">
        <v>700</v>
      </c>
      <c r="G161" s="58" t="s">
        <v>51</v>
      </c>
      <c r="H161" s="58" t="s">
        <v>701</v>
      </c>
      <c r="I161" s="58" t="s">
        <v>53</v>
      </c>
      <c r="J161" s="61" t="s">
        <v>53</v>
      </c>
      <c r="K161" s="61" t="s">
        <v>53</v>
      </c>
      <c r="L161" s="61" t="s">
        <v>53</v>
      </c>
      <c r="M161" s="61">
        <v>0</v>
      </c>
      <c r="N161" s="58" t="s">
        <v>53</v>
      </c>
      <c r="O161" s="58" t="s">
        <v>406</v>
      </c>
      <c r="P161" s="58" t="s">
        <v>53</v>
      </c>
      <c r="Q161" s="61">
        <v>0</v>
      </c>
      <c r="R161" s="61">
        <v>0</v>
      </c>
      <c r="S161" s="61">
        <v>0</v>
      </c>
      <c r="T161" s="61">
        <v>0</v>
      </c>
      <c r="U161" s="58" t="s">
        <v>50</v>
      </c>
      <c r="V161" s="61">
        <v>0</v>
      </c>
      <c r="W161" s="61">
        <v>0</v>
      </c>
      <c r="X161" s="58" t="s">
        <v>63</v>
      </c>
      <c r="Y161" s="61">
        <v>0</v>
      </c>
      <c r="Z161" s="61">
        <v>0</v>
      </c>
      <c r="AA161" s="58" t="s">
        <v>50</v>
      </c>
      <c r="AB161" s="61">
        <v>0</v>
      </c>
      <c r="AC161" s="61">
        <v>0</v>
      </c>
      <c r="AD161" s="58" t="s">
        <v>50</v>
      </c>
      <c r="AE161" s="61">
        <v>0</v>
      </c>
      <c r="AF161" s="58">
        <v>0</v>
      </c>
      <c r="AG161" s="58" t="s">
        <v>50</v>
      </c>
      <c r="AH161" s="61">
        <v>0</v>
      </c>
      <c r="AI161" s="61">
        <v>0</v>
      </c>
      <c r="AJ161" s="58" t="s">
        <v>50</v>
      </c>
      <c r="AK161" s="61">
        <v>0</v>
      </c>
      <c r="AL161" s="61">
        <v>0</v>
      </c>
      <c r="AM161" s="59" t="s">
        <v>53</v>
      </c>
      <c r="AN161" s="58" t="s">
        <v>53</v>
      </c>
      <c r="AO161" s="59" t="s">
        <v>53</v>
      </c>
      <c r="AP161" s="58" t="s">
        <v>53</v>
      </c>
    </row>
    <row r="162" spans="1:42" s="62" customFormat="1" hidden="1" x14ac:dyDescent="0.25">
      <c r="A162" s="58" t="s">
        <v>201</v>
      </c>
      <c r="B162" s="59" t="s">
        <v>426</v>
      </c>
      <c r="C162" s="63" t="s">
        <v>402</v>
      </c>
      <c r="D162" s="63" t="s">
        <v>642</v>
      </c>
      <c r="E162" s="63" t="s">
        <v>643</v>
      </c>
      <c r="F162" s="58" t="s">
        <v>702</v>
      </c>
      <c r="G162" s="58" t="s">
        <v>51</v>
      </c>
      <c r="H162" s="58" t="s">
        <v>703</v>
      </c>
      <c r="I162" s="58" t="s">
        <v>53</v>
      </c>
      <c r="J162" s="61" t="s">
        <v>53</v>
      </c>
      <c r="K162" s="61" t="s">
        <v>53</v>
      </c>
      <c r="L162" s="61" t="s">
        <v>53</v>
      </c>
      <c r="M162" s="61">
        <v>0</v>
      </c>
      <c r="N162" s="58" t="s">
        <v>53</v>
      </c>
      <c r="O162" s="58" t="s">
        <v>54</v>
      </c>
      <c r="P162" s="58" t="s">
        <v>53</v>
      </c>
      <c r="Q162" s="61">
        <v>331165.59999999998</v>
      </c>
      <c r="R162" s="61">
        <v>0</v>
      </c>
      <c r="S162" s="61">
        <v>117540</v>
      </c>
      <c r="T162" s="61">
        <v>0</v>
      </c>
      <c r="U162" s="58" t="s">
        <v>50</v>
      </c>
      <c r="V162" s="61">
        <v>0</v>
      </c>
      <c r="W162" s="61">
        <v>184160</v>
      </c>
      <c r="X162" s="58" t="s">
        <v>50</v>
      </c>
      <c r="Y162" s="61">
        <v>29465.599999999999</v>
      </c>
      <c r="Z162" s="61">
        <v>0</v>
      </c>
      <c r="AA162" s="58" t="s">
        <v>50</v>
      </c>
      <c r="AB162" s="61">
        <v>0</v>
      </c>
      <c r="AC162" s="61">
        <v>0</v>
      </c>
      <c r="AD162" s="58" t="s">
        <v>50</v>
      </c>
      <c r="AE162" s="61">
        <v>0</v>
      </c>
      <c r="AF162" s="58">
        <v>0</v>
      </c>
      <c r="AG162" s="58" t="s">
        <v>50</v>
      </c>
      <c r="AH162" s="61">
        <v>0</v>
      </c>
      <c r="AI162" s="61">
        <v>0</v>
      </c>
      <c r="AJ162" s="58" t="s">
        <v>50</v>
      </c>
      <c r="AK162" s="61">
        <v>0</v>
      </c>
      <c r="AL162" s="61">
        <v>0</v>
      </c>
      <c r="AM162" s="59" t="s">
        <v>53</v>
      </c>
      <c r="AN162" s="58" t="s">
        <v>53</v>
      </c>
      <c r="AO162" s="59" t="s">
        <v>53</v>
      </c>
      <c r="AP162" s="58" t="s">
        <v>53</v>
      </c>
    </row>
    <row r="163" spans="1:42" s="62" customFormat="1" hidden="1" x14ac:dyDescent="0.25">
      <c r="A163" s="58" t="s">
        <v>275</v>
      </c>
      <c r="B163" s="59" t="s">
        <v>429</v>
      </c>
      <c r="C163" s="63" t="s">
        <v>402</v>
      </c>
      <c r="D163" s="63" t="s">
        <v>642</v>
      </c>
      <c r="E163" s="63" t="s">
        <v>643</v>
      </c>
      <c r="F163" s="58" t="s">
        <v>704</v>
      </c>
      <c r="G163" s="58" t="s">
        <v>51</v>
      </c>
      <c r="H163" s="58" t="s">
        <v>705</v>
      </c>
      <c r="I163" s="58" t="s">
        <v>53</v>
      </c>
      <c r="J163" s="61" t="s">
        <v>53</v>
      </c>
      <c r="K163" s="61" t="s">
        <v>53</v>
      </c>
      <c r="L163" s="61" t="s">
        <v>53</v>
      </c>
      <c r="M163" s="61">
        <v>0</v>
      </c>
      <c r="N163" s="58" t="s">
        <v>53</v>
      </c>
      <c r="O163" s="58" t="s">
        <v>54</v>
      </c>
      <c r="P163" s="58" t="s">
        <v>53</v>
      </c>
      <c r="Q163" s="61">
        <v>2524007.3199999998</v>
      </c>
      <c r="R163" s="61">
        <v>0</v>
      </c>
      <c r="S163" s="61">
        <v>488634.12</v>
      </c>
      <c r="T163" s="61">
        <v>0</v>
      </c>
      <c r="U163" s="58" t="s">
        <v>50</v>
      </c>
      <c r="V163" s="61">
        <v>0</v>
      </c>
      <c r="W163" s="61">
        <v>1754632.07</v>
      </c>
      <c r="X163" s="58" t="s">
        <v>50</v>
      </c>
      <c r="Y163" s="61">
        <v>280741.13</v>
      </c>
      <c r="Z163" s="61">
        <v>0</v>
      </c>
      <c r="AA163" s="58" t="s">
        <v>50</v>
      </c>
      <c r="AB163" s="61">
        <v>0</v>
      </c>
      <c r="AC163" s="61">
        <v>0</v>
      </c>
      <c r="AD163" s="58" t="s">
        <v>50</v>
      </c>
      <c r="AE163" s="61">
        <v>0</v>
      </c>
      <c r="AF163" s="58">
        <v>0</v>
      </c>
      <c r="AG163" s="58" t="s">
        <v>50</v>
      </c>
      <c r="AH163" s="61">
        <v>0</v>
      </c>
      <c r="AI163" s="61">
        <v>0</v>
      </c>
      <c r="AJ163" s="58" t="s">
        <v>50</v>
      </c>
      <c r="AK163" s="61">
        <v>0</v>
      </c>
      <c r="AL163" s="61">
        <v>0</v>
      </c>
      <c r="AM163" s="59" t="s">
        <v>53</v>
      </c>
      <c r="AN163" s="58" t="s">
        <v>53</v>
      </c>
      <c r="AO163" s="59" t="s">
        <v>53</v>
      </c>
      <c r="AP163" s="58" t="s">
        <v>53</v>
      </c>
    </row>
    <row r="164" spans="1:42" s="62" customFormat="1" hidden="1" x14ac:dyDescent="0.25">
      <c r="A164" s="58" t="s">
        <v>299</v>
      </c>
      <c r="B164" s="59" t="s">
        <v>410</v>
      </c>
      <c r="C164" s="63" t="s">
        <v>402</v>
      </c>
      <c r="D164" s="63" t="s">
        <v>642</v>
      </c>
      <c r="E164" s="63" t="s">
        <v>643</v>
      </c>
      <c r="F164" s="58" t="s">
        <v>706</v>
      </c>
      <c r="G164" s="58" t="s">
        <v>51</v>
      </c>
      <c r="H164" s="58" t="s">
        <v>707</v>
      </c>
      <c r="I164" s="58" t="s">
        <v>53</v>
      </c>
      <c r="J164" s="61" t="s">
        <v>53</v>
      </c>
      <c r="K164" s="61" t="s">
        <v>53</v>
      </c>
      <c r="L164" s="61" t="s">
        <v>53</v>
      </c>
      <c r="M164" s="61">
        <v>0</v>
      </c>
      <c r="N164" s="58" t="s">
        <v>53</v>
      </c>
      <c r="O164" s="58" t="s">
        <v>54</v>
      </c>
      <c r="P164" s="58" t="s">
        <v>53</v>
      </c>
      <c r="Q164" s="61">
        <v>21196059.599999998</v>
      </c>
      <c r="R164" s="61">
        <v>0</v>
      </c>
      <c r="S164" s="61">
        <v>17195752.32</v>
      </c>
      <c r="T164" s="61">
        <v>0</v>
      </c>
      <c r="U164" s="58" t="s">
        <v>50</v>
      </c>
      <c r="V164" s="61">
        <v>0</v>
      </c>
      <c r="W164" s="61">
        <v>3448540.76</v>
      </c>
      <c r="X164" s="58" t="s">
        <v>50</v>
      </c>
      <c r="Y164" s="61">
        <v>551766.52</v>
      </c>
      <c r="Z164" s="61">
        <v>0</v>
      </c>
      <c r="AA164" s="58" t="s">
        <v>50</v>
      </c>
      <c r="AB164" s="61">
        <v>0</v>
      </c>
      <c r="AC164" s="61"/>
      <c r="AD164" s="58" t="s">
        <v>50</v>
      </c>
      <c r="AE164" s="61"/>
      <c r="AF164" s="58">
        <v>0</v>
      </c>
      <c r="AG164" s="58" t="s">
        <v>50</v>
      </c>
      <c r="AH164" s="61">
        <v>0</v>
      </c>
      <c r="AI164" s="61">
        <v>0</v>
      </c>
      <c r="AJ164" s="58" t="s">
        <v>50</v>
      </c>
      <c r="AK164" s="61">
        <v>0</v>
      </c>
      <c r="AL164" s="61">
        <v>0</v>
      </c>
      <c r="AM164" s="59" t="s">
        <v>53</v>
      </c>
      <c r="AN164" s="58" t="s">
        <v>53</v>
      </c>
      <c r="AO164" s="59" t="s">
        <v>53</v>
      </c>
      <c r="AP164" s="58" t="s">
        <v>53</v>
      </c>
    </row>
    <row r="165" spans="1:42" s="62" customFormat="1" hidden="1" x14ac:dyDescent="0.25">
      <c r="A165" s="58" t="s">
        <v>345</v>
      </c>
      <c r="B165" s="59" t="s">
        <v>413</v>
      </c>
      <c r="C165" s="63" t="s">
        <v>402</v>
      </c>
      <c r="D165" s="63" t="s">
        <v>642</v>
      </c>
      <c r="E165" s="63" t="s">
        <v>643</v>
      </c>
      <c r="F165" s="58" t="s">
        <v>708</v>
      </c>
      <c r="G165" s="58" t="s">
        <v>51</v>
      </c>
      <c r="H165" s="58" t="s">
        <v>709</v>
      </c>
      <c r="I165" s="58" t="s">
        <v>53</v>
      </c>
      <c r="J165" s="61" t="s">
        <v>53</v>
      </c>
      <c r="K165" s="61" t="s">
        <v>53</v>
      </c>
      <c r="L165" s="61" t="s">
        <v>53</v>
      </c>
      <c r="M165" s="61">
        <v>0</v>
      </c>
      <c r="N165" s="58" t="s">
        <v>53</v>
      </c>
      <c r="O165" s="58" t="s">
        <v>406</v>
      </c>
      <c r="P165" s="58" t="s">
        <v>53</v>
      </c>
      <c r="Q165" s="61">
        <v>0</v>
      </c>
      <c r="R165" s="61">
        <v>0</v>
      </c>
      <c r="S165" s="61">
        <v>0</v>
      </c>
      <c r="T165" s="61">
        <v>0</v>
      </c>
      <c r="U165" s="58" t="s">
        <v>50</v>
      </c>
      <c r="V165" s="61">
        <v>0</v>
      </c>
      <c r="W165" s="61">
        <v>0</v>
      </c>
      <c r="X165" s="58" t="s">
        <v>63</v>
      </c>
      <c r="Y165" s="61">
        <v>0</v>
      </c>
      <c r="Z165" s="61">
        <v>0</v>
      </c>
      <c r="AA165" s="58" t="s">
        <v>50</v>
      </c>
      <c r="AB165" s="61">
        <v>0</v>
      </c>
      <c r="AC165" s="61">
        <v>0</v>
      </c>
      <c r="AD165" s="58" t="s">
        <v>50</v>
      </c>
      <c r="AE165" s="61">
        <v>0</v>
      </c>
      <c r="AF165" s="58">
        <v>0</v>
      </c>
      <c r="AG165" s="58" t="s">
        <v>50</v>
      </c>
      <c r="AH165" s="61">
        <v>0</v>
      </c>
      <c r="AI165" s="61">
        <v>0</v>
      </c>
      <c r="AJ165" s="58" t="s">
        <v>50</v>
      </c>
      <c r="AK165" s="61">
        <v>0</v>
      </c>
      <c r="AL165" s="61">
        <v>0</v>
      </c>
      <c r="AM165" s="59" t="s">
        <v>53</v>
      </c>
      <c r="AN165" s="58" t="s">
        <v>53</v>
      </c>
      <c r="AO165" s="59" t="s">
        <v>53</v>
      </c>
      <c r="AP165" s="58" t="s">
        <v>53</v>
      </c>
    </row>
    <row r="166" spans="1:42" s="62" customFormat="1" hidden="1" x14ac:dyDescent="0.25">
      <c r="A166" s="58" t="s">
        <v>45</v>
      </c>
      <c r="B166" s="59" t="s">
        <v>401</v>
      </c>
      <c r="C166" s="58" t="s">
        <v>402</v>
      </c>
      <c r="D166" s="63" t="s">
        <v>710</v>
      </c>
      <c r="E166" s="63" t="s">
        <v>711</v>
      </c>
      <c r="F166" s="58" t="s">
        <v>712</v>
      </c>
      <c r="G166" s="58" t="s">
        <v>51</v>
      </c>
      <c r="H166" s="58" t="s">
        <v>713</v>
      </c>
      <c r="I166" s="58" t="s">
        <v>53</v>
      </c>
      <c r="J166" s="61" t="s">
        <v>53</v>
      </c>
      <c r="K166" s="61" t="s">
        <v>53</v>
      </c>
      <c r="L166" s="61" t="s">
        <v>53</v>
      </c>
      <c r="M166" s="61">
        <v>0</v>
      </c>
      <c r="N166" s="58" t="s">
        <v>53</v>
      </c>
      <c r="O166" s="58" t="s">
        <v>54</v>
      </c>
      <c r="P166" s="58" t="s">
        <v>53</v>
      </c>
      <c r="Q166" s="61">
        <v>7424</v>
      </c>
      <c r="R166" s="61">
        <v>0</v>
      </c>
      <c r="S166" s="61"/>
      <c r="T166" s="61">
        <v>0</v>
      </c>
      <c r="U166" s="58" t="s">
        <v>50</v>
      </c>
      <c r="V166" s="61">
        <v>0</v>
      </c>
      <c r="W166" s="61">
        <v>6400</v>
      </c>
      <c r="X166" s="58" t="s">
        <v>63</v>
      </c>
      <c r="Y166" s="61">
        <v>1024</v>
      </c>
      <c r="Z166" s="61">
        <v>0</v>
      </c>
      <c r="AA166" s="58" t="s">
        <v>50</v>
      </c>
      <c r="AB166" s="61">
        <v>0</v>
      </c>
      <c r="AC166" s="61">
        <v>0</v>
      </c>
      <c r="AD166" s="58" t="s">
        <v>50</v>
      </c>
      <c r="AE166" s="61">
        <v>0</v>
      </c>
      <c r="AF166" s="58">
        <v>0</v>
      </c>
      <c r="AG166" s="58" t="s">
        <v>50</v>
      </c>
      <c r="AH166" s="61">
        <v>0</v>
      </c>
      <c r="AI166" s="61">
        <v>0</v>
      </c>
      <c r="AJ166" s="58" t="s">
        <v>50</v>
      </c>
      <c r="AK166" s="61">
        <v>0</v>
      </c>
      <c r="AL166" s="61">
        <v>0</v>
      </c>
      <c r="AM166" s="59" t="s">
        <v>53</v>
      </c>
      <c r="AN166" s="58" t="s">
        <v>53</v>
      </c>
      <c r="AO166" s="59" t="s">
        <v>53</v>
      </c>
      <c r="AP166" s="58" t="s">
        <v>53</v>
      </c>
    </row>
    <row r="167" spans="1:42" s="62" customFormat="1" hidden="1" x14ac:dyDescent="0.25">
      <c r="A167" s="58" t="s">
        <v>132</v>
      </c>
      <c r="B167" s="59" t="s">
        <v>407</v>
      </c>
      <c r="C167" s="58" t="s">
        <v>402</v>
      </c>
      <c r="D167" s="63" t="s">
        <v>710</v>
      </c>
      <c r="E167" s="63" t="s">
        <v>711</v>
      </c>
      <c r="F167" s="58" t="s">
        <v>714</v>
      </c>
      <c r="G167" s="58" t="s">
        <v>51</v>
      </c>
      <c r="H167" s="58" t="s">
        <v>715</v>
      </c>
      <c r="I167" s="58" t="s">
        <v>53</v>
      </c>
      <c r="J167" s="61" t="s">
        <v>53</v>
      </c>
      <c r="K167" s="61" t="s">
        <v>53</v>
      </c>
      <c r="L167" s="61" t="s">
        <v>53</v>
      </c>
      <c r="M167" s="61">
        <v>0</v>
      </c>
      <c r="N167" s="58" t="s">
        <v>53</v>
      </c>
      <c r="O167" s="58" t="s">
        <v>54</v>
      </c>
      <c r="P167" s="58" t="s">
        <v>53</v>
      </c>
      <c r="Q167" s="61">
        <v>992650.23999999999</v>
      </c>
      <c r="R167" s="61">
        <v>0</v>
      </c>
      <c r="S167" s="61">
        <v>359290.24</v>
      </c>
      <c r="T167" s="61">
        <v>0</v>
      </c>
      <c r="U167" s="58" t="s">
        <v>50</v>
      </c>
      <c r="V167" s="61">
        <v>0</v>
      </c>
      <c r="W167" s="61">
        <v>546000</v>
      </c>
      <c r="X167" s="58" t="s">
        <v>63</v>
      </c>
      <c r="Y167" s="61">
        <v>87360</v>
      </c>
      <c r="Z167" s="61">
        <v>0</v>
      </c>
      <c r="AA167" s="58" t="s">
        <v>50</v>
      </c>
      <c r="AB167" s="61">
        <v>0</v>
      </c>
      <c r="AC167" s="61">
        <v>0</v>
      </c>
      <c r="AD167" s="58" t="s">
        <v>50</v>
      </c>
      <c r="AE167" s="61">
        <v>0</v>
      </c>
      <c r="AF167" s="58">
        <v>0</v>
      </c>
      <c r="AG167" s="58" t="s">
        <v>50</v>
      </c>
      <c r="AH167" s="61">
        <v>0</v>
      </c>
      <c r="AI167" s="61">
        <v>0</v>
      </c>
      <c r="AJ167" s="58" t="s">
        <v>50</v>
      </c>
      <c r="AK167" s="61">
        <v>0</v>
      </c>
      <c r="AL167" s="61">
        <v>0</v>
      </c>
      <c r="AM167" s="59" t="s">
        <v>53</v>
      </c>
      <c r="AN167" s="58" t="s">
        <v>53</v>
      </c>
      <c r="AO167" s="59" t="s">
        <v>53</v>
      </c>
      <c r="AP167" s="58" t="s">
        <v>53</v>
      </c>
    </row>
    <row r="168" spans="1:42" s="62" customFormat="1" hidden="1" x14ac:dyDescent="0.25">
      <c r="A168" s="58" t="s">
        <v>176</v>
      </c>
      <c r="B168" s="59" t="s">
        <v>423</v>
      </c>
      <c r="C168" s="58" t="s">
        <v>402</v>
      </c>
      <c r="D168" s="63" t="s">
        <v>710</v>
      </c>
      <c r="E168" s="63" t="s">
        <v>711</v>
      </c>
      <c r="F168" s="58" t="s">
        <v>716</v>
      </c>
      <c r="G168" s="58" t="s">
        <v>51</v>
      </c>
      <c r="H168" s="58" t="s">
        <v>717</v>
      </c>
      <c r="I168" s="58" t="s">
        <v>53</v>
      </c>
      <c r="J168" s="61" t="s">
        <v>53</v>
      </c>
      <c r="K168" s="61" t="s">
        <v>53</v>
      </c>
      <c r="L168" s="61" t="s">
        <v>53</v>
      </c>
      <c r="M168" s="61">
        <v>0</v>
      </c>
      <c r="N168" s="58" t="s">
        <v>53</v>
      </c>
      <c r="O168" s="58" t="s">
        <v>406</v>
      </c>
      <c r="P168" s="58" t="s">
        <v>53</v>
      </c>
      <c r="Q168" s="61">
        <v>0</v>
      </c>
      <c r="R168" s="61">
        <v>0</v>
      </c>
      <c r="S168" s="61">
        <v>0</v>
      </c>
      <c r="T168" s="61">
        <v>0</v>
      </c>
      <c r="U168" s="58" t="s">
        <v>50</v>
      </c>
      <c r="V168" s="61">
        <v>0</v>
      </c>
      <c r="W168" s="61">
        <v>0</v>
      </c>
      <c r="X168" s="58" t="s">
        <v>63</v>
      </c>
      <c r="Y168" s="61"/>
      <c r="Z168" s="61">
        <v>0</v>
      </c>
      <c r="AA168" s="58" t="s">
        <v>50</v>
      </c>
      <c r="AB168" s="61">
        <v>0</v>
      </c>
      <c r="AC168" s="61">
        <v>0</v>
      </c>
      <c r="AD168" s="58" t="s">
        <v>50</v>
      </c>
      <c r="AE168" s="61">
        <v>0</v>
      </c>
      <c r="AF168" s="58">
        <v>0</v>
      </c>
      <c r="AG168" s="58" t="s">
        <v>50</v>
      </c>
      <c r="AH168" s="61">
        <v>0</v>
      </c>
      <c r="AI168" s="61">
        <v>0</v>
      </c>
      <c r="AJ168" s="58" t="s">
        <v>50</v>
      </c>
      <c r="AK168" s="61">
        <v>0</v>
      </c>
      <c r="AL168" s="61">
        <v>0</v>
      </c>
      <c r="AM168" s="59" t="s">
        <v>53</v>
      </c>
      <c r="AN168" s="58" t="s">
        <v>53</v>
      </c>
      <c r="AO168" s="59" t="s">
        <v>53</v>
      </c>
      <c r="AP168" s="58" t="s">
        <v>53</v>
      </c>
    </row>
    <row r="169" spans="1:42" s="62" customFormat="1" hidden="1" x14ac:dyDescent="0.25">
      <c r="A169" s="58" t="s">
        <v>201</v>
      </c>
      <c r="B169" s="59" t="s">
        <v>426</v>
      </c>
      <c r="C169" s="58" t="s">
        <v>402</v>
      </c>
      <c r="D169" s="63" t="s">
        <v>710</v>
      </c>
      <c r="E169" s="63" t="s">
        <v>711</v>
      </c>
      <c r="F169" s="58" t="s">
        <v>718</v>
      </c>
      <c r="G169" s="58" t="s">
        <v>51</v>
      </c>
      <c r="H169" s="58" t="s">
        <v>719</v>
      </c>
      <c r="I169" s="58" t="s">
        <v>53</v>
      </c>
      <c r="J169" s="61" t="s">
        <v>53</v>
      </c>
      <c r="K169" s="61" t="s">
        <v>53</v>
      </c>
      <c r="L169" s="61" t="s">
        <v>53</v>
      </c>
      <c r="M169" s="61">
        <v>0</v>
      </c>
      <c r="N169" s="58" t="s">
        <v>53</v>
      </c>
      <c r="O169" s="58" t="s">
        <v>54</v>
      </c>
      <c r="P169" s="58" t="s">
        <v>53</v>
      </c>
      <c r="Q169" s="61">
        <v>8816</v>
      </c>
      <c r="R169" s="61">
        <v>0</v>
      </c>
      <c r="S169" s="61"/>
      <c r="T169" s="61">
        <v>0</v>
      </c>
      <c r="U169" s="58" t="s">
        <v>50</v>
      </c>
      <c r="V169" s="61">
        <v>0</v>
      </c>
      <c r="W169" s="61">
        <v>7600</v>
      </c>
      <c r="X169" s="58" t="s">
        <v>50</v>
      </c>
      <c r="Y169" s="61">
        <v>1216</v>
      </c>
      <c r="Z169" s="61">
        <v>0</v>
      </c>
      <c r="AA169" s="58" t="s">
        <v>50</v>
      </c>
      <c r="AB169" s="61">
        <v>0</v>
      </c>
      <c r="AC169" s="61">
        <v>0</v>
      </c>
      <c r="AD169" s="58" t="s">
        <v>50</v>
      </c>
      <c r="AE169" s="61">
        <v>0</v>
      </c>
      <c r="AF169" s="58">
        <v>0</v>
      </c>
      <c r="AG169" s="58" t="s">
        <v>50</v>
      </c>
      <c r="AH169" s="61">
        <v>0</v>
      </c>
      <c r="AI169" s="61">
        <v>0</v>
      </c>
      <c r="AJ169" s="58" t="s">
        <v>50</v>
      </c>
      <c r="AK169" s="61">
        <v>0</v>
      </c>
      <c r="AL169" s="61">
        <v>0</v>
      </c>
      <c r="AM169" s="59" t="s">
        <v>53</v>
      </c>
      <c r="AN169" s="58" t="s">
        <v>53</v>
      </c>
      <c r="AO169" s="59" t="s">
        <v>53</v>
      </c>
      <c r="AP169" s="58" t="s">
        <v>53</v>
      </c>
    </row>
    <row r="170" spans="1:42" s="62" customFormat="1" hidden="1" x14ac:dyDescent="0.25">
      <c r="A170" s="58" t="s">
        <v>275</v>
      </c>
      <c r="B170" s="59" t="s">
        <v>429</v>
      </c>
      <c r="C170" s="58" t="s">
        <v>402</v>
      </c>
      <c r="D170" s="63" t="s">
        <v>710</v>
      </c>
      <c r="E170" s="63" t="s">
        <v>711</v>
      </c>
      <c r="F170" s="58" t="s">
        <v>720</v>
      </c>
      <c r="G170" s="58" t="s">
        <v>51</v>
      </c>
      <c r="H170" s="58" t="s">
        <v>721</v>
      </c>
      <c r="I170" s="58" t="s">
        <v>53</v>
      </c>
      <c r="J170" s="61" t="s">
        <v>53</v>
      </c>
      <c r="K170" s="61" t="s">
        <v>53</v>
      </c>
      <c r="L170" s="61" t="s">
        <v>53</v>
      </c>
      <c r="M170" s="61">
        <v>0</v>
      </c>
      <c r="N170" s="58" t="s">
        <v>53</v>
      </c>
      <c r="O170" s="58" t="s">
        <v>54</v>
      </c>
      <c r="P170" s="58" t="s">
        <v>53</v>
      </c>
      <c r="Q170" s="61">
        <v>345394.79</v>
      </c>
      <c r="R170" s="61">
        <v>0</v>
      </c>
      <c r="S170" s="61">
        <v>178499</v>
      </c>
      <c r="T170" s="61">
        <v>0</v>
      </c>
      <c r="U170" s="58" t="s">
        <v>50</v>
      </c>
      <c r="V170" s="61">
        <v>0</v>
      </c>
      <c r="W170" s="61">
        <v>143875.68</v>
      </c>
      <c r="X170" s="58" t="s">
        <v>50</v>
      </c>
      <c r="Y170" s="61">
        <v>23020.11</v>
      </c>
      <c r="Z170" s="61">
        <v>0</v>
      </c>
      <c r="AA170" s="58" t="s">
        <v>50</v>
      </c>
      <c r="AB170" s="61">
        <v>0</v>
      </c>
      <c r="AC170" s="61">
        <v>0</v>
      </c>
      <c r="AD170" s="58" t="s">
        <v>50</v>
      </c>
      <c r="AE170" s="61">
        <v>0</v>
      </c>
      <c r="AF170" s="58">
        <v>0</v>
      </c>
      <c r="AG170" s="58" t="s">
        <v>50</v>
      </c>
      <c r="AH170" s="61">
        <v>0</v>
      </c>
      <c r="AI170" s="61">
        <v>0</v>
      </c>
      <c r="AJ170" s="58" t="s">
        <v>50</v>
      </c>
      <c r="AK170" s="61">
        <v>0</v>
      </c>
      <c r="AL170" s="61">
        <v>0</v>
      </c>
      <c r="AM170" s="59" t="s">
        <v>53</v>
      </c>
      <c r="AN170" s="58" t="s">
        <v>53</v>
      </c>
      <c r="AO170" s="59" t="s">
        <v>53</v>
      </c>
      <c r="AP170" s="58" t="s">
        <v>53</v>
      </c>
    </row>
    <row r="171" spans="1:42" s="62" customFormat="1" hidden="1" x14ac:dyDescent="0.25">
      <c r="A171" s="58" t="s">
        <v>299</v>
      </c>
      <c r="B171" s="59" t="s">
        <v>410</v>
      </c>
      <c r="C171" s="58" t="s">
        <v>402</v>
      </c>
      <c r="D171" s="63" t="s">
        <v>710</v>
      </c>
      <c r="E171" s="63" t="s">
        <v>711</v>
      </c>
      <c r="F171" s="58" t="s">
        <v>722</v>
      </c>
      <c r="G171" s="58" t="s">
        <v>51</v>
      </c>
      <c r="H171" s="58" t="s">
        <v>723</v>
      </c>
      <c r="I171" s="58" t="s">
        <v>53</v>
      </c>
      <c r="J171" s="61" t="s">
        <v>53</v>
      </c>
      <c r="K171" s="61" t="s">
        <v>53</v>
      </c>
      <c r="L171" s="61" t="s">
        <v>53</v>
      </c>
      <c r="M171" s="61">
        <v>0</v>
      </c>
      <c r="N171" s="58" t="s">
        <v>53</v>
      </c>
      <c r="O171" s="58" t="s">
        <v>54</v>
      </c>
      <c r="P171" s="58" t="s">
        <v>53</v>
      </c>
      <c r="Q171" s="61">
        <v>11277449.559999999</v>
      </c>
      <c r="R171" s="61">
        <v>0</v>
      </c>
      <c r="S171" s="61">
        <v>8188416.3799999999</v>
      </c>
      <c r="T171" s="61">
        <v>0</v>
      </c>
      <c r="U171" s="58" t="s">
        <v>50</v>
      </c>
      <c r="V171" s="61">
        <v>0</v>
      </c>
      <c r="W171" s="61">
        <v>2662959.64</v>
      </c>
      <c r="X171" s="58" t="s">
        <v>50</v>
      </c>
      <c r="Y171" s="61">
        <v>426073.54</v>
      </c>
      <c r="Z171" s="61">
        <v>0</v>
      </c>
      <c r="AA171" s="58" t="s">
        <v>50</v>
      </c>
      <c r="AB171" s="61">
        <v>0</v>
      </c>
      <c r="AC171" s="61"/>
      <c r="AD171" s="58" t="s">
        <v>50</v>
      </c>
      <c r="AE171" s="61"/>
      <c r="AF171" s="58">
        <v>0</v>
      </c>
      <c r="AG171" s="58" t="s">
        <v>50</v>
      </c>
      <c r="AH171" s="61">
        <v>0</v>
      </c>
      <c r="AI171" s="61">
        <v>0</v>
      </c>
      <c r="AJ171" s="58" t="s">
        <v>50</v>
      </c>
      <c r="AK171" s="61">
        <v>0</v>
      </c>
      <c r="AL171" s="61">
        <v>0</v>
      </c>
      <c r="AM171" s="59" t="s">
        <v>53</v>
      </c>
      <c r="AN171" s="58" t="s">
        <v>53</v>
      </c>
      <c r="AO171" s="59" t="s">
        <v>53</v>
      </c>
      <c r="AP171" s="58" t="s">
        <v>53</v>
      </c>
    </row>
    <row r="172" spans="1:42" s="62" customFormat="1" hidden="1" x14ac:dyDescent="0.25">
      <c r="A172" s="58" t="s">
        <v>345</v>
      </c>
      <c r="B172" s="59" t="s">
        <v>413</v>
      </c>
      <c r="C172" s="58" t="s">
        <v>402</v>
      </c>
      <c r="D172" s="63" t="s">
        <v>710</v>
      </c>
      <c r="E172" s="63" t="s">
        <v>711</v>
      </c>
      <c r="F172" s="58" t="s">
        <v>724</v>
      </c>
      <c r="G172" s="58" t="s">
        <v>51</v>
      </c>
      <c r="H172" s="58" t="s">
        <v>725</v>
      </c>
      <c r="I172" s="58" t="s">
        <v>53</v>
      </c>
      <c r="J172" s="61" t="s">
        <v>53</v>
      </c>
      <c r="K172" s="61" t="s">
        <v>53</v>
      </c>
      <c r="L172" s="61" t="s">
        <v>53</v>
      </c>
      <c r="M172" s="61">
        <v>0</v>
      </c>
      <c r="N172" s="58" t="s">
        <v>53</v>
      </c>
      <c r="O172" s="58" t="s">
        <v>54</v>
      </c>
      <c r="P172" s="58" t="s">
        <v>53</v>
      </c>
      <c r="Q172" s="61">
        <v>12518483.859999999</v>
      </c>
      <c r="R172" s="61">
        <v>0</v>
      </c>
      <c r="S172" s="61">
        <v>5795594.3799999999</v>
      </c>
      <c r="T172" s="61">
        <v>0</v>
      </c>
      <c r="U172" s="58" t="s">
        <v>50</v>
      </c>
      <c r="V172" s="61">
        <v>0</v>
      </c>
      <c r="W172" s="61">
        <v>5795594.3799999999</v>
      </c>
      <c r="X172" s="58" t="s">
        <v>63</v>
      </c>
      <c r="Y172" s="61">
        <v>927295.1</v>
      </c>
      <c r="Z172" s="61">
        <v>0</v>
      </c>
      <c r="AA172" s="58" t="s">
        <v>50</v>
      </c>
      <c r="AB172" s="61">
        <v>0</v>
      </c>
      <c r="AC172" s="61">
        <v>0</v>
      </c>
      <c r="AD172" s="58" t="s">
        <v>50</v>
      </c>
      <c r="AE172" s="61">
        <v>0</v>
      </c>
      <c r="AF172" s="58">
        <v>0</v>
      </c>
      <c r="AG172" s="58" t="s">
        <v>50</v>
      </c>
      <c r="AH172" s="61">
        <v>0</v>
      </c>
      <c r="AI172" s="61">
        <v>0</v>
      </c>
      <c r="AJ172" s="58" t="s">
        <v>50</v>
      </c>
      <c r="AK172" s="61">
        <v>0</v>
      </c>
      <c r="AL172" s="61">
        <v>0</v>
      </c>
      <c r="AM172" s="59" t="s">
        <v>53</v>
      </c>
      <c r="AN172" s="58" t="s">
        <v>53</v>
      </c>
      <c r="AO172" s="59" t="s">
        <v>53</v>
      </c>
      <c r="AP172" s="58" t="s">
        <v>53</v>
      </c>
    </row>
    <row r="173" spans="1:42" s="62" customFormat="1" hidden="1" x14ac:dyDescent="0.25">
      <c r="A173" s="58" t="s">
        <v>45</v>
      </c>
      <c r="B173" s="59" t="s">
        <v>401</v>
      </c>
      <c r="C173" s="58" t="s">
        <v>402</v>
      </c>
      <c r="D173" s="63" t="s">
        <v>726</v>
      </c>
      <c r="E173" s="63" t="s">
        <v>727</v>
      </c>
      <c r="F173" s="58" t="s">
        <v>728</v>
      </c>
      <c r="G173" s="58" t="s">
        <v>51</v>
      </c>
      <c r="H173" s="58" t="s">
        <v>729</v>
      </c>
      <c r="I173" s="58" t="s">
        <v>53</v>
      </c>
      <c r="J173" s="61" t="s">
        <v>53</v>
      </c>
      <c r="K173" s="61" t="s">
        <v>53</v>
      </c>
      <c r="L173" s="61" t="s">
        <v>53</v>
      </c>
      <c r="M173" s="61">
        <v>0</v>
      </c>
      <c r="N173" s="58" t="s">
        <v>53</v>
      </c>
      <c r="O173" s="58" t="s">
        <v>54</v>
      </c>
      <c r="P173" s="58" t="s">
        <v>53</v>
      </c>
      <c r="Q173" s="61">
        <v>41355476.719999999</v>
      </c>
      <c r="R173" s="61">
        <v>0</v>
      </c>
      <c r="S173" s="61">
        <v>31471837.710000001</v>
      </c>
      <c r="T173" s="61">
        <v>0</v>
      </c>
      <c r="U173" s="58" t="s">
        <v>50</v>
      </c>
      <c r="V173" s="61">
        <v>0</v>
      </c>
      <c r="W173" s="61">
        <v>8520378.4600000009</v>
      </c>
      <c r="X173" s="58" t="s">
        <v>63</v>
      </c>
      <c r="Y173" s="61">
        <v>1363260.55</v>
      </c>
      <c r="Z173" s="61">
        <v>0</v>
      </c>
      <c r="AA173" s="58" t="s">
        <v>50</v>
      </c>
      <c r="AB173" s="61">
        <v>0</v>
      </c>
      <c r="AC173" s="61">
        <v>0</v>
      </c>
      <c r="AD173" s="58" t="s">
        <v>50</v>
      </c>
      <c r="AE173" s="61">
        <v>0</v>
      </c>
      <c r="AF173" s="58">
        <v>0</v>
      </c>
      <c r="AG173" s="58" t="s">
        <v>50</v>
      </c>
      <c r="AH173" s="61">
        <v>0</v>
      </c>
      <c r="AI173" s="61">
        <v>0</v>
      </c>
      <c r="AJ173" s="58" t="s">
        <v>50</v>
      </c>
      <c r="AK173" s="61">
        <v>0</v>
      </c>
      <c r="AL173" s="61">
        <v>0</v>
      </c>
      <c r="AM173" s="59" t="s">
        <v>53</v>
      </c>
      <c r="AN173" s="58" t="s">
        <v>53</v>
      </c>
      <c r="AO173" s="59" t="s">
        <v>53</v>
      </c>
      <c r="AP173" s="58" t="s">
        <v>53</v>
      </c>
    </row>
    <row r="174" spans="1:42" s="62" customFormat="1" hidden="1" x14ac:dyDescent="0.25">
      <c r="A174" s="58" t="s">
        <v>132</v>
      </c>
      <c r="B174" s="59" t="s">
        <v>407</v>
      </c>
      <c r="C174" s="58" t="s">
        <v>402</v>
      </c>
      <c r="D174" s="63" t="s">
        <v>726</v>
      </c>
      <c r="E174" s="63" t="s">
        <v>727</v>
      </c>
      <c r="F174" s="58" t="s">
        <v>730</v>
      </c>
      <c r="G174" s="58" t="s">
        <v>51</v>
      </c>
      <c r="H174" s="58" t="s">
        <v>731</v>
      </c>
      <c r="I174" s="58" t="s">
        <v>53</v>
      </c>
      <c r="J174" s="61" t="s">
        <v>53</v>
      </c>
      <c r="K174" s="61" t="s">
        <v>53</v>
      </c>
      <c r="L174" s="61" t="s">
        <v>53</v>
      </c>
      <c r="M174" s="61">
        <v>0</v>
      </c>
      <c r="N174" s="58" t="s">
        <v>53</v>
      </c>
      <c r="O174" s="58" t="s">
        <v>54</v>
      </c>
      <c r="P174" s="58" t="s">
        <v>53</v>
      </c>
      <c r="Q174" s="61">
        <v>26084837.099999998</v>
      </c>
      <c r="R174" s="61">
        <v>0</v>
      </c>
      <c r="S174" s="61">
        <v>16353002.970000001</v>
      </c>
      <c r="T174" s="61">
        <v>0</v>
      </c>
      <c r="U174" s="58" t="s">
        <v>50</v>
      </c>
      <c r="V174" s="61">
        <v>0</v>
      </c>
      <c r="W174" s="61">
        <v>8389512.1799999997</v>
      </c>
      <c r="X174" s="58" t="s">
        <v>63</v>
      </c>
      <c r="Y174" s="61">
        <v>1342321.95</v>
      </c>
      <c r="Z174" s="61">
        <v>0</v>
      </c>
      <c r="AA174" s="58" t="s">
        <v>50</v>
      </c>
      <c r="AB174" s="61">
        <v>0</v>
      </c>
      <c r="AC174" s="61">
        <v>0</v>
      </c>
      <c r="AD174" s="58" t="s">
        <v>50</v>
      </c>
      <c r="AE174" s="61">
        <v>0</v>
      </c>
      <c r="AF174" s="58">
        <v>0</v>
      </c>
      <c r="AG174" s="58" t="s">
        <v>50</v>
      </c>
      <c r="AH174" s="61">
        <v>0</v>
      </c>
      <c r="AI174" s="61">
        <v>0</v>
      </c>
      <c r="AJ174" s="58" t="s">
        <v>50</v>
      </c>
      <c r="AK174" s="61">
        <v>0</v>
      </c>
      <c r="AL174" s="61">
        <v>0</v>
      </c>
      <c r="AM174" s="59" t="s">
        <v>53</v>
      </c>
      <c r="AN174" s="58" t="s">
        <v>53</v>
      </c>
      <c r="AO174" s="59" t="s">
        <v>53</v>
      </c>
      <c r="AP174" s="58" t="s">
        <v>53</v>
      </c>
    </row>
    <row r="175" spans="1:42" s="62" customFormat="1" hidden="1" x14ac:dyDescent="0.25">
      <c r="A175" s="58" t="s">
        <v>176</v>
      </c>
      <c r="B175" s="59" t="s">
        <v>423</v>
      </c>
      <c r="C175" s="58" t="s">
        <v>402</v>
      </c>
      <c r="D175" s="63" t="s">
        <v>726</v>
      </c>
      <c r="E175" s="63" t="s">
        <v>727</v>
      </c>
      <c r="F175" s="58" t="s">
        <v>732</v>
      </c>
      <c r="G175" s="58" t="s">
        <v>51</v>
      </c>
      <c r="H175" s="58" t="s">
        <v>733</v>
      </c>
      <c r="I175" s="58" t="s">
        <v>53</v>
      </c>
      <c r="J175" s="61" t="s">
        <v>53</v>
      </c>
      <c r="K175" s="61" t="s">
        <v>53</v>
      </c>
      <c r="L175" s="61" t="s">
        <v>53</v>
      </c>
      <c r="M175" s="61">
        <v>0</v>
      </c>
      <c r="N175" s="58" t="s">
        <v>53</v>
      </c>
      <c r="O175" s="58" t="s">
        <v>54</v>
      </c>
      <c r="P175" s="58" t="s">
        <v>53</v>
      </c>
      <c r="Q175" s="61">
        <v>22347637.75</v>
      </c>
      <c r="R175" s="61">
        <v>0</v>
      </c>
      <c r="S175" s="61">
        <v>15213996.470000001</v>
      </c>
      <c r="T175" s="61">
        <v>0</v>
      </c>
      <c r="U175" s="58" t="s">
        <v>50</v>
      </c>
      <c r="V175" s="61">
        <v>0</v>
      </c>
      <c r="W175" s="61">
        <v>6015482.4000000004</v>
      </c>
      <c r="X175" s="58" t="s">
        <v>63</v>
      </c>
      <c r="Y175" s="61">
        <v>962477.18</v>
      </c>
      <c r="Z175" s="61">
        <v>0</v>
      </c>
      <c r="AA175" s="58" t="s">
        <v>50</v>
      </c>
      <c r="AB175" s="61">
        <v>0</v>
      </c>
      <c r="AC175" s="61">
        <v>144149.72</v>
      </c>
      <c r="AD175" s="58" t="s">
        <v>50</v>
      </c>
      <c r="AE175" s="61">
        <v>11531.98</v>
      </c>
      <c r="AF175" s="58">
        <v>0</v>
      </c>
      <c r="AG175" s="58" t="s">
        <v>50</v>
      </c>
      <c r="AH175" s="61">
        <v>0</v>
      </c>
      <c r="AI175" s="61">
        <v>0</v>
      </c>
      <c r="AJ175" s="58" t="s">
        <v>50</v>
      </c>
      <c r="AK175" s="61">
        <v>0</v>
      </c>
      <c r="AL175" s="61">
        <v>0</v>
      </c>
      <c r="AM175" s="59" t="s">
        <v>53</v>
      </c>
      <c r="AN175" s="58" t="s">
        <v>53</v>
      </c>
      <c r="AO175" s="59" t="s">
        <v>53</v>
      </c>
      <c r="AP175" s="58" t="s">
        <v>53</v>
      </c>
    </row>
    <row r="176" spans="1:42" s="62" customFormat="1" hidden="1" x14ac:dyDescent="0.25">
      <c r="A176" s="58" t="s">
        <v>201</v>
      </c>
      <c r="B176" s="59" t="s">
        <v>426</v>
      </c>
      <c r="C176" s="58" t="s">
        <v>402</v>
      </c>
      <c r="D176" s="63" t="s">
        <v>726</v>
      </c>
      <c r="E176" s="63" t="s">
        <v>727</v>
      </c>
      <c r="F176" s="58" t="s">
        <v>734</v>
      </c>
      <c r="G176" s="58" t="s">
        <v>51</v>
      </c>
      <c r="H176" s="58" t="s">
        <v>735</v>
      </c>
      <c r="I176" s="58" t="s">
        <v>53</v>
      </c>
      <c r="J176" s="61" t="s">
        <v>53</v>
      </c>
      <c r="K176" s="61" t="s">
        <v>53</v>
      </c>
      <c r="L176" s="61" t="s">
        <v>53</v>
      </c>
      <c r="M176" s="61">
        <v>0</v>
      </c>
      <c r="N176" s="58" t="s">
        <v>53</v>
      </c>
      <c r="O176" s="58" t="s">
        <v>54</v>
      </c>
      <c r="P176" s="58" t="s">
        <v>53</v>
      </c>
      <c r="Q176" s="61">
        <v>454309.99</v>
      </c>
      <c r="R176" s="61">
        <v>0</v>
      </c>
      <c r="S176" s="61">
        <v>228169</v>
      </c>
      <c r="T176" s="61">
        <v>0</v>
      </c>
      <c r="U176" s="58" t="s">
        <v>50</v>
      </c>
      <c r="V176" s="61">
        <v>0</v>
      </c>
      <c r="W176" s="61">
        <v>194949.13</v>
      </c>
      <c r="X176" s="58" t="s">
        <v>50</v>
      </c>
      <c r="Y176" s="61">
        <v>31191.86</v>
      </c>
      <c r="Z176" s="61">
        <v>0</v>
      </c>
      <c r="AA176" s="58" t="s">
        <v>50</v>
      </c>
      <c r="AB176" s="61">
        <v>0</v>
      </c>
      <c r="AC176" s="61">
        <v>0</v>
      </c>
      <c r="AD176" s="58" t="s">
        <v>50</v>
      </c>
      <c r="AE176" s="61">
        <v>0</v>
      </c>
      <c r="AF176" s="58">
        <v>0</v>
      </c>
      <c r="AG176" s="58" t="s">
        <v>50</v>
      </c>
      <c r="AH176" s="61">
        <v>0</v>
      </c>
      <c r="AI176" s="61">
        <v>0</v>
      </c>
      <c r="AJ176" s="58" t="s">
        <v>50</v>
      </c>
      <c r="AK176" s="61">
        <v>0</v>
      </c>
      <c r="AL176" s="61">
        <v>0</v>
      </c>
      <c r="AM176" s="59" t="s">
        <v>53</v>
      </c>
      <c r="AN176" s="58" t="s">
        <v>53</v>
      </c>
      <c r="AO176" s="59" t="s">
        <v>53</v>
      </c>
      <c r="AP176" s="58" t="s">
        <v>53</v>
      </c>
    </row>
    <row r="177" spans="1:42" s="62" customFormat="1" hidden="1" x14ac:dyDescent="0.25">
      <c r="A177" s="58" t="s">
        <v>275</v>
      </c>
      <c r="B177" s="59" t="s">
        <v>429</v>
      </c>
      <c r="C177" s="58" t="s">
        <v>402</v>
      </c>
      <c r="D177" s="63" t="s">
        <v>726</v>
      </c>
      <c r="E177" s="63" t="s">
        <v>727</v>
      </c>
      <c r="F177" s="58" t="s">
        <v>736</v>
      </c>
      <c r="G177" s="58" t="s">
        <v>51</v>
      </c>
      <c r="H177" s="58" t="s">
        <v>737</v>
      </c>
      <c r="I177" s="58" t="s">
        <v>53</v>
      </c>
      <c r="J177" s="61" t="s">
        <v>53</v>
      </c>
      <c r="K177" s="61" t="s">
        <v>53</v>
      </c>
      <c r="L177" s="61" t="s">
        <v>53</v>
      </c>
      <c r="M177" s="61">
        <v>0</v>
      </c>
      <c r="N177" s="58" t="s">
        <v>53</v>
      </c>
      <c r="O177" s="58" t="s">
        <v>54</v>
      </c>
      <c r="P177" s="58" t="s">
        <v>53</v>
      </c>
      <c r="Q177" s="61">
        <v>23034990.760000002</v>
      </c>
      <c r="R177" s="61">
        <v>0</v>
      </c>
      <c r="S177" s="61">
        <v>20454107.300000001</v>
      </c>
      <c r="T177" s="61">
        <v>0</v>
      </c>
      <c r="U177" s="58" t="s">
        <v>50</v>
      </c>
      <c r="V177" s="61">
        <v>0</v>
      </c>
      <c r="W177" s="61">
        <v>2224899.5300000003</v>
      </c>
      <c r="X177" s="58" t="s">
        <v>50</v>
      </c>
      <c r="Y177" s="61">
        <v>355983.93</v>
      </c>
      <c r="Z177" s="61">
        <v>0</v>
      </c>
      <c r="AA177" s="58" t="s">
        <v>50</v>
      </c>
      <c r="AB177" s="61">
        <v>0</v>
      </c>
      <c r="AC177" s="61">
        <v>0</v>
      </c>
      <c r="AD177" s="58" t="s">
        <v>50</v>
      </c>
      <c r="AE177" s="61">
        <v>0</v>
      </c>
      <c r="AF177" s="58">
        <v>0</v>
      </c>
      <c r="AG177" s="58" t="s">
        <v>50</v>
      </c>
      <c r="AH177" s="61">
        <v>0</v>
      </c>
      <c r="AI177" s="61">
        <v>0</v>
      </c>
      <c r="AJ177" s="58" t="s">
        <v>50</v>
      </c>
      <c r="AK177" s="61">
        <v>0</v>
      </c>
      <c r="AL177" s="61">
        <v>0</v>
      </c>
      <c r="AM177" s="59" t="s">
        <v>53</v>
      </c>
      <c r="AN177" s="58" t="s">
        <v>53</v>
      </c>
      <c r="AO177" s="59" t="s">
        <v>53</v>
      </c>
      <c r="AP177" s="58" t="s">
        <v>53</v>
      </c>
    </row>
    <row r="178" spans="1:42" s="62" customFormat="1" hidden="1" x14ac:dyDescent="0.25">
      <c r="A178" s="58" t="s">
        <v>299</v>
      </c>
      <c r="B178" s="59" t="s">
        <v>410</v>
      </c>
      <c r="C178" s="58" t="s">
        <v>402</v>
      </c>
      <c r="D178" s="63" t="s">
        <v>726</v>
      </c>
      <c r="E178" s="63" t="s">
        <v>727</v>
      </c>
      <c r="F178" s="58" t="s">
        <v>738</v>
      </c>
      <c r="G178" s="58" t="s">
        <v>51</v>
      </c>
      <c r="H178" s="58" t="s">
        <v>739</v>
      </c>
      <c r="I178" s="58" t="s">
        <v>53</v>
      </c>
      <c r="J178" s="61" t="s">
        <v>53</v>
      </c>
      <c r="K178" s="61" t="s">
        <v>53</v>
      </c>
      <c r="L178" s="61" t="s">
        <v>53</v>
      </c>
      <c r="M178" s="61">
        <v>0</v>
      </c>
      <c r="N178" s="58" t="s">
        <v>53</v>
      </c>
      <c r="O178" s="58" t="s">
        <v>54</v>
      </c>
      <c r="P178" s="58" t="s">
        <v>53</v>
      </c>
      <c r="Q178" s="61">
        <v>109531569.16</v>
      </c>
      <c r="R178" s="61">
        <v>0</v>
      </c>
      <c r="S178" s="61">
        <v>76442945.230000004</v>
      </c>
      <c r="T178" s="61">
        <v>0</v>
      </c>
      <c r="U178" s="58" t="s">
        <v>50</v>
      </c>
      <c r="V178" s="61">
        <v>0</v>
      </c>
      <c r="W178" s="61">
        <v>28524675.800000001</v>
      </c>
      <c r="X178" s="58" t="s">
        <v>50</v>
      </c>
      <c r="Y178" s="61">
        <v>4563948.13</v>
      </c>
      <c r="Z178" s="61">
        <v>0</v>
      </c>
      <c r="AA178" s="58" t="s">
        <v>50</v>
      </c>
      <c r="AB178" s="61">
        <v>0</v>
      </c>
      <c r="AC178" s="61"/>
      <c r="AD178" s="58" t="s">
        <v>50</v>
      </c>
      <c r="AE178" s="61"/>
      <c r="AF178" s="58">
        <v>0</v>
      </c>
      <c r="AG178" s="58" t="s">
        <v>50</v>
      </c>
      <c r="AH178" s="61">
        <v>0</v>
      </c>
      <c r="AI178" s="61">
        <v>0</v>
      </c>
      <c r="AJ178" s="58" t="s">
        <v>50</v>
      </c>
      <c r="AK178" s="61">
        <v>0</v>
      </c>
      <c r="AL178" s="61">
        <v>0</v>
      </c>
      <c r="AM178" s="59" t="s">
        <v>53</v>
      </c>
      <c r="AN178" s="58" t="s">
        <v>53</v>
      </c>
      <c r="AO178" s="59" t="s">
        <v>53</v>
      </c>
      <c r="AP178" s="58" t="s">
        <v>53</v>
      </c>
    </row>
    <row r="179" spans="1:42" s="62" customFormat="1" hidden="1" x14ac:dyDescent="0.25">
      <c r="A179" s="58" t="s">
        <v>345</v>
      </c>
      <c r="B179" s="59" t="s">
        <v>413</v>
      </c>
      <c r="C179" s="58" t="s">
        <v>402</v>
      </c>
      <c r="D179" s="63" t="s">
        <v>726</v>
      </c>
      <c r="E179" s="63" t="s">
        <v>727</v>
      </c>
      <c r="F179" s="58" t="s">
        <v>740</v>
      </c>
      <c r="G179" s="58" t="s">
        <v>51</v>
      </c>
      <c r="H179" s="58" t="s">
        <v>741</v>
      </c>
      <c r="I179" s="58" t="s">
        <v>53</v>
      </c>
      <c r="J179" s="61" t="s">
        <v>53</v>
      </c>
      <c r="K179" s="61" t="s">
        <v>53</v>
      </c>
      <c r="L179" s="61" t="s">
        <v>53</v>
      </c>
      <c r="M179" s="61">
        <v>0</v>
      </c>
      <c r="N179" s="58" t="s">
        <v>53</v>
      </c>
      <c r="O179" s="58" t="s">
        <v>54</v>
      </c>
      <c r="P179" s="58" t="s">
        <v>53</v>
      </c>
      <c r="Q179" s="61">
        <v>43004325.510000005</v>
      </c>
      <c r="R179" s="61">
        <v>0</v>
      </c>
      <c r="S179" s="61">
        <v>33644444.060000002</v>
      </c>
      <c r="T179" s="61">
        <v>0</v>
      </c>
      <c r="U179" s="58" t="s">
        <v>50</v>
      </c>
      <c r="V179" s="61">
        <v>0</v>
      </c>
      <c r="W179" s="61">
        <v>8068863.3200000003</v>
      </c>
      <c r="X179" s="58" t="s">
        <v>63</v>
      </c>
      <c r="Y179" s="61">
        <v>1291018.1299999999</v>
      </c>
      <c r="Z179" s="61">
        <v>0</v>
      </c>
      <c r="AA179" s="58" t="s">
        <v>50</v>
      </c>
      <c r="AB179" s="61">
        <v>0</v>
      </c>
      <c r="AC179" s="61">
        <v>0</v>
      </c>
      <c r="AD179" s="58" t="s">
        <v>50</v>
      </c>
      <c r="AE179" s="61">
        <v>0</v>
      </c>
      <c r="AF179" s="58">
        <v>0</v>
      </c>
      <c r="AG179" s="58" t="s">
        <v>50</v>
      </c>
      <c r="AH179" s="61">
        <v>0</v>
      </c>
      <c r="AI179" s="61">
        <v>0</v>
      </c>
      <c r="AJ179" s="58" t="s">
        <v>50</v>
      </c>
      <c r="AK179" s="61">
        <v>0</v>
      </c>
      <c r="AL179" s="61">
        <v>0</v>
      </c>
      <c r="AM179" s="59" t="s">
        <v>53</v>
      </c>
      <c r="AN179" s="58" t="s">
        <v>53</v>
      </c>
      <c r="AO179" s="59" t="s">
        <v>53</v>
      </c>
      <c r="AP179" s="58" t="s">
        <v>53</v>
      </c>
    </row>
    <row r="180" spans="1:42" hidden="1" x14ac:dyDescent="0.25">
      <c r="A180" s="15"/>
      <c r="B180" s="16"/>
      <c r="C180" s="15"/>
      <c r="D180" s="15"/>
      <c r="E180" s="15"/>
      <c r="F180" s="15"/>
      <c r="G180" s="15"/>
      <c r="H180" s="15"/>
      <c r="I180" s="17"/>
      <c r="J180" s="17"/>
      <c r="K180" s="17"/>
      <c r="L180" s="17"/>
      <c r="M180" s="17"/>
      <c r="N180" s="15"/>
      <c r="O180" s="15"/>
      <c r="P180" s="15"/>
      <c r="Q180" s="18">
        <v>6817910931.5732002</v>
      </c>
      <c r="R180" s="18">
        <v>0</v>
      </c>
      <c r="S180" s="18">
        <v>5176199147.3955517</v>
      </c>
      <c r="T180" s="18">
        <v>5149412.92</v>
      </c>
      <c r="U180" s="15"/>
      <c r="V180" s="18">
        <v>823906.06719999993</v>
      </c>
      <c r="W180" s="18">
        <v>1406764157.5526502</v>
      </c>
      <c r="X180" s="15"/>
      <c r="Y180" s="18">
        <v>225082265.16939998</v>
      </c>
      <c r="Z180" s="18">
        <v>0</v>
      </c>
      <c r="AA180" s="15"/>
      <c r="AB180" s="18">
        <v>0</v>
      </c>
      <c r="AC180" s="18">
        <v>3603743.0000000009</v>
      </c>
      <c r="AD180" s="15"/>
      <c r="AE180" s="18">
        <v>288299.46840000001</v>
      </c>
      <c r="AF180" s="15"/>
      <c r="AG180" s="15"/>
      <c r="AH180" s="17"/>
      <c r="AI180" s="18">
        <v>0</v>
      </c>
      <c r="AJ180" s="15"/>
      <c r="AK180" s="18">
        <v>0</v>
      </c>
      <c r="AL180" s="18">
        <v>0</v>
      </c>
      <c r="AM180" s="19"/>
      <c r="AN180" s="15"/>
      <c r="AO180" s="19"/>
      <c r="AP180" s="15"/>
    </row>
    <row r="181" spans="1:42" hidden="1" x14ac:dyDescent="0.25">
      <c r="A181" s="15"/>
      <c r="B181" s="16"/>
      <c r="C181" s="15"/>
      <c r="D181" s="15"/>
      <c r="E181" s="15"/>
      <c r="F181" s="15"/>
      <c r="G181" s="15"/>
      <c r="H181" s="15"/>
      <c r="I181" s="17"/>
      <c r="J181" s="17"/>
      <c r="K181" s="17"/>
      <c r="L181" s="17"/>
      <c r="M181" s="17"/>
      <c r="N181" s="15"/>
      <c r="O181" s="15"/>
      <c r="P181" s="15"/>
      <c r="Q181" s="18">
        <v>2727164372.6292801</v>
      </c>
      <c r="R181" s="18">
        <v>0</v>
      </c>
      <c r="S181" s="18">
        <v>2070479658.95822</v>
      </c>
      <c r="T181" s="18">
        <v>2059765.1680000001</v>
      </c>
      <c r="U181" s="15"/>
      <c r="V181" s="18">
        <v>329562.42688000004</v>
      </c>
      <c r="W181" s="18">
        <v>562705663.02105999</v>
      </c>
      <c r="X181" s="15"/>
      <c r="Y181" s="18">
        <v>90032906.067760006</v>
      </c>
      <c r="Z181" s="18">
        <v>0</v>
      </c>
      <c r="AA181" s="15"/>
      <c r="AB181" s="18">
        <v>0</v>
      </c>
      <c r="AC181" s="18">
        <v>3603743</v>
      </c>
      <c r="AD181" s="15"/>
      <c r="AE181" s="18">
        <v>288299.46840000001</v>
      </c>
      <c r="AF181" s="15"/>
      <c r="AG181" s="15"/>
      <c r="AH181" s="17"/>
      <c r="AI181" s="18">
        <v>0</v>
      </c>
      <c r="AJ181" s="15"/>
      <c r="AK181" s="18">
        <v>0</v>
      </c>
      <c r="AL181" s="18">
        <v>0</v>
      </c>
      <c r="AM181" s="19"/>
      <c r="AN181" s="15"/>
      <c r="AO181" s="19"/>
      <c r="AP181" s="15"/>
    </row>
    <row r="182" spans="1:42" hidden="1" x14ac:dyDescent="0.25">
      <c r="Q182" s="41">
        <v>4092303375.9312811</v>
      </c>
      <c r="R182" s="18">
        <v>0</v>
      </c>
      <c r="S182" s="44">
        <v>3105719488.4373317</v>
      </c>
      <c r="T182" s="44">
        <v>3089647.7519999999</v>
      </c>
      <c r="U182" s="43"/>
      <c r="V182" s="44">
        <v>494343.64031999989</v>
      </c>
      <c r="W182" s="44">
        <v>844058494.53159022</v>
      </c>
      <c r="X182" s="43"/>
      <c r="Y182" s="44">
        <v>135049359.10163999</v>
      </c>
      <c r="AC182" s="17">
        <v>3603743</v>
      </c>
      <c r="AE182" s="17">
        <v>288299.46840000001</v>
      </c>
    </row>
    <row r="183" spans="1:42" hidden="1" x14ac:dyDescent="0.25">
      <c r="I183" s="17"/>
      <c r="J183" s="20" t="s">
        <v>391</v>
      </c>
      <c r="K183" s="17"/>
      <c r="L183" s="17"/>
      <c r="Q183" s="32">
        <v>4092303375.9312811</v>
      </c>
      <c r="S183" s="30"/>
      <c r="T183" s="30"/>
      <c r="V183" s="30"/>
      <c r="W183" s="30"/>
      <c r="Y183" s="30"/>
      <c r="AC183" s="30"/>
      <c r="AD183" s="30"/>
      <c r="AE183" s="30"/>
    </row>
    <row r="184" spans="1:42" hidden="1" x14ac:dyDescent="0.25">
      <c r="I184" s="17"/>
      <c r="J184" s="20"/>
      <c r="K184" s="17"/>
      <c r="L184" s="17"/>
      <c r="Q184" s="32">
        <v>0</v>
      </c>
      <c r="S184" s="30"/>
      <c r="W184" s="30"/>
      <c r="AC184" s="30"/>
      <c r="AE184" s="31"/>
    </row>
    <row r="185" spans="1:42" x14ac:dyDescent="0.25">
      <c r="I185" s="17"/>
      <c r="J185" s="20"/>
      <c r="K185" s="17"/>
      <c r="L185" s="17"/>
      <c r="S185" s="30"/>
      <c r="W185" s="33"/>
    </row>
    <row r="186" spans="1:42" x14ac:dyDescent="0.25">
      <c r="I186" s="17"/>
      <c r="J186" s="20"/>
      <c r="K186" s="17"/>
      <c r="L186" s="17"/>
      <c r="S186" s="30"/>
      <c r="W186" s="30"/>
    </row>
    <row r="187" spans="1:42" x14ac:dyDescent="0.25">
      <c r="I187" s="17"/>
      <c r="J187" s="17"/>
      <c r="K187" s="35">
        <v>1411913570.4726503</v>
      </c>
      <c r="L187" s="17"/>
      <c r="T187" s="21">
        <v>847148142.2835902</v>
      </c>
      <c r="U187" s="22" t="s">
        <v>21</v>
      </c>
      <c r="V187" s="17"/>
      <c r="W187" s="23">
        <v>3603743.0000000009</v>
      </c>
      <c r="X187" s="22" t="s">
        <v>21</v>
      </c>
      <c r="AC187" s="30"/>
      <c r="AE187" s="31"/>
    </row>
    <row r="188" spans="1:42" x14ac:dyDescent="0.25">
      <c r="I188" s="17"/>
      <c r="J188" s="12" t="s">
        <v>392</v>
      </c>
      <c r="K188" s="12" t="s">
        <v>393</v>
      </c>
      <c r="L188" s="12" t="s">
        <v>394</v>
      </c>
      <c r="T188" s="24">
        <v>135543702.74195999</v>
      </c>
      <c r="U188" s="22" t="s">
        <v>742</v>
      </c>
      <c r="V188" s="17"/>
      <c r="W188" s="12">
        <v>288299.46840000001</v>
      </c>
      <c r="X188" s="22" t="s">
        <v>742</v>
      </c>
      <c r="AC188" s="30"/>
    </row>
    <row r="189" spans="1:42" x14ac:dyDescent="0.25">
      <c r="I189" s="17"/>
      <c r="J189" s="25"/>
      <c r="K189" s="26"/>
      <c r="L189" s="27"/>
      <c r="T189" s="24">
        <v>135543702.76537442</v>
      </c>
      <c r="U189" s="22" t="s">
        <v>743</v>
      </c>
      <c r="V189" s="17"/>
      <c r="W189" s="12">
        <v>288299.44000000006</v>
      </c>
      <c r="X189" s="22" t="s">
        <v>744</v>
      </c>
      <c r="AC189" s="30"/>
      <c r="AE189" s="31"/>
    </row>
    <row r="190" spans="1:42" x14ac:dyDescent="0.25">
      <c r="I190" s="28" t="s">
        <v>395</v>
      </c>
      <c r="J190" s="35">
        <v>3105719488.4373317</v>
      </c>
      <c r="K190" s="36"/>
      <c r="L190" s="37"/>
      <c r="T190" s="29">
        <v>-2.3414433002471924E-2</v>
      </c>
      <c r="U190" s="22" t="s">
        <v>745</v>
      </c>
      <c r="V190" s="17"/>
      <c r="W190" s="12">
        <v>2.8399999951943755E-2</v>
      </c>
      <c r="X190" s="22" t="s">
        <v>745</v>
      </c>
      <c r="AC190" s="30"/>
      <c r="AE190" s="32"/>
    </row>
    <row r="191" spans="1:42" x14ac:dyDescent="0.25">
      <c r="I191" s="17"/>
      <c r="J191" s="35"/>
      <c r="K191" s="36"/>
      <c r="L191" s="37"/>
      <c r="AC191" s="30"/>
      <c r="AE191" s="32"/>
    </row>
    <row r="192" spans="1:42" x14ac:dyDescent="0.25">
      <c r="G192" s="2">
        <f>151907-152166</f>
        <v>-259</v>
      </c>
      <c r="I192" s="28" t="s">
        <v>396</v>
      </c>
      <c r="J192" s="35">
        <v>847148142.2835902</v>
      </c>
      <c r="K192" s="36">
        <v>135543702.74195999</v>
      </c>
      <c r="L192" s="37"/>
    </row>
    <row r="193" spans="9:12" x14ac:dyDescent="0.25">
      <c r="I193" s="17"/>
      <c r="J193" s="35"/>
      <c r="K193" s="36"/>
      <c r="L193" s="37"/>
    </row>
    <row r="194" spans="9:12" x14ac:dyDescent="0.25">
      <c r="I194" s="28" t="s">
        <v>397</v>
      </c>
      <c r="J194" s="35">
        <v>3603743.0000000009</v>
      </c>
      <c r="K194" s="36">
        <v>288299.46840000001</v>
      </c>
      <c r="L194" s="37">
        <v>0</v>
      </c>
    </row>
    <row r="195" spans="9:12" x14ac:dyDescent="0.25">
      <c r="I195" s="17"/>
      <c r="J195" s="35"/>
      <c r="K195" s="36"/>
      <c r="L195" s="37"/>
    </row>
    <row r="196" spans="9:12" x14ac:dyDescent="0.25">
      <c r="I196" s="28" t="s">
        <v>398</v>
      </c>
      <c r="J196" s="35">
        <v>0</v>
      </c>
      <c r="K196" s="36">
        <v>0</v>
      </c>
      <c r="L196" s="37"/>
    </row>
    <row r="197" spans="9:12" x14ac:dyDescent="0.25">
      <c r="I197" s="17"/>
      <c r="J197" s="35"/>
      <c r="K197" s="36"/>
      <c r="L197" s="37"/>
    </row>
    <row r="198" spans="9:12" x14ac:dyDescent="0.25">
      <c r="I198" s="28" t="s">
        <v>399</v>
      </c>
      <c r="J198" s="38">
        <v>3956471373.720922</v>
      </c>
      <c r="K198" s="39">
        <v>135832002.21035999</v>
      </c>
      <c r="L198" s="40">
        <v>0</v>
      </c>
    </row>
    <row r="199" spans="9:12" x14ac:dyDescent="0.25">
      <c r="I199" s="17"/>
      <c r="J199" s="17"/>
      <c r="K199" s="17"/>
      <c r="L199" s="17"/>
    </row>
    <row r="200" spans="9:12" x14ac:dyDescent="0.25">
      <c r="I200" s="17"/>
      <c r="J200" s="17">
        <v>0</v>
      </c>
      <c r="K200" s="17"/>
      <c r="L200" s="17"/>
    </row>
    <row r="204" spans="9:12" x14ac:dyDescent="0.25">
      <c r="J204" s="30"/>
      <c r="K204" s="31"/>
    </row>
    <row r="205" spans="9:12" x14ac:dyDescent="0.25">
      <c r="J205" s="30"/>
      <c r="K205" s="30"/>
    </row>
    <row r="206" spans="9:12" x14ac:dyDescent="0.25">
      <c r="J206" s="41"/>
      <c r="K206" s="42"/>
    </row>
    <row r="207" spans="9:12" x14ac:dyDescent="0.25">
      <c r="J207" s="30"/>
      <c r="K207" s="30"/>
    </row>
    <row r="208" spans="9:12" x14ac:dyDescent="0.25">
      <c r="J208" s="30"/>
      <c r="K208" s="30"/>
    </row>
    <row r="209" spans="1:42" x14ac:dyDescent="0.25">
      <c r="A209" s="47" t="s">
        <v>115</v>
      </c>
      <c r="B209" s="51" t="s">
        <v>401</v>
      </c>
      <c r="C209" s="47" t="s">
        <v>75</v>
      </c>
      <c r="D209" s="47" t="s">
        <v>48</v>
      </c>
      <c r="E209" s="47" t="s">
        <v>648</v>
      </c>
      <c r="F209" s="47" t="s">
        <v>663</v>
      </c>
      <c r="G209" s="47" t="s">
        <v>51</v>
      </c>
      <c r="H209" s="47" t="s">
        <v>934</v>
      </c>
      <c r="I209" s="48" t="s">
        <v>53</v>
      </c>
      <c r="J209" s="48" t="s">
        <v>53</v>
      </c>
      <c r="K209" s="48" t="s">
        <v>53</v>
      </c>
      <c r="L209" s="48" t="s">
        <v>53</v>
      </c>
      <c r="M209" s="48">
        <v>0</v>
      </c>
      <c r="N209" s="47" t="s">
        <v>53</v>
      </c>
      <c r="O209" s="47" t="s">
        <v>54</v>
      </c>
      <c r="P209" s="47" t="s">
        <v>53</v>
      </c>
      <c r="Q209" s="48">
        <v>13331410.433499999</v>
      </c>
      <c r="R209" s="48">
        <v>0</v>
      </c>
      <c r="S209" s="48">
        <v>11033427.130000003</v>
      </c>
      <c r="T209" s="48">
        <v>0</v>
      </c>
      <c r="U209" s="47" t="s">
        <v>50</v>
      </c>
      <c r="V209" s="48">
        <v>0</v>
      </c>
      <c r="W209" s="48">
        <v>1981020.0892</v>
      </c>
      <c r="X209" s="47" t="s">
        <v>50</v>
      </c>
      <c r="Y209" s="48">
        <v>316963.21429999999</v>
      </c>
      <c r="Z209" s="48">
        <v>0</v>
      </c>
      <c r="AA209" s="47" t="s">
        <v>50</v>
      </c>
      <c r="AB209" s="48">
        <v>0</v>
      </c>
      <c r="AC209" s="48">
        <v>0</v>
      </c>
      <c r="AD209" s="47" t="s">
        <v>50</v>
      </c>
      <c r="AE209" s="48">
        <v>0</v>
      </c>
      <c r="AF209" s="47">
        <v>0</v>
      </c>
      <c r="AG209" s="47" t="s">
        <v>50</v>
      </c>
      <c r="AH209" s="48">
        <v>0</v>
      </c>
      <c r="AI209" s="48">
        <v>0</v>
      </c>
      <c r="AJ209" s="47" t="s">
        <v>50</v>
      </c>
      <c r="AK209" s="48">
        <v>0</v>
      </c>
      <c r="AL209" s="48">
        <v>0</v>
      </c>
      <c r="AM209" s="51" t="s">
        <v>53</v>
      </c>
      <c r="AN209" s="47" t="s">
        <v>53</v>
      </c>
      <c r="AO209" s="51" t="s">
        <v>53</v>
      </c>
      <c r="AP209" s="47" t="s">
        <v>53</v>
      </c>
    </row>
    <row r="210" spans="1:42" x14ac:dyDescent="0.25">
      <c r="A210" s="47" t="s">
        <v>117</v>
      </c>
      <c r="B210" s="51" t="s">
        <v>401</v>
      </c>
      <c r="C210" s="47" t="s">
        <v>75</v>
      </c>
      <c r="D210" s="47" t="s">
        <v>48</v>
      </c>
      <c r="E210" s="47" t="s">
        <v>648</v>
      </c>
      <c r="F210" s="47" t="s">
        <v>663</v>
      </c>
      <c r="G210" s="47" t="s">
        <v>51</v>
      </c>
      <c r="H210" s="47" t="s">
        <v>935</v>
      </c>
      <c r="I210" s="48" t="s">
        <v>53</v>
      </c>
      <c r="J210" s="48" t="s">
        <v>53</v>
      </c>
      <c r="K210" s="48" t="s">
        <v>53</v>
      </c>
      <c r="L210" s="48" t="s">
        <v>53</v>
      </c>
      <c r="M210" s="48">
        <v>0</v>
      </c>
      <c r="N210" s="47" t="s">
        <v>53</v>
      </c>
      <c r="O210" s="47" t="s">
        <v>936</v>
      </c>
      <c r="P210" s="47" t="s">
        <v>937</v>
      </c>
      <c r="Q210" s="48">
        <v>256128</v>
      </c>
      <c r="R210" s="48">
        <v>0</v>
      </c>
      <c r="S210" s="48">
        <v>0</v>
      </c>
      <c r="T210" s="48">
        <v>220800</v>
      </c>
      <c r="U210" s="47" t="s">
        <v>63</v>
      </c>
      <c r="V210" s="48">
        <v>35328</v>
      </c>
      <c r="W210" s="48">
        <v>0</v>
      </c>
      <c r="X210" s="47" t="s">
        <v>50</v>
      </c>
      <c r="Y210" s="48">
        <v>0</v>
      </c>
      <c r="Z210" s="48">
        <v>0</v>
      </c>
      <c r="AA210" s="47" t="s">
        <v>50</v>
      </c>
      <c r="AB210" s="48">
        <v>0</v>
      </c>
      <c r="AC210" s="48">
        <v>0</v>
      </c>
      <c r="AD210" s="47" t="s">
        <v>50</v>
      </c>
      <c r="AE210" s="48">
        <v>0</v>
      </c>
      <c r="AF210" s="47">
        <v>0</v>
      </c>
      <c r="AG210" s="47" t="s">
        <v>50</v>
      </c>
      <c r="AH210" s="48">
        <v>0</v>
      </c>
      <c r="AI210" s="48">
        <v>0</v>
      </c>
      <c r="AJ210" s="47" t="s">
        <v>50</v>
      </c>
      <c r="AK210" s="48">
        <v>0</v>
      </c>
      <c r="AL210" s="48">
        <v>0</v>
      </c>
      <c r="AM210" s="51" t="s">
        <v>53</v>
      </c>
      <c r="AN210" s="47" t="s">
        <v>53</v>
      </c>
      <c r="AO210" s="51" t="s">
        <v>53</v>
      </c>
      <c r="AP210" s="47" t="s">
        <v>53</v>
      </c>
    </row>
    <row r="211" spans="1:42" x14ac:dyDescent="0.25">
      <c r="A211" s="47" t="s">
        <v>120</v>
      </c>
      <c r="B211" s="51" t="s">
        <v>401</v>
      </c>
      <c r="C211" s="47" t="s">
        <v>75</v>
      </c>
      <c r="D211" s="47" t="s">
        <v>48</v>
      </c>
      <c r="E211" s="47" t="s">
        <v>648</v>
      </c>
      <c r="F211" s="47" t="s">
        <v>663</v>
      </c>
      <c r="G211" s="47" t="s">
        <v>51</v>
      </c>
      <c r="H211" s="47" t="s">
        <v>938</v>
      </c>
      <c r="I211" s="48" t="s">
        <v>53</v>
      </c>
      <c r="J211" s="48" t="s">
        <v>53</v>
      </c>
      <c r="K211" s="48" t="s">
        <v>53</v>
      </c>
      <c r="L211" s="48" t="s">
        <v>53</v>
      </c>
      <c r="M211" s="48">
        <v>0</v>
      </c>
      <c r="N211" s="47" t="s">
        <v>53</v>
      </c>
      <c r="O211" s="47" t="s">
        <v>54</v>
      </c>
      <c r="P211" s="47" t="s">
        <v>53</v>
      </c>
      <c r="Q211" s="48">
        <v>100308698.91569999</v>
      </c>
      <c r="R211" s="48">
        <v>0</v>
      </c>
      <c r="S211" s="48">
        <v>74136828.942149982</v>
      </c>
      <c r="T211" s="48">
        <v>0</v>
      </c>
      <c r="U211" s="47" t="s">
        <v>50</v>
      </c>
      <c r="V211" s="48">
        <v>0</v>
      </c>
      <c r="W211" s="48">
        <v>22561956.873750005</v>
      </c>
      <c r="X211" s="47" t="s">
        <v>63</v>
      </c>
      <c r="Y211" s="48">
        <v>3609913.099799999</v>
      </c>
      <c r="Z211" s="48">
        <v>0</v>
      </c>
      <c r="AA211" s="47" t="s">
        <v>50</v>
      </c>
      <c r="AB211" s="48">
        <v>0</v>
      </c>
      <c r="AC211" s="48">
        <v>0</v>
      </c>
      <c r="AD211" s="47" t="s">
        <v>50</v>
      </c>
      <c r="AE211" s="48">
        <v>0</v>
      </c>
      <c r="AF211" s="47">
        <v>0</v>
      </c>
      <c r="AG211" s="47" t="s">
        <v>50</v>
      </c>
      <c r="AH211" s="48">
        <v>0</v>
      </c>
      <c r="AI211" s="48">
        <v>0</v>
      </c>
      <c r="AJ211" s="47" t="s">
        <v>50</v>
      </c>
      <c r="AK211" s="48">
        <v>0</v>
      </c>
      <c r="AL211" s="48">
        <v>0</v>
      </c>
      <c r="AM211" s="51" t="s">
        <v>53</v>
      </c>
      <c r="AN211" s="47" t="s">
        <v>53</v>
      </c>
      <c r="AO211" s="51" t="s">
        <v>53</v>
      </c>
      <c r="AP211" s="47" t="s">
        <v>53</v>
      </c>
    </row>
    <row r="212" spans="1:42" x14ac:dyDescent="0.25">
      <c r="A212" s="47" t="s">
        <v>152</v>
      </c>
      <c r="B212" s="51" t="s">
        <v>407</v>
      </c>
      <c r="C212" s="47" t="s">
        <v>75</v>
      </c>
      <c r="D212" s="47" t="s">
        <v>48</v>
      </c>
      <c r="E212" s="47" t="s">
        <v>648</v>
      </c>
      <c r="F212" s="47" t="s">
        <v>665</v>
      </c>
      <c r="G212" s="47" t="s">
        <v>51</v>
      </c>
      <c r="H212" s="47" t="s">
        <v>939</v>
      </c>
      <c r="I212" s="48" t="s">
        <v>53</v>
      </c>
      <c r="J212" s="48" t="s">
        <v>53</v>
      </c>
      <c r="K212" s="48" t="s">
        <v>53</v>
      </c>
      <c r="L212" s="48" t="s">
        <v>53</v>
      </c>
      <c r="M212" s="48">
        <v>0</v>
      </c>
      <c r="N212" s="47" t="s">
        <v>53</v>
      </c>
      <c r="O212" s="47" t="s">
        <v>54</v>
      </c>
      <c r="P212" s="47" t="s">
        <v>53</v>
      </c>
      <c r="Q212" s="48">
        <v>34645798.189199999</v>
      </c>
      <c r="R212" s="48">
        <v>0</v>
      </c>
      <c r="S212" s="48">
        <v>23866795.384200003</v>
      </c>
      <c r="T212" s="48">
        <v>0</v>
      </c>
      <c r="U212" s="47" t="s">
        <v>50</v>
      </c>
      <c r="V212" s="48">
        <v>0</v>
      </c>
      <c r="W212" s="48">
        <v>9292243.7974000014</v>
      </c>
      <c r="X212" s="47" t="s">
        <v>63</v>
      </c>
      <c r="Y212" s="48">
        <v>1486759.0076000001</v>
      </c>
      <c r="Z212" s="48">
        <v>0</v>
      </c>
      <c r="AA212" s="47" t="s">
        <v>50</v>
      </c>
      <c r="AB212" s="48">
        <v>0</v>
      </c>
      <c r="AC212" s="48">
        <v>0</v>
      </c>
      <c r="AD212" s="47" t="s">
        <v>50</v>
      </c>
      <c r="AE212" s="48">
        <v>0</v>
      </c>
      <c r="AF212" s="47">
        <v>0</v>
      </c>
      <c r="AG212" s="47" t="s">
        <v>50</v>
      </c>
      <c r="AH212" s="48">
        <v>0</v>
      </c>
      <c r="AI212" s="48">
        <v>0</v>
      </c>
      <c r="AJ212" s="47" t="s">
        <v>50</v>
      </c>
      <c r="AK212" s="48">
        <v>0</v>
      </c>
      <c r="AL212" s="48">
        <v>0</v>
      </c>
      <c r="AM212" s="51" t="s">
        <v>53</v>
      </c>
      <c r="AN212" s="47" t="s">
        <v>53</v>
      </c>
      <c r="AO212" s="51" t="s">
        <v>53</v>
      </c>
      <c r="AP212" s="47" t="s">
        <v>53</v>
      </c>
    </row>
    <row r="213" spans="1:42" x14ac:dyDescent="0.25">
      <c r="A213" s="47" t="s">
        <v>154</v>
      </c>
      <c r="B213" s="51" t="s">
        <v>407</v>
      </c>
      <c r="C213" s="47" t="s">
        <v>75</v>
      </c>
      <c r="D213" s="47" t="s">
        <v>48</v>
      </c>
      <c r="E213" s="47" t="s">
        <v>648</v>
      </c>
      <c r="F213" s="47" t="s">
        <v>665</v>
      </c>
      <c r="G213" s="47" t="s">
        <v>51</v>
      </c>
      <c r="H213" s="47" t="s">
        <v>940</v>
      </c>
      <c r="I213" s="48" t="s">
        <v>53</v>
      </c>
      <c r="J213" s="48" t="s">
        <v>53</v>
      </c>
      <c r="K213" s="48" t="s">
        <v>53</v>
      </c>
      <c r="L213" s="48" t="s">
        <v>53</v>
      </c>
      <c r="M213" s="48">
        <v>0</v>
      </c>
      <c r="N213" s="47" t="s">
        <v>53</v>
      </c>
      <c r="O213" s="47" t="s">
        <v>102</v>
      </c>
      <c r="P213" s="47" t="s">
        <v>103</v>
      </c>
      <c r="Q213" s="48">
        <v>2351086.3385999999</v>
      </c>
      <c r="R213" s="48">
        <v>0</v>
      </c>
      <c r="S213" s="48">
        <v>1672319.6350000002</v>
      </c>
      <c r="T213" s="48">
        <v>585143.71</v>
      </c>
      <c r="U213" s="47" t="s">
        <v>63</v>
      </c>
      <c r="V213" s="48">
        <v>93622.993600000002</v>
      </c>
      <c r="W213" s="48">
        <v>0</v>
      </c>
      <c r="X213" s="47" t="s">
        <v>50</v>
      </c>
      <c r="Y213" s="48">
        <v>0</v>
      </c>
      <c r="Z213" s="48">
        <v>0</v>
      </c>
      <c r="AA213" s="47" t="s">
        <v>50</v>
      </c>
      <c r="AB213" s="48">
        <v>0</v>
      </c>
      <c r="AC213" s="48">
        <v>0</v>
      </c>
      <c r="AD213" s="47" t="s">
        <v>50</v>
      </c>
      <c r="AE213" s="48">
        <v>0</v>
      </c>
      <c r="AF213" s="47">
        <v>0</v>
      </c>
      <c r="AG213" s="47" t="s">
        <v>50</v>
      </c>
      <c r="AH213" s="48">
        <v>0</v>
      </c>
      <c r="AI213" s="48">
        <v>0</v>
      </c>
      <c r="AJ213" s="47" t="s">
        <v>50</v>
      </c>
      <c r="AK213" s="48">
        <v>0</v>
      </c>
      <c r="AL213" s="48">
        <v>0</v>
      </c>
      <c r="AM213" s="51" t="s">
        <v>53</v>
      </c>
      <c r="AN213" s="47" t="s">
        <v>53</v>
      </c>
      <c r="AO213" s="51" t="s">
        <v>53</v>
      </c>
      <c r="AP213" s="47" t="s">
        <v>53</v>
      </c>
    </row>
    <row r="214" spans="1:42" x14ac:dyDescent="0.25">
      <c r="A214" s="47" t="s">
        <v>158</v>
      </c>
      <c r="B214" s="51" t="s">
        <v>407</v>
      </c>
      <c r="C214" s="47" t="s">
        <v>75</v>
      </c>
      <c r="D214" s="47" t="s">
        <v>48</v>
      </c>
      <c r="E214" s="47" t="s">
        <v>648</v>
      </c>
      <c r="F214" s="47" t="s">
        <v>665</v>
      </c>
      <c r="G214" s="47" t="s">
        <v>51</v>
      </c>
      <c r="H214" s="47" t="s">
        <v>941</v>
      </c>
      <c r="I214" s="48" t="s">
        <v>53</v>
      </c>
      <c r="J214" s="48" t="s">
        <v>53</v>
      </c>
      <c r="K214" s="48" t="s">
        <v>53</v>
      </c>
      <c r="L214" s="48" t="s">
        <v>53</v>
      </c>
      <c r="M214" s="48">
        <v>0</v>
      </c>
      <c r="N214" s="47" t="s">
        <v>53</v>
      </c>
      <c r="O214" s="47" t="s">
        <v>54</v>
      </c>
      <c r="P214" s="47" t="s">
        <v>53</v>
      </c>
      <c r="Q214" s="48">
        <v>56078663.073450014</v>
      </c>
      <c r="R214" s="48">
        <v>0</v>
      </c>
      <c r="S214" s="48">
        <v>44102140.021400005</v>
      </c>
      <c r="T214" s="48">
        <v>0</v>
      </c>
      <c r="U214" s="47" t="s">
        <v>50</v>
      </c>
      <c r="V214" s="48">
        <v>0</v>
      </c>
      <c r="W214" s="48">
        <v>10324588.837949999</v>
      </c>
      <c r="X214" s="47" t="s">
        <v>63</v>
      </c>
      <c r="Y214" s="48">
        <v>1651934.2141000004</v>
      </c>
      <c r="Z214" s="48">
        <v>0</v>
      </c>
      <c r="AA214" s="47" t="s">
        <v>50</v>
      </c>
      <c r="AB214" s="48">
        <v>0</v>
      </c>
      <c r="AC214" s="48">
        <v>0</v>
      </c>
      <c r="AD214" s="47" t="s">
        <v>50</v>
      </c>
      <c r="AE214" s="48">
        <v>0</v>
      </c>
      <c r="AF214" s="47">
        <v>0</v>
      </c>
      <c r="AG214" s="47" t="s">
        <v>50</v>
      </c>
      <c r="AH214" s="48">
        <v>0</v>
      </c>
      <c r="AI214" s="48">
        <v>0</v>
      </c>
      <c r="AJ214" s="47" t="s">
        <v>50</v>
      </c>
      <c r="AK214" s="48">
        <v>0</v>
      </c>
      <c r="AL214" s="48">
        <v>0</v>
      </c>
      <c r="AM214" s="51" t="s">
        <v>53</v>
      </c>
      <c r="AN214" s="47" t="s">
        <v>53</v>
      </c>
      <c r="AO214" s="51" t="s">
        <v>53</v>
      </c>
      <c r="AP214" s="47" t="s">
        <v>53</v>
      </c>
    </row>
    <row r="215" spans="1:42" x14ac:dyDescent="0.25">
      <c r="A215" s="47" t="s">
        <v>942</v>
      </c>
      <c r="B215" s="51" t="s">
        <v>423</v>
      </c>
      <c r="C215" s="47" t="s">
        <v>75</v>
      </c>
      <c r="D215" s="47" t="s">
        <v>48</v>
      </c>
      <c r="E215" s="47" t="s">
        <v>648</v>
      </c>
      <c r="F215" s="47" t="s">
        <v>673</v>
      </c>
      <c r="G215" s="47" t="s">
        <v>51</v>
      </c>
      <c r="H215" s="47" t="s">
        <v>943</v>
      </c>
      <c r="I215" s="48" t="s">
        <v>53</v>
      </c>
      <c r="J215" s="48" t="s">
        <v>53</v>
      </c>
      <c r="K215" s="48" t="s">
        <v>53</v>
      </c>
      <c r="L215" s="48" t="s">
        <v>53</v>
      </c>
      <c r="M215" s="48">
        <v>0</v>
      </c>
      <c r="N215" s="47" t="s">
        <v>53</v>
      </c>
      <c r="O215" s="47" t="s">
        <v>54</v>
      </c>
      <c r="P215" s="47" t="s">
        <v>53</v>
      </c>
      <c r="Q215" s="48">
        <v>62619939.411049992</v>
      </c>
      <c r="R215" s="48">
        <v>0</v>
      </c>
      <c r="S215" s="48">
        <v>52376422.357049987</v>
      </c>
      <c r="T215" s="48">
        <v>0</v>
      </c>
      <c r="U215" s="47" t="s">
        <v>50</v>
      </c>
      <c r="V215" s="48">
        <v>0</v>
      </c>
      <c r="W215" s="48">
        <v>8830618.1500000004</v>
      </c>
      <c r="X215" s="47" t="s">
        <v>50</v>
      </c>
      <c r="Y215" s="48">
        <v>1412898.9039999999</v>
      </c>
      <c r="Z215" s="48">
        <v>0</v>
      </c>
      <c r="AA215" s="47" t="s">
        <v>50</v>
      </c>
      <c r="AB215" s="48">
        <v>0</v>
      </c>
      <c r="AC215" s="48">
        <v>0</v>
      </c>
      <c r="AD215" s="47" t="s">
        <v>50</v>
      </c>
      <c r="AE215" s="48">
        <v>0</v>
      </c>
      <c r="AF215" s="47">
        <v>0</v>
      </c>
      <c r="AG215" s="47" t="s">
        <v>50</v>
      </c>
      <c r="AH215" s="48">
        <v>0</v>
      </c>
      <c r="AI215" s="48">
        <v>0</v>
      </c>
      <c r="AJ215" s="47" t="s">
        <v>50</v>
      </c>
      <c r="AK215" s="48">
        <v>0</v>
      </c>
      <c r="AL215" s="48">
        <v>0</v>
      </c>
      <c r="AM215" s="51" t="s">
        <v>53</v>
      </c>
      <c r="AN215" s="47" t="s">
        <v>53</v>
      </c>
      <c r="AO215" s="51" t="s">
        <v>53</v>
      </c>
      <c r="AP215" s="47" t="s">
        <v>53</v>
      </c>
    </row>
    <row r="216" spans="1:42" x14ac:dyDescent="0.25">
      <c r="A216" s="47" t="s">
        <v>944</v>
      </c>
      <c r="B216" s="51" t="s">
        <v>426</v>
      </c>
      <c r="C216" s="47" t="s">
        <v>75</v>
      </c>
      <c r="D216" s="47" t="s">
        <v>48</v>
      </c>
      <c r="E216" s="47" t="s">
        <v>648</v>
      </c>
      <c r="F216" s="47" t="s">
        <v>929</v>
      </c>
      <c r="G216" s="47" t="s">
        <v>51</v>
      </c>
      <c r="H216" s="47" t="s">
        <v>945</v>
      </c>
      <c r="I216" s="48" t="s">
        <v>53</v>
      </c>
      <c r="J216" s="48" t="s">
        <v>53</v>
      </c>
      <c r="K216" s="48" t="s">
        <v>53</v>
      </c>
      <c r="L216" s="48" t="s">
        <v>53</v>
      </c>
      <c r="M216" s="48">
        <v>0</v>
      </c>
      <c r="N216" s="47" t="s">
        <v>53</v>
      </c>
      <c r="O216" s="47" t="s">
        <v>54</v>
      </c>
      <c r="P216" s="47" t="s">
        <v>53</v>
      </c>
      <c r="Q216" s="48">
        <v>72498538.594500005</v>
      </c>
      <c r="R216" s="48">
        <v>0</v>
      </c>
      <c r="S216" s="48">
        <v>49948761.489899993</v>
      </c>
      <c r="T216" s="48">
        <v>0</v>
      </c>
      <c r="U216" s="47" t="s">
        <v>50</v>
      </c>
      <c r="V216" s="48">
        <v>0</v>
      </c>
      <c r="W216" s="48">
        <v>19305254.661000002</v>
      </c>
      <c r="X216" s="47" t="s">
        <v>63</v>
      </c>
      <c r="Y216" s="48">
        <v>3088840.7459999993</v>
      </c>
      <c r="Z216" s="48">
        <v>0</v>
      </c>
      <c r="AA216" s="47" t="s">
        <v>50</v>
      </c>
      <c r="AB216" s="48">
        <v>0</v>
      </c>
      <c r="AC216" s="48">
        <v>144149.72</v>
      </c>
      <c r="AD216" s="47" t="s">
        <v>72</v>
      </c>
      <c r="AE216" s="48">
        <v>11531.9776</v>
      </c>
      <c r="AF216" s="47">
        <v>0</v>
      </c>
      <c r="AG216" s="47" t="s">
        <v>50</v>
      </c>
      <c r="AH216" s="48">
        <v>0</v>
      </c>
      <c r="AI216" s="48">
        <v>0</v>
      </c>
      <c r="AJ216" s="47" t="s">
        <v>50</v>
      </c>
      <c r="AK216" s="48">
        <v>0</v>
      </c>
      <c r="AL216" s="48">
        <v>0</v>
      </c>
      <c r="AM216" s="51" t="s">
        <v>53</v>
      </c>
      <c r="AN216" s="47" t="s">
        <v>53</v>
      </c>
      <c r="AO216" s="51" t="s">
        <v>53</v>
      </c>
      <c r="AP216" s="47" t="s">
        <v>53</v>
      </c>
    </row>
    <row r="217" spans="1:42" x14ac:dyDescent="0.25">
      <c r="A217" s="47" t="s">
        <v>946</v>
      </c>
      <c r="B217" s="51" t="s">
        <v>429</v>
      </c>
      <c r="C217" s="47" t="s">
        <v>75</v>
      </c>
      <c r="D217" s="47" t="s">
        <v>48</v>
      </c>
      <c r="E217" s="47" t="s">
        <v>648</v>
      </c>
      <c r="F217" s="47" t="s">
        <v>930</v>
      </c>
      <c r="G217" s="47" t="s">
        <v>51</v>
      </c>
      <c r="H217" s="47" t="s">
        <v>947</v>
      </c>
      <c r="I217" s="48" t="s">
        <v>53</v>
      </c>
      <c r="J217" s="48" t="s">
        <v>53</v>
      </c>
      <c r="K217" s="48" t="s">
        <v>53</v>
      </c>
      <c r="L217" s="48" t="s">
        <v>53</v>
      </c>
      <c r="M217" s="48">
        <v>0</v>
      </c>
      <c r="N217" s="47" t="s">
        <v>53</v>
      </c>
      <c r="O217" s="47" t="s">
        <v>54</v>
      </c>
      <c r="P217" s="47" t="s">
        <v>53</v>
      </c>
      <c r="Q217" s="48">
        <v>96849139.272099957</v>
      </c>
      <c r="R217" s="48">
        <v>0</v>
      </c>
      <c r="S217" s="48">
        <v>71368563.304699987</v>
      </c>
      <c r="T217" s="48">
        <v>0</v>
      </c>
      <c r="U217" s="47" t="s">
        <v>50</v>
      </c>
      <c r="V217" s="48">
        <v>0</v>
      </c>
      <c r="W217" s="48">
        <v>21966013.764999997</v>
      </c>
      <c r="X217" s="47" t="s">
        <v>63</v>
      </c>
      <c r="Y217" s="48">
        <v>3514562.2023999994</v>
      </c>
      <c r="Z217" s="48">
        <v>0</v>
      </c>
      <c r="AA217" s="47" t="s">
        <v>50</v>
      </c>
      <c r="AB217" s="48">
        <v>0</v>
      </c>
      <c r="AC217" s="48">
        <v>0</v>
      </c>
      <c r="AD217" s="47" t="s">
        <v>50</v>
      </c>
      <c r="AE217" s="48">
        <v>0</v>
      </c>
      <c r="AF217" s="47">
        <v>0</v>
      </c>
      <c r="AG217" s="47" t="s">
        <v>50</v>
      </c>
      <c r="AH217" s="48">
        <v>0</v>
      </c>
      <c r="AI217" s="48">
        <v>0</v>
      </c>
      <c r="AJ217" s="47" t="s">
        <v>50</v>
      </c>
      <c r="AK217" s="48">
        <v>0</v>
      </c>
      <c r="AL217" s="48">
        <v>0</v>
      </c>
      <c r="AM217" s="51" t="s">
        <v>53</v>
      </c>
      <c r="AN217" s="47" t="s">
        <v>53</v>
      </c>
      <c r="AO217" s="51" t="s">
        <v>53</v>
      </c>
      <c r="AP217" s="47" t="s">
        <v>53</v>
      </c>
    </row>
    <row r="218" spans="1:42" x14ac:dyDescent="0.25">
      <c r="A218" s="47" t="s">
        <v>948</v>
      </c>
      <c r="B218" s="51" t="s">
        <v>410</v>
      </c>
      <c r="C218" s="47" t="s">
        <v>75</v>
      </c>
      <c r="D218" s="47" t="s">
        <v>48</v>
      </c>
      <c r="E218" s="47" t="s">
        <v>648</v>
      </c>
      <c r="F218" s="47" t="s">
        <v>933</v>
      </c>
      <c r="G218" s="47" t="s">
        <v>51</v>
      </c>
      <c r="H218" s="47" t="s">
        <v>949</v>
      </c>
      <c r="I218" s="48" t="s">
        <v>53</v>
      </c>
      <c r="J218" s="48" t="s">
        <v>53</v>
      </c>
      <c r="K218" s="48" t="s">
        <v>53</v>
      </c>
      <c r="L218" s="48" t="s">
        <v>53</v>
      </c>
      <c r="M218" s="48">
        <v>0</v>
      </c>
      <c r="N218" s="47" t="s">
        <v>53</v>
      </c>
      <c r="O218" s="47" t="s">
        <v>54</v>
      </c>
      <c r="P218" s="47" t="s">
        <v>53</v>
      </c>
      <c r="Q218" s="48">
        <v>76083525.047899991</v>
      </c>
      <c r="R218" s="48">
        <v>0</v>
      </c>
      <c r="S218" s="48">
        <v>47244359.812649995</v>
      </c>
      <c r="T218" s="48">
        <v>0</v>
      </c>
      <c r="U218" s="47" t="s">
        <v>50</v>
      </c>
      <c r="V218" s="48">
        <v>0</v>
      </c>
      <c r="W218" s="48">
        <v>24727140.980749995</v>
      </c>
      <c r="X218" s="47" t="s">
        <v>63</v>
      </c>
      <c r="Y218" s="48">
        <v>3956342.5568999993</v>
      </c>
      <c r="Z218" s="48">
        <v>0</v>
      </c>
      <c r="AA218" s="47" t="s">
        <v>50</v>
      </c>
      <c r="AB218" s="48">
        <v>0</v>
      </c>
      <c r="AC218" s="48">
        <v>144149.72</v>
      </c>
      <c r="AD218" s="47" t="s">
        <v>72</v>
      </c>
      <c r="AE218" s="48">
        <v>11531.9776</v>
      </c>
      <c r="AF218" s="47">
        <v>0</v>
      </c>
      <c r="AG218" s="47" t="s">
        <v>50</v>
      </c>
      <c r="AH218" s="48">
        <v>0</v>
      </c>
      <c r="AI218" s="48">
        <v>0</v>
      </c>
      <c r="AJ218" s="47" t="s">
        <v>50</v>
      </c>
      <c r="AK218" s="48">
        <v>0</v>
      </c>
      <c r="AL218" s="48">
        <v>0</v>
      </c>
      <c r="AM218" s="51" t="s">
        <v>53</v>
      </c>
      <c r="AN218" s="47" t="s">
        <v>53</v>
      </c>
      <c r="AO218" s="51" t="s">
        <v>53</v>
      </c>
      <c r="AP218" s="47" t="s">
        <v>53</v>
      </c>
    </row>
    <row r="219" spans="1:42" x14ac:dyDescent="0.25">
      <c r="A219" s="47" t="s">
        <v>950</v>
      </c>
      <c r="B219" s="51" t="s">
        <v>413</v>
      </c>
      <c r="C219" s="47" t="s">
        <v>75</v>
      </c>
      <c r="D219" s="47" t="s">
        <v>48</v>
      </c>
      <c r="E219" s="47" t="s">
        <v>648</v>
      </c>
      <c r="F219" s="47" t="s">
        <v>931</v>
      </c>
      <c r="G219" s="47" t="s">
        <v>51</v>
      </c>
      <c r="H219" s="47" t="s">
        <v>951</v>
      </c>
      <c r="I219" s="48" t="s">
        <v>53</v>
      </c>
      <c r="J219" s="48" t="s">
        <v>53</v>
      </c>
      <c r="K219" s="48" t="s">
        <v>53</v>
      </c>
      <c r="L219" s="48" t="s">
        <v>53</v>
      </c>
      <c r="M219" s="48">
        <v>0</v>
      </c>
      <c r="N219" s="47" t="s">
        <v>53</v>
      </c>
      <c r="O219" s="47" t="s">
        <v>54</v>
      </c>
      <c r="P219" s="47" t="s">
        <v>53</v>
      </c>
      <c r="Q219" s="48">
        <v>60409323.187599994</v>
      </c>
      <c r="R219" s="48">
        <v>0</v>
      </c>
      <c r="S219" s="48">
        <v>41593600.581650004</v>
      </c>
      <c r="T219" s="48">
        <v>0</v>
      </c>
      <c r="U219" s="47" t="s">
        <v>50</v>
      </c>
      <c r="V219" s="48">
        <v>0</v>
      </c>
      <c r="W219" s="48">
        <v>16220450.522349995</v>
      </c>
      <c r="X219" s="47" t="s">
        <v>50</v>
      </c>
      <c r="Y219" s="48">
        <v>2595272.0835999991</v>
      </c>
      <c r="Z219" s="48">
        <v>0</v>
      </c>
      <c r="AA219" s="47" t="s">
        <v>50</v>
      </c>
      <c r="AB219" s="48">
        <v>0</v>
      </c>
      <c r="AC219" s="48">
        <v>0</v>
      </c>
      <c r="AD219" s="47" t="s">
        <v>50</v>
      </c>
      <c r="AE219" s="48">
        <v>0</v>
      </c>
      <c r="AF219" s="47">
        <v>0</v>
      </c>
      <c r="AG219" s="47" t="s">
        <v>50</v>
      </c>
      <c r="AH219" s="48">
        <v>0</v>
      </c>
      <c r="AI219" s="48">
        <v>0</v>
      </c>
      <c r="AJ219" s="47" t="s">
        <v>50</v>
      </c>
      <c r="AK219" s="48">
        <v>0</v>
      </c>
      <c r="AL219" s="48">
        <v>0</v>
      </c>
      <c r="AM219" s="51" t="s">
        <v>53</v>
      </c>
      <c r="AN219" s="47" t="s">
        <v>53</v>
      </c>
      <c r="AO219" s="51" t="s">
        <v>53</v>
      </c>
      <c r="AP219" s="47" t="s">
        <v>53</v>
      </c>
    </row>
    <row r="220" spans="1:42" x14ac:dyDescent="0.25">
      <c r="A220" s="47" t="s">
        <v>122</v>
      </c>
      <c r="B220" s="51" t="s">
        <v>401</v>
      </c>
      <c r="C220" s="47" t="s">
        <v>75</v>
      </c>
      <c r="D220" s="47" t="s">
        <v>56</v>
      </c>
      <c r="E220" s="47" t="s">
        <v>952</v>
      </c>
      <c r="F220" s="47" t="s">
        <v>655</v>
      </c>
      <c r="G220" s="47" t="s">
        <v>51</v>
      </c>
      <c r="H220" s="47" t="s">
        <v>953</v>
      </c>
      <c r="I220" s="48" t="s">
        <v>53</v>
      </c>
      <c r="J220" s="48" t="s">
        <v>53</v>
      </c>
      <c r="K220" s="48" t="s">
        <v>53</v>
      </c>
      <c r="L220" s="48" t="s">
        <v>53</v>
      </c>
      <c r="M220" s="48">
        <v>0</v>
      </c>
      <c r="N220" s="47" t="s">
        <v>53</v>
      </c>
      <c r="O220" s="47" t="s">
        <v>54</v>
      </c>
      <c r="P220" s="47" t="s">
        <v>53</v>
      </c>
      <c r="Q220" s="48">
        <v>11055729.331049997</v>
      </c>
      <c r="R220" s="48">
        <v>0</v>
      </c>
      <c r="S220" s="48">
        <v>7343671.1338499971</v>
      </c>
      <c r="T220" s="48">
        <v>0</v>
      </c>
      <c r="U220" s="47" t="s">
        <v>50</v>
      </c>
      <c r="V220" s="48">
        <v>0</v>
      </c>
      <c r="W220" s="48">
        <v>3200050.1700000004</v>
      </c>
      <c r="X220" s="47" t="s">
        <v>50</v>
      </c>
      <c r="Y220" s="48">
        <v>512008.02720000001</v>
      </c>
      <c r="Z220" s="48">
        <v>0</v>
      </c>
      <c r="AA220" s="47" t="s">
        <v>50</v>
      </c>
      <c r="AB220" s="48">
        <v>0</v>
      </c>
      <c r="AC220" s="48">
        <v>0</v>
      </c>
      <c r="AD220" s="47" t="s">
        <v>50</v>
      </c>
      <c r="AE220" s="48">
        <v>0</v>
      </c>
      <c r="AF220" s="47">
        <v>0</v>
      </c>
      <c r="AG220" s="47" t="s">
        <v>50</v>
      </c>
      <c r="AH220" s="48">
        <v>0</v>
      </c>
      <c r="AI220" s="48">
        <v>0</v>
      </c>
      <c r="AJ220" s="47" t="s">
        <v>50</v>
      </c>
      <c r="AK220" s="48">
        <v>0</v>
      </c>
      <c r="AL220" s="48">
        <v>0</v>
      </c>
      <c r="AM220" s="51" t="s">
        <v>53</v>
      </c>
      <c r="AN220" s="47" t="s">
        <v>53</v>
      </c>
      <c r="AO220" s="51" t="s">
        <v>53</v>
      </c>
      <c r="AP220" s="47" t="s">
        <v>53</v>
      </c>
    </row>
    <row r="221" spans="1:42" x14ac:dyDescent="0.25">
      <c r="A221" s="47" t="s">
        <v>160</v>
      </c>
      <c r="B221" s="51" t="s">
        <v>407</v>
      </c>
      <c r="C221" s="47" t="s">
        <v>75</v>
      </c>
      <c r="D221" s="47" t="s">
        <v>56</v>
      </c>
      <c r="E221" s="47" t="s">
        <v>952</v>
      </c>
      <c r="F221" s="47" t="s">
        <v>657</v>
      </c>
      <c r="G221" s="47" t="s">
        <v>51</v>
      </c>
      <c r="H221" s="47" t="s">
        <v>954</v>
      </c>
      <c r="I221" s="48" t="s">
        <v>53</v>
      </c>
      <c r="J221" s="48" t="s">
        <v>53</v>
      </c>
      <c r="K221" s="48" t="s">
        <v>53</v>
      </c>
      <c r="L221" s="48" t="s">
        <v>53</v>
      </c>
      <c r="M221" s="48">
        <v>0</v>
      </c>
      <c r="N221" s="47" t="s">
        <v>53</v>
      </c>
      <c r="O221" s="47" t="s">
        <v>54</v>
      </c>
      <c r="P221" s="47" t="s">
        <v>53</v>
      </c>
      <c r="Q221" s="48">
        <v>12318006.211100001</v>
      </c>
      <c r="R221" s="48">
        <v>0</v>
      </c>
      <c r="S221" s="48">
        <v>9285661.4407999981</v>
      </c>
      <c r="T221" s="48">
        <v>0</v>
      </c>
      <c r="U221" s="47" t="s">
        <v>50</v>
      </c>
      <c r="V221" s="48">
        <v>0</v>
      </c>
      <c r="W221" s="48">
        <v>2614090.3192000003</v>
      </c>
      <c r="X221" s="47" t="s">
        <v>63</v>
      </c>
      <c r="Y221" s="48">
        <v>418254.45110000001</v>
      </c>
      <c r="Z221" s="48">
        <v>0</v>
      </c>
      <c r="AA221" s="47" t="s">
        <v>50</v>
      </c>
      <c r="AB221" s="48">
        <v>0</v>
      </c>
      <c r="AC221" s="48">
        <v>0</v>
      </c>
      <c r="AD221" s="47" t="s">
        <v>50</v>
      </c>
      <c r="AE221" s="48">
        <v>0</v>
      </c>
      <c r="AF221" s="47">
        <v>0</v>
      </c>
      <c r="AG221" s="47" t="s">
        <v>50</v>
      </c>
      <c r="AH221" s="48">
        <v>0</v>
      </c>
      <c r="AI221" s="48">
        <v>0</v>
      </c>
      <c r="AJ221" s="47" t="s">
        <v>50</v>
      </c>
      <c r="AK221" s="48">
        <v>0</v>
      </c>
      <c r="AL221" s="48">
        <v>0</v>
      </c>
      <c r="AM221" s="51" t="s">
        <v>53</v>
      </c>
      <c r="AN221" s="47" t="s">
        <v>53</v>
      </c>
      <c r="AO221" s="51" t="s">
        <v>53</v>
      </c>
      <c r="AP221" s="47" t="s">
        <v>53</v>
      </c>
    </row>
    <row r="222" spans="1:42" x14ac:dyDescent="0.25">
      <c r="A222" s="47" t="s">
        <v>164</v>
      </c>
      <c r="B222" s="51" t="s">
        <v>407</v>
      </c>
      <c r="C222" s="47" t="s">
        <v>75</v>
      </c>
      <c r="D222" s="47" t="s">
        <v>56</v>
      </c>
      <c r="E222" s="47" t="s">
        <v>952</v>
      </c>
      <c r="F222" s="47" t="s">
        <v>657</v>
      </c>
      <c r="G222" s="47" t="s">
        <v>51</v>
      </c>
      <c r="H222" s="47" t="s">
        <v>955</v>
      </c>
      <c r="I222" s="48" t="s">
        <v>53</v>
      </c>
      <c r="J222" s="48" t="s">
        <v>53</v>
      </c>
      <c r="K222" s="48" t="s">
        <v>53</v>
      </c>
      <c r="L222" s="48" t="s">
        <v>53</v>
      </c>
      <c r="M222" s="48">
        <v>0</v>
      </c>
      <c r="N222" s="47" t="s">
        <v>53</v>
      </c>
      <c r="O222" s="47" t="s">
        <v>956</v>
      </c>
      <c r="P222" s="47" t="s">
        <v>957</v>
      </c>
      <c r="Q222" s="48">
        <v>109599.65</v>
      </c>
      <c r="R222" s="48">
        <v>0</v>
      </c>
      <c r="S222" s="48">
        <v>109599.65</v>
      </c>
      <c r="T222" s="48">
        <v>0</v>
      </c>
      <c r="U222" s="47" t="s">
        <v>50</v>
      </c>
      <c r="V222" s="48">
        <v>0</v>
      </c>
      <c r="W222" s="48">
        <v>0</v>
      </c>
      <c r="X222" s="47" t="s">
        <v>50</v>
      </c>
      <c r="Y222" s="48">
        <v>0</v>
      </c>
      <c r="Z222" s="48">
        <v>0</v>
      </c>
      <c r="AA222" s="47" t="s">
        <v>50</v>
      </c>
      <c r="AB222" s="48">
        <v>0</v>
      </c>
      <c r="AC222" s="48">
        <v>0</v>
      </c>
      <c r="AD222" s="47" t="s">
        <v>50</v>
      </c>
      <c r="AE222" s="48">
        <v>0</v>
      </c>
      <c r="AF222" s="47">
        <v>0</v>
      </c>
      <c r="AG222" s="47" t="s">
        <v>50</v>
      </c>
      <c r="AH222" s="48">
        <v>0</v>
      </c>
      <c r="AI222" s="48">
        <v>0</v>
      </c>
      <c r="AJ222" s="47" t="s">
        <v>50</v>
      </c>
      <c r="AK222" s="48">
        <v>0</v>
      </c>
      <c r="AL222" s="48">
        <v>0</v>
      </c>
      <c r="AM222" s="51" t="s">
        <v>53</v>
      </c>
      <c r="AN222" s="47" t="s">
        <v>53</v>
      </c>
      <c r="AO222" s="51" t="s">
        <v>53</v>
      </c>
      <c r="AP222" s="47" t="s">
        <v>53</v>
      </c>
    </row>
    <row r="223" spans="1:42" x14ac:dyDescent="0.25">
      <c r="A223" s="47" t="s">
        <v>166</v>
      </c>
      <c r="B223" s="51" t="s">
        <v>407</v>
      </c>
      <c r="C223" s="47" t="s">
        <v>75</v>
      </c>
      <c r="D223" s="47" t="s">
        <v>56</v>
      </c>
      <c r="E223" s="47" t="s">
        <v>952</v>
      </c>
      <c r="F223" s="47" t="s">
        <v>657</v>
      </c>
      <c r="G223" s="47" t="s">
        <v>51</v>
      </c>
      <c r="H223" s="47" t="s">
        <v>958</v>
      </c>
      <c r="I223" s="48" t="s">
        <v>53</v>
      </c>
      <c r="J223" s="48" t="s">
        <v>53</v>
      </c>
      <c r="K223" s="48" t="s">
        <v>53</v>
      </c>
      <c r="L223" s="48" t="s">
        <v>53</v>
      </c>
      <c r="M223" s="48">
        <v>0</v>
      </c>
      <c r="N223" s="47" t="s">
        <v>53</v>
      </c>
      <c r="O223" s="47" t="s">
        <v>54</v>
      </c>
      <c r="P223" s="47" t="s">
        <v>53</v>
      </c>
      <c r="Q223" s="48">
        <v>7303639.6213999996</v>
      </c>
      <c r="R223" s="48">
        <v>0</v>
      </c>
      <c r="S223" s="48">
        <v>5736763.7749999994</v>
      </c>
      <c r="T223" s="48">
        <v>0</v>
      </c>
      <c r="U223" s="47" t="s">
        <v>50</v>
      </c>
      <c r="V223" s="48">
        <v>0</v>
      </c>
      <c r="W223" s="48">
        <v>1350755.0399999998</v>
      </c>
      <c r="X223" s="47" t="s">
        <v>63</v>
      </c>
      <c r="Y223" s="48">
        <v>216120.80640000003</v>
      </c>
      <c r="Z223" s="48">
        <v>0</v>
      </c>
      <c r="AA223" s="47" t="s">
        <v>50</v>
      </c>
      <c r="AB223" s="48">
        <v>0</v>
      </c>
      <c r="AC223" s="48">
        <v>0</v>
      </c>
      <c r="AD223" s="47" t="s">
        <v>50</v>
      </c>
      <c r="AE223" s="48">
        <v>0</v>
      </c>
      <c r="AF223" s="47">
        <v>0</v>
      </c>
      <c r="AG223" s="47" t="s">
        <v>50</v>
      </c>
      <c r="AH223" s="48">
        <v>0</v>
      </c>
      <c r="AI223" s="48">
        <v>0</v>
      </c>
      <c r="AJ223" s="47" t="s">
        <v>50</v>
      </c>
      <c r="AK223" s="48">
        <v>0</v>
      </c>
      <c r="AL223" s="48">
        <v>0</v>
      </c>
      <c r="AM223" s="51" t="s">
        <v>53</v>
      </c>
      <c r="AN223" s="47" t="s">
        <v>53</v>
      </c>
      <c r="AO223" s="51" t="s">
        <v>53</v>
      </c>
      <c r="AP223" s="47" t="s">
        <v>53</v>
      </c>
    </row>
    <row r="224" spans="1:42" x14ac:dyDescent="0.25">
      <c r="A224" s="47" t="s">
        <v>959</v>
      </c>
      <c r="B224" s="51" t="s">
        <v>423</v>
      </c>
      <c r="C224" s="47" t="s">
        <v>75</v>
      </c>
      <c r="D224" s="47" t="s">
        <v>56</v>
      </c>
      <c r="E224" s="47" t="s">
        <v>952</v>
      </c>
      <c r="F224" s="47" t="s">
        <v>663</v>
      </c>
      <c r="G224" s="47" t="s">
        <v>51</v>
      </c>
      <c r="H224" s="47" t="s">
        <v>960</v>
      </c>
      <c r="I224" s="48" t="s">
        <v>53</v>
      </c>
      <c r="J224" s="48" t="s">
        <v>53</v>
      </c>
      <c r="K224" s="48" t="s">
        <v>53</v>
      </c>
      <c r="L224" s="48" t="s">
        <v>53</v>
      </c>
      <c r="M224" s="48">
        <v>0</v>
      </c>
      <c r="N224" s="47" t="s">
        <v>53</v>
      </c>
      <c r="O224" s="47" t="s">
        <v>54</v>
      </c>
      <c r="P224" s="47" t="s">
        <v>53</v>
      </c>
      <c r="Q224" s="48">
        <v>24630799.978450004</v>
      </c>
      <c r="R224" s="48">
        <v>0</v>
      </c>
      <c r="S224" s="48">
        <v>17167853.839749999</v>
      </c>
      <c r="T224" s="48">
        <v>0</v>
      </c>
      <c r="U224" s="47" t="s">
        <v>50</v>
      </c>
      <c r="V224" s="48">
        <v>0</v>
      </c>
      <c r="W224" s="48">
        <v>6433574.2574999994</v>
      </c>
      <c r="X224" s="47" t="s">
        <v>63</v>
      </c>
      <c r="Y224" s="48">
        <v>1029371.8812000001</v>
      </c>
      <c r="Z224" s="48">
        <v>0</v>
      </c>
      <c r="AA224" s="47" t="s">
        <v>50</v>
      </c>
      <c r="AB224" s="48">
        <v>0</v>
      </c>
      <c r="AC224" s="48">
        <v>0</v>
      </c>
      <c r="AD224" s="47" t="s">
        <v>50</v>
      </c>
      <c r="AE224" s="48">
        <v>0</v>
      </c>
      <c r="AF224" s="47">
        <v>0</v>
      </c>
      <c r="AG224" s="47" t="s">
        <v>50</v>
      </c>
      <c r="AH224" s="48">
        <v>0</v>
      </c>
      <c r="AI224" s="48">
        <v>0</v>
      </c>
      <c r="AJ224" s="47" t="s">
        <v>50</v>
      </c>
      <c r="AK224" s="48">
        <v>0</v>
      </c>
      <c r="AL224" s="48">
        <v>0</v>
      </c>
      <c r="AM224" s="51" t="s">
        <v>53</v>
      </c>
      <c r="AN224" s="47" t="s">
        <v>53</v>
      </c>
      <c r="AO224" s="51" t="s">
        <v>53</v>
      </c>
      <c r="AP224" s="47" t="s">
        <v>53</v>
      </c>
    </row>
    <row r="225" spans="1:42" x14ac:dyDescent="0.25">
      <c r="A225" s="47" t="s">
        <v>248</v>
      </c>
      <c r="B225" s="51" t="s">
        <v>426</v>
      </c>
      <c r="C225" s="47" t="s">
        <v>75</v>
      </c>
      <c r="D225" s="47" t="s">
        <v>56</v>
      </c>
      <c r="E225" s="47" t="s">
        <v>952</v>
      </c>
      <c r="F225" s="47" t="s">
        <v>665</v>
      </c>
      <c r="G225" s="47" t="s">
        <v>51</v>
      </c>
      <c r="H225" s="47" t="s">
        <v>961</v>
      </c>
      <c r="I225" s="48" t="s">
        <v>53</v>
      </c>
      <c r="J225" s="48" t="s">
        <v>53</v>
      </c>
      <c r="K225" s="48" t="s">
        <v>53</v>
      </c>
      <c r="L225" s="48" t="s">
        <v>53</v>
      </c>
      <c r="M225" s="48">
        <v>0</v>
      </c>
      <c r="N225" s="47" t="s">
        <v>53</v>
      </c>
      <c r="O225" s="47" t="s">
        <v>54</v>
      </c>
      <c r="P225" s="47" t="s">
        <v>53</v>
      </c>
      <c r="Q225" s="48">
        <v>2294886.0061999997</v>
      </c>
      <c r="R225" s="48">
        <v>0</v>
      </c>
      <c r="S225" s="48">
        <v>1826069.9994000001</v>
      </c>
      <c r="T225" s="48">
        <v>0</v>
      </c>
      <c r="U225" s="47" t="s">
        <v>50</v>
      </c>
      <c r="V225" s="48">
        <v>0</v>
      </c>
      <c r="W225" s="48">
        <v>404151.73</v>
      </c>
      <c r="X225" s="47" t="s">
        <v>63</v>
      </c>
      <c r="Y225" s="48">
        <v>64664.2768</v>
      </c>
      <c r="Z225" s="48">
        <v>0</v>
      </c>
      <c r="AA225" s="47" t="s">
        <v>50</v>
      </c>
      <c r="AB225" s="48">
        <v>0</v>
      </c>
      <c r="AC225" s="48">
        <v>0</v>
      </c>
      <c r="AD225" s="47" t="s">
        <v>50</v>
      </c>
      <c r="AE225" s="48">
        <v>0</v>
      </c>
      <c r="AF225" s="47">
        <v>0</v>
      </c>
      <c r="AG225" s="47" t="s">
        <v>50</v>
      </c>
      <c r="AH225" s="48">
        <v>0</v>
      </c>
      <c r="AI225" s="48">
        <v>0</v>
      </c>
      <c r="AJ225" s="47" t="s">
        <v>50</v>
      </c>
      <c r="AK225" s="48">
        <v>0</v>
      </c>
      <c r="AL225" s="48">
        <v>0</v>
      </c>
      <c r="AM225" s="51" t="s">
        <v>53</v>
      </c>
      <c r="AN225" s="47" t="s">
        <v>53</v>
      </c>
      <c r="AO225" s="51" t="s">
        <v>53</v>
      </c>
      <c r="AP225" s="47" t="s">
        <v>53</v>
      </c>
    </row>
    <row r="226" spans="1:42" x14ac:dyDescent="0.25">
      <c r="A226" s="47" t="s">
        <v>250</v>
      </c>
      <c r="B226" s="51" t="s">
        <v>426</v>
      </c>
      <c r="C226" s="47" t="s">
        <v>75</v>
      </c>
      <c r="D226" s="47" t="s">
        <v>56</v>
      </c>
      <c r="E226" s="47" t="s">
        <v>952</v>
      </c>
      <c r="F226" s="47" t="s">
        <v>665</v>
      </c>
      <c r="G226" s="47" t="s">
        <v>51</v>
      </c>
      <c r="H226" s="47" t="s">
        <v>962</v>
      </c>
      <c r="I226" s="48" t="s">
        <v>53</v>
      </c>
      <c r="J226" s="48" t="s">
        <v>53</v>
      </c>
      <c r="K226" s="48" t="s">
        <v>53</v>
      </c>
      <c r="L226" s="48" t="s">
        <v>53</v>
      </c>
      <c r="M226" s="48">
        <v>0</v>
      </c>
      <c r="N226" s="47" t="s">
        <v>53</v>
      </c>
      <c r="O226" s="47" t="s">
        <v>162</v>
      </c>
      <c r="P226" s="47" t="s">
        <v>163</v>
      </c>
      <c r="Q226" s="48">
        <v>5156524.7754499996</v>
      </c>
      <c r="R226" s="48">
        <v>0</v>
      </c>
      <c r="S226" s="48">
        <v>2247609.4330499996</v>
      </c>
      <c r="T226" s="48">
        <v>2507685.64</v>
      </c>
      <c r="U226" s="47" t="s">
        <v>63</v>
      </c>
      <c r="V226" s="48">
        <v>401229.70240000001</v>
      </c>
      <c r="W226" s="48">
        <v>0</v>
      </c>
      <c r="X226" s="47" t="s">
        <v>50</v>
      </c>
      <c r="Y226" s="48">
        <v>0</v>
      </c>
      <c r="Z226" s="48">
        <v>0</v>
      </c>
      <c r="AA226" s="47" t="s">
        <v>50</v>
      </c>
      <c r="AB226" s="48">
        <v>0</v>
      </c>
      <c r="AC226" s="48">
        <v>0</v>
      </c>
      <c r="AD226" s="47" t="s">
        <v>50</v>
      </c>
      <c r="AE226" s="48">
        <v>0</v>
      </c>
      <c r="AF226" s="47">
        <v>0</v>
      </c>
      <c r="AG226" s="47" t="s">
        <v>50</v>
      </c>
      <c r="AH226" s="48">
        <v>0</v>
      </c>
      <c r="AI226" s="48">
        <v>0</v>
      </c>
      <c r="AJ226" s="47" t="s">
        <v>50</v>
      </c>
      <c r="AK226" s="48">
        <v>0</v>
      </c>
      <c r="AL226" s="48">
        <v>0</v>
      </c>
      <c r="AM226" s="51" t="s">
        <v>53</v>
      </c>
      <c r="AN226" s="47" t="s">
        <v>53</v>
      </c>
      <c r="AO226" s="51" t="s">
        <v>53</v>
      </c>
      <c r="AP226" s="47" t="s">
        <v>53</v>
      </c>
    </row>
    <row r="227" spans="1:42" x14ac:dyDescent="0.25">
      <c r="A227" s="47" t="s">
        <v>254</v>
      </c>
      <c r="B227" s="51" t="s">
        <v>426</v>
      </c>
      <c r="C227" s="47" t="s">
        <v>75</v>
      </c>
      <c r="D227" s="47" t="s">
        <v>56</v>
      </c>
      <c r="E227" s="47" t="s">
        <v>952</v>
      </c>
      <c r="F227" s="47" t="s">
        <v>665</v>
      </c>
      <c r="G227" s="47" t="s">
        <v>51</v>
      </c>
      <c r="H227" s="47" t="s">
        <v>963</v>
      </c>
      <c r="I227" s="48" t="s">
        <v>53</v>
      </c>
      <c r="J227" s="48" t="s">
        <v>53</v>
      </c>
      <c r="K227" s="48" t="s">
        <v>53</v>
      </c>
      <c r="L227" s="48" t="s">
        <v>53</v>
      </c>
      <c r="M227" s="48">
        <v>0</v>
      </c>
      <c r="N227" s="47" t="s">
        <v>53</v>
      </c>
      <c r="O227" s="47" t="s">
        <v>54</v>
      </c>
      <c r="P227" s="47" t="s">
        <v>53</v>
      </c>
      <c r="Q227" s="48">
        <v>30565618.162000004</v>
      </c>
      <c r="R227" s="48">
        <v>0</v>
      </c>
      <c r="S227" s="48">
        <v>20995251.665799998</v>
      </c>
      <c r="T227" s="48">
        <v>0</v>
      </c>
      <c r="U227" s="47" t="s">
        <v>50</v>
      </c>
      <c r="V227" s="48">
        <v>0</v>
      </c>
      <c r="W227" s="48">
        <v>8250315.9449999994</v>
      </c>
      <c r="X227" s="47" t="s">
        <v>50</v>
      </c>
      <c r="Y227" s="48">
        <v>1320050.5512000003</v>
      </c>
      <c r="Z227" s="48">
        <v>0</v>
      </c>
      <c r="AA227" s="47" t="s">
        <v>50</v>
      </c>
      <c r="AB227" s="48">
        <v>0</v>
      </c>
      <c r="AC227" s="48">
        <v>0</v>
      </c>
      <c r="AD227" s="47" t="s">
        <v>50</v>
      </c>
      <c r="AE227" s="48">
        <v>0</v>
      </c>
      <c r="AF227" s="47">
        <v>0</v>
      </c>
      <c r="AG227" s="47" t="s">
        <v>50</v>
      </c>
      <c r="AH227" s="48">
        <v>0</v>
      </c>
      <c r="AI227" s="48">
        <v>0</v>
      </c>
      <c r="AJ227" s="47" t="s">
        <v>50</v>
      </c>
      <c r="AK227" s="48">
        <v>0</v>
      </c>
      <c r="AL227" s="48">
        <v>0</v>
      </c>
      <c r="AM227" s="51" t="s">
        <v>53</v>
      </c>
      <c r="AN227" s="47" t="s">
        <v>53</v>
      </c>
      <c r="AO227" s="51" t="s">
        <v>53</v>
      </c>
      <c r="AP227" s="47" t="s">
        <v>53</v>
      </c>
    </row>
    <row r="228" spans="1:42" x14ac:dyDescent="0.25">
      <c r="A228" s="47" t="s">
        <v>964</v>
      </c>
      <c r="B228" s="51" t="s">
        <v>429</v>
      </c>
      <c r="C228" s="47" t="s">
        <v>75</v>
      </c>
      <c r="D228" s="47" t="s">
        <v>56</v>
      </c>
      <c r="E228" s="47" t="s">
        <v>952</v>
      </c>
      <c r="F228" s="47" t="s">
        <v>673</v>
      </c>
      <c r="G228" s="47" t="s">
        <v>51</v>
      </c>
      <c r="H228" s="47" t="s">
        <v>965</v>
      </c>
      <c r="I228" s="48" t="s">
        <v>53</v>
      </c>
      <c r="J228" s="48" t="s">
        <v>53</v>
      </c>
      <c r="K228" s="48" t="s">
        <v>53</v>
      </c>
      <c r="L228" s="48" t="s">
        <v>53</v>
      </c>
      <c r="M228" s="48">
        <v>0</v>
      </c>
      <c r="N228" s="47" t="s">
        <v>53</v>
      </c>
      <c r="O228" s="47" t="s">
        <v>54</v>
      </c>
      <c r="P228" s="47" t="s">
        <v>53</v>
      </c>
      <c r="Q228" s="48">
        <v>26537355.442500003</v>
      </c>
      <c r="R228" s="48">
        <v>0</v>
      </c>
      <c r="S228" s="48">
        <v>16718260.209300004</v>
      </c>
      <c r="T228" s="48">
        <v>0</v>
      </c>
      <c r="U228" s="47" t="s">
        <v>50</v>
      </c>
      <c r="V228" s="48">
        <v>0</v>
      </c>
      <c r="W228" s="48">
        <v>8196320.5500000017</v>
      </c>
      <c r="X228" s="47" t="s">
        <v>63</v>
      </c>
      <c r="Y228" s="48">
        <v>1311411.2880000002</v>
      </c>
      <c r="Z228" s="48">
        <v>0</v>
      </c>
      <c r="AA228" s="47" t="s">
        <v>50</v>
      </c>
      <c r="AB228" s="48">
        <v>0</v>
      </c>
      <c r="AC228" s="48">
        <v>288299.44</v>
      </c>
      <c r="AD228" s="47" t="s">
        <v>72</v>
      </c>
      <c r="AE228" s="48">
        <v>23063.9552</v>
      </c>
      <c r="AF228" s="47">
        <v>0</v>
      </c>
      <c r="AG228" s="47" t="s">
        <v>50</v>
      </c>
      <c r="AH228" s="48">
        <v>0</v>
      </c>
      <c r="AI228" s="48">
        <v>0</v>
      </c>
      <c r="AJ228" s="47" t="s">
        <v>50</v>
      </c>
      <c r="AK228" s="48">
        <v>0</v>
      </c>
      <c r="AL228" s="48">
        <v>0</v>
      </c>
      <c r="AM228" s="51" t="s">
        <v>53</v>
      </c>
      <c r="AN228" s="47" t="s">
        <v>53</v>
      </c>
      <c r="AO228" s="51" t="s">
        <v>53</v>
      </c>
      <c r="AP228" s="47" t="s">
        <v>53</v>
      </c>
    </row>
    <row r="229" spans="1:42" x14ac:dyDescent="0.25">
      <c r="A229" s="47" t="s">
        <v>966</v>
      </c>
      <c r="B229" s="51" t="s">
        <v>410</v>
      </c>
      <c r="C229" s="47" t="s">
        <v>75</v>
      </c>
      <c r="D229" s="47" t="s">
        <v>56</v>
      </c>
      <c r="E229" s="47" t="s">
        <v>952</v>
      </c>
      <c r="F229" s="47" t="s">
        <v>929</v>
      </c>
      <c r="G229" s="47" t="s">
        <v>51</v>
      </c>
      <c r="H229" s="47" t="s">
        <v>967</v>
      </c>
      <c r="I229" s="48" t="s">
        <v>53</v>
      </c>
      <c r="J229" s="48" t="s">
        <v>53</v>
      </c>
      <c r="K229" s="48" t="s">
        <v>53</v>
      </c>
      <c r="L229" s="48" t="s">
        <v>53</v>
      </c>
      <c r="M229" s="48">
        <v>0</v>
      </c>
      <c r="N229" s="47" t="s">
        <v>53</v>
      </c>
      <c r="O229" s="47" t="s">
        <v>54</v>
      </c>
      <c r="P229" s="47" t="s">
        <v>53</v>
      </c>
      <c r="Q229" s="48">
        <v>45195039.214200005</v>
      </c>
      <c r="R229" s="48">
        <v>0</v>
      </c>
      <c r="S229" s="48">
        <v>28962525.430800013</v>
      </c>
      <c r="T229" s="48">
        <v>0</v>
      </c>
      <c r="U229" s="47" t="s">
        <v>50</v>
      </c>
      <c r="V229" s="48">
        <v>0</v>
      </c>
      <c r="W229" s="48">
        <v>13993546.365</v>
      </c>
      <c r="X229" s="47" t="s">
        <v>50</v>
      </c>
      <c r="Y229" s="48">
        <v>2238967.4184000003</v>
      </c>
      <c r="Z229" s="48">
        <v>0</v>
      </c>
      <c r="AA229" s="47" t="s">
        <v>50</v>
      </c>
      <c r="AB229" s="48">
        <v>0</v>
      </c>
      <c r="AC229" s="48">
        <v>0</v>
      </c>
      <c r="AD229" s="47" t="s">
        <v>50</v>
      </c>
      <c r="AE229" s="48">
        <v>0</v>
      </c>
      <c r="AF229" s="47">
        <v>0</v>
      </c>
      <c r="AG229" s="47" t="s">
        <v>50</v>
      </c>
      <c r="AH229" s="48">
        <v>0</v>
      </c>
      <c r="AI229" s="48">
        <v>0</v>
      </c>
      <c r="AJ229" s="47" t="s">
        <v>50</v>
      </c>
      <c r="AK229" s="48">
        <v>0</v>
      </c>
      <c r="AL229" s="48">
        <v>0</v>
      </c>
      <c r="AM229" s="51" t="s">
        <v>53</v>
      </c>
      <c r="AN229" s="47" t="s">
        <v>53</v>
      </c>
      <c r="AO229" s="51" t="s">
        <v>53</v>
      </c>
      <c r="AP229" s="47" t="s">
        <v>53</v>
      </c>
    </row>
    <row r="230" spans="1:42" x14ac:dyDescent="0.25">
      <c r="A230" s="47" t="s">
        <v>968</v>
      </c>
      <c r="B230" s="51" t="s">
        <v>410</v>
      </c>
      <c r="C230" s="47" t="s">
        <v>75</v>
      </c>
      <c r="D230" s="47" t="s">
        <v>56</v>
      </c>
      <c r="E230" s="47" t="s">
        <v>952</v>
      </c>
      <c r="F230" s="47" t="s">
        <v>929</v>
      </c>
      <c r="G230" s="47" t="s">
        <v>51</v>
      </c>
      <c r="H230" s="47" t="s">
        <v>969</v>
      </c>
      <c r="I230" s="48" t="s">
        <v>53</v>
      </c>
      <c r="J230" s="48" t="s">
        <v>53</v>
      </c>
      <c r="K230" s="48" t="s">
        <v>53</v>
      </c>
      <c r="L230" s="48" t="s">
        <v>53</v>
      </c>
      <c r="M230" s="48">
        <v>0</v>
      </c>
      <c r="N230" s="47" t="s">
        <v>53</v>
      </c>
      <c r="O230" s="47" t="s">
        <v>54</v>
      </c>
      <c r="P230" s="47" t="s">
        <v>53</v>
      </c>
      <c r="Q230" s="48">
        <v>34553891.670200005</v>
      </c>
      <c r="R230" s="48">
        <v>0</v>
      </c>
      <c r="S230" s="48">
        <v>21772318.709399998</v>
      </c>
      <c r="T230" s="48">
        <v>0</v>
      </c>
      <c r="U230" s="47" t="s">
        <v>50</v>
      </c>
      <c r="V230" s="48">
        <v>0</v>
      </c>
      <c r="W230" s="48">
        <v>10750180.66</v>
      </c>
      <c r="X230" s="47" t="s">
        <v>50</v>
      </c>
      <c r="Y230" s="48">
        <v>1720028.9055999997</v>
      </c>
      <c r="Z230" s="48">
        <v>0</v>
      </c>
      <c r="AA230" s="47" t="s">
        <v>50</v>
      </c>
      <c r="AB230" s="48">
        <v>0</v>
      </c>
      <c r="AC230" s="48">
        <v>288299.44</v>
      </c>
      <c r="AD230" s="47" t="s">
        <v>72</v>
      </c>
      <c r="AE230" s="48">
        <v>23063.9552</v>
      </c>
      <c r="AF230" s="47">
        <v>0</v>
      </c>
      <c r="AG230" s="47" t="s">
        <v>50</v>
      </c>
      <c r="AH230" s="48">
        <v>0</v>
      </c>
      <c r="AI230" s="48">
        <v>0</v>
      </c>
      <c r="AJ230" s="47" t="s">
        <v>50</v>
      </c>
      <c r="AK230" s="48">
        <v>0</v>
      </c>
      <c r="AL230" s="48">
        <v>0</v>
      </c>
      <c r="AM230" s="51" t="s">
        <v>53</v>
      </c>
      <c r="AN230" s="47" t="s">
        <v>53</v>
      </c>
      <c r="AO230" s="51" t="s">
        <v>53</v>
      </c>
      <c r="AP230" s="47" t="s">
        <v>53</v>
      </c>
    </row>
    <row r="231" spans="1:42" x14ac:dyDescent="0.25">
      <c r="A231" s="47" t="s">
        <v>970</v>
      </c>
      <c r="B231" s="51" t="s">
        <v>413</v>
      </c>
      <c r="C231" s="47" t="s">
        <v>75</v>
      </c>
      <c r="D231" s="47" t="s">
        <v>56</v>
      </c>
      <c r="E231" s="47" t="s">
        <v>952</v>
      </c>
      <c r="F231" s="47" t="s">
        <v>930</v>
      </c>
      <c r="G231" s="47" t="s">
        <v>51</v>
      </c>
      <c r="H231" s="47" t="s">
        <v>971</v>
      </c>
      <c r="I231" s="48" t="s">
        <v>53</v>
      </c>
      <c r="J231" s="48" t="s">
        <v>53</v>
      </c>
      <c r="K231" s="48" t="s">
        <v>53</v>
      </c>
      <c r="L231" s="48" t="s">
        <v>53</v>
      </c>
      <c r="M231" s="48">
        <v>0</v>
      </c>
      <c r="N231" s="47" t="s">
        <v>53</v>
      </c>
      <c r="O231" s="47" t="s">
        <v>54</v>
      </c>
      <c r="P231" s="47" t="s">
        <v>53</v>
      </c>
      <c r="Q231" s="48">
        <v>52035782.296699993</v>
      </c>
      <c r="R231" s="48">
        <v>0</v>
      </c>
      <c r="S231" s="48">
        <v>33358860.7949</v>
      </c>
      <c r="T231" s="48">
        <v>0</v>
      </c>
      <c r="U231" s="47" t="s">
        <v>50</v>
      </c>
      <c r="V231" s="48">
        <v>0</v>
      </c>
      <c r="W231" s="48">
        <v>15966586.0381</v>
      </c>
      <c r="X231" s="47" t="s">
        <v>63</v>
      </c>
      <c r="Y231" s="48">
        <v>2554653.7660999997</v>
      </c>
      <c r="Z231" s="48">
        <v>0</v>
      </c>
      <c r="AA231" s="47" t="s">
        <v>50</v>
      </c>
      <c r="AB231" s="48">
        <v>0</v>
      </c>
      <c r="AC231" s="48">
        <v>144149.72</v>
      </c>
      <c r="AD231" s="47" t="s">
        <v>72</v>
      </c>
      <c r="AE231" s="48">
        <v>11531.9776</v>
      </c>
      <c r="AF231" s="47">
        <v>0</v>
      </c>
      <c r="AG231" s="47" t="s">
        <v>50</v>
      </c>
      <c r="AH231" s="48">
        <v>0</v>
      </c>
      <c r="AI231" s="48">
        <v>0</v>
      </c>
      <c r="AJ231" s="47" t="s">
        <v>50</v>
      </c>
      <c r="AK231" s="48">
        <v>0</v>
      </c>
      <c r="AL231" s="48">
        <v>0</v>
      </c>
      <c r="AM231" s="51" t="s">
        <v>53</v>
      </c>
      <c r="AN231" s="47" t="s">
        <v>53</v>
      </c>
      <c r="AO231" s="51" t="s">
        <v>53</v>
      </c>
      <c r="AP231" s="47" t="s">
        <v>53</v>
      </c>
    </row>
    <row r="232" spans="1:42" x14ac:dyDescent="0.25">
      <c r="J232" s="30"/>
      <c r="K232" s="30"/>
    </row>
    <row r="233" spans="1:42" x14ac:dyDescent="0.25">
      <c r="J233" s="30"/>
      <c r="K233" s="30"/>
    </row>
    <row r="234" spans="1:42" x14ac:dyDescent="0.25">
      <c r="J234" s="30"/>
      <c r="K234" s="30"/>
    </row>
  </sheetData>
  <autoFilter ref="A7:AP184">
    <filterColumn colId="2">
      <filters>
        <filter val="0204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J29"/>
  <sheetViews>
    <sheetView workbookViewId="0">
      <selection activeCell="E20" sqref="E20"/>
    </sheetView>
  </sheetViews>
  <sheetFormatPr baseColWidth="10" defaultRowHeight="15" x14ac:dyDescent="0.25"/>
  <cols>
    <col min="1" max="4" width="11.42578125" style="2"/>
    <col min="5" max="5" width="18.140625" style="2" bestFit="1" customWidth="1"/>
    <col min="6" max="6" width="14.5703125" style="2" bestFit="1" customWidth="1"/>
    <col min="7" max="7" width="11.42578125" style="2"/>
    <col min="8" max="8" width="17.5703125" style="2" bestFit="1" customWidth="1"/>
    <col min="9" max="9" width="11" style="2" bestFit="1" customWidth="1"/>
    <col min="10" max="16384" width="11.42578125" style="2"/>
  </cols>
  <sheetData>
    <row r="6" spans="5:10" x14ac:dyDescent="0.25">
      <c r="H6" s="30"/>
      <c r="I6" s="31"/>
    </row>
    <row r="7" spans="5:10" x14ac:dyDescent="0.25">
      <c r="E7" s="2" t="s">
        <v>865</v>
      </c>
      <c r="F7" s="45">
        <v>208000.66312997349</v>
      </c>
      <c r="G7" s="30"/>
      <c r="H7" s="30" t="s">
        <v>866</v>
      </c>
      <c r="I7" s="45">
        <v>313665</v>
      </c>
    </row>
    <row r="8" spans="5:10" x14ac:dyDescent="0.25">
      <c r="E8" s="2" t="s">
        <v>868</v>
      </c>
      <c r="F8" s="30">
        <v>1.1599999999999999</v>
      </c>
      <c r="G8" s="30"/>
      <c r="H8" s="2" t="s">
        <v>867</v>
      </c>
      <c r="I8" s="30">
        <v>1.3</v>
      </c>
    </row>
    <row r="9" spans="5:10" x14ac:dyDescent="0.25">
      <c r="F9" s="45">
        <f>+F7*F8</f>
        <v>241280.76923076922</v>
      </c>
      <c r="G9" s="30"/>
      <c r="H9" s="30"/>
      <c r="I9" s="45">
        <f>+I7/I8</f>
        <v>241280.76923076922</v>
      </c>
    </row>
    <row r="10" spans="5:10" x14ac:dyDescent="0.25">
      <c r="E10" s="2" t="s">
        <v>867</v>
      </c>
      <c r="F10" s="30">
        <v>1.3</v>
      </c>
      <c r="G10" s="30"/>
      <c r="H10" s="30" t="s">
        <v>868</v>
      </c>
      <c r="I10" s="30">
        <v>1.1599999999999999</v>
      </c>
      <c r="J10" s="30"/>
    </row>
    <row r="11" spans="5:10" x14ac:dyDescent="0.25">
      <c r="E11" s="2" t="s">
        <v>866</v>
      </c>
      <c r="F11" s="45">
        <f>+F9*F10</f>
        <v>313665</v>
      </c>
      <c r="G11" s="30"/>
      <c r="H11" s="30" t="s">
        <v>865</v>
      </c>
      <c r="I11" s="46">
        <f>+I9/I10</f>
        <v>208000.66312997349</v>
      </c>
      <c r="J11" s="30"/>
    </row>
    <row r="12" spans="5:10" x14ac:dyDescent="0.25">
      <c r="J12" s="30"/>
    </row>
    <row r="16" spans="5:10" x14ac:dyDescent="0.25">
      <c r="E16" s="2">
        <v>81910</v>
      </c>
      <c r="F16" s="15">
        <f>+E16-E18</f>
        <v>-70201</v>
      </c>
    </row>
    <row r="18" spans="5:8" x14ac:dyDescent="0.25">
      <c r="E18" s="34" t="s">
        <v>879</v>
      </c>
      <c r="F18" s="15">
        <f>+E18-E19</f>
        <v>-55</v>
      </c>
    </row>
    <row r="19" spans="5:8" x14ac:dyDescent="0.25">
      <c r="E19" s="2">
        <v>152166</v>
      </c>
    </row>
    <row r="20" spans="5:8" x14ac:dyDescent="0.25">
      <c r="E20" s="15">
        <f>+E18-E19</f>
        <v>-55</v>
      </c>
    </row>
    <row r="24" spans="5:8" x14ac:dyDescent="0.25">
      <c r="F24" s="30"/>
      <c r="G24" s="30"/>
      <c r="H24" s="30"/>
    </row>
    <row r="25" spans="5:8" x14ac:dyDescent="0.25">
      <c r="G25" s="30"/>
      <c r="H25" s="30"/>
    </row>
    <row r="26" spans="5:8" x14ac:dyDescent="0.25">
      <c r="F26" s="30"/>
      <c r="G26" s="30"/>
      <c r="H26" s="30"/>
    </row>
    <row r="27" spans="5:8" x14ac:dyDescent="0.25">
      <c r="F27" s="30"/>
      <c r="G27" s="30"/>
      <c r="H27" s="30"/>
    </row>
    <row r="28" spans="5:8" x14ac:dyDescent="0.25">
      <c r="F28" s="30"/>
      <c r="G28" s="30"/>
      <c r="H28" s="30"/>
    </row>
    <row r="29" spans="5:8" x14ac:dyDescent="0.25">
      <c r="F29" s="30"/>
      <c r="G29" s="30"/>
      <c r="H29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ALCALDIA</vt:lpstr>
      <vt:lpstr>3.4</vt:lpstr>
      <vt:lpstr>3.3</vt:lpstr>
      <vt:lpstr>Hoja4</vt:lpstr>
      <vt:lpstr>'3.4'!Área_de_impresión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2020-11-05T21:45:16Z</cp:lastPrinted>
  <dcterms:created xsi:type="dcterms:W3CDTF">2020-03-30T12:46:44Z</dcterms:created>
  <dcterms:modified xsi:type="dcterms:W3CDTF">2020-11-05T21:45:20Z</dcterms:modified>
</cp:coreProperties>
</file>